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B:\In progress publications\Emo et al. Kapuskasing\"/>
    </mc:Choice>
  </mc:AlternateContent>
  <xr:revisionPtr revIDLastSave="0" documentId="13_ncr:1_{1EBA9F45-2443-42A5-9A5A-7597E9726AFA}" xr6:coauthVersionLast="45" xr6:coauthVersionMax="45" xr10:uidLastSave="{00000000-0000-0000-0000-000000000000}"/>
  <bookViews>
    <workbookView xWindow="4800" yWindow="2250" windowWidth="19335" windowHeight="12285" activeTab="2" xr2:uid="{4A3EB4D1-FAD8-439E-BC73-8F3D212812A2}"/>
  </bookViews>
  <sheets>
    <sheet name="Garnet" sheetId="2" r:id="rId1"/>
    <sheet name="Pyroxene" sheetId="3" r:id="rId2"/>
    <sheet name="Feldspars" sheetId="7" r:id="rId3"/>
    <sheet name="Amphibole" sheetId="5" r:id="rId4"/>
    <sheet name="Ap" sheetId="6" r:id="rId5"/>
    <sheet name="Mag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3" i="6" l="1"/>
  <c r="AH4" i="6"/>
  <c r="AH2" i="6"/>
  <c r="L3" i="5" l="1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" i="5"/>
  <c r="K18" i="2"/>
  <c r="K19" i="2"/>
  <c r="K20" i="2" s="1"/>
  <c r="L13" i="3"/>
  <c r="K13" i="3"/>
  <c r="L12" i="3"/>
  <c r="B26" i="5"/>
  <c r="X26" i="7"/>
  <c r="Y26" i="7"/>
  <c r="Z26" i="7"/>
  <c r="AA26" i="7"/>
  <c r="AB26" i="7"/>
  <c r="AC26" i="7"/>
  <c r="X27" i="7"/>
  <c r="Y27" i="7"/>
  <c r="Z27" i="7"/>
  <c r="AA27" i="7"/>
  <c r="AB27" i="7"/>
  <c r="AC27" i="7"/>
  <c r="W27" i="7"/>
  <c r="W26" i="7"/>
  <c r="O26" i="7"/>
  <c r="P26" i="7"/>
  <c r="Q26" i="7"/>
  <c r="R26" i="7"/>
  <c r="S26" i="7"/>
  <c r="T26" i="7"/>
  <c r="O27" i="7"/>
  <c r="P27" i="7"/>
  <c r="Q27" i="7"/>
  <c r="R27" i="7"/>
  <c r="S27" i="7"/>
  <c r="T27" i="7"/>
  <c r="N27" i="7"/>
  <c r="N26" i="7"/>
  <c r="AN3" i="7"/>
  <c r="AN4" i="7"/>
  <c r="AN5" i="7"/>
  <c r="AN6" i="7"/>
  <c r="AN7" i="7"/>
  <c r="AN8" i="7"/>
  <c r="AN9" i="7"/>
  <c r="AN10" i="7"/>
  <c r="AN11" i="7"/>
  <c r="AN12" i="7"/>
  <c r="AN13" i="7"/>
  <c r="AN14" i="7"/>
  <c r="AN15" i="7"/>
  <c r="AN16" i="7"/>
  <c r="AN17" i="7"/>
  <c r="AN18" i="7"/>
  <c r="AN19" i="7"/>
  <c r="AN20" i="7"/>
  <c r="AN2" i="7"/>
  <c r="AH22" i="7"/>
  <c r="AI22" i="7"/>
  <c r="AI26" i="7" s="1"/>
  <c r="AJ22" i="7"/>
  <c r="AK22" i="7"/>
  <c r="AL22" i="7"/>
  <c r="AL26" i="7" s="1"/>
  <c r="AM22" i="7"/>
  <c r="AM26" i="7" s="1"/>
  <c r="AH23" i="7"/>
  <c r="AI23" i="7"/>
  <c r="AJ23" i="7"/>
  <c r="AK23" i="7"/>
  <c r="AL23" i="7"/>
  <c r="AM23" i="7"/>
  <c r="AG23" i="7"/>
  <c r="AG22" i="7"/>
  <c r="AG26" i="7" s="1"/>
  <c r="L14" i="3" l="1"/>
  <c r="AH7" i="6"/>
  <c r="AH6" i="6"/>
  <c r="L26" i="5"/>
  <c r="L27" i="5"/>
  <c r="AJ24" i="7"/>
  <c r="AH24" i="7"/>
  <c r="AK24" i="7"/>
  <c r="AL24" i="7"/>
  <c r="AM24" i="7"/>
  <c r="AI24" i="7"/>
  <c r="AN23" i="7"/>
  <c r="AN22" i="7"/>
  <c r="AG24" i="7"/>
  <c r="AA28" i="7"/>
  <c r="Z28" i="7"/>
  <c r="Y28" i="7"/>
  <c r="X28" i="7"/>
  <c r="AB28" i="7"/>
  <c r="AC28" i="7"/>
  <c r="AH8" i="6" l="1"/>
  <c r="L28" i="5"/>
  <c r="W30" i="7"/>
  <c r="N30" i="7"/>
  <c r="AD24" i="7"/>
  <c r="AD23" i="7"/>
  <c r="AD22" i="7"/>
  <c r="T4" i="7"/>
  <c r="T3" i="7"/>
  <c r="T2" i="7"/>
  <c r="J14" i="7"/>
  <c r="K3" i="7"/>
  <c r="K4" i="7"/>
  <c r="K5" i="7"/>
  <c r="K6" i="7"/>
  <c r="K7" i="7"/>
  <c r="K8" i="7"/>
  <c r="K9" i="7"/>
  <c r="K10" i="7"/>
  <c r="K11" i="7"/>
  <c r="K12" i="7"/>
  <c r="K2" i="7"/>
  <c r="AN24" i="7" l="1"/>
  <c r="AD26" i="7"/>
  <c r="AD27" i="7"/>
  <c r="AD28" i="7" s="1"/>
  <c r="W28" i="7"/>
  <c r="O28" i="7"/>
  <c r="Q28" i="7"/>
  <c r="P28" i="7"/>
  <c r="N28" i="7"/>
  <c r="S28" i="7"/>
  <c r="R28" i="7"/>
  <c r="K14" i="7"/>
  <c r="K15" i="7"/>
  <c r="T28" i="7" l="1"/>
  <c r="K16" i="7"/>
  <c r="AE6" i="6"/>
  <c r="AE10" i="6" s="1"/>
  <c r="AE7" i="6"/>
  <c r="AA6" i="6"/>
  <c r="AA10" i="6" s="1"/>
  <c r="AC7" i="6"/>
  <c r="AG7" i="6"/>
  <c r="AF7" i="6"/>
  <c r="AD7" i="6"/>
  <c r="AB7" i="6"/>
  <c r="AA7" i="6"/>
  <c r="AC6" i="6"/>
  <c r="AC10" i="6" s="1"/>
  <c r="AG6" i="6"/>
  <c r="AG10" i="6" s="1"/>
  <c r="AF6" i="6"/>
  <c r="AF10" i="6" s="1"/>
  <c r="AD6" i="6"/>
  <c r="AD10" i="6" s="1"/>
  <c r="AB6" i="6"/>
  <c r="AB10" i="6" s="1"/>
  <c r="F22" i="2"/>
  <c r="C18" i="2"/>
  <c r="C22" i="2" s="1"/>
  <c r="D18" i="2"/>
  <c r="D22" i="2" s="1"/>
  <c r="E18" i="2"/>
  <c r="F18" i="2"/>
  <c r="G18" i="2"/>
  <c r="G22" i="2" s="1"/>
  <c r="H18" i="2"/>
  <c r="H22" i="2" s="1"/>
  <c r="I18" i="2"/>
  <c r="I22" i="2" s="1"/>
  <c r="J18" i="2"/>
  <c r="C19" i="2"/>
  <c r="C20" i="2" s="1"/>
  <c r="D19" i="2"/>
  <c r="D20" i="2" s="1"/>
  <c r="E19" i="2"/>
  <c r="F19" i="2"/>
  <c r="G19" i="2"/>
  <c r="G20" i="2" s="1"/>
  <c r="H19" i="2"/>
  <c r="H20" i="2" s="1"/>
  <c r="I19" i="2"/>
  <c r="I20" i="2" s="1"/>
  <c r="J19" i="2"/>
  <c r="J20" i="2" s="1"/>
  <c r="E20" i="2"/>
  <c r="F20" i="2"/>
  <c r="B22" i="2"/>
  <c r="E22" i="2"/>
  <c r="B19" i="2"/>
  <c r="B18" i="2"/>
  <c r="D16" i="3"/>
  <c r="C16" i="3"/>
  <c r="B12" i="3"/>
  <c r="B14" i="3" s="1"/>
  <c r="J13" i="3"/>
  <c r="I13" i="3"/>
  <c r="H13" i="3"/>
  <c r="G13" i="3"/>
  <c r="F13" i="3"/>
  <c r="E13" i="3"/>
  <c r="D13" i="3"/>
  <c r="D14" i="3" s="1"/>
  <c r="C13" i="3"/>
  <c r="C14" i="3" s="1"/>
  <c r="B13" i="3"/>
  <c r="K12" i="3"/>
  <c r="K14" i="3" s="1"/>
  <c r="J12" i="3"/>
  <c r="J14" i="3" s="1"/>
  <c r="I12" i="3"/>
  <c r="I14" i="3" s="1"/>
  <c r="H12" i="3"/>
  <c r="H16" i="3" s="1"/>
  <c r="G12" i="3"/>
  <c r="G16" i="3" s="1"/>
  <c r="F12" i="3"/>
  <c r="E12" i="3"/>
  <c r="E14" i="3" s="1"/>
  <c r="D12" i="3"/>
  <c r="C12" i="3"/>
  <c r="Y30" i="7"/>
  <c r="AA30" i="7"/>
  <c r="AB30" i="7"/>
  <c r="AC30" i="7"/>
  <c r="Q30" i="7"/>
  <c r="R30" i="7"/>
  <c r="S30" i="7"/>
  <c r="AE8" i="6" l="1"/>
  <c r="B16" i="3"/>
  <c r="E16" i="3"/>
  <c r="F14" i="3"/>
  <c r="F16" i="3"/>
  <c r="I16" i="3"/>
  <c r="J16" i="3"/>
  <c r="K16" i="3"/>
  <c r="AD8" i="6"/>
  <c r="AG8" i="6"/>
  <c r="AF8" i="6"/>
  <c r="AA8" i="6"/>
  <c r="AB8" i="6"/>
  <c r="AC8" i="6"/>
  <c r="B20" i="2"/>
  <c r="G14" i="3"/>
  <c r="H14" i="3"/>
  <c r="P30" i="7"/>
  <c r="C14" i="7"/>
  <c r="D14" i="7"/>
  <c r="E14" i="7"/>
  <c r="F14" i="7"/>
  <c r="G14" i="7"/>
  <c r="G18" i="7" s="1"/>
  <c r="H14" i="7"/>
  <c r="H18" i="7" s="1"/>
  <c r="I14" i="7"/>
  <c r="C15" i="7"/>
  <c r="D15" i="7"/>
  <c r="E15" i="7"/>
  <c r="F15" i="7"/>
  <c r="G15" i="7"/>
  <c r="H15" i="7"/>
  <c r="I15" i="7"/>
  <c r="J15" i="7"/>
  <c r="B15" i="7"/>
  <c r="B14" i="7"/>
  <c r="C27" i="5"/>
  <c r="D27" i="5"/>
  <c r="E27" i="5"/>
  <c r="F27" i="5"/>
  <c r="G27" i="5"/>
  <c r="H27" i="5"/>
  <c r="I27" i="5"/>
  <c r="J27" i="5"/>
  <c r="K27" i="5"/>
  <c r="B27" i="5"/>
  <c r="C26" i="5"/>
  <c r="C30" i="5" s="1"/>
  <c r="D26" i="5"/>
  <c r="D30" i="5" s="1"/>
  <c r="E26" i="5"/>
  <c r="E30" i="5" s="1"/>
  <c r="F26" i="5"/>
  <c r="F30" i="5" s="1"/>
  <c r="G26" i="5"/>
  <c r="G30" i="5" s="1"/>
  <c r="H26" i="5"/>
  <c r="H30" i="5" s="1"/>
  <c r="I26" i="5"/>
  <c r="I30" i="5" s="1"/>
  <c r="J26" i="5"/>
  <c r="J30" i="5" s="1"/>
  <c r="K26" i="5"/>
  <c r="B30" i="5"/>
  <c r="I28" i="5" l="1"/>
  <c r="J28" i="5"/>
  <c r="B28" i="5"/>
  <c r="D28" i="5"/>
  <c r="K28" i="5"/>
  <c r="C28" i="5"/>
  <c r="H28" i="5"/>
  <c r="G28" i="5"/>
  <c r="F28" i="5"/>
  <c r="E28" i="5"/>
  <c r="D16" i="7"/>
  <c r="F16" i="7"/>
  <c r="H16" i="7"/>
  <c r="E16" i="7"/>
  <c r="G16" i="7"/>
  <c r="C16" i="7"/>
  <c r="J16" i="7"/>
  <c r="E18" i="7"/>
  <c r="D18" i="7"/>
  <c r="C18" i="7"/>
  <c r="J18" i="7"/>
  <c r="I18" i="7"/>
  <c r="F18" i="7"/>
  <c r="B18" i="7"/>
  <c r="I16" i="7"/>
  <c r="B16" i="7"/>
</calcChain>
</file>

<file path=xl/sharedStrings.xml><?xml version="1.0" encoding="utf-8"?>
<sst xmlns="http://schemas.openxmlformats.org/spreadsheetml/2006/main" count="376" uniqueCount="184">
  <si>
    <t>FeO</t>
  </si>
  <si>
    <t>MnO</t>
  </si>
  <si>
    <t>NiO</t>
  </si>
  <si>
    <t>MgO</t>
  </si>
  <si>
    <t>CaO</t>
  </si>
  <si>
    <t>SiO2</t>
  </si>
  <si>
    <t>TiO2</t>
  </si>
  <si>
    <t>Na2O</t>
  </si>
  <si>
    <t>Al2O3</t>
  </si>
  <si>
    <t>Cr2O3</t>
  </si>
  <si>
    <t>TOTAL</t>
  </si>
  <si>
    <t>SAMPLE</t>
  </si>
  <si>
    <t>SrO</t>
  </si>
  <si>
    <t>BaO</t>
  </si>
  <si>
    <t>K2O</t>
  </si>
  <si>
    <t>Fe2O3</t>
  </si>
  <si>
    <t>P2O5</t>
  </si>
  <si>
    <t xml:space="preserve"> F</t>
  </si>
  <si>
    <t>Cl</t>
  </si>
  <si>
    <t>530_DurAp_1</t>
  </si>
  <si>
    <t>530_DurAp_2</t>
  </si>
  <si>
    <t>530_DurAp_3</t>
  </si>
  <si>
    <t>&lt;d.l.</t>
  </si>
  <si>
    <t>V2O3</t>
  </si>
  <si>
    <t>1047_Mt</t>
  </si>
  <si>
    <t>Calc. Tot</t>
  </si>
  <si>
    <t>Fe2O3*</t>
  </si>
  <si>
    <t>*Calculated from stoichiometry</t>
  </si>
  <si>
    <t>Average</t>
  </si>
  <si>
    <t>Std. Dev.</t>
  </si>
  <si>
    <t>RSD</t>
  </si>
  <si>
    <t>Database value</t>
  </si>
  <si>
    <t>Database</t>
  </si>
  <si>
    <t>&lt;d.l. = below detection limit</t>
  </si>
  <si>
    <t>n.a. = not analysed</t>
  </si>
  <si>
    <t>1007_Database value</t>
  </si>
  <si>
    <t>1007_Anorthoclase_1</t>
  </si>
  <si>
    <t>1007_Anorthoclase_2</t>
  </si>
  <si>
    <t>1007_Anorthoclase_3</t>
  </si>
  <si>
    <t>1007_Anorthoclase_4</t>
  </si>
  <si>
    <t>1007_Anorthoclase_5</t>
  </si>
  <si>
    <t>1007_Anorthoclase_6</t>
  </si>
  <si>
    <t>1007_Anorthoclase_7</t>
  </si>
  <si>
    <t>1007_Anorthoclase_8</t>
  </si>
  <si>
    <t>1007_Anorthoclase_9</t>
  </si>
  <si>
    <t>1007_Anorthoclase_10</t>
  </si>
  <si>
    <t>1007_Anorthoclase_11</t>
  </si>
  <si>
    <t>1007_Anorthoclase Average</t>
  </si>
  <si>
    <t>1007_Anorthoclase Std. Dev.</t>
  </si>
  <si>
    <t>1007_Anorthoclase RSD</t>
  </si>
  <si>
    <t xml:space="preserve">  SAMPLE</t>
  </si>
  <si>
    <t xml:space="preserve">    SiO2</t>
  </si>
  <si>
    <t xml:space="preserve">    TiO2</t>
  </si>
  <si>
    <t xml:space="preserve">   Al2O3</t>
  </si>
  <si>
    <t xml:space="preserve">     CaO</t>
  </si>
  <si>
    <t xml:space="preserve">    Na2O</t>
  </si>
  <si>
    <t xml:space="preserve">     K2O</t>
  </si>
  <si>
    <t xml:space="preserve">   TOTAL</t>
  </si>
  <si>
    <t>741_Orthoclase_1</t>
  </si>
  <si>
    <t>741_Orthoclase_2</t>
  </si>
  <si>
    <t>741_Orthoclase_3</t>
  </si>
  <si>
    <t>741_Orthoclase_4</t>
  </si>
  <si>
    <t>741_Orthoclase_5</t>
  </si>
  <si>
    <t>741_Orthoclase_6</t>
  </si>
  <si>
    <t>741_Orthoclase_7</t>
  </si>
  <si>
    <t>741_Orthoclase_8</t>
  </si>
  <si>
    <t>741_Orthoclase_9</t>
  </si>
  <si>
    <t>741_Orthoclase_10</t>
  </si>
  <si>
    <t>741_Orthoclase_11</t>
  </si>
  <si>
    <t>741_Orthoclase_12</t>
  </si>
  <si>
    <t>741_Orthoclase_13</t>
  </si>
  <si>
    <t>741_Orthoclase_14</t>
  </si>
  <si>
    <t>741_Orthoclase_15</t>
  </si>
  <si>
    <t>741_Orthoclase_16</t>
  </si>
  <si>
    <t>741_Orthoclase_17</t>
  </si>
  <si>
    <t>741_Orthoclase_18</t>
  </si>
  <si>
    <t>741_Orthoclase_19</t>
  </si>
  <si>
    <t>701_Albite_20spots</t>
  </si>
  <si>
    <t>701_Albite_1</t>
  </si>
  <si>
    <t>701_Albite_2</t>
  </si>
  <si>
    <t>701_Albite_3</t>
  </si>
  <si>
    <t>701_Albite_4</t>
  </si>
  <si>
    <t>701_Albite_5</t>
  </si>
  <si>
    <t>701_Albite_6</t>
  </si>
  <si>
    <t>701_Albite_7</t>
  </si>
  <si>
    <t>701_Albite_8</t>
  </si>
  <si>
    <t>701_Albite_9</t>
  </si>
  <si>
    <t>701_Albite_10</t>
  </si>
  <si>
    <t>701_Albite_11</t>
  </si>
  <si>
    <t>701_Albite_12</t>
  </si>
  <si>
    <t>701_Albite_13</t>
  </si>
  <si>
    <t>701_Albite_14</t>
  </si>
  <si>
    <t>701_Albite_15</t>
  </si>
  <si>
    <t>701_Albite_16</t>
  </si>
  <si>
    <t>701_Albite_17</t>
  </si>
  <si>
    <t>701_Albite_18</t>
  </si>
  <si>
    <t>701_Albite_19</t>
  </si>
  <si>
    <t>701_Albite_20</t>
  </si>
  <si>
    <t>701_Albite_21</t>
  </si>
  <si>
    <t>701_Albite_22</t>
  </si>
  <si>
    <t>701_Albite_23</t>
  </si>
  <si>
    <t>517_Garnet_1</t>
  </si>
  <si>
    <t>517_Garnet_2</t>
  </si>
  <si>
    <t>517_Garnet_3</t>
  </si>
  <si>
    <t>517_Garnet_4</t>
  </si>
  <si>
    <t>517_Garnet_5</t>
  </si>
  <si>
    <t>517_Garnet_6</t>
  </si>
  <si>
    <t>517_Garnet_7</t>
  </si>
  <si>
    <t>517_Garnet_8</t>
  </si>
  <si>
    <t>517_Garnet_9</t>
  </si>
  <si>
    <t>517_Garnet_10</t>
  </si>
  <si>
    <t>517_Garnet_11</t>
  </si>
  <si>
    <t>517_Garnet_12</t>
  </si>
  <si>
    <t>517_Garnet_13</t>
  </si>
  <si>
    <t>517_Garnet_14</t>
  </si>
  <si>
    <t>517_Garnet_15</t>
  </si>
  <si>
    <t>1020_Clinopyroxene_1</t>
  </si>
  <si>
    <t>1020_Clinopyroxene_2</t>
  </si>
  <si>
    <t>1020_Clinopyroxene_3</t>
  </si>
  <si>
    <t>1020_Clinopyroxene_4</t>
  </si>
  <si>
    <t>1020_Clinopyroxene_5</t>
  </si>
  <si>
    <t>1020_Clinopyroxene_6</t>
  </si>
  <si>
    <t>1020_Clinopyroxene_7</t>
  </si>
  <si>
    <t>1020_Clinopyroxene_8</t>
  </si>
  <si>
    <t>1020_Clinopyroxene_9</t>
  </si>
  <si>
    <t>701_Albite Average</t>
  </si>
  <si>
    <t>701_Albite Std. Dev.</t>
  </si>
  <si>
    <t>701_Albite RSD</t>
  </si>
  <si>
    <t>701_Database value</t>
  </si>
  <si>
    <t>735_Plagioclase_1</t>
  </si>
  <si>
    <t>735_Plagioclase_2</t>
  </si>
  <si>
    <t>735_Plagioclase_3</t>
  </si>
  <si>
    <t>735_Plagioclase_4</t>
  </si>
  <si>
    <t>735_Plagioclase_5</t>
  </si>
  <si>
    <t>735_Plagioclase_6</t>
  </si>
  <si>
    <t>735_Plagioclase_7</t>
  </si>
  <si>
    <t>735_Plagioclase_8</t>
  </si>
  <si>
    <t>735_Plagioclase_9</t>
  </si>
  <si>
    <t>735_Plagioclase_10</t>
  </si>
  <si>
    <t>735_Plagioclase_11</t>
  </si>
  <si>
    <t>735_Plagioclase_12</t>
  </si>
  <si>
    <t>735_Plagioclase_13</t>
  </si>
  <si>
    <t>735_Plagioclase_14</t>
  </si>
  <si>
    <t>735_Plagioclase_15</t>
  </si>
  <si>
    <t>735_Plagioclase_16</t>
  </si>
  <si>
    <t>735_Plagioclase_17</t>
  </si>
  <si>
    <t>735_Plagioclase_18</t>
  </si>
  <si>
    <t>735_Plagioclase_19</t>
  </si>
  <si>
    <t>735_Plagioclase_20</t>
  </si>
  <si>
    <t>735_Plagioclase_21</t>
  </si>
  <si>
    <t>735_Plagioclase_22</t>
  </si>
  <si>
    <t>735_Plagioclase_23</t>
  </si>
  <si>
    <t>735_Plagioclase Average</t>
  </si>
  <si>
    <t>735_Plagioclase Std. Dev.</t>
  </si>
  <si>
    <t>735_Plagioclase RSD</t>
  </si>
  <si>
    <t>735_Database value</t>
  </si>
  <si>
    <t>741_Orthoclase Average</t>
  </si>
  <si>
    <t>741_Orthoclase Std. Dev.</t>
  </si>
  <si>
    <t>741_Orthoclase RSD</t>
  </si>
  <si>
    <t>741_Database value</t>
  </si>
  <si>
    <t>521_Kaersutite_1</t>
  </si>
  <si>
    <t>521_Kaersutite_2</t>
  </si>
  <si>
    <t>521_Kaersutite_3</t>
  </si>
  <si>
    <t>521_Kaersutite_4</t>
  </si>
  <si>
    <t>521_Kaersutite_5</t>
  </si>
  <si>
    <t>521_Kaersutite_6</t>
  </si>
  <si>
    <t>521_Kaersutite_7</t>
  </si>
  <si>
    <t>521_Kaersutite_8</t>
  </si>
  <si>
    <t>521_Kaersutite_9</t>
  </si>
  <si>
    <t>521_Kaersutite_10</t>
  </si>
  <si>
    <t>521_Kaersutite_11</t>
  </si>
  <si>
    <t>521_Kaersutite_12</t>
  </si>
  <si>
    <t>521_Kaersutite_13</t>
  </si>
  <si>
    <t>521_Kaersutite_14</t>
  </si>
  <si>
    <t>521_Kaersutite_15</t>
  </si>
  <si>
    <t>521_Kaersutite_16</t>
  </si>
  <si>
    <t>521_Kaersutite_17</t>
  </si>
  <si>
    <t>521_Kaersutite_18</t>
  </si>
  <si>
    <t>521_Kaersutite_19</t>
  </si>
  <si>
    <t>521_Kaersutite_20</t>
  </si>
  <si>
    <t>521_Kaersutite_21</t>
  </si>
  <si>
    <t>521_Kaersutite_22</t>
  </si>
  <si>
    <t>521_Kaersutite_23</t>
  </si>
  <si>
    <t>% Deviation from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</si>
</sst>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2F9CD-69EF-4C97-94D0-3AB768C6DD07}">
  <dimension ref="A1:K24"/>
  <sheetViews>
    <sheetView workbookViewId="0">
      <selection activeCell="A22" sqref="A22"/>
    </sheetView>
  </sheetViews>
  <sheetFormatPr defaultRowHeight="15" x14ac:dyDescent="0.25"/>
  <cols>
    <col min="1" max="1" width="25.140625" bestFit="1" customWidth="1"/>
    <col min="2" max="11" width="9.140625" style="1"/>
  </cols>
  <sheetData>
    <row r="1" spans="1:11" s="2" customFormat="1" x14ac:dyDescent="0.25">
      <c r="A1" t="s">
        <v>11</v>
      </c>
      <c r="B1" s="1" t="s">
        <v>5</v>
      </c>
      <c r="C1" s="1" t="s">
        <v>6</v>
      </c>
      <c r="D1" s="1" t="s">
        <v>8</v>
      </c>
      <c r="E1" s="1" t="s">
        <v>9</v>
      </c>
      <c r="F1" s="1" t="s">
        <v>0</v>
      </c>
      <c r="G1" s="1" t="s">
        <v>1</v>
      </c>
      <c r="H1" s="1" t="s">
        <v>3</v>
      </c>
      <c r="I1" s="1" t="s">
        <v>4</v>
      </c>
      <c r="J1" s="1" t="s">
        <v>7</v>
      </c>
      <c r="K1" s="1" t="s">
        <v>10</v>
      </c>
    </row>
    <row r="2" spans="1:11" x14ac:dyDescent="0.25">
      <c r="A2" t="s">
        <v>101</v>
      </c>
      <c r="B2" s="1">
        <v>41.863599999999998</v>
      </c>
      <c r="C2" s="1">
        <v>0.12626499999999999</v>
      </c>
      <c r="D2" s="1">
        <v>23.848299999999998</v>
      </c>
      <c r="E2" s="1">
        <v>0.27192499999999997</v>
      </c>
      <c r="F2" s="1">
        <v>9.6852499999999999</v>
      </c>
      <c r="G2" s="1">
        <v>0.36371100000000001</v>
      </c>
      <c r="H2" s="1">
        <v>19.969200000000001</v>
      </c>
      <c r="I2" s="1">
        <v>4.8828199999999997</v>
      </c>
      <c r="J2" s="1" t="s">
        <v>22</v>
      </c>
      <c r="K2" s="1">
        <v>101.01107099999997</v>
      </c>
    </row>
    <row r="3" spans="1:11" x14ac:dyDescent="0.25">
      <c r="A3" t="s">
        <v>102</v>
      </c>
      <c r="B3" s="1">
        <v>42.048699999999997</v>
      </c>
      <c r="C3" s="1">
        <v>0.104058</v>
      </c>
      <c r="D3" s="1">
        <v>23.883700000000001</v>
      </c>
      <c r="E3" s="1">
        <v>0.29781099999999999</v>
      </c>
      <c r="F3" s="1">
        <v>9.5114099999999997</v>
      </c>
      <c r="G3" s="1">
        <v>0.375888</v>
      </c>
      <c r="H3" s="1">
        <v>19.784400000000002</v>
      </c>
      <c r="I3" s="1">
        <v>4.8873199999999999</v>
      </c>
      <c r="J3" s="1">
        <v>4.7921999999999999E-2</v>
      </c>
      <c r="K3" s="1">
        <v>100.941209</v>
      </c>
    </row>
    <row r="4" spans="1:11" x14ac:dyDescent="0.25">
      <c r="A4" t="s">
        <v>103</v>
      </c>
      <c r="B4" s="1">
        <v>42.200800000000001</v>
      </c>
      <c r="C4" s="1">
        <v>0.15631999999999999</v>
      </c>
      <c r="D4" s="1">
        <v>23.811299999999999</v>
      </c>
      <c r="E4" s="1">
        <v>0.248886</v>
      </c>
      <c r="F4" s="1">
        <v>9.7536699999999996</v>
      </c>
      <c r="G4" s="1">
        <v>0.33285799999999999</v>
      </c>
      <c r="H4" s="1">
        <v>19.988299999999999</v>
      </c>
      <c r="I4" s="1">
        <v>4.9108000000000001</v>
      </c>
      <c r="J4" s="1" t="s">
        <v>22</v>
      </c>
      <c r="K4" s="1">
        <v>101.40293399999999</v>
      </c>
    </row>
    <row r="5" spans="1:11" x14ac:dyDescent="0.25">
      <c r="A5" t="s">
        <v>104</v>
      </c>
      <c r="B5" s="1">
        <v>41.927199999999999</v>
      </c>
      <c r="C5" s="1">
        <v>0.15090200000000001</v>
      </c>
      <c r="D5" s="1">
        <v>23.603000000000002</v>
      </c>
      <c r="E5" s="1">
        <v>0.30135099999999998</v>
      </c>
      <c r="F5" s="1">
        <v>9.5735299999999999</v>
      </c>
      <c r="G5" s="1">
        <v>0.31729200000000002</v>
      </c>
      <c r="H5" s="1">
        <v>19.8551</v>
      </c>
      <c r="I5" s="1">
        <v>4.7393099999999997</v>
      </c>
      <c r="J5" s="1" t="s">
        <v>22</v>
      </c>
      <c r="K5" s="1">
        <v>100.467685</v>
      </c>
    </row>
    <row r="6" spans="1:11" x14ac:dyDescent="0.25">
      <c r="A6" t="s">
        <v>105</v>
      </c>
      <c r="B6" s="1">
        <v>41.7898</v>
      </c>
      <c r="C6" s="1">
        <v>0.11170099999999999</v>
      </c>
      <c r="D6" s="1">
        <v>23.545300000000001</v>
      </c>
      <c r="E6" s="1">
        <v>0.29451899999999998</v>
      </c>
      <c r="F6" s="1">
        <v>9.5268200000000007</v>
      </c>
      <c r="G6" s="1">
        <v>0.30288300000000001</v>
      </c>
      <c r="H6" s="1">
        <v>19.944800000000001</v>
      </c>
      <c r="I6" s="1">
        <v>4.7503599999999997</v>
      </c>
      <c r="J6" s="1">
        <v>3.5783000000000002E-2</v>
      </c>
      <c r="K6" s="1">
        <v>100.30196599999998</v>
      </c>
    </row>
    <row r="7" spans="1:11" x14ac:dyDescent="0.25">
      <c r="A7" t="s">
        <v>106</v>
      </c>
      <c r="B7" s="1">
        <v>41.887900000000002</v>
      </c>
      <c r="C7" s="1">
        <v>0.118849</v>
      </c>
      <c r="D7" s="1">
        <v>23.549399999999999</v>
      </c>
      <c r="E7" s="1">
        <v>0.30523699999999998</v>
      </c>
      <c r="F7" s="1">
        <v>9.6990300000000005</v>
      </c>
      <c r="G7" s="1">
        <v>0.33347700000000002</v>
      </c>
      <c r="H7" s="1">
        <v>19.822600000000001</v>
      </c>
      <c r="I7" s="1">
        <v>4.7917100000000001</v>
      </c>
      <c r="J7" s="1" t="s">
        <v>22</v>
      </c>
      <c r="K7" s="1">
        <v>100.50820300000001</v>
      </c>
    </row>
    <row r="8" spans="1:11" x14ac:dyDescent="0.25">
      <c r="A8" t="s">
        <v>107</v>
      </c>
      <c r="B8" s="1">
        <v>41.955599999999997</v>
      </c>
      <c r="C8" s="1">
        <v>0.13558700000000001</v>
      </c>
      <c r="D8" s="1">
        <v>23.598500000000001</v>
      </c>
      <c r="E8" s="1">
        <v>0.28265000000000001</v>
      </c>
      <c r="F8" s="1">
        <v>9.6234099999999998</v>
      </c>
      <c r="G8" s="1">
        <v>0.34657500000000002</v>
      </c>
      <c r="H8" s="1">
        <v>19.418199999999999</v>
      </c>
      <c r="I8" s="1">
        <v>4.7818399999999999</v>
      </c>
      <c r="J8" s="1" t="s">
        <v>22</v>
      </c>
      <c r="K8" s="1">
        <v>100.14236199999999</v>
      </c>
    </row>
    <row r="9" spans="1:11" x14ac:dyDescent="0.25">
      <c r="A9" t="s">
        <v>108</v>
      </c>
      <c r="B9" s="1">
        <v>41.9039</v>
      </c>
      <c r="C9" s="1">
        <v>0.124525</v>
      </c>
      <c r="D9" s="1">
        <v>23.847200000000001</v>
      </c>
      <c r="E9" s="1">
        <v>0.29533900000000002</v>
      </c>
      <c r="F9" s="1">
        <v>9.6588600000000007</v>
      </c>
      <c r="G9" s="1">
        <v>0.34759299999999999</v>
      </c>
      <c r="H9" s="1">
        <v>19.734400000000001</v>
      </c>
      <c r="I9" s="1">
        <v>4.7605700000000004</v>
      </c>
      <c r="J9" s="1" t="s">
        <v>22</v>
      </c>
      <c r="K9" s="1">
        <v>100.67238700000001</v>
      </c>
    </row>
    <row r="10" spans="1:11" x14ac:dyDescent="0.25">
      <c r="A10" t="s">
        <v>109</v>
      </c>
      <c r="B10" s="1">
        <v>41.729300000000002</v>
      </c>
      <c r="C10" s="1">
        <v>0.123226</v>
      </c>
      <c r="D10" s="1">
        <v>23.655799999999999</v>
      </c>
      <c r="E10" s="1">
        <v>0.29814000000000002</v>
      </c>
      <c r="F10" s="1">
        <v>9.6864000000000008</v>
      </c>
      <c r="G10" s="1">
        <v>0.338725</v>
      </c>
      <c r="H10" s="1">
        <v>19.443000000000001</v>
      </c>
      <c r="I10" s="1">
        <v>4.7933899999999996</v>
      </c>
      <c r="J10" s="1" t="s">
        <v>22</v>
      </c>
      <c r="K10" s="1">
        <v>100.06798100000002</v>
      </c>
    </row>
    <row r="11" spans="1:11" x14ac:dyDescent="0.25">
      <c r="A11" t="s">
        <v>110</v>
      </c>
      <c r="B11" s="1">
        <v>41.8142</v>
      </c>
      <c r="C11" s="1">
        <v>0.137655</v>
      </c>
      <c r="D11" s="1">
        <v>23.713000000000001</v>
      </c>
      <c r="E11" s="1">
        <v>0.269011</v>
      </c>
      <c r="F11" s="1">
        <v>9.7437799999999992</v>
      </c>
      <c r="G11" s="1">
        <v>0.35142299999999999</v>
      </c>
      <c r="H11" s="1">
        <v>19.2334</v>
      </c>
      <c r="I11" s="1">
        <v>4.7610200000000003</v>
      </c>
      <c r="J11" s="1" t="s">
        <v>22</v>
      </c>
      <c r="K11" s="1">
        <v>100.02348900000001</v>
      </c>
    </row>
    <row r="12" spans="1:11" x14ac:dyDescent="0.25">
      <c r="A12" t="s">
        <v>111</v>
      </c>
      <c r="B12" s="1">
        <v>41.916400000000003</v>
      </c>
      <c r="C12" s="1">
        <v>0.10582800000000001</v>
      </c>
      <c r="D12" s="1">
        <v>23.597300000000001</v>
      </c>
      <c r="E12" s="1">
        <v>0.28896300000000003</v>
      </c>
      <c r="F12" s="1">
        <v>9.6827400000000008</v>
      </c>
      <c r="G12" s="1">
        <v>0.32845400000000002</v>
      </c>
      <c r="H12" s="1">
        <v>20.035</v>
      </c>
      <c r="I12" s="1">
        <v>4.7775800000000004</v>
      </c>
      <c r="J12" s="1" t="s">
        <v>22</v>
      </c>
      <c r="K12" s="1">
        <v>100.73226499999998</v>
      </c>
    </row>
    <row r="13" spans="1:11" x14ac:dyDescent="0.25">
      <c r="A13" t="s">
        <v>112</v>
      </c>
      <c r="B13" s="1">
        <v>41.906100000000002</v>
      </c>
      <c r="C13" s="1">
        <v>0.10868</v>
      </c>
      <c r="D13" s="1">
        <v>23.5839</v>
      </c>
      <c r="E13" s="1">
        <v>0.29607899999999998</v>
      </c>
      <c r="F13" s="1">
        <v>9.6433099999999996</v>
      </c>
      <c r="G13" s="1">
        <v>0.35325899999999999</v>
      </c>
      <c r="H13" s="1">
        <v>19.547599999999999</v>
      </c>
      <c r="I13" s="1">
        <v>4.7584</v>
      </c>
      <c r="J13" s="1" t="s">
        <v>22</v>
      </c>
      <c r="K13" s="1">
        <v>100.197328</v>
      </c>
    </row>
    <row r="14" spans="1:11" x14ac:dyDescent="0.25">
      <c r="A14" t="s">
        <v>113</v>
      </c>
      <c r="B14" s="1">
        <v>41.659399999999998</v>
      </c>
      <c r="C14" s="1">
        <v>0.119877</v>
      </c>
      <c r="D14" s="1">
        <v>23.626000000000001</v>
      </c>
      <c r="E14" s="1">
        <v>0.30225600000000002</v>
      </c>
      <c r="F14" s="1">
        <v>9.67178</v>
      </c>
      <c r="G14" s="1">
        <v>0.35532200000000003</v>
      </c>
      <c r="H14" s="1">
        <v>19.567</v>
      </c>
      <c r="I14" s="1">
        <v>4.7755599999999996</v>
      </c>
      <c r="J14" s="1" t="s">
        <v>22</v>
      </c>
      <c r="K14" s="1">
        <v>100.077195</v>
      </c>
    </row>
    <row r="15" spans="1:11" x14ac:dyDescent="0.25">
      <c r="A15" t="s">
        <v>114</v>
      </c>
      <c r="B15" s="1">
        <v>41.941800000000001</v>
      </c>
      <c r="C15" s="1">
        <v>0.131436</v>
      </c>
      <c r="D15" s="1">
        <v>23.624700000000001</v>
      </c>
      <c r="E15" s="1">
        <v>0.26694299999999999</v>
      </c>
      <c r="F15" s="1">
        <v>9.6041399999999992</v>
      </c>
      <c r="G15" s="1">
        <v>0.35641699999999998</v>
      </c>
      <c r="H15" s="1">
        <v>19.503</v>
      </c>
      <c r="I15" s="1">
        <v>4.7929899999999996</v>
      </c>
      <c r="J15" s="1" t="s">
        <v>22</v>
      </c>
      <c r="K15" s="1">
        <v>100.22142599999999</v>
      </c>
    </row>
    <row r="16" spans="1:11" x14ac:dyDescent="0.25">
      <c r="A16" t="s">
        <v>115</v>
      </c>
      <c r="B16" s="1">
        <v>41.774099999999997</v>
      </c>
      <c r="C16" s="1">
        <v>0.11670700000000001</v>
      </c>
      <c r="D16" s="1">
        <v>23.618500000000001</v>
      </c>
      <c r="E16" s="1">
        <v>0.26928800000000003</v>
      </c>
      <c r="F16" s="1">
        <v>9.5106000000000002</v>
      </c>
      <c r="G16" s="1">
        <v>0.31972400000000001</v>
      </c>
      <c r="H16" s="1">
        <v>19.289000000000001</v>
      </c>
      <c r="I16" s="1">
        <v>4.7800099999999999</v>
      </c>
      <c r="J16" s="1" t="s">
        <v>22</v>
      </c>
      <c r="K16" s="1">
        <v>99.677928999999992</v>
      </c>
    </row>
    <row r="18" spans="1:11" x14ac:dyDescent="0.25">
      <c r="A18" s="6" t="s">
        <v>28</v>
      </c>
      <c r="B18" s="7">
        <f t="shared" ref="B18:K18" si="0">AVERAGE(B2:B17)</f>
        <v>41.887920000000008</v>
      </c>
      <c r="C18" s="10">
        <f t="shared" si="0"/>
        <v>0.12477440000000002</v>
      </c>
      <c r="D18" s="7">
        <f t="shared" si="0"/>
        <v>23.67372666666666</v>
      </c>
      <c r="E18" s="7">
        <f t="shared" si="0"/>
        <v>0.28589320000000001</v>
      </c>
      <c r="F18" s="7">
        <f t="shared" si="0"/>
        <v>9.6383153333333347</v>
      </c>
      <c r="G18" s="7">
        <f t="shared" si="0"/>
        <v>0.34157339999999997</v>
      </c>
      <c r="H18" s="7">
        <f t="shared" si="0"/>
        <v>19.675666666666661</v>
      </c>
      <c r="I18" s="7">
        <f t="shared" si="0"/>
        <v>4.7962453333333341</v>
      </c>
      <c r="J18" s="7">
        <f t="shared" si="0"/>
        <v>4.1852500000000001E-2</v>
      </c>
      <c r="K18" s="7">
        <f t="shared" si="0"/>
        <v>100.42969533333334</v>
      </c>
    </row>
    <row r="19" spans="1:11" x14ac:dyDescent="0.25">
      <c r="A19" s="6" t="s">
        <v>29</v>
      </c>
      <c r="B19" s="7">
        <f t="shared" ref="B19:K19" si="1">_xlfn.STDEV.P(B2:B17)</f>
        <v>0.12653272672843721</v>
      </c>
      <c r="C19" s="7">
        <f t="shared" si="1"/>
        <v>1.49486091161238E-2</v>
      </c>
      <c r="D19" s="7">
        <f t="shared" si="1"/>
        <v>0.11245768665986708</v>
      </c>
      <c r="E19" s="7">
        <f t="shared" si="1"/>
        <v>1.6216659048439459E-2</v>
      </c>
      <c r="F19" s="7">
        <f t="shared" si="1"/>
        <v>7.5985029215555902E-2</v>
      </c>
      <c r="G19" s="7">
        <f t="shared" si="1"/>
        <v>1.872148974058065E-2</v>
      </c>
      <c r="H19" s="7">
        <f t="shared" si="1"/>
        <v>0.25535203847934246</v>
      </c>
      <c r="I19" s="7">
        <f t="shared" si="1"/>
        <v>5.1310918248999929E-2</v>
      </c>
      <c r="J19" s="7">
        <f t="shared" si="1"/>
        <v>6.0694999999999985E-3</v>
      </c>
      <c r="K19" s="7">
        <f t="shared" si="1"/>
        <v>0.43866369692413792</v>
      </c>
    </row>
    <row r="20" spans="1:11" x14ac:dyDescent="0.25">
      <c r="A20" s="6" t="s">
        <v>30</v>
      </c>
      <c r="B20" s="7">
        <f>B19/B18*100</f>
        <v>0.30207450436411543</v>
      </c>
      <c r="C20" s="7">
        <f t="shared" ref="C20:J20" si="2">C19/C18*100</f>
        <v>11.980509716835984</v>
      </c>
      <c r="D20" s="7">
        <f t="shared" si="2"/>
        <v>0.47503161730008059</v>
      </c>
      <c r="E20" s="7">
        <f t="shared" si="2"/>
        <v>5.6722786860406122</v>
      </c>
      <c r="F20" s="7">
        <f t="shared" si="2"/>
        <v>0.78836421706154214</v>
      </c>
      <c r="G20" s="7">
        <f t="shared" si="2"/>
        <v>5.480956579341556</v>
      </c>
      <c r="H20" s="7">
        <f t="shared" si="2"/>
        <v>1.2978062843072282</v>
      </c>
      <c r="I20" s="7">
        <f t="shared" si="2"/>
        <v>1.0698142960368429</v>
      </c>
      <c r="J20" s="7">
        <f t="shared" si="2"/>
        <v>14.502120542380977</v>
      </c>
      <c r="K20" s="7">
        <f t="shared" ref="K20" si="3">K19/K18*100</f>
        <v>0.43678684423783404</v>
      </c>
    </row>
    <row r="21" spans="1:11" x14ac:dyDescent="0.25">
      <c r="A21" s="6" t="s">
        <v>31</v>
      </c>
      <c r="B21" s="9">
        <v>42.011000000000003</v>
      </c>
      <c r="C21" s="9">
        <v>0.12</v>
      </c>
      <c r="D21" s="9">
        <v>23.79</v>
      </c>
      <c r="E21" s="9">
        <v>0.28899999999999998</v>
      </c>
      <c r="F21" s="9">
        <v>9.56</v>
      </c>
      <c r="G21" s="9">
        <v>0.33100000000000002</v>
      </c>
      <c r="H21" s="9">
        <v>19.920000000000002</v>
      </c>
      <c r="I21" s="9">
        <v>4.84</v>
      </c>
      <c r="J21" s="9"/>
      <c r="K21" s="6"/>
    </row>
    <row r="22" spans="1:11" x14ac:dyDescent="0.25">
      <c r="A22" s="6" t="s">
        <v>183</v>
      </c>
      <c r="B22" s="10">
        <f>(B18-B21)/B21*100</f>
        <v>-0.29297088857678827</v>
      </c>
      <c r="C22" s="10">
        <f t="shared" ref="C22:I22" si="4">(C18-C21)/C21*100</f>
        <v>3.9786666666666886</v>
      </c>
      <c r="D22" s="10">
        <f t="shared" si="4"/>
        <v>-0.4887487739947004</v>
      </c>
      <c r="E22" s="10">
        <f t="shared" si="4"/>
        <v>-1.0750173010380504</v>
      </c>
      <c r="F22" s="10">
        <f>(F18-F21)/F21*100</f>
        <v>0.8191980474198135</v>
      </c>
      <c r="G22" s="10">
        <f t="shared" si="4"/>
        <v>3.1943806646525541</v>
      </c>
      <c r="H22" s="10">
        <f t="shared" si="4"/>
        <v>-1.2265729585007057</v>
      </c>
      <c r="I22" s="10">
        <f t="shared" si="4"/>
        <v>-0.90402203856747354</v>
      </c>
      <c r="J22" s="10"/>
      <c r="K22" s="7"/>
    </row>
    <row r="23" spans="1:11" x14ac:dyDescent="0.25">
      <c r="B23" s="2"/>
      <c r="C23" s="2"/>
      <c r="D23" s="2"/>
      <c r="E23" s="2"/>
      <c r="F23" s="2"/>
      <c r="G23" s="2"/>
      <c r="H23" s="2"/>
      <c r="I23" s="2"/>
    </row>
    <row r="24" spans="1:11" x14ac:dyDescent="0.25">
      <c r="B24" s="2"/>
      <c r="C24" s="2"/>
      <c r="D24" s="2"/>
      <c r="E24" s="2"/>
      <c r="F24" s="2"/>
      <c r="G24" s="2"/>
      <c r="H24" s="2"/>
      <c r="I24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BD093-1F09-4E65-A7D1-CB274E34607B}">
  <dimension ref="A1:U34"/>
  <sheetViews>
    <sheetView workbookViewId="0">
      <selection activeCell="A16" sqref="A16"/>
    </sheetView>
  </sheetViews>
  <sheetFormatPr defaultRowHeight="15" x14ac:dyDescent="0.25"/>
  <cols>
    <col min="1" max="1" width="24.42578125" customWidth="1"/>
    <col min="2" max="13" width="9.140625" style="1"/>
  </cols>
  <sheetData>
    <row r="1" spans="1:13" s="2" customFormat="1" x14ac:dyDescent="0.25">
      <c r="A1" t="s">
        <v>11</v>
      </c>
      <c r="B1" s="1" t="s">
        <v>5</v>
      </c>
      <c r="C1" s="1" t="s">
        <v>6</v>
      </c>
      <c r="D1" s="1" t="s">
        <v>8</v>
      </c>
      <c r="E1" s="1" t="s">
        <v>9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7</v>
      </c>
      <c r="L1" s="1" t="s">
        <v>10</v>
      </c>
      <c r="M1" s="1"/>
    </row>
    <row r="2" spans="1:13" x14ac:dyDescent="0.25">
      <c r="A2" t="s">
        <v>116</v>
      </c>
      <c r="B2" s="1">
        <v>51.792400000000001</v>
      </c>
      <c r="C2" s="1">
        <v>0.47908099999999998</v>
      </c>
      <c r="D2" s="1">
        <v>5.3288799999999998</v>
      </c>
      <c r="E2" s="1">
        <v>0.62205200000000005</v>
      </c>
      <c r="F2" s="1">
        <v>4.0225099999999996</v>
      </c>
      <c r="G2" s="1">
        <v>8.4281999999999996E-2</v>
      </c>
      <c r="H2" s="1">
        <v>4.7079999999999997E-2</v>
      </c>
      <c r="I2" s="1">
        <v>15.8771</v>
      </c>
      <c r="J2" s="1">
        <v>20.973600000000001</v>
      </c>
      <c r="K2" s="1">
        <v>0.874753</v>
      </c>
      <c r="L2" s="1">
        <v>100.102</v>
      </c>
    </row>
    <row r="3" spans="1:13" x14ac:dyDescent="0.25">
      <c r="A3" t="s">
        <v>117</v>
      </c>
      <c r="B3" s="1">
        <v>51.688299999999998</v>
      </c>
      <c r="C3" s="1">
        <v>0.50195599999999996</v>
      </c>
      <c r="D3" s="1">
        <v>5.3905799999999999</v>
      </c>
      <c r="E3" s="1">
        <v>0.66481500000000004</v>
      </c>
      <c r="F3" s="1">
        <v>4.0517899999999996</v>
      </c>
      <c r="G3" s="1">
        <v>7.1891999999999998E-2</v>
      </c>
      <c r="H3" s="1">
        <v>4.2645000000000002E-2</v>
      </c>
      <c r="I3" s="1">
        <v>15.8041</v>
      </c>
      <c r="J3" s="1">
        <v>20.987200000000001</v>
      </c>
      <c r="K3" s="1">
        <v>0.879131</v>
      </c>
      <c r="L3" s="1">
        <v>100.08199999999999</v>
      </c>
    </row>
    <row r="4" spans="1:13" x14ac:dyDescent="0.25">
      <c r="A4" t="s">
        <v>118</v>
      </c>
      <c r="B4" s="1">
        <v>51.305399999999999</v>
      </c>
      <c r="C4" s="1">
        <v>0.54575700000000005</v>
      </c>
      <c r="D4" s="1">
        <v>5.2941700000000003</v>
      </c>
      <c r="E4" s="1">
        <v>0.68433900000000003</v>
      </c>
      <c r="F4" s="1">
        <v>3.9813200000000002</v>
      </c>
      <c r="G4" s="1">
        <v>7.6262999999999997E-2</v>
      </c>
      <c r="H4" s="1">
        <v>4.3371E-2</v>
      </c>
      <c r="I4" s="1">
        <v>15.821099999999999</v>
      </c>
      <c r="J4" s="1">
        <v>21.0502</v>
      </c>
      <c r="K4" s="1">
        <v>0.90298199999999995</v>
      </c>
      <c r="L4" s="1">
        <v>99.704899999999995</v>
      </c>
    </row>
    <row r="5" spans="1:13" x14ac:dyDescent="0.25">
      <c r="A5" t="s">
        <v>119</v>
      </c>
      <c r="B5" s="1">
        <v>51.561100000000003</v>
      </c>
      <c r="C5" s="1">
        <v>0.55551499999999998</v>
      </c>
      <c r="D5" s="1">
        <v>5.3108500000000003</v>
      </c>
      <c r="E5" s="1">
        <v>0.66453200000000001</v>
      </c>
      <c r="F5" s="1">
        <v>3.99159</v>
      </c>
      <c r="G5" s="1">
        <v>8.4477999999999998E-2</v>
      </c>
      <c r="H5" s="1">
        <v>5.2340999999999999E-2</v>
      </c>
      <c r="I5" s="1">
        <v>15.7699</v>
      </c>
      <c r="J5" s="1">
        <v>20.81</v>
      </c>
      <c r="K5" s="1">
        <v>0.89682200000000001</v>
      </c>
      <c r="L5" s="1">
        <v>99.697000000000003</v>
      </c>
    </row>
    <row r="6" spans="1:13" x14ac:dyDescent="0.25">
      <c r="A6" t="s">
        <v>120</v>
      </c>
      <c r="B6" s="1">
        <v>51.352400000000003</v>
      </c>
      <c r="C6" s="1">
        <v>0.51787399999999995</v>
      </c>
      <c r="D6" s="1">
        <v>5.4383900000000001</v>
      </c>
      <c r="E6" s="1">
        <v>0.69381499999999996</v>
      </c>
      <c r="F6" s="1">
        <v>4.0377099999999997</v>
      </c>
      <c r="G6" s="1">
        <v>0.118492</v>
      </c>
      <c r="H6" s="1">
        <v>5.5884000000000003E-2</v>
      </c>
      <c r="I6" s="1">
        <v>15.8299</v>
      </c>
      <c r="J6" s="1">
        <v>20.9102</v>
      </c>
      <c r="K6" s="1">
        <v>0.89719899999999997</v>
      </c>
      <c r="L6" s="1">
        <v>99.851900000000001</v>
      </c>
    </row>
    <row r="7" spans="1:13" x14ac:dyDescent="0.25">
      <c r="A7" t="s">
        <v>121</v>
      </c>
      <c r="B7" s="1">
        <v>50.253</v>
      </c>
      <c r="C7" s="1">
        <v>0.51370400000000005</v>
      </c>
      <c r="D7" s="1">
        <v>5.2377099999999999</v>
      </c>
      <c r="E7" s="1">
        <v>0.67934499999999998</v>
      </c>
      <c r="F7" s="1">
        <v>3.88937</v>
      </c>
      <c r="G7" s="1">
        <v>8.8946999999999998E-2</v>
      </c>
      <c r="H7" s="1">
        <v>4.2127999999999999E-2</v>
      </c>
      <c r="I7" s="1">
        <v>15.9566</v>
      </c>
      <c r="J7" s="1">
        <v>20.588899999999999</v>
      </c>
      <c r="K7" s="1">
        <v>0.86716800000000005</v>
      </c>
      <c r="L7" s="1">
        <v>98.116799999999998</v>
      </c>
    </row>
    <row r="8" spans="1:13" x14ac:dyDescent="0.25">
      <c r="A8" t="s">
        <v>122</v>
      </c>
      <c r="B8" s="1">
        <v>50.883600000000001</v>
      </c>
      <c r="C8" s="1">
        <v>0.53253799999999996</v>
      </c>
      <c r="D8" s="1">
        <v>5.3167900000000001</v>
      </c>
      <c r="E8" s="1">
        <v>0.65187499999999998</v>
      </c>
      <c r="F8" s="1">
        <v>4.0118900000000002</v>
      </c>
      <c r="G8" s="1">
        <v>9.4733999999999999E-2</v>
      </c>
      <c r="H8" s="1">
        <v>2.6446000000000001E-2</v>
      </c>
      <c r="I8" s="1">
        <v>15.9824</v>
      </c>
      <c r="J8" s="1">
        <v>20.7379</v>
      </c>
      <c r="K8" s="1">
        <v>0.88439000000000001</v>
      </c>
      <c r="L8" s="1">
        <v>99.122600000000006</v>
      </c>
    </row>
    <row r="9" spans="1:13" x14ac:dyDescent="0.25">
      <c r="A9" t="s">
        <v>123</v>
      </c>
      <c r="B9" s="1">
        <v>51.563200000000002</v>
      </c>
      <c r="C9" s="1">
        <v>0.52000599999999997</v>
      </c>
      <c r="D9" s="1">
        <v>5.3043800000000001</v>
      </c>
      <c r="E9" s="1">
        <v>0.65693699999999999</v>
      </c>
      <c r="F9" s="1">
        <v>3.9373399999999998</v>
      </c>
      <c r="G9" s="1">
        <v>8.9492000000000002E-2</v>
      </c>
      <c r="H9" s="1">
        <v>4.6917E-2</v>
      </c>
      <c r="I9" s="1">
        <v>15.9686</v>
      </c>
      <c r="J9" s="1">
        <v>20.824000000000002</v>
      </c>
      <c r="K9" s="1">
        <v>0.86904099999999995</v>
      </c>
      <c r="L9" s="1">
        <v>99.78</v>
      </c>
    </row>
    <row r="10" spans="1:13" x14ac:dyDescent="0.25">
      <c r="A10" t="s">
        <v>124</v>
      </c>
      <c r="B10" s="1">
        <v>51.529299999999999</v>
      </c>
      <c r="C10" s="1">
        <v>0.51608200000000004</v>
      </c>
      <c r="D10" s="1">
        <v>5.2654899999999998</v>
      </c>
      <c r="E10" s="1">
        <v>0.65112199999999998</v>
      </c>
      <c r="F10" s="1">
        <v>3.9916700000000001</v>
      </c>
      <c r="G10" s="1">
        <v>0.114077</v>
      </c>
      <c r="H10" s="1">
        <v>4.4736999999999999E-2</v>
      </c>
      <c r="I10" s="1">
        <v>15.9735</v>
      </c>
      <c r="J10" s="1">
        <v>21.048200000000001</v>
      </c>
      <c r="K10" s="1">
        <v>0.84767800000000004</v>
      </c>
      <c r="L10" s="1">
        <v>99.981800000000007</v>
      </c>
    </row>
    <row r="12" spans="1:13" x14ac:dyDescent="0.25">
      <c r="A12" s="6" t="s">
        <v>28</v>
      </c>
      <c r="B12" s="7">
        <f t="shared" ref="B12:L12" si="0">AVERAGE(B1:B11)</f>
        <v>51.325411111111109</v>
      </c>
      <c r="C12" s="7">
        <f t="shared" si="0"/>
        <v>0.52027922222222212</v>
      </c>
      <c r="D12" s="7">
        <f t="shared" si="0"/>
        <v>5.3208044444444447</v>
      </c>
      <c r="E12" s="7">
        <f t="shared" si="0"/>
        <v>0.66320355555555544</v>
      </c>
      <c r="F12" s="7">
        <f t="shared" si="0"/>
        <v>3.9905766666666671</v>
      </c>
      <c r="G12" s="7">
        <f t="shared" si="0"/>
        <v>9.1406333333333326E-2</v>
      </c>
      <c r="H12" s="7">
        <f t="shared" si="0"/>
        <v>4.4616555555555562E-2</v>
      </c>
      <c r="I12" s="7">
        <f t="shared" si="0"/>
        <v>15.887022222222221</v>
      </c>
      <c r="J12" s="7">
        <f t="shared" si="0"/>
        <v>20.881133333333338</v>
      </c>
      <c r="K12" s="7">
        <f t="shared" si="0"/>
        <v>0.8799071111111112</v>
      </c>
      <c r="L12" s="7">
        <f t="shared" si="0"/>
        <v>99.604333333333329</v>
      </c>
    </row>
    <row r="13" spans="1:13" x14ac:dyDescent="0.25">
      <c r="A13" s="6" t="s">
        <v>29</v>
      </c>
      <c r="B13" s="7">
        <f t="shared" ref="B13:L13" si="1">_xlfn.STDEV.P(B1:B11)</f>
        <v>0.45336053213614158</v>
      </c>
      <c r="C13" s="7">
        <f t="shared" si="1"/>
        <v>2.1449420560823128E-2</v>
      </c>
      <c r="D13" s="7">
        <f t="shared" si="1"/>
        <v>5.7560540903780641E-2</v>
      </c>
      <c r="E13" s="7">
        <f t="shared" si="1"/>
        <v>2.0154116448072551E-2</v>
      </c>
      <c r="F13" s="7">
        <f t="shared" si="1"/>
        <v>4.785099488110045E-2</v>
      </c>
      <c r="G13" s="7">
        <f t="shared" si="1"/>
        <v>1.4822154971528237E-2</v>
      </c>
      <c r="H13" s="7">
        <f t="shared" si="1"/>
        <v>7.744517015441865E-3</v>
      </c>
      <c r="I13" s="7">
        <f t="shared" si="1"/>
        <v>7.9142751163504568E-2</v>
      </c>
      <c r="J13" s="7">
        <f t="shared" si="1"/>
        <v>0.14582340156656831</v>
      </c>
      <c r="K13" s="7">
        <f t="shared" si="1"/>
        <v>1.6612946132756701E-2</v>
      </c>
      <c r="L13" s="7">
        <f t="shared" si="1"/>
        <v>0.59385649781744454</v>
      </c>
    </row>
    <row r="14" spans="1:13" x14ac:dyDescent="0.25">
      <c r="A14" s="6" t="s">
        <v>30</v>
      </c>
      <c r="B14" s="7">
        <f>B13/B12*100</f>
        <v>0.88330618756212265</v>
      </c>
      <c r="C14" s="7">
        <f t="shared" ref="C14:K14" si="2">C13/C12*100</f>
        <v>4.1226748339493815</v>
      </c>
      <c r="D14" s="7">
        <f t="shared" si="2"/>
        <v>1.0818014739083432</v>
      </c>
      <c r="E14" s="7">
        <f t="shared" si="2"/>
        <v>3.038903558228025</v>
      </c>
      <c r="F14" s="7">
        <f t="shared" si="2"/>
        <v>1.1990997511913595</v>
      </c>
      <c r="G14" s="7">
        <f t="shared" si="2"/>
        <v>16.215676125499954</v>
      </c>
      <c r="H14" s="7">
        <f t="shared" si="2"/>
        <v>17.357944644109878</v>
      </c>
      <c r="I14" s="7">
        <f t="shared" si="2"/>
        <v>0.49815975616124214</v>
      </c>
      <c r="J14" s="7">
        <f t="shared" si="2"/>
        <v>0.69835003320334599</v>
      </c>
      <c r="K14" s="7">
        <f t="shared" si="2"/>
        <v>1.8880340802995152</v>
      </c>
      <c r="L14" s="7">
        <f t="shared" ref="L14" si="3">L13/L12*100</f>
        <v>0.59621552390703669</v>
      </c>
      <c r="M14"/>
    </row>
    <row r="15" spans="1:13" x14ac:dyDescent="0.25">
      <c r="A15" s="6" t="s">
        <v>31</v>
      </c>
      <c r="B15" s="9">
        <v>51.651000000000003</v>
      </c>
      <c r="C15" s="9">
        <v>0.53</v>
      </c>
      <c r="D15" s="9">
        <v>5.3090000000000002</v>
      </c>
      <c r="E15" s="9">
        <v>0.66900000000000004</v>
      </c>
      <c r="F15" s="9">
        <v>4.01</v>
      </c>
      <c r="G15" s="9">
        <v>9.9000000000000005E-2</v>
      </c>
      <c r="H15" s="9">
        <v>0.05</v>
      </c>
      <c r="I15" s="9">
        <v>15.83</v>
      </c>
      <c r="J15" s="9">
        <v>21.11</v>
      </c>
      <c r="K15" s="9">
        <v>0.86</v>
      </c>
      <c r="L15" s="6"/>
      <c r="M15"/>
    </row>
    <row r="16" spans="1:13" x14ac:dyDescent="0.25">
      <c r="A16" s="6" t="s">
        <v>183</v>
      </c>
      <c r="B16" s="10">
        <f>(B12-B15)/B15*100</f>
        <v>-0.63036318539601299</v>
      </c>
      <c r="C16" s="10">
        <f t="shared" ref="C16:K16" si="4">(C12-C15)/C15*100</f>
        <v>-1.8341090146750776</v>
      </c>
      <c r="D16" s="10">
        <f t="shared" si="4"/>
        <v>0.22234779514870043</v>
      </c>
      <c r="E16" s="10">
        <f t="shared" si="4"/>
        <v>-0.86643414715165978</v>
      </c>
      <c r="F16" s="10">
        <f t="shared" si="4"/>
        <v>-0.48437240232749834</v>
      </c>
      <c r="G16" s="10">
        <f t="shared" si="4"/>
        <v>-7.6703703703703834</v>
      </c>
      <c r="H16" s="10">
        <f t="shared" si="4"/>
        <v>-10.766888888888882</v>
      </c>
      <c r="I16" s="10">
        <f t="shared" si="4"/>
        <v>0.36021618586368276</v>
      </c>
      <c r="J16" s="10">
        <f t="shared" si="4"/>
        <v>-1.0841623243328349</v>
      </c>
      <c r="K16" s="10">
        <f t="shared" si="4"/>
        <v>2.3147803617571174</v>
      </c>
      <c r="L16" s="7"/>
    </row>
    <row r="18" spans="11:21" x14ac:dyDescent="0.25">
      <c r="K18" s="2"/>
    </row>
    <row r="25" spans="11:21" x14ac:dyDescent="0.25">
      <c r="L25"/>
      <c r="N25" s="1"/>
      <c r="O25" s="1"/>
      <c r="P25" s="1"/>
      <c r="Q25" s="1"/>
      <c r="R25" s="1"/>
      <c r="S25" s="1"/>
      <c r="T25" s="1"/>
      <c r="U25" s="1"/>
    </row>
    <row r="26" spans="11:21" x14ac:dyDescent="0.25">
      <c r="L26"/>
      <c r="M26" s="2"/>
      <c r="N26" s="2"/>
      <c r="O26" s="2"/>
      <c r="P26" s="2"/>
      <c r="Q26" s="2"/>
      <c r="R26" s="2"/>
      <c r="S26" s="2"/>
      <c r="T26" s="2"/>
      <c r="U26" s="2"/>
    </row>
    <row r="27" spans="11:21" x14ac:dyDescent="0.25">
      <c r="L27"/>
      <c r="N27" s="1"/>
      <c r="O27" s="1"/>
      <c r="P27" s="1"/>
      <c r="Q27" s="1"/>
      <c r="R27" s="1"/>
      <c r="S27" s="1"/>
      <c r="T27" s="1"/>
      <c r="U27" s="1"/>
    </row>
    <row r="28" spans="11:21" x14ac:dyDescent="0.25">
      <c r="L28"/>
      <c r="N28" s="1"/>
      <c r="O28" s="1"/>
      <c r="P28" s="1"/>
      <c r="Q28" s="1"/>
      <c r="R28" s="1"/>
      <c r="S28" s="1"/>
      <c r="T28" s="1"/>
      <c r="U28" s="1"/>
    </row>
    <row r="29" spans="11:21" x14ac:dyDescent="0.25">
      <c r="L29"/>
      <c r="N29" s="1"/>
      <c r="O29" s="1"/>
      <c r="P29" s="1"/>
      <c r="Q29" s="1"/>
      <c r="R29" s="1"/>
      <c r="S29" s="1"/>
      <c r="T29" s="1"/>
      <c r="U29" s="1"/>
    </row>
    <row r="30" spans="11:21" x14ac:dyDescent="0.25">
      <c r="L30"/>
      <c r="N30" s="1"/>
      <c r="O30" s="1"/>
      <c r="P30" s="1"/>
      <c r="Q30" s="1"/>
      <c r="R30" s="1"/>
      <c r="S30" s="1"/>
      <c r="T30" s="1"/>
      <c r="U30" s="1"/>
    </row>
    <row r="31" spans="11:21" x14ac:dyDescent="0.25">
      <c r="L31"/>
      <c r="N31" s="1"/>
      <c r="O31" s="1"/>
      <c r="P31" s="1"/>
      <c r="Q31" s="1"/>
      <c r="R31" s="1"/>
      <c r="S31" s="1"/>
      <c r="T31" s="1"/>
      <c r="U31" s="1"/>
    </row>
    <row r="32" spans="11:21" x14ac:dyDescent="0.25">
      <c r="L32"/>
      <c r="N32" s="1"/>
      <c r="O32" s="1"/>
      <c r="P32" s="1"/>
      <c r="Q32" s="1"/>
      <c r="R32" s="1"/>
      <c r="S32" s="1"/>
      <c r="T32" s="1"/>
      <c r="U32" s="1"/>
    </row>
    <row r="33" spans="12:21" x14ac:dyDescent="0.25">
      <c r="L33"/>
      <c r="N33" s="1"/>
      <c r="O33" s="1"/>
      <c r="P33" s="1"/>
      <c r="Q33" s="1"/>
      <c r="R33" s="1"/>
      <c r="S33" s="1"/>
      <c r="T33" s="1"/>
      <c r="U33" s="1"/>
    </row>
    <row r="34" spans="12:21" x14ac:dyDescent="0.25">
      <c r="L34"/>
      <c r="N34" s="1"/>
      <c r="O34" s="1"/>
      <c r="P34" s="1"/>
      <c r="Q34" s="1"/>
      <c r="R34" s="1"/>
      <c r="S34" s="1"/>
      <c r="T34" s="1"/>
      <c r="U34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4E6E0-F817-4AF3-8A9C-C415FAF13CC6}">
  <dimension ref="A1:AO75"/>
  <sheetViews>
    <sheetView tabSelected="1" topLeftCell="A7" workbookViewId="0">
      <selection activeCell="AF26" sqref="AF26"/>
    </sheetView>
  </sheetViews>
  <sheetFormatPr defaultRowHeight="15" x14ac:dyDescent="0.25"/>
  <cols>
    <col min="1" max="1" width="25.5703125" customWidth="1"/>
    <col min="2" max="11" width="9.140625" style="1"/>
    <col min="13" max="13" width="23.140625" bestFit="1" customWidth="1"/>
    <col min="22" max="22" width="23.140625" bestFit="1" customWidth="1"/>
    <col min="32" max="32" width="23.140625" bestFit="1" customWidth="1"/>
  </cols>
  <sheetData>
    <row r="1" spans="1:41" x14ac:dyDescent="0.25">
      <c r="A1" t="s">
        <v>11</v>
      </c>
      <c r="B1" s="1" t="s">
        <v>5</v>
      </c>
      <c r="C1" s="1" t="s">
        <v>6</v>
      </c>
      <c r="D1" s="1" t="s">
        <v>8</v>
      </c>
      <c r="E1" s="1" t="s">
        <v>15</v>
      </c>
      <c r="F1" s="1" t="s">
        <v>4</v>
      </c>
      <c r="G1" s="1" t="s">
        <v>12</v>
      </c>
      <c r="H1" s="1" t="s">
        <v>13</v>
      </c>
      <c r="I1" s="1" t="s">
        <v>7</v>
      </c>
      <c r="J1" s="1" t="s">
        <v>14</v>
      </c>
      <c r="K1" s="1" t="s">
        <v>10</v>
      </c>
      <c r="M1" t="s">
        <v>11</v>
      </c>
      <c r="N1" s="2" t="s">
        <v>5</v>
      </c>
      <c r="O1" s="2" t="s">
        <v>6</v>
      </c>
      <c r="P1" s="2" t="s">
        <v>8</v>
      </c>
      <c r="Q1" s="2" t="s">
        <v>4</v>
      </c>
      <c r="R1" s="2" t="s">
        <v>7</v>
      </c>
      <c r="S1" s="2" t="s">
        <v>14</v>
      </c>
      <c r="T1" s="1" t="s">
        <v>10</v>
      </c>
      <c r="V1" t="s">
        <v>11</v>
      </c>
      <c r="W1" s="1" t="s">
        <v>5</v>
      </c>
      <c r="X1" s="1" t="s">
        <v>6</v>
      </c>
      <c r="Y1" s="1" t="s">
        <v>8</v>
      </c>
      <c r="Z1" s="1" t="s">
        <v>15</v>
      </c>
      <c r="AA1" s="1" t="s">
        <v>4</v>
      </c>
      <c r="AB1" s="1" t="s">
        <v>7</v>
      </c>
      <c r="AC1" s="1" t="s">
        <v>14</v>
      </c>
      <c r="AD1" s="1" t="s">
        <v>10</v>
      </c>
      <c r="AF1" t="s">
        <v>11</v>
      </c>
      <c r="AG1" s="1" t="s">
        <v>5</v>
      </c>
      <c r="AH1" s="1" t="s">
        <v>6</v>
      </c>
      <c r="AI1" s="1" t="s">
        <v>8</v>
      </c>
      <c r="AJ1" s="1" t="s">
        <v>15</v>
      </c>
      <c r="AK1" s="1" t="s">
        <v>4</v>
      </c>
      <c r="AL1" s="1" t="s">
        <v>7</v>
      </c>
      <c r="AM1" s="1" t="s">
        <v>14</v>
      </c>
      <c r="AN1" s="1" t="s">
        <v>10</v>
      </c>
    </row>
    <row r="2" spans="1:41" x14ac:dyDescent="0.25">
      <c r="A2" t="s">
        <v>36</v>
      </c>
      <c r="B2" s="1">
        <v>65.881500000000003</v>
      </c>
      <c r="C2" s="1" t="s">
        <v>22</v>
      </c>
      <c r="D2" s="1">
        <v>20.7059</v>
      </c>
      <c r="E2" s="1">
        <v>0.17985899999999999</v>
      </c>
      <c r="F2" s="1">
        <v>1.1936100000000001</v>
      </c>
      <c r="G2" s="1">
        <v>0.987738</v>
      </c>
      <c r="H2" s="1">
        <v>0.194468</v>
      </c>
      <c r="I2" s="1">
        <v>8.7301500000000001</v>
      </c>
      <c r="J2" s="1">
        <v>3.2311899999999998</v>
      </c>
      <c r="K2" s="1">
        <f>SUM(B2:J2)</f>
        <v>101.10441499999999</v>
      </c>
      <c r="M2" t="s">
        <v>78</v>
      </c>
      <c r="N2" s="1">
        <v>69.210599999999999</v>
      </c>
      <c r="O2" s="1" t="s">
        <v>22</v>
      </c>
      <c r="P2" s="1">
        <v>19.553899999999999</v>
      </c>
      <c r="Q2" s="1">
        <v>8.7927000000000005E-2</v>
      </c>
      <c r="R2" s="1">
        <v>11.618499999999999</v>
      </c>
      <c r="S2" s="1">
        <v>0.156582</v>
      </c>
      <c r="T2" s="1">
        <f>SUM(N2:S2)</f>
        <v>100.62750899999999</v>
      </c>
      <c r="V2" t="s">
        <v>129</v>
      </c>
      <c r="W2" s="1">
        <v>52.244500000000002</v>
      </c>
      <c r="X2" s="1">
        <v>5.9265999999999999E-2</v>
      </c>
      <c r="Y2" s="1">
        <v>29.577300000000001</v>
      </c>
      <c r="Z2" s="1">
        <v>0.382357</v>
      </c>
      <c r="AA2" s="1">
        <v>12.338200000000001</v>
      </c>
      <c r="AB2" s="1">
        <v>4.3719299999999999</v>
      </c>
      <c r="AC2" s="1">
        <v>0.36053499999999999</v>
      </c>
      <c r="AD2" s="1">
        <v>99.479799999999997</v>
      </c>
      <c r="AF2" t="s">
        <v>58</v>
      </c>
      <c r="AG2" s="1">
        <v>65.441800000000001</v>
      </c>
      <c r="AH2" s="1" t="s">
        <v>22</v>
      </c>
      <c r="AI2" s="1">
        <v>16.049600000000002</v>
      </c>
      <c r="AJ2" s="1">
        <v>1.9607300000000001</v>
      </c>
      <c r="AK2" s="1" t="s">
        <v>22</v>
      </c>
      <c r="AL2" s="1">
        <v>0.95589999999999997</v>
      </c>
      <c r="AM2" s="1">
        <v>15.4351</v>
      </c>
      <c r="AN2" s="1">
        <f>SUM(AG2:AM2)</f>
        <v>99.843130000000002</v>
      </c>
    </row>
    <row r="3" spans="1:41" x14ac:dyDescent="0.25">
      <c r="A3" t="s">
        <v>37</v>
      </c>
      <c r="B3" s="1">
        <v>65.848100000000002</v>
      </c>
      <c r="C3" s="1" t="s">
        <v>22</v>
      </c>
      <c r="D3" s="1">
        <v>20.651</v>
      </c>
      <c r="E3" s="1">
        <v>0.13852999999999999</v>
      </c>
      <c r="F3" s="1">
        <v>1.2383900000000001</v>
      </c>
      <c r="G3" s="1">
        <v>0.95400700000000005</v>
      </c>
      <c r="H3" s="1">
        <v>0.23152800000000001</v>
      </c>
      <c r="I3" s="1">
        <v>8.6067599999999995</v>
      </c>
      <c r="J3" s="1">
        <v>3.2210200000000002</v>
      </c>
      <c r="K3" s="1">
        <f t="shared" ref="K3:K12" si="0">SUM(B3:J3)</f>
        <v>100.88933499999999</v>
      </c>
      <c r="M3" t="s">
        <v>79</v>
      </c>
      <c r="N3" s="1">
        <v>68.740399999999994</v>
      </c>
      <c r="O3" s="1" t="s">
        <v>22</v>
      </c>
      <c r="P3" s="1">
        <v>19.458200000000001</v>
      </c>
      <c r="Q3" s="1">
        <v>0.171378</v>
      </c>
      <c r="R3" s="1">
        <v>11.813599999999999</v>
      </c>
      <c r="S3" s="1">
        <v>0.14821899999999999</v>
      </c>
      <c r="T3" s="1">
        <f>SUM(N3:S3)</f>
        <v>100.33179699999999</v>
      </c>
      <c r="V3" t="s">
        <v>130</v>
      </c>
      <c r="W3" s="1">
        <v>52.218400000000003</v>
      </c>
      <c r="X3" s="1">
        <v>7.5967999999999994E-2</v>
      </c>
      <c r="Y3" s="1">
        <v>29.640599999999999</v>
      </c>
      <c r="Z3" s="1">
        <v>0.38164700000000001</v>
      </c>
      <c r="AA3" s="1">
        <v>12.3416</v>
      </c>
      <c r="AB3" s="1">
        <v>4.4133300000000002</v>
      </c>
      <c r="AC3" s="1">
        <v>0.346974</v>
      </c>
      <c r="AD3" s="1">
        <v>99.492599999999996</v>
      </c>
      <c r="AF3" t="s">
        <v>59</v>
      </c>
      <c r="AG3" s="1">
        <v>65.679500000000004</v>
      </c>
      <c r="AH3" s="1" t="s">
        <v>22</v>
      </c>
      <c r="AI3" s="1">
        <v>16.115500000000001</v>
      </c>
      <c r="AJ3" s="1">
        <v>2.0116000000000001</v>
      </c>
      <c r="AK3" s="1">
        <v>2.5329999999999998E-2</v>
      </c>
      <c r="AL3" s="1">
        <v>0.95676300000000003</v>
      </c>
      <c r="AM3" s="1">
        <v>15.507899999999999</v>
      </c>
      <c r="AN3" s="1">
        <f t="shared" ref="AN3:AN20" si="1">SUM(AG3:AM3)</f>
        <v>100.296593</v>
      </c>
    </row>
    <row r="4" spans="1:41" x14ac:dyDescent="0.25">
      <c r="A4" t="s">
        <v>38</v>
      </c>
      <c r="B4" s="1">
        <v>65.881699999999995</v>
      </c>
      <c r="C4" s="1" t="s">
        <v>22</v>
      </c>
      <c r="D4" s="1">
        <v>20.728200000000001</v>
      </c>
      <c r="E4" s="1">
        <v>0.167681</v>
      </c>
      <c r="F4" s="1">
        <v>1.2501899999999999</v>
      </c>
      <c r="G4" s="1">
        <v>0.94628000000000001</v>
      </c>
      <c r="H4" s="1">
        <v>0.220582</v>
      </c>
      <c r="I4" s="1">
        <v>8.6906599999999994</v>
      </c>
      <c r="J4" s="1">
        <v>3.18628</v>
      </c>
      <c r="K4" s="1">
        <f t="shared" si="0"/>
        <v>101.07157299999999</v>
      </c>
      <c r="M4" t="s">
        <v>80</v>
      </c>
      <c r="N4" s="1">
        <v>68.941699999999997</v>
      </c>
      <c r="O4" s="1">
        <v>3.1210000000000002E-2</v>
      </c>
      <c r="P4" s="1">
        <v>19.2698</v>
      </c>
      <c r="Q4" s="1">
        <v>4.8113999999999997E-2</v>
      </c>
      <c r="R4" s="1">
        <v>11.848000000000001</v>
      </c>
      <c r="S4" s="1">
        <v>0.11365699999999999</v>
      </c>
      <c r="T4" s="1">
        <f>SUM(N4:S4)</f>
        <v>100.252481</v>
      </c>
      <c r="V4" t="s">
        <v>131</v>
      </c>
      <c r="W4" s="1">
        <v>52.270600000000002</v>
      </c>
      <c r="X4" s="1">
        <v>6.3849000000000003E-2</v>
      </c>
      <c r="Y4" s="1">
        <v>29.340299999999999</v>
      </c>
      <c r="Z4" s="1">
        <v>0.416273</v>
      </c>
      <c r="AA4" s="1">
        <v>12.3582</v>
      </c>
      <c r="AB4" s="1">
        <v>4.3216400000000004</v>
      </c>
      <c r="AC4" s="1">
        <v>0.36721799999999999</v>
      </c>
      <c r="AD4" s="1">
        <v>99.236500000000007</v>
      </c>
      <c r="AF4" t="s">
        <v>60</v>
      </c>
      <c r="AG4" s="1">
        <v>65.611099999999993</v>
      </c>
      <c r="AH4" s="1">
        <v>2.6986E-2</v>
      </c>
      <c r="AI4" s="1">
        <v>16.306000000000001</v>
      </c>
      <c r="AJ4" s="1">
        <v>1.97265</v>
      </c>
      <c r="AK4" s="1">
        <v>3.5416999999999997E-2</v>
      </c>
      <c r="AL4" s="1">
        <v>0.95084400000000002</v>
      </c>
      <c r="AM4" s="1">
        <v>15.5296</v>
      </c>
      <c r="AN4" s="1">
        <f t="shared" si="1"/>
        <v>100.43259699999999</v>
      </c>
    </row>
    <row r="5" spans="1:41" x14ac:dyDescent="0.25">
      <c r="A5" t="s">
        <v>39</v>
      </c>
      <c r="B5" s="1">
        <v>65.709699999999998</v>
      </c>
      <c r="C5" s="1" t="s">
        <v>22</v>
      </c>
      <c r="D5" s="1">
        <v>20.522099999999998</v>
      </c>
      <c r="E5" s="1">
        <v>0.14946300000000001</v>
      </c>
      <c r="F5" s="1">
        <v>1.23153</v>
      </c>
      <c r="G5" s="1">
        <v>0.83060900000000004</v>
      </c>
      <c r="H5" s="1">
        <v>0.171041</v>
      </c>
      <c r="I5" s="1">
        <v>8.7256499999999999</v>
      </c>
      <c r="J5" s="1">
        <v>3.2080899999999999</v>
      </c>
      <c r="K5" s="1">
        <f t="shared" si="0"/>
        <v>100.54818299999999</v>
      </c>
      <c r="M5" t="s">
        <v>81</v>
      </c>
      <c r="N5" s="1">
        <v>67.923900000000003</v>
      </c>
      <c r="O5" s="1" t="s">
        <v>22</v>
      </c>
      <c r="P5" s="1">
        <v>19.4101</v>
      </c>
      <c r="Q5" s="1">
        <v>0.20655999999999999</v>
      </c>
      <c r="R5" s="1">
        <v>11.6806</v>
      </c>
      <c r="S5" s="1">
        <v>0.23378699999999999</v>
      </c>
      <c r="T5" s="1">
        <v>99.446299999999994</v>
      </c>
      <c r="V5" t="s">
        <v>132</v>
      </c>
      <c r="W5" s="1">
        <v>52.456200000000003</v>
      </c>
      <c r="X5" s="1">
        <v>8.0617999999999995E-2</v>
      </c>
      <c r="Y5" s="1">
        <v>29.490600000000001</v>
      </c>
      <c r="Z5" s="1">
        <v>0.40510400000000002</v>
      </c>
      <c r="AA5" s="1">
        <v>12.3674</v>
      </c>
      <c r="AB5" s="1">
        <v>4.3496699999999997</v>
      </c>
      <c r="AC5" s="1">
        <v>0.356323</v>
      </c>
      <c r="AD5" s="1">
        <v>99.600099999999998</v>
      </c>
      <c r="AF5" t="s">
        <v>61</v>
      </c>
      <c r="AG5" s="1">
        <v>64.881699999999995</v>
      </c>
      <c r="AH5" s="1" t="s">
        <v>22</v>
      </c>
      <c r="AI5" s="1">
        <v>16.1873</v>
      </c>
      <c r="AJ5" s="1">
        <v>1.9520299999999999</v>
      </c>
      <c r="AK5" s="1" t="s">
        <v>22</v>
      </c>
      <c r="AL5" s="1">
        <v>0.92386000000000001</v>
      </c>
      <c r="AM5" s="1">
        <v>15.4382</v>
      </c>
      <c r="AN5" s="1">
        <f t="shared" si="1"/>
        <v>99.383089999999982</v>
      </c>
    </row>
    <row r="6" spans="1:41" x14ac:dyDescent="0.25">
      <c r="A6" t="s">
        <v>40</v>
      </c>
      <c r="B6" s="1">
        <v>65.422899999999998</v>
      </c>
      <c r="C6" s="1">
        <v>2.5391E-2</v>
      </c>
      <c r="D6" s="1">
        <v>20.547899999999998</v>
      </c>
      <c r="E6" s="1">
        <v>0.14955199999999999</v>
      </c>
      <c r="F6" s="1">
        <v>1.20156</v>
      </c>
      <c r="G6" s="1">
        <v>0.826677</v>
      </c>
      <c r="H6" s="1">
        <v>0.23968200000000001</v>
      </c>
      <c r="I6" s="1">
        <v>8.6083599999999993</v>
      </c>
      <c r="J6" s="1">
        <v>3.2464599999999999</v>
      </c>
      <c r="K6" s="1">
        <f t="shared" si="0"/>
        <v>100.26848200000001</v>
      </c>
      <c r="M6" t="s">
        <v>82</v>
      </c>
      <c r="N6" s="1">
        <v>67.875200000000007</v>
      </c>
      <c r="O6" s="1" t="s">
        <v>22</v>
      </c>
      <c r="P6" s="1">
        <v>19.520299999999999</v>
      </c>
      <c r="Q6" s="1">
        <v>0.23435</v>
      </c>
      <c r="R6" s="1">
        <v>11.724500000000001</v>
      </c>
      <c r="S6" s="1">
        <v>0.19158</v>
      </c>
      <c r="T6" s="1">
        <v>99.573700000000002</v>
      </c>
      <c r="V6" t="s">
        <v>133</v>
      </c>
      <c r="W6" s="1">
        <v>52.173099999999998</v>
      </c>
      <c r="X6" s="1">
        <v>8.0906000000000006E-2</v>
      </c>
      <c r="Y6" s="1">
        <v>29.424900000000001</v>
      </c>
      <c r="Z6" s="1">
        <v>0.40653099999999998</v>
      </c>
      <c r="AA6" s="1">
        <v>12.2118</v>
      </c>
      <c r="AB6" s="1">
        <v>4.2809600000000003</v>
      </c>
      <c r="AC6" s="1">
        <v>0.352906</v>
      </c>
      <c r="AD6" s="1">
        <v>99.066199999999995</v>
      </c>
      <c r="AF6" t="s">
        <v>62</v>
      </c>
      <c r="AG6" s="1">
        <v>64.956199999999995</v>
      </c>
      <c r="AH6" s="1" t="s">
        <v>22</v>
      </c>
      <c r="AI6" s="1">
        <v>16.391500000000001</v>
      </c>
      <c r="AJ6" s="1">
        <v>1.99915</v>
      </c>
      <c r="AK6" s="1" t="s">
        <v>22</v>
      </c>
      <c r="AL6" s="1">
        <v>0.99041299999999999</v>
      </c>
      <c r="AM6" s="1">
        <v>15.536799999999999</v>
      </c>
      <c r="AN6" s="1">
        <f t="shared" si="1"/>
        <v>99.874063000000007</v>
      </c>
    </row>
    <row r="7" spans="1:41" x14ac:dyDescent="0.25">
      <c r="A7" t="s">
        <v>41</v>
      </c>
      <c r="B7" s="1">
        <v>65.446700000000007</v>
      </c>
      <c r="C7" s="1" t="s">
        <v>22</v>
      </c>
      <c r="D7" s="1">
        <v>20.6281</v>
      </c>
      <c r="E7" s="1">
        <v>0.151231</v>
      </c>
      <c r="F7" s="1">
        <v>1.19753</v>
      </c>
      <c r="G7" s="1">
        <v>0.88267600000000002</v>
      </c>
      <c r="H7" s="1">
        <v>0.219302</v>
      </c>
      <c r="I7" s="1">
        <v>8.5926299999999998</v>
      </c>
      <c r="J7" s="1">
        <v>3.1763400000000002</v>
      </c>
      <c r="K7" s="1">
        <f t="shared" si="0"/>
        <v>100.29450900000001</v>
      </c>
      <c r="M7" t="s">
        <v>83</v>
      </c>
      <c r="N7" s="1">
        <v>67.986400000000003</v>
      </c>
      <c r="O7" s="1" t="s">
        <v>22</v>
      </c>
      <c r="P7" s="1">
        <v>19.5764</v>
      </c>
      <c r="Q7" s="1">
        <v>0.25193700000000002</v>
      </c>
      <c r="R7" s="1">
        <v>11.6394</v>
      </c>
      <c r="S7" s="1">
        <v>0.22428600000000001</v>
      </c>
      <c r="T7" s="1">
        <v>99.735699999999994</v>
      </c>
      <c r="V7" t="s">
        <v>134</v>
      </c>
      <c r="W7" s="1">
        <v>52.2973</v>
      </c>
      <c r="X7" s="1">
        <v>7.1947999999999998E-2</v>
      </c>
      <c r="Y7" s="1">
        <v>29.417100000000001</v>
      </c>
      <c r="Z7" s="1">
        <v>0.36918200000000001</v>
      </c>
      <c r="AA7" s="1">
        <v>12.366400000000001</v>
      </c>
      <c r="AB7" s="1">
        <v>4.3027300000000004</v>
      </c>
      <c r="AC7" s="1">
        <v>0.35470299999999999</v>
      </c>
      <c r="AD7" s="1">
        <v>99.256100000000004</v>
      </c>
      <c r="AF7" t="s">
        <v>63</v>
      </c>
      <c r="AG7" s="1">
        <v>64.872299999999996</v>
      </c>
      <c r="AH7" s="1" t="s">
        <v>22</v>
      </c>
      <c r="AI7" s="1">
        <v>16.229700000000001</v>
      </c>
      <c r="AJ7" s="1">
        <v>1.9052199999999999</v>
      </c>
      <c r="AK7" s="1" t="s">
        <v>22</v>
      </c>
      <c r="AL7" s="1">
        <v>0.94210899999999997</v>
      </c>
      <c r="AM7" s="1">
        <v>15.4892</v>
      </c>
      <c r="AN7" s="1">
        <f t="shared" si="1"/>
        <v>99.438529000000003</v>
      </c>
      <c r="AO7" s="1"/>
    </row>
    <row r="8" spans="1:41" x14ac:dyDescent="0.25">
      <c r="A8" t="s">
        <v>42</v>
      </c>
      <c r="B8" s="1">
        <v>65.69</v>
      </c>
      <c r="C8" s="1" t="s">
        <v>22</v>
      </c>
      <c r="D8" s="1">
        <v>20.761299999999999</v>
      </c>
      <c r="E8" s="1">
        <v>0.15273600000000001</v>
      </c>
      <c r="F8" s="1">
        <v>1.19502</v>
      </c>
      <c r="G8" s="1">
        <v>0.89621399999999996</v>
      </c>
      <c r="H8" s="1">
        <v>0.24449799999999999</v>
      </c>
      <c r="I8" s="1">
        <v>8.6685700000000008</v>
      </c>
      <c r="J8" s="1">
        <v>3.2642500000000001</v>
      </c>
      <c r="K8" s="1">
        <f t="shared" si="0"/>
        <v>100.87258800000001</v>
      </c>
      <c r="M8" t="s">
        <v>84</v>
      </c>
      <c r="N8" s="1">
        <v>67.825800000000001</v>
      </c>
      <c r="O8" s="1" t="s">
        <v>22</v>
      </c>
      <c r="P8" s="1">
        <v>19.5624</v>
      </c>
      <c r="Q8" s="1">
        <v>0.21727199999999999</v>
      </c>
      <c r="R8" s="1">
        <v>11.776300000000001</v>
      </c>
      <c r="S8" s="1">
        <v>0.21859899999999999</v>
      </c>
      <c r="T8" s="1">
        <v>99.5989</v>
      </c>
      <c r="V8" t="s">
        <v>135</v>
      </c>
      <c r="W8" s="1">
        <v>52.158799999999999</v>
      </c>
      <c r="X8" s="1">
        <v>9.2715000000000006E-2</v>
      </c>
      <c r="Y8" s="1">
        <v>29.272400000000001</v>
      </c>
      <c r="Z8" s="1">
        <v>0.37384800000000001</v>
      </c>
      <c r="AA8" s="1">
        <v>12.4039</v>
      </c>
      <c r="AB8" s="1">
        <v>4.2910199999999996</v>
      </c>
      <c r="AC8" s="1">
        <v>0.34876800000000002</v>
      </c>
      <c r="AD8" s="1">
        <v>99.037000000000006</v>
      </c>
      <c r="AF8" t="s">
        <v>64</v>
      </c>
      <c r="AG8" s="1">
        <v>64.946700000000007</v>
      </c>
      <c r="AH8" s="1" t="s">
        <v>22</v>
      </c>
      <c r="AI8" s="1">
        <v>16.263999999999999</v>
      </c>
      <c r="AJ8" s="1">
        <v>1.94774</v>
      </c>
      <c r="AK8" s="1" t="s">
        <v>22</v>
      </c>
      <c r="AL8" s="1">
        <v>0.96349300000000004</v>
      </c>
      <c r="AM8" s="1">
        <v>15.4245</v>
      </c>
      <c r="AN8" s="1">
        <f t="shared" si="1"/>
        <v>99.546432999999993</v>
      </c>
      <c r="AO8" s="1"/>
    </row>
    <row r="9" spans="1:41" x14ac:dyDescent="0.25">
      <c r="A9" t="s">
        <v>43</v>
      </c>
      <c r="B9" s="1">
        <v>65.861699999999999</v>
      </c>
      <c r="C9" s="1">
        <v>3.3104000000000001E-2</v>
      </c>
      <c r="D9" s="1">
        <v>20.846499999999999</v>
      </c>
      <c r="E9" s="1">
        <v>0.158361</v>
      </c>
      <c r="F9" s="1">
        <v>1.2507999999999999</v>
      </c>
      <c r="G9" s="1">
        <v>0.85213499999999998</v>
      </c>
      <c r="H9" s="1">
        <v>0.20023099999999999</v>
      </c>
      <c r="I9" s="1">
        <v>8.6982599999999994</v>
      </c>
      <c r="J9" s="1">
        <v>3.206</v>
      </c>
      <c r="K9" s="1">
        <f t="shared" si="0"/>
        <v>101.107091</v>
      </c>
      <c r="M9" t="s">
        <v>85</v>
      </c>
      <c r="N9" s="1">
        <v>67.904399999999995</v>
      </c>
      <c r="O9" s="1" t="s">
        <v>22</v>
      </c>
      <c r="P9" s="1">
        <v>19.481400000000001</v>
      </c>
      <c r="Q9" s="1">
        <v>0.25690200000000002</v>
      </c>
      <c r="R9" s="1">
        <v>11.827999999999999</v>
      </c>
      <c r="S9" s="1">
        <v>0.17224700000000001</v>
      </c>
      <c r="T9" s="1">
        <v>99.633399999999995</v>
      </c>
      <c r="V9" t="s">
        <v>136</v>
      </c>
      <c r="W9" s="1">
        <v>52.151699999999998</v>
      </c>
      <c r="X9" s="1">
        <v>8.6335999999999996E-2</v>
      </c>
      <c r="Y9" s="1">
        <v>29.450099999999999</v>
      </c>
      <c r="Z9" s="1">
        <v>0.38693899999999998</v>
      </c>
      <c r="AA9" s="1">
        <v>12.403</v>
      </c>
      <c r="AB9" s="1">
        <v>4.32193</v>
      </c>
      <c r="AC9" s="1">
        <v>0.36822300000000002</v>
      </c>
      <c r="AD9" s="1">
        <v>99.276300000000006</v>
      </c>
      <c r="AF9" t="s">
        <v>65</v>
      </c>
      <c r="AG9" s="1">
        <v>64.654499999999999</v>
      </c>
      <c r="AH9" s="1" t="s">
        <v>22</v>
      </c>
      <c r="AI9" s="1">
        <v>16.312799999999999</v>
      </c>
      <c r="AJ9" s="1">
        <v>1.9362200000000001</v>
      </c>
      <c r="AK9" s="1" t="s">
        <v>22</v>
      </c>
      <c r="AL9" s="1">
        <v>0.91192300000000004</v>
      </c>
      <c r="AM9" s="1">
        <v>15.4376</v>
      </c>
      <c r="AN9" s="1">
        <f t="shared" si="1"/>
        <v>99.253043000000005</v>
      </c>
    </row>
    <row r="10" spans="1:41" x14ac:dyDescent="0.25">
      <c r="A10" t="s">
        <v>44</v>
      </c>
      <c r="B10" s="1">
        <v>65.659899999999993</v>
      </c>
      <c r="C10" s="1">
        <v>3.0557999999999998E-2</v>
      </c>
      <c r="D10" s="1">
        <v>20.802900000000001</v>
      </c>
      <c r="E10" s="1">
        <v>0.17432800000000001</v>
      </c>
      <c r="F10" s="1">
        <v>1.18835</v>
      </c>
      <c r="G10" s="1">
        <v>0.96216599999999997</v>
      </c>
      <c r="H10" s="1">
        <v>0.26512200000000002</v>
      </c>
      <c r="I10" s="1">
        <v>8.6346500000000006</v>
      </c>
      <c r="J10" s="1">
        <v>3.2818299999999998</v>
      </c>
      <c r="K10" s="1">
        <f t="shared" si="0"/>
        <v>100.999804</v>
      </c>
      <c r="M10" t="s">
        <v>86</v>
      </c>
      <c r="N10" s="1">
        <v>68.038499999999999</v>
      </c>
      <c r="O10" s="1" t="s">
        <v>22</v>
      </c>
      <c r="P10" s="1">
        <v>19.525400000000001</v>
      </c>
      <c r="Q10" s="1">
        <v>0.17432700000000001</v>
      </c>
      <c r="R10" s="1">
        <v>11.843400000000001</v>
      </c>
      <c r="S10" s="1">
        <v>0.17043900000000001</v>
      </c>
      <c r="T10" s="1">
        <v>99.749200000000002</v>
      </c>
      <c r="V10" t="s">
        <v>137</v>
      </c>
      <c r="W10" s="1">
        <v>52.310899999999997</v>
      </c>
      <c r="X10" s="1">
        <v>8.5137000000000004E-2</v>
      </c>
      <c r="Y10" s="1">
        <v>29.4695</v>
      </c>
      <c r="Z10" s="1">
        <v>0.37668299999999999</v>
      </c>
      <c r="AA10" s="1">
        <v>12.2676</v>
      </c>
      <c r="AB10" s="1">
        <v>4.2668999999999997</v>
      </c>
      <c r="AC10" s="1">
        <v>0.36108600000000002</v>
      </c>
      <c r="AD10" s="1">
        <v>99.202799999999996</v>
      </c>
      <c r="AF10" t="s">
        <v>66</v>
      </c>
      <c r="AG10" s="1">
        <v>64.606700000000004</v>
      </c>
      <c r="AH10" s="1" t="s">
        <v>22</v>
      </c>
      <c r="AI10" s="1">
        <v>16.164100000000001</v>
      </c>
      <c r="AJ10" s="1">
        <v>1.93737</v>
      </c>
      <c r="AK10" s="1" t="s">
        <v>22</v>
      </c>
      <c r="AL10" s="1">
        <v>0.98594800000000005</v>
      </c>
      <c r="AM10" s="1">
        <v>15.463200000000001</v>
      </c>
      <c r="AN10" s="1">
        <f t="shared" si="1"/>
        <v>99.157318000000004</v>
      </c>
    </row>
    <row r="11" spans="1:41" x14ac:dyDescent="0.25">
      <c r="A11" t="s">
        <v>45</v>
      </c>
      <c r="B11" s="1">
        <v>65.740300000000005</v>
      </c>
      <c r="C11" s="1">
        <v>3.2329999999999998E-2</v>
      </c>
      <c r="D11" s="1">
        <v>20.7666</v>
      </c>
      <c r="E11" s="1">
        <v>0.160499</v>
      </c>
      <c r="F11" s="1">
        <v>1.2000200000000001</v>
      </c>
      <c r="G11" s="1">
        <v>0.919265</v>
      </c>
      <c r="H11" s="1">
        <v>0.23537</v>
      </c>
      <c r="I11" s="1">
        <v>8.6904299999999992</v>
      </c>
      <c r="J11" s="1">
        <v>3.2602000000000002</v>
      </c>
      <c r="K11" s="1">
        <f t="shared" si="0"/>
        <v>101.00501399999999</v>
      </c>
      <c r="M11" t="s">
        <v>87</v>
      </c>
      <c r="N11" s="1">
        <v>67.6601</v>
      </c>
      <c r="O11" s="1" t="s">
        <v>22</v>
      </c>
      <c r="P11" s="1">
        <v>19.420300000000001</v>
      </c>
      <c r="Q11" s="1">
        <v>0.26511600000000002</v>
      </c>
      <c r="R11" s="1">
        <v>11.667899999999999</v>
      </c>
      <c r="S11" s="1">
        <v>0.18713299999999999</v>
      </c>
      <c r="T11" s="1">
        <v>99.197500000000005</v>
      </c>
      <c r="V11" t="s">
        <v>138</v>
      </c>
      <c r="W11" s="1">
        <v>52.2806</v>
      </c>
      <c r="X11" s="1">
        <v>6.9473999999999994E-2</v>
      </c>
      <c r="Y11" s="1">
        <v>29.408000000000001</v>
      </c>
      <c r="Z11" s="1">
        <v>0.40420699999999998</v>
      </c>
      <c r="AA11" s="1">
        <v>12.3065</v>
      </c>
      <c r="AB11" s="1">
        <v>4.3676199999999996</v>
      </c>
      <c r="AC11" s="1">
        <v>0.36904399999999998</v>
      </c>
      <c r="AD11" s="1">
        <v>99.261300000000006</v>
      </c>
      <c r="AF11" t="s">
        <v>67</v>
      </c>
      <c r="AG11" s="1">
        <v>64.605800000000002</v>
      </c>
      <c r="AH11" s="1" t="s">
        <v>22</v>
      </c>
      <c r="AI11" s="1">
        <v>16.140699999999999</v>
      </c>
      <c r="AJ11" s="1">
        <v>1.9578599999999999</v>
      </c>
      <c r="AK11" s="1" t="s">
        <v>22</v>
      </c>
      <c r="AL11" s="1">
        <v>0.94045199999999995</v>
      </c>
      <c r="AM11" s="1">
        <v>15.450799999999999</v>
      </c>
      <c r="AN11" s="1">
        <f t="shared" si="1"/>
        <v>99.095611999999988</v>
      </c>
    </row>
    <row r="12" spans="1:41" x14ac:dyDescent="0.25">
      <c r="A12" t="s">
        <v>46</v>
      </c>
      <c r="B12" s="1">
        <v>65.816699999999997</v>
      </c>
      <c r="C12" s="1">
        <v>2.545E-2</v>
      </c>
      <c r="D12" s="1">
        <v>20.555099999999999</v>
      </c>
      <c r="E12" s="1">
        <v>0.162024</v>
      </c>
      <c r="F12" s="1">
        <v>1.2008099999999999</v>
      </c>
      <c r="G12" s="1">
        <v>0.83732200000000001</v>
      </c>
      <c r="H12" s="1">
        <v>0.24104600000000001</v>
      </c>
      <c r="I12" s="1">
        <v>8.6037300000000005</v>
      </c>
      <c r="J12" s="1">
        <v>3.18506</v>
      </c>
      <c r="K12" s="1">
        <f t="shared" si="0"/>
        <v>100.627242</v>
      </c>
      <c r="M12" t="s">
        <v>88</v>
      </c>
      <c r="N12" s="1">
        <v>67.920100000000005</v>
      </c>
      <c r="O12" s="1" t="s">
        <v>22</v>
      </c>
      <c r="P12" s="1">
        <v>19.4724</v>
      </c>
      <c r="Q12" s="1">
        <v>0.19064500000000001</v>
      </c>
      <c r="R12" s="1">
        <v>11.875299999999999</v>
      </c>
      <c r="S12" s="1">
        <v>0.15875300000000001</v>
      </c>
      <c r="T12" s="1">
        <v>99.584999999999994</v>
      </c>
      <c r="V12" t="s">
        <v>139</v>
      </c>
      <c r="W12" s="1">
        <v>52.218699999999998</v>
      </c>
      <c r="X12" s="1">
        <v>6.7934999999999995E-2</v>
      </c>
      <c r="Y12" s="1">
        <v>29.5184</v>
      </c>
      <c r="Z12" s="1">
        <v>0.39737800000000001</v>
      </c>
      <c r="AA12" s="1">
        <v>12.4351</v>
      </c>
      <c r="AB12" s="1">
        <v>4.3328699999999998</v>
      </c>
      <c r="AC12" s="1">
        <v>0.34278799999999998</v>
      </c>
      <c r="AD12" s="1">
        <v>99.386200000000002</v>
      </c>
      <c r="AF12" t="s">
        <v>68</v>
      </c>
      <c r="AG12" s="1">
        <v>64.863299999999995</v>
      </c>
      <c r="AH12" s="1" t="s">
        <v>22</v>
      </c>
      <c r="AI12" s="1">
        <v>16.2363</v>
      </c>
      <c r="AJ12" s="1">
        <v>1.9718899999999999</v>
      </c>
      <c r="AK12" s="1">
        <v>2.6943999999999999E-2</v>
      </c>
      <c r="AL12" s="1">
        <v>1.00814</v>
      </c>
      <c r="AM12" s="1">
        <v>15.549799999999999</v>
      </c>
      <c r="AN12" s="1">
        <f t="shared" si="1"/>
        <v>99.656374</v>
      </c>
    </row>
    <row r="13" spans="1:41" x14ac:dyDescent="0.25">
      <c r="B13" s="2"/>
      <c r="C13" s="2"/>
      <c r="D13" s="2"/>
      <c r="E13" s="2"/>
      <c r="F13" s="2"/>
      <c r="G13" s="2"/>
      <c r="H13" s="2"/>
      <c r="I13" s="2"/>
      <c r="J13" s="2"/>
      <c r="M13" t="s">
        <v>89</v>
      </c>
      <c r="N13" s="1">
        <v>68.013499999999993</v>
      </c>
      <c r="O13" s="1" t="s">
        <v>22</v>
      </c>
      <c r="P13" s="1">
        <v>19.519500000000001</v>
      </c>
      <c r="Q13" s="1">
        <v>0.206679</v>
      </c>
      <c r="R13" s="1">
        <v>11.8306</v>
      </c>
      <c r="S13" s="1">
        <v>0.15839300000000001</v>
      </c>
      <c r="T13" s="1">
        <v>99.7804</v>
      </c>
      <c r="V13" t="s">
        <v>140</v>
      </c>
      <c r="W13" s="1">
        <v>52.261800000000001</v>
      </c>
      <c r="X13" s="1">
        <v>0.109927</v>
      </c>
      <c r="Y13" s="1">
        <v>29.489100000000001</v>
      </c>
      <c r="Z13" s="1">
        <v>0.36036099999999999</v>
      </c>
      <c r="AA13" s="1">
        <v>12.4603</v>
      </c>
      <c r="AB13" s="1">
        <v>4.3059000000000003</v>
      </c>
      <c r="AC13" s="1">
        <v>0.34307900000000002</v>
      </c>
      <c r="AD13" s="1">
        <v>99.4114</v>
      </c>
      <c r="AF13" t="s">
        <v>69</v>
      </c>
      <c r="AG13" s="1">
        <v>64.888400000000004</v>
      </c>
      <c r="AH13" s="1" t="s">
        <v>22</v>
      </c>
      <c r="AI13" s="1">
        <v>16.287500000000001</v>
      </c>
      <c r="AJ13" s="1">
        <v>1.9233499999999999</v>
      </c>
      <c r="AK13" s="1" t="s">
        <v>22</v>
      </c>
      <c r="AL13" s="1">
        <v>0.97830300000000003</v>
      </c>
      <c r="AM13" s="1">
        <v>15.5503</v>
      </c>
      <c r="AN13" s="1">
        <f t="shared" si="1"/>
        <v>99.627853000000016</v>
      </c>
    </row>
    <row r="14" spans="1:41" x14ac:dyDescent="0.25">
      <c r="A14" s="6" t="s">
        <v>47</v>
      </c>
      <c r="B14" s="7">
        <f t="shared" ref="B14:K14" si="2">AVERAGE(B2:B12)</f>
        <v>65.72356363636365</v>
      </c>
      <c r="C14" s="7">
        <f t="shared" si="2"/>
        <v>2.93666E-2</v>
      </c>
      <c r="D14" s="7">
        <f t="shared" si="2"/>
        <v>20.683236363636365</v>
      </c>
      <c r="E14" s="7">
        <f t="shared" si="2"/>
        <v>0.15856945454545454</v>
      </c>
      <c r="F14" s="7">
        <f t="shared" si="2"/>
        <v>1.2134372727272729</v>
      </c>
      <c r="G14" s="7">
        <f t="shared" si="2"/>
        <v>0.89955354545454536</v>
      </c>
      <c r="H14" s="7">
        <f t="shared" si="2"/>
        <v>0.22389727272727275</v>
      </c>
      <c r="I14" s="7">
        <f t="shared" si="2"/>
        <v>8.6590772727272718</v>
      </c>
      <c r="J14" s="7">
        <f t="shared" si="2"/>
        <v>3.2242472727272729</v>
      </c>
      <c r="K14" s="7">
        <f t="shared" si="2"/>
        <v>100.79893054545454</v>
      </c>
      <c r="M14" t="s">
        <v>90</v>
      </c>
      <c r="N14" s="1">
        <v>67.871200000000002</v>
      </c>
      <c r="O14" s="1" t="s">
        <v>22</v>
      </c>
      <c r="P14" s="1">
        <v>19.300899999999999</v>
      </c>
      <c r="Q14" s="1">
        <v>0.16359799999999999</v>
      </c>
      <c r="R14" s="1">
        <v>11.757099999999999</v>
      </c>
      <c r="S14" s="1">
        <v>0.163739</v>
      </c>
      <c r="T14" s="1">
        <v>99.295000000000002</v>
      </c>
      <c r="V14" t="s">
        <v>141</v>
      </c>
      <c r="W14" s="1">
        <v>52.334400000000002</v>
      </c>
      <c r="X14" s="1">
        <v>0.10226</v>
      </c>
      <c r="Y14" s="1">
        <v>29.677299999999999</v>
      </c>
      <c r="Z14" s="1">
        <v>0.341613</v>
      </c>
      <c r="AA14" s="1">
        <v>12.3316</v>
      </c>
      <c r="AB14" s="1">
        <v>4.2322800000000003</v>
      </c>
      <c r="AC14" s="1">
        <v>0.36412299999999997</v>
      </c>
      <c r="AD14" s="1">
        <v>99.462299999999999</v>
      </c>
      <c r="AF14" t="s">
        <v>70</v>
      </c>
      <c r="AG14" s="1">
        <v>64.891400000000004</v>
      </c>
      <c r="AH14" s="1" t="s">
        <v>22</v>
      </c>
      <c r="AI14" s="1">
        <v>16.184000000000001</v>
      </c>
      <c r="AJ14" s="1">
        <v>1.8925799999999999</v>
      </c>
      <c r="AK14" s="1">
        <v>3.8855000000000001E-2</v>
      </c>
      <c r="AL14" s="1">
        <v>0.955646</v>
      </c>
      <c r="AM14" s="1">
        <v>15.5357</v>
      </c>
      <c r="AN14" s="1">
        <f t="shared" si="1"/>
        <v>99.498181000000002</v>
      </c>
    </row>
    <row r="15" spans="1:41" x14ac:dyDescent="0.25">
      <c r="A15" s="6" t="s">
        <v>48</v>
      </c>
      <c r="B15" s="7">
        <f t="shared" ref="B15:K15" si="3">_xlfn.STDEV.P(B2:B12)</f>
        <v>0.15548175147367641</v>
      </c>
      <c r="C15" s="7">
        <f t="shared" si="3"/>
        <v>3.3260932999541666E-3</v>
      </c>
      <c r="D15" s="7">
        <f t="shared" si="3"/>
        <v>0.10502475269043025</v>
      </c>
      <c r="E15" s="7">
        <f t="shared" si="3"/>
        <v>1.1497039503230515E-2</v>
      </c>
      <c r="F15" s="7">
        <f t="shared" si="3"/>
        <v>2.2946562068070258E-2</v>
      </c>
      <c r="G15" s="7">
        <f t="shared" si="3"/>
        <v>5.5362875834006044E-2</v>
      </c>
      <c r="H15" s="7">
        <f t="shared" si="3"/>
        <v>2.5421937062634029E-2</v>
      </c>
      <c r="I15" s="7">
        <f t="shared" si="3"/>
        <v>4.9058139736237037E-2</v>
      </c>
      <c r="J15" s="7">
        <f t="shared" si="3"/>
        <v>3.3880663053216922E-2</v>
      </c>
      <c r="K15" s="7">
        <f t="shared" si="3"/>
        <v>0.2995761384190393</v>
      </c>
      <c r="M15" t="s">
        <v>91</v>
      </c>
      <c r="N15" s="1">
        <v>67.765799999999999</v>
      </c>
      <c r="O15" s="1" t="s">
        <v>22</v>
      </c>
      <c r="P15" s="1">
        <v>19.303000000000001</v>
      </c>
      <c r="Q15" s="1">
        <v>0.172791</v>
      </c>
      <c r="R15" s="1">
        <v>11.822100000000001</v>
      </c>
      <c r="S15" s="1">
        <v>0.17022200000000001</v>
      </c>
      <c r="T15" s="1">
        <v>99.256200000000007</v>
      </c>
      <c r="V15" t="s">
        <v>142</v>
      </c>
      <c r="W15" s="1">
        <v>52.245199999999997</v>
      </c>
      <c r="X15" s="1">
        <v>7.5605000000000006E-2</v>
      </c>
      <c r="Y15" s="1">
        <v>29.533000000000001</v>
      </c>
      <c r="Z15" s="1">
        <v>0.40446900000000002</v>
      </c>
      <c r="AA15" s="1">
        <v>12.4026</v>
      </c>
      <c r="AB15" s="1">
        <v>4.3194100000000004</v>
      </c>
      <c r="AC15" s="1">
        <v>0.35671399999999998</v>
      </c>
      <c r="AD15" s="1">
        <v>99.461100000000002</v>
      </c>
      <c r="AF15" t="s">
        <v>71</v>
      </c>
      <c r="AG15" s="1">
        <v>64.889200000000002</v>
      </c>
      <c r="AH15" s="1" t="s">
        <v>22</v>
      </c>
      <c r="AI15" s="1">
        <v>16.187100000000001</v>
      </c>
      <c r="AJ15" s="1">
        <v>1.92557</v>
      </c>
      <c r="AK15" s="1" t="s">
        <v>22</v>
      </c>
      <c r="AL15" s="1">
        <v>0.91474699999999998</v>
      </c>
      <c r="AM15" s="1">
        <v>15.4946</v>
      </c>
      <c r="AN15" s="1">
        <f t="shared" si="1"/>
        <v>99.411217000000008</v>
      </c>
    </row>
    <row r="16" spans="1:41" x14ac:dyDescent="0.25">
      <c r="A16" s="6" t="s">
        <v>49</v>
      </c>
      <c r="B16" s="7">
        <f>B15/B14*100</f>
        <v>0.23656926507200407</v>
      </c>
      <c r="C16" s="7">
        <f t="shared" ref="C16:K16" si="4">C15/C14*100</f>
        <v>11.326109593736309</v>
      </c>
      <c r="D16" s="7">
        <f t="shared" si="4"/>
        <v>0.50777717202457007</v>
      </c>
      <c r="E16" s="7">
        <f t="shared" si="4"/>
        <v>7.2504755321175969</v>
      </c>
      <c r="F16" s="7">
        <f t="shared" si="4"/>
        <v>1.8910381759162949</v>
      </c>
      <c r="G16" s="7">
        <f t="shared" si="4"/>
        <v>6.1544836451098774</v>
      </c>
      <c r="H16" s="7">
        <f t="shared" si="4"/>
        <v>11.354286165691827</v>
      </c>
      <c r="I16" s="7">
        <f t="shared" si="4"/>
        <v>0.56655158732387234</v>
      </c>
      <c r="J16" s="7">
        <f t="shared" si="4"/>
        <v>1.0508084581415653</v>
      </c>
      <c r="K16" s="7">
        <f t="shared" si="4"/>
        <v>0.29720170323032113</v>
      </c>
      <c r="M16" t="s">
        <v>92</v>
      </c>
      <c r="N16" s="1">
        <v>67.758899999999997</v>
      </c>
      <c r="O16" s="1" t="s">
        <v>22</v>
      </c>
      <c r="P16" s="1">
        <v>19.483599999999999</v>
      </c>
      <c r="Q16" s="1">
        <v>0.205148</v>
      </c>
      <c r="R16" s="1">
        <v>11.727499999999999</v>
      </c>
      <c r="S16" s="1">
        <v>0.164157</v>
      </c>
      <c r="T16" s="1">
        <v>99.403499999999994</v>
      </c>
      <c r="V16" t="s">
        <v>143</v>
      </c>
      <c r="W16" s="1">
        <v>52.148600000000002</v>
      </c>
      <c r="X16" s="1">
        <v>8.6365999999999998E-2</v>
      </c>
      <c r="Y16" s="1">
        <v>29.422000000000001</v>
      </c>
      <c r="Z16" s="1">
        <v>0.43413600000000002</v>
      </c>
      <c r="AA16" s="1">
        <v>12.356</v>
      </c>
      <c r="AB16" s="1">
        <v>4.3461600000000002</v>
      </c>
      <c r="AC16" s="1">
        <v>0.35039900000000002</v>
      </c>
      <c r="AD16" s="1">
        <v>99.265600000000006</v>
      </c>
      <c r="AF16" t="s">
        <v>72</v>
      </c>
      <c r="AG16" s="1">
        <v>64.753</v>
      </c>
      <c r="AH16" s="1">
        <v>3.0810000000000001E-2</v>
      </c>
      <c r="AI16" s="1">
        <v>16.3202</v>
      </c>
      <c r="AJ16" s="1">
        <v>2.03051</v>
      </c>
      <c r="AK16" s="1" t="s">
        <v>22</v>
      </c>
      <c r="AL16" s="1">
        <v>0.99714599999999998</v>
      </c>
      <c r="AM16" s="1">
        <v>15.5167</v>
      </c>
      <c r="AN16" s="1">
        <f t="shared" si="1"/>
        <v>99.64836600000001</v>
      </c>
    </row>
    <row r="17" spans="1:40" x14ac:dyDescent="0.25">
      <c r="A17" s="8" t="s">
        <v>35</v>
      </c>
      <c r="B17" s="9">
        <v>65.239999999999995</v>
      </c>
      <c r="C17" s="9">
        <v>0.02</v>
      </c>
      <c r="D17" s="9">
        <v>20.640999999999998</v>
      </c>
      <c r="E17" s="9">
        <v>0.18</v>
      </c>
      <c r="F17" s="9">
        <v>1.29</v>
      </c>
      <c r="G17" s="9">
        <v>0.88</v>
      </c>
      <c r="H17" s="9">
        <v>0.18</v>
      </c>
      <c r="I17" s="9">
        <v>8.74</v>
      </c>
      <c r="J17" s="9">
        <v>3.22</v>
      </c>
      <c r="K17" s="7"/>
      <c r="M17" t="s">
        <v>93</v>
      </c>
      <c r="N17" s="1">
        <v>67.958100000000002</v>
      </c>
      <c r="O17" s="1" t="s">
        <v>22</v>
      </c>
      <c r="P17" s="1">
        <v>19.446000000000002</v>
      </c>
      <c r="Q17" s="1">
        <v>0.165161</v>
      </c>
      <c r="R17" s="1">
        <v>11.8027</v>
      </c>
      <c r="S17" s="1">
        <v>0.15143200000000001</v>
      </c>
      <c r="T17" s="1">
        <v>99.519599999999997</v>
      </c>
      <c r="V17" t="s">
        <v>144</v>
      </c>
      <c r="W17" s="1">
        <v>52.223799999999997</v>
      </c>
      <c r="X17" s="1">
        <v>9.3802999999999997E-2</v>
      </c>
      <c r="Y17" s="1">
        <v>29.5562</v>
      </c>
      <c r="Z17" s="1">
        <v>0.42640299999999998</v>
      </c>
      <c r="AA17" s="1">
        <v>12.258900000000001</v>
      </c>
      <c r="AB17" s="1">
        <v>4.3609</v>
      </c>
      <c r="AC17" s="1">
        <v>0.36230899999999999</v>
      </c>
      <c r="AD17" s="1">
        <v>99.367099999999994</v>
      </c>
      <c r="AF17" t="s">
        <v>73</v>
      </c>
      <c r="AG17" s="1">
        <v>64.986199999999997</v>
      </c>
      <c r="AH17" s="1" t="s">
        <v>22</v>
      </c>
      <c r="AI17" s="1">
        <v>16.209199999999999</v>
      </c>
      <c r="AJ17" s="1">
        <v>1.9204000000000001</v>
      </c>
      <c r="AK17" s="1" t="s">
        <v>22</v>
      </c>
      <c r="AL17" s="1">
        <v>0.96939399999999998</v>
      </c>
      <c r="AM17" s="1">
        <v>15.443899999999999</v>
      </c>
      <c r="AN17" s="1">
        <f t="shared" si="1"/>
        <v>99.529093999999986</v>
      </c>
    </row>
    <row r="18" spans="1:40" x14ac:dyDescent="0.25">
      <c r="A18" s="6" t="s">
        <v>183</v>
      </c>
      <c r="B18" s="10">
        <f>(B14-B17)/B17*100</f>
        <v>0.74120729056354284</v>
      </c>
      <c r="C18" s="10">
        <f t="shared" ref="C18:J18" si="5">(C14-C17)/C17*100</f>
        <v>46.832999999999998</v>
      </c>
      <c r="D18" s="10">
        <f t="shared" si="5"/>
        <v>0.20462363081423524</v>
      </c>
      <c r="E18" s="10">
        <f t="shared" si="5"/>
        <v>-11.905858585858585</v>
      </c>
      <c r="F18" s="10">
        <f t="shared" si="5"/>
        <v>-5.9350951374207108</v>
      </c>
      <c r="G18" s="10">
        <f t="shared" si="5"/>
        <v>2.2219938016528809</v>
      </c>
      <c r="H18" s="10">
        <f t="shared" si="5"/>
        <v>24.387373737373753</v>
      </c>
      <c r="I18" s="10">
        <f t="shared" si="5"/>
        <v>-0.92588932806325419</v>
      </c>
      <c r="J18" s="10">
        <f t="shared" si="5"/>
        <v>0.13190287972896445</v>
      </c>
      <c r="K18" s="7"/>
      <c r="M18" t="s">
        <v>94</v>
      </c>
      <c r="N18" s="1">
        <v>67.587599999999995</v>
      </c>
      <c r="O18" s="1" t="s">
        <v>22</v>
      </c>
      <c r="P18" s="1">
        <v>19.466000000000001</v>
      </c>
      <c r="Q18" s="1">
        <v>0.24588299999999999</v>
      </c>
      <c r="R18" s="1">
        <v>11.661899999999999</v>
      </c>
      <c r="S18" s="1">
        <v>0.186109</v>
      </c>
      <c r="T18" s="1">
        <v>99.166700000000006</v>
      </c>
      <c r="V18" t="s">
        <v>145</v>
      </c>
      <c r="W18" s="1">
        <v>52.5379</v>
      </c>
      <c r="X18" s="1">
        <v>9.2743000000000006E-2</v>
      </c>
      <c r="Y18" s="1">
        <v>29.5594</v>
      </c>
      <c r="Z18" s="1">
        <v>0.41159200000000001</v>
      </c>
      <c r="AA18" s="1">
        <v>12.4688</v>
      </c>
      <c r="AB18" s="1">
        <v>4.3300400000000003</v>
      </c>
      <c r="AC18" s="1">
        <v>0.356985</v>
      </c>
      <c r="AD18" s="1">
        <v>99.833799999999997</v>
      </c>
      <c r="AF18" t="s">
        <v>74</v>
      </c>
      <c r="AG18" s="1">
        <v>64.758499999999998</v>
      </c>
      <c r="AH18" s="1" t="s">
        <v>22</v>
      </c>
      <c r="AI18" s="1">
        <v>16.1785</v>
      </c>
      <c r="AJ18" s="1">
        <v>1.9311100000000001</v>
      </c>
      <c r="AK18" s="1" t="s">
        <v>22</v>
      </c>
      <c r="AL18" s="1">
        <v>0.94719299999999995</v>
      </c>
      <c r="AM18" s="1">
        <v>15.4222</v>
      </c>
      <c r="AN18" s="1">
        <f t="shared" si="1"/>
        <v>99.237503000000004</v>
      </c>
    </row>
    <row r="19" spans="1:40" x14ac:dyDescent="0.25">
      <c r="B19" s="4"/>
      <c r="C19" s="4"/>
      <c r="D19" s="4"/>
      <c r="E19" s="4"/>
      <c r="F19" s="4"/>
      <c r="G19" s="4"/>
      <c r="H19" s="4"/>
      <c r="I19" s="4"/>
      <c r="J19" s="4"/>
      <c r="M19" t="s">
        <v>95</v>
      </c>
      <c r="N19" s="1">
        <v>67.697800000000001</v>
      </c>
      <c r="O19" s="1" t="s">
        <v>22</v>
      </c>
      <c r="P19" s="1">
        <v>19.488900000000001</v>
      </c>
      <c r="Q19" s="1">
        <v>0.25399300000000002</v>
      </c>
      <c r="R19" s="1">
        <v>11.8125</v>
      </c>
      <c r="S19" s="1">
        <v>0.19025700000000001</v>
      </c>
      <c r="T19" s="1">
        <v>99.413700000000006</v>
      </c>
      <c r="V19" t="s">
        <v>146</v>
      </c>
      <c r="W19" s="1">
        <v>52.348999999999997</v>
      </c>
      <c r="X19" s="1">
        <v>9.1632000000000005E-2</v>
      </c>
      <c r="Y19" s="1">
        <v>29.622199999999999</v>
      </c>
      <c r="Z19" s="1">
        <v>0.40532400000000002</v>
      </c>
      <c r="AA19" s="1">
        <v>12.273099999999999</v>
      </c>
      <c r="AB19" s="1">
        <v>4.3959400000000004</v>
      </c>
      <c r="AC19" s="1">
        <v>0.36192299999999999</v>
      </c>
      <c r="AD19" s="1">
        <v>99.593999999999994</v>
      </c>
      <c r="AF19" t="s">
        <v>75</v>
      </c>
      <c r="AG19" s="1">
        <v>64.829499999999996</v>
      </c>
      <c r="AH19" s="1" t="s">
        <v>22</v>
      </c>
      <c r="AI19" s="1">
        <v>16.2316</v>
      </c>
      <c r="AJ19" s="1">
        <v>2.0213299999999998</v>
      </c>
      <c r="AK19" s="1" t="s">
        <v>22</v>
      </c>
      <c r="AL19" s="1">
        <v>0.98734200000000005</v>
      </c>
      <c r="AM19" s="1">
        <v>15.4724</v>
      </c>
      <c r="AN19" s="1">
        <f t="shared" si="1"/>
        <v>99.542171999999994</v>
      </c>
    </row>
    <row r="20" spans="1:40" x14ac:dyDescent="0.25">
      <c r="M20" t="s">
        <v>96</v>
      </c>
      <c r="N20" s="1">
        <v>67.95</v>
      </c>
      <c r="O20" s="1" t="s">
        <v>22</v>
      </c>
      <c r="P20" s="1">
        <v>19.561399999999999</v>
      </c>
      <c r="Q20" s="1">
        <v>0.21316299999999999</v>
      </c>
      <c r="R20" s="1">
        <v>11.891400000000001</v>
      </c>
      <c r="S20" s="1">
        <v>0.155087</v>
      </c>
      <c r="T20" s="1">
        <v>99.779799999999994</v>
      </c>
      <c r="V20" t="s">
        <v>147</v>
      </c>
      <c r="W20" s="1">
        <v>52.466900000000003</v>
      </c>
      <c r="X20" s="1">
        <v>8.1437999999999997E-2</v>
      </c>
      <c r="Y20" s="1">
        <v>29.481100000000001</v>
      </c>
      <c r="Z20" s="1">
        <v>0.38991399999999998</v>
      </c>
      <c r="AA20" s="1">
        <v>12.4856</v>
      </c>
      <c r="AB20" s="1">
        <v>4.4100700000000002</v>
      </c>
      <c r="AC20" s="1">
        <v>0.359842</v>
      </c>
      <c r="AD20" s="1">
        <v>99.7898</v>
      </c>
      <c r="AF20" t="s">
        <v>76</v>
      </c>
      <c r="AG20" s="1">
        <v>64.683199999999999</v>
      </c>
      <c r="AH20" s="1" t="s">
        <v>22</v>
      </c>
      <c r="AI20" s="1">
        <v>16.339600000000001</v>
      </c>
      <c r="AJ20" s="1">
        <v>1.9345399999999999</v>
      </c>
      <c r="AK20" s="1">
        <v>3.4254E-2</v>
      </c>
      <c r="AL20" s="1">
        <v>0.98126400000000003</v>
      </c>
      <c r="AM20" s="1">
        <v>15.431800000000001</v>
      </c>
      <c r="AN20" s="1">
        <f t="shared" si="1"/>
        <v>99.404657999999998</v>
      </c>
    </row>
    <row r="21" spans="1:40" x14ac:dyDescent="0.25">
      <c r="M21" t="s">
        <v>97</v>
      </c>
      <c r="N21" s="1">
        <v>67.803100000000001</v>
      </c>
      <c r="O21" s="1" t="s">
        <v>22</v>
      </c>
      <c r="P21" s="1">
        <v>19.491099999999999</v>
      </c>
      <c r="Q21" s="1">
        <v>0.24480299999999999</v>
      </c>
      <c r="R21" s="1">
        <v>11.7026</v>
      </c>
      <c r="S21" s="1">
        <v>0.15898499999999999</v>
      </c>
      <c r="T21" s="1">
        <v>99.386499999999998</v>
      </c>
      <c r="V21" t="s">
        <v>148</v>
      </c>
      <c r="W21" s="1">
        <v>52.245699999999999</v>
      </c>
      <c r="X21" s="1">
        <v>8.6932999999999996E-2</v>
      </c>
      <c r="Y21" s="1">
        <v>29.592600000000001</v>
      </c>
      <c r="Z21" s="1">
        <v>0.36077999999999999</v>
      </c>
      <c r="AA21" s="1">
        <v>12.3666</v>
      </c>
      <c r="AB21" s="1">
        <v>4.2941000000000003</v>
      </c>
      <c r="AC21" s="1">
        <v>0.36381000000000002</v>
      </c>
      <c r="AD21" s="1">
        <v>99.429699999999997</v>
      </c>
      <c r="AG21" s="2"/>
      <c r="AH21" s="2"/>
      <c r="AI21" s="2"/>
      <c r="AJ21" s="2"/>
      <c r="AK21" s="2"/>
      <c r="AL21" s="2"/>
      <c r="AM21" s="2"/>
    </row>
    <row r="22" spans="1:40" x14ac:dyDescent="0.25">
      <c r="M22" t="s">
        <v>98</v>
      </c>
      <c r="N22" s="1">
        <v>67.813500000000005</v>
      </c>
      <c r="O22" s="1" t="s">
        <v>22</v>
      </c>
      <c r="P22" s="1">
        <v>19.444500000000001</v>
      </c>
      <c r="Q22" s="1">
        <v>0.22450700000000001</v>
      </c>
      <c r="R22" s="1">
        <v>11.7248</v>
      </c>
      <c r="S22" s="1">
        <v>0.16627700000000001</v>
      </c>
      <c r="T22" s="1">
        <v>99.345799999999997</v>
      </c>
      <c r="V22" t="s">
        <v>149</v>
      </c>
      <c r="W22" s="1">
        <v>53.040999999999997</v>
      </c>
      <c r="X22" s="1">
        <v>8.1033999999999995E-2</v>
      </c>
      <c r="Y22" s="1">
        <v>29.368400000000001</v>
      </c>
      <c r="Z22" s="1">
        <v>0.36990400000000001</v>
      </c>
      <c r="AA22" s="1">
        <v>12.234</v>
      </c>
      <c r="AB22" s="1">
        <v>4.29068</v>
      </c>
      <c r="AC22" s="1">
        <v>0.357991</v>
      </c>
      <c r="AD22" s="1">
        <f>SUM(W22:AC22)</f>
        <v>99.743008999999986</v>
      </c>
      <c r="AF22" s="6" t="s">
        <v>156</v>
      </c>
      <c r="AG22" s="7">
        <f>AVERAGE(AG2:AG20)</f>
        <v>64.936789473684215</v>
      </c>
      <c r="AH22" s="7">
        <f t="shared" ref="AH22:AN22" si="6">AVERAGE(AH2:AH20)</f>
        <v>2.8898E-2</v>
      </c>
      <c r="AI22" s="7">
        <f t="shared" si="6"/>
        <v>16.228168421052633</v>
      </c>
      <c r="AJ22" s="7">
        <f t="shared" si="6"/>
        <v>1.9543078947368417</v>
      </c>
      <c r="AK22" s="7">
        <f t="shared" si="6"/>
        <v>3.2160000000000001E-2</v>
      </c>
      <c r="AL22" s="7">
        <f t="shared" si="6"/>
        <v>0.96109894736842127</v>
      </c>
      <c r="AM22" s="7">
        <f t="shared" si="6"/>
        <v>15.480542105263154</v>
      </c>
      <c r="AN22" s="7">
        <f t="shared" si="6"/>
        <v>99.572411894736831</v>
      </c>
    </row>
    <row r="23" spans="1:40" x14ac:dyDescent="0.25">
      <c r="M23" t="s">
        <v>99</v>
      </c>
      <c r="N23" s="1">
        <v>67.793499999999995</v>
      </c>
      <c r="O23" s="1" t="s">
        <v>22</v>
      </c>
      <c r="P23" s="1">
        <v>19.5275</v>
      </c>
      <c r="Q23" s="1">
        <v>0.20144100000000001</v>
      </c>
      <c r="R23" s="1">
        <v>11.8635</v>
      </c>
      <c r="S23" s="1">
        <v>0.18110599999999999</v>
      </c>
      <c r="T23" s="1">
        <v>99.554500000000004</v>
      </c>
      <c r="V23" t="s">
        <v>150</v>
      </c>
      <c r="W23" s="1">
        <v>52.828899999999997</v>
      </c>
      <c r="X23" s="1">
        <v>9.6041000000000001E-2</v>
      </c>
      <c r="Y23" s="1">
        <v>29.552800000000001</v>
      </c>
      <c r="Z23" s="1">
        <v>0.37006</v>
      </c>
      <c r="AA23" s="1">
        <v>12.3569</v>
      </c>
      <c r="AB23" s="1">
        <v>4.3367000000000004</v>
      </c>
      <c r="AC23" s="1">
        <v>0.36701</v>
      </c>
      <c r="AD23" s="1">
        <f>SUM(W23:AC23)</f>
        <v>99.908410999999973</v>
      </c>
      <c r="AF23" s="6" t="s">
        <v>157</v>
      </c>
      <c r="AG23" s="7">
        <f>_xlfn.STDEV.P(AG2:AG20)</f>
        <v>0.30114792464962381</v>
      </c>
      <c r="AH23" s="7">
        <f t="shared" ref="AH23:AN23" si="7">_xlfn.STDEV.P(AH2:AH20)</f>
        <v>1.9120000000000005E-3</v>
      </c>
      <c r="AI23" s="7">
        <f t="shared" si="7"/>
        <v>8.276136940582822E-2</v>
      </c>
      <c r="AJ23" s="7">
        <f t="shared" si="7"/>
        <v>3.772239814597763E-2</v>
      </c>
      <c r="AK23" s="7">
        <f t="shared" si="7"/>
        <v>5.1705215597655143E-3</v>
      </c>
      <c r="AL23" s="7">
        <f t="shared" si="7"/>
        <v>2.6724146104173851E-2</v>
      </c>
      <c r="AM23" s="7">
        <f t="shared" si="7"/>
        <v>4.4616333046489015E-2</v>
      </c>
      <c r="AN23" s="7">
        <f t="shared" si="7"/>
        <v>0.33835522287350345</v>
      </c>
    </row>
    <row r="24" spans="1:40" x14ac:dyDescent="0.25">
      <c r="M24" t="s">
        <v>100</v>
      </c>
      <c r="N24" s="1">
        <v>67.948800000000006</v>
      </c>
      <c r="O24" s="1" t="s">
        <v>22</v>
      </c>
      <c r="P24" s="1">
        <v>19.5623</v>
      </c>
      <c r="Q24" s="1">
        <v>0.19472600000000001</v>
      </c>
      <c r="R24" s="1">
        <v>11.7841</v>
      </c>
      <c r="S24" s="1">
        <v>0.17096500000000001</v>
      </c>
      <c r="T24" s="1">
        <v>99.625100000000003</v>
      </c>
      <c r="V24" t="s">
        <v>151</v>
      </c>
      <c r="W24" s="1">
        <v>52.656100000000002</v>
      </c>
      <c r="X24" s="1">
        <v>8.5886000000000004E-2</v>
      </c>
      <c r="Y24" s="1">
        <v>29.345199999999998</v>
      </c>
      <c r="Z24" s="1">
        <v>0.40150999999999998</v>
      </c>
      <c r="AA24" s="1">
        <v>12.492000000000001</v>
      </c>
      <c r="AB24" s="1">
        <v>4.3186200000000001</v>
      </c>
      <c r="AC24" s="1">
        <v>0.36522900000000003</v>
      </c>
      <c r="AD24" s="1">
        <f>SUM(W24:AC24)</f>
        <v>99.664545000000004</v>
      </c>
      <c r="AF24" s="6" t="s">
        <v>158</v>
      </c>
      <c r="AG24" s="7">
        <f>AG23/AG22*100</f>
        <v>0.46375548759099761</v>
      </c>
      <c r="AH24" s="7">
        <f t="shared" ref="AH24:AN24" si="8">AH23/AH22*100</f>
        <v>6.6163748356287648</v>
      </c>
      <c r="AI24" s="7">
        <f t="shared" si="8"/>
        <v>0.50998589155916552</v>
      </c>
      <c r="AJ24" s="7">
        <f t="shared" si="8"/>
        <v>1.9302177639238958</v>
      </c>
      <c r="AK24" s="7">
        <f t="shared" si="8"/>
        <v>16.077492412206201</v>
      </c>
      <c r="AL24" s="7">
        <f t="shared" si="8"/>
        <v>2.7805821843158873</v>
      </c>
      <c r="AM24" s="7">
        <f t="shared" si="8"/>
        <v>0.28820911272428973</v>
      </c>
      <c r="AN24" s="7">
        <f t="shared" si="8"/>
        <v>0.33980820232736386</v>
      </c>
    </row>
    <row r="25" spans="1:40" x14ac:dyDescent="0.25">
      <c r="N25" s="1"/>
      <c r="O25" s="1"/>
      <c r="P25" s="1"/>
      <c r="Q25" s="1"/>
      <c r="R25" s="1"/>
      <c r="S25" s="1"/>
      <c r="T25" s="1"/>
      <c r="W25" s="2"/>
      <c r="X25" s="2"/>
      <c r="Y25" s="2"/>
      <c r="Z25" s="2"/>
      <c r="AA25" s="2"/>
      <c r="AB25" s="2"/>
      <c r="AC25" s="2"/>
      <c r="AD25" s="1"/>
      <c r="AF25" s="8" t="s">
        <v>159</v>
      </c>
      <c r="AG25" s="7">
        <v>64.799760397056303</v>
      </c>
      <c r="AH25" s="7"/>
      <c r="AI25" s="7">
        <v>16.721776098252242</v>
      </c>
      <c r="AJ25" s="7">
        <v>2.0016298986317427</v>
      </c>
      <c r="AK25" s="7"/>
      <c r="AL25" s="7">
        <v>0.91</v>
      </c>
      <c r="AM25" s="7">
        <v>15.49</v>
      </c>
      <c r="AN25" s="6"/>
    </row>
    <row r="26" spans="1:40" x14ac:dyDescent="0.25">
      <c r="M26" s="6" t="s">
        <v>125</v>
      </c>
      <c r="N26" s="7">
        <f>AVERAGE(N2:N24)</f>
        <v>67.999517391304366</v>
      </c>
      <c r="O26" s="7">
        <f t="shared" ref="O26:T26" si="9">AVERAGE(O2:O24)</f>
        <v>3.1210000000000002E-2</v>
      </c>
      <c r="P26" s="7">
        <f t="shared" si="9"/>
        <v>19.471534782608696</v>
      </c>
      <c r="Q26" s="7">
        <f t="shared" si="9"/>
        <v>0.19984439130434781</v>
      </c>
      <c r="R26" s="7">
        <f t="shared" si="9"/>
        <v>11.769404347826088</v>
      </c>
      <c r="S26" s="7">
        <f t="shared" si="9"/>
        <v>0.17356569565217389</v>
      </c>
      <c r="T26" s="7">
        <f t="shared" si="9"/>
        <v>99.619925521739148</v>
      </c>
      <c r="V26" s="6" t="s">
        <v>152</v>
      </c>
      <c r="W26" s="7">
        <f>AVERAGE(W2:W24)</f>
        <v>52.35304782608695</v>
      </c>
      <c r="X26" s="7">
        <f t="shared" ref="X26:AC26" si="10">AVERAGE(X2:X24)</f>
        <v>8.3383478260869545E-2</v>
      </c>
      <c r="Y26" s="7">
        <f t="shared" si="10"/>
        <v>29.487326086956521</v>
      </c>
      <c r="Z26" s="7">
        <f t="shared" si="10"/>
        <v>0.39027021739130435</v>
      </c>
      <c r="AA26" s="7">
        <f t="shared" si="10"/>
        <v>12.360265217391305</v>
      </c>
      <c r="AB26" s="7">
        <f t="shared" si="10"/>
        <v>4.3287565217391304</v>
      </c>
      <c r="AC26" s="7">
        <f t="shared" si="10"/>
        <v>0.35817313043478266</v>
      </c>
      <c r="AD26" s="7">
        <f>AVERAGE(AD22:AD24)</f>
        <v>99.77198833333334</v>
      </c>
      <c r="AF26" s="6" t="s">
        <v>183</v>
      </c>
      <c r="AG26" s="10">
        <f>(AG22-AG25)/AG25*100</f>
        <v>0.21146540633526184</v>
      </c>
      <c r="AH26" s="10"/>
      <c r="AI26" s="10">
        <f t="shared" ref="AI26" si="11">(AI22-AI25)/AI25*100</f>
        <v>-2.9518854594112227</v>
      </c>
      <c r="AJ26" s="10"/>
      <c r="AK26" s="10"/>
      <c r="AL26" s="10">
        <f>(AL22-AL25)/AL25*100</f>
        <v>5.6152689415847519</v>
      </c>
      <c r="AM26" s="10">
        <f>(AM22-AM25)/AM25*100</f>
        <v>-6.1058068023536305E-2</v>
      </c>
      <c r="AN26" s="7"/>
    </row>
    <row r="27" spans="1:40" x14ac:dyDescent="0.25">
      <c r="M27" s="6" t="s">
        <v>126</v>
      </c>
      <c r="N27" s="7">
        <f>_xlfn.STDEV.P(N2:N24)</f>
        <v>0.39558392904026474</v>
      </c>
      <c r="O27" s="7">
        <f t="shared" ref="O27:T27" si="12">_xlfn.STDEV.P(O2:O24)</f>
        <v>0</v>
      </c>
      <c r="P27" s="7">
        <f t="shared" si="12"/>
        <v>8.3457693571396249E-2</v>
      </c>
      <c r="Q27" s="7">
        <f t="shared" si="12"/>
        <v>5.1106670297856954E-2</v>
      </c>
      <c r="R27" s="7">
        <f t="shared" si="12"/>
        <v>7.8446096022022918E-2</v>
      </c>
      <c r="S27" s="7">
        <f t="shared" si="12"/>
        <v>2.5967991085071043E-2</v>
      </c>
      <c r="T27" s="7">
        <f t="shared" si="12"/>
        <v>0.3546442646340317</v>
      </c>
      <c r="V27" s="6" t="s">
        <v>153</v>
      </c>
      <c r="W27" s="7">
        <f>_xlfn.STDEV.P(W2:W24)</f>
        <v>0.22019981216586604</v>
      </c>
      <c r="X27" s="7">
        <f t="shared" ref="X27:AC27" si="13">_xlfn.STDEV.P(X2:X24)</f>
        <v>1.1935804586163994E-2</v>
      </c>
      <c r="Y27" s="7">
        <f t="shared" si="13"/>
        <v>0.10162308971365186</v>
      </c>
      <c r="Z27" s="7">
        <f t="shared" si="13"/>
        <v>2.2502679301259879E-2</v>
      </c>
      <c r="AA27" s="7">
        <f t="shared" si="13"/>
        <v>7.6649062552454891E-2</v>
      </c>
      <c r="AB27" s="7">
        <f t="shared" si="13"/>
        <v>4.3980316210648795E-2</v>
      </c>
      <c r="AC27" s="7">
        <f t="shared" si="13"/>
        <v>7.6034371821556302E-3</v>
      </c>
      <c r="AD27" s="7">
        <f>_xlfn.STDEV.P(AD22:AD24)</f>
        <v>0.10164483200284397</v>
      </c>
    </row>
    <row r="28" spans="1:40" x14ac:dyDescent="0.25">
      <c r="M28" s="6" t="s">
        <v>127</v>
      </c>
      <c r="N28" s="7">
        <f>N27/N26*100</f>
        <v>0.58174520087233905</v>
      </c>
      <c r="O28" s="7">
        <f t="shared" ref="O28:T28" si="14">O27/O26*100</f>
        <v>0</v>
      </c>
      <c r="P28" s="7">
        <f t="shared" si="14"/>
        <v>0.42861384324946888</v>
      </c>
      <c r="Q28" s="7">
        <f t="shared" si="14"/>
        <v>25.573232235487353</v>
      </c>
      <c r="R28" s="7">
        <f t="shared" si="14"/>
        <v>0.66652562613767796</v>
      </c>
      <c r="S28" s="7">
        <f t="shared" si="14"/>
        <v>14.961476683221417</v>
      </c>
      <c r="T28" s="7">
        <f t="shared" si="14"/>
        <v>0.35599731958908254</v>
      </c>
      <c r="V28" s="6" t="s">
        <v>154</v>
      </c>
      <c r="W28" s="7">
        <f>W27/W26*100</f>
        <v>0.4206055259616478</v>
      </c>
      <c r="X28" s="7">
        <f t="shared" ref="X28:AD28" si="15">X27/X26*100</f>
        <v>14.314351997672977</v>
      </c>
      <c r="Y28" s="7">
        <f t="shared" si="15"/>
        <v>0.34463311259207058</v>
      </c>
      <c r="Z28" s="7">
        <f t="shared" si="15"/>
        <v>5.76592276286806</v>
      </c>
      <c r="AA28" s="7">
        <f t="shared" si="15"/>
        <v>0.620124740079259</v>
      </c>
      <c r="AB28" s="7">
        <f t="shared" si="15"/>
        <v>1.0160034640381939</v>
      </c>
      <c r="AC28" s="7">
        <f t="shared" si="15"/>
        <v>2.1228385202781395</v>
      </c>
      <c r="AD28" s="7">
        <f t="shared" si="15"/>
        <v>0.10187712373061419</v>
      </c>
    </row>
    <row r="29" spans="1:40" x14ac:dyDescent="0.25">
      <c r="B29"/>
      <c r="C29"/>
      <c r="D29"/>
      <c r="E29"/>
      <c r="F29"/>
      <c r="G29"/>
      <c r="H29"/>
      <c r="M29" s="6" t="s">
        <v>128</v>
      </c>
      <c r="N29" s="7">
        <v>68.757487591990412</v>
      </c>
      <c r="O29" s="7"/>
      <c r="P29" s="7">
        <v>19.763816721776099</v>
      </c>
      <c r="Q29" s="10">
        <v>0.22387015530992024</v>
      </c>
      <c r="R29" s="7">
        <v>11.673361550696898</v>
      </c>
      <c r="S29" s="10">
        <v>0.16864218945745399</v>
      </c>
      <c r="T29" s="7"/>
      <c r="V29" s="8" t="s">
        <v>155</v>
      </c>
      <c r="W29" s="9">
        <v>53.12</v>
      </c>
      <c r="X29" s="9"/>
      <c r="Y29" s="9">
        <v>29.349</v>
      </c>
      <c r="Z29" s="9">
        <v>0.38600000000000001</v>
      </c>
      <c r="AA29" s="9">
        <v>11.935</v>
      </c>
      <c r="AB29" s="9">
        <v>4.367</v>
      </c>
      <c r="AC29" s="9">
        <v>0.24099999999999999</v>
      </c>
      <c r="AD29" s="9"/>
      <c r="AK29" s="1"/>
    </row>
    <row r="30" spans="1:40" x14ac:dyDescent="0.25">
      <c r="M30" s="6" t="s">
        <v>183</v>
      </c>
      <c r="N30" s="10">
        <f>(N26-N29)/N29*100</f>
        <v>-1.1023820491869487</v>
      </c>
      <c r="O30" s="10"/>
      <c r="P30" s="10">
        <f t="shared" ref="P30" si="16">(P26-P29)/P29*100</f>
        <v>-1.4788739608446251</v>
      </c>
      <c r="Q30" s="10">
        <f t="shared" ref="Q30" si="17">(Q26-Q29)/Q29*100</f>
        <v>-10.732008459239138</v>
      </c>
      <c r="R30" s="10">
        <f t="shared" ref="R30" si="18">(R26-R29)/R29*100</f>
        <v>0.82275184155035619</v>
      </c>
      <c r="S30" s="10">
        <f t="shared" ref="S30" si="19">(S26-S29)/S29*100</f>
        <v>2.9194985018633379</v>
      </c>
      <c r="T30" s="7"/>
      <c r="V30" s="6" t="s">
        <v>183</v>
      </c>
      <c r="W30" s="10">
        <f>(W26-W29)/W29*100</f>
        <v>-1.4438105683604054</v>
      </c>
      <c r="X30" s="10"/>
      <c r="Y30" s="10">
        <f t="shared" ref="Y30" si="20">(Y26-Y29)/Y29*100</f>
        <v>0.47131448075410154</v>
      </c>
      <c r="Z30" s="10"/>
      <c r="AA30" s="10">
        <f t="shared" ref="AA30" si="21">(AA26-AA29)/AA29*100</f>
        <v>3.5631773556037243</v>
      </c>
      <c r="AB30" s="10">
        <f t="shared" ref="AB30" si="22">(AB26-AB29)/AB29*100</f>
        <v>-0.87573799544010988</v>
      </c>
      <c r="AC30" s="10">
        <f t="shared" ref="AC30" si="23">(AC26-AC29)/AC29*100</f>
        <v>48.619556197005259</v>
      </c>
      <c r="AD30" s="7"/>
      <c r="AK30" s="1"/>
    </row>
    <row r="31" spans="1:40" x14ac:dyDescent="0.25">
      <c r="AK31" s="1"/>
    </row>
    <row r="32" spans="1:40" x14ac:dyDescent="0.25">
      <c r="AK32" s="1"/>
    </row>
    <row r="33" spans="12:37" x14ac:dyDescent="0.25">
      <c r="AK33" s="1"/>
    </row>
    <row r="34" spans="12:37" x14ac:dyDescent="0.25">
      <c r="AK34" s="1"/>
    </row>
    <row r="35" spans="12:37" x14ac:dyDescent="0.25">
      <c r="V35" s="1"/>
    </row>
    <row r="37" spans="12:37" x14ac:dyDescent="0.25">
      <c r="V37" s="1"/>
    </row>
    <row r="39" spans="12:37" x14ac:dyDescent="0.25">
      <c r="V39" s="1"/>
    </row>
    <row r="40" spans="12:37" x14ac:dyDescent="0.25">
      <c r="V40" s="1"/>
    </row>
    <row r="41" spans="12:37" x14ac:dyDescent="0.25">
      <c r="L41" s="1"/>
      <c r="V41" s="1"/>
    </row>
    <row r="42" spans="12:37" x14ac:dyDescent="0.25">
      <c r="V42" s="1"/>
    </row>
    <row r="43" spans="12:37" x14ac:dyDescent="0.25">
      <c r="V43" s="1"/>
    </row>
    <row r="45" spans="12:37" x14ac:dyDescent="0.25">
      <c r="N45" s="1"/>
      <c r="O45" s="1"/>
      <c r="P45" s="1"/>
      <c r="Q45" s="1"/>
      <c r="R45" s="1"/>
    </row>
    <row r="46" spans="12:37" x14ac:dyDescent="0.25">
      <c r="N46" s="1"/>
      <c r="O46" s="1"/>
      <c r="P46" s="1"/>
      <c r="Q46" s="1"/>
      <c r="R46" s="1"/>
    </row>
    <row r="47" spans="12:37" x14ac:dyDescent="0.25">
      <c r="N47" s="1"/>
      <c r="O47" s="1"/>
      <c r="P47" s="1"/>
      <c r="Q47" s="1"/>
      <c r="R47" s="1"/>
    </row>
    <row r="49" spans="1:20" x14ac:dyDescent="0.25">
      <c r="B49"/>
      <c r="C49"/>
      <c r="D49"/>
      <c r="E49"/>
      <c r="F49"/>
      <c r="G49"/>
    </row>
    <row r="50" spans="1:20" x14ac:dyDescent="0.25">
      <c r="A50" s="5" t="s">
        <v>33</v>
      </c>
    </row>
    <row r="51" spans="1:20" x14ac:dyDescent="0.25">
      <c r="A51" s="5" t="s">
        <v>34</v>
      </c>
    </row>
    <row r="52" spans="1:20" x14ac:dyDescent="0.25">
      <c r="B52"/>
      <c r="C52"/>
      <c r="D52"/>
      <c r="E52"/>
      <c r="F52"/>
      <c r="G52"/>
      <c r="H52"/>
    </row>
    <row r="53" spans="1:20" x14ac:dyDescent="0.25">
      <c r="B53"/>
      <c r="C53"/>
      <c r="D53"/>
      <c r="E53"/>
      <c r="F53"/>
      <c r="G53"/>
      <c r="H53"/>
      <c r="I53"/>
      <c r="J53"/>
    </row>
    <row r="54" spans="1:20" x14ac:dyDescent="0.25">
      <c r="B54"/>
      <c r="C54"/>
      <c r="D54"/>
      <c r="E54"/>
      <c r="F54"/>
      <c r="G54"/>
      <c r="H54"/>
      <c r="I54"/>
      <c r="J54"/>
    </row>
    <row r="55" spans="1:20" x14ac:dyDescent="0.25">
      <c r="M55" t="s">
        <v>50</v>
      </c>
      <c r="N55" t="s">
        <v>51</v>
      </c>
      <c r="O55" t="s">
        <v>52</v>
      </c>
      <c r="P55" t="s">
        <v>53</v>
      </c>
      <c r="Q55" t="s">
        <v>54</v>
      </c>
      <c r="R55" t="s">
        <v>55</v>
      </c>
      <c r="S55" t="s">
        <v>56</v>
      </c>
      <c r="T55" t="s">
        <v>57</v>
      </c>
    </row>
    <row r="56" spans="1:20" x14ac:dyDescent="0.25">
      <c r="M56" t="s">
        <v>77</v>
      </c>
      <c r="N56">
        <v>67.923900000000003</v>
      </c>
      <c r="O56">
        <v>-8.5800000000000008E-3</v>
      </c>
      <c r="P56">
        <v>19.4101</v>
      </c>
      <c r="Q56">
        <v>0.20655999999999999</v>
      </c>
      <c r="R56">
        <v>11.6806</v>
      </c>
      <c r="S56">
        <v>0.23378699999999999</v>
      </c>
      <c r="T56">
        <v>99.446299999999994</v>
      </c>
    </row>
    <row r="57" spans="1:20" x14ac:dyDescent="0.25">
      <c r="M57" t="s">
        <v>77</v>
      </c>
      <c r="N57">
        <v>67.875200000000007</v>
      </c>
      <c r="O57">
        <v>-5.2900000000000004E-3</v>
      </c>
      <c r="P57">
        <v>19.520299999999999</v>
      </c>
      <c r="Q57">
        <v>0.23435</v>
      </c>
      <c r="R57">
        <v>11.724500000000001</v>
      </c>
      <c r="S57">
        <v>0.19158</v>
      </c>
      <c r="T57">
        <v>99.573700000000002</v>
      </c>
    </row>
    <row r="58" spans="1:20" x14ac:dyDescent="0.25">
      <c r="M58" t="s">
        <v>77</v>
      </c>
      <c r="N58">
        <v>67.986400000000003</v>
      </c>
      <c r="O58">
        <v>4.9750000000000003E-3</v>
      </c>
      <c r="P58">
        <v>19.5764</v>
      </c>
      <c r="Q58">
        <v>0.25193700000000002</v>
      </c>
      <c r="R58">
        <v>11.6394</v>
      </c>
      <c r="S58">
        <v>0.22428600000000001</v>
      </c>
      <c r="T58">
        <v>99.735699999999994</v>
      </c>
    </row>
    <row r="59" spans="1:20" x14ac:dyDescent="0.25">
      <c r="M59" t="s">
        <v>77</v>
      </c>
      <c r="N59">
        <v>67.825800000000001</v>
      </c>
      <c r="O59">
        <v>-9.4199999999999996E-3</v>
      </c>
      <c r="P59">
        <v>19.5624</v>
      </c>
      <c r="Q59">
        <v>0.21727199999999999</v>
      </c>
      <c r="R59">
        <v>11.776300000000001</v>
      </c>
      <c r="S59">
        <v>0.21859899999999999</v>
      </c>
      <c r="T59">
        <v>99.5989</v>
      </c>
    </row>
    <row r="60" spans="1:20" x14ac:dyDescent="0.25">
      <c r="M60" t="s">
        <v>77</v>
      </c>
      <c r="N60">
        <v>67.904399999999995</v>
      </c>
      <c r="O60">
        <v>-4.0600000000000002E-3</v>
      </c>
      <c r="P60">
        <v>19.481400000000001</v>
      </c>
      <c r="Q60">
        <v>0.25690200000000002</v>
      </c>
      <c r="R60">
        <v>11.827999999999999</v>
      </c>
      <c r="S60">
        <v>0.17224700000000001</v>
      </c>
      <c r="T60">
        <v>99.633399999999995</v>
      </c>
    </row>
    <row r="61" spans="1:20" x14ac:dyDescent="0.25">
      <c r="M61" t="s">
        <v>77</v>
      </c>
      <c r="N61">
        <v>68.038499999999999</v>
      </c>
      <c r="O61">
        <v>5.581E-3</v>
      </c>
      <c r="P61">
        <v>19.525400000000001</v>
      </c>
      <c r="Q61">
        <v>0.17432700000000001</v>
      </c>
      <c r="R61">
        <v>11.843400000000001</v>
      </c>
      <c r="S61">
        <v>0.17043900000000001</v>
      </c>
      <c r="T61">
        <v>99.749200000000002</v>
      </c>
    </row>
    <row r="62" spans="1:20" x14ac:dyDescent="0.25">
      <c r="M62" t="s">
        <v>77</v>
      </c>
      <c r="N62">
        <v>67.6601</v>
      </c>
      <c r="O62">
        <v>-1.806E-2</v>
      </c>
      <c r="P62">
        <v>19.420300000000001</v>
      </c>
      <c r="Q62">
        <v>0.26511600000000002</v>
      </c>
      <c r="R62">
        <v>11.667899999999999</v>
      </c>
      <c r="S62">
        <v>0.18713299999999999</v>
      </c>
      <c r="T62">
        <v>99.197500000000005</v>
      </c>
    </row>
    <row r="63" spans="1:20" x14ac:dyDescent="0.25">
      <c r="M63" t="s">
        <v>77</v>
      </c>
      <c r="N63">
        <v>67.920100000000005</v>
      </c>
      <c r="O63">
        <v>-2.4670000000000001E-2</v>
      </c>
      <c r="P63">
        <v>19.4724</v>
      </c>
      <c r="Q63">
        <v>0.19064500000000001</v>
      </c>
      <c r="R63">
        <v>11.875299999999999</v>
      </c>
      <c r="S63">
        <v>0.15875300000000001</v>
      </c>
      <c r="T63">
        <v>99.584999999999994</v>
      </c>
    </row>
    <row r="64" spans="1:20" x14ac:dyDescent="0.25">
      <c r="M64" t="s">
        <v>77</v>
      </c>
      <c r="N64">
        <v>68.013499999999993</v>
      </c>
      <c r="O64">
        <v>-3.7499999999999999E-3</v>
      </c>
      <c r="P64">
        <v>19.519500000000001</v>
      </c>
      <c r="Q64">
        <v>0.206679</v>
      </c>
      <c r="R64">
        <v>11.8306</v>
      </c>
      <c r="S64">
        <v>0.15839300000000001</v>
      </c>
      <c r="T64">
        <v>99.7804</v>
      </c>
    </row>
    <row r="65" spans="13:20" x14ac:dyDescent="0.25">
      <c r="M65" t="s">
        <v>77</v>
      </c>
      <c r="N65">
        <v>67.871200000000002</v>
      </c>
      <c r="O65">
        <v>1.3178E-2</v>
      </c>
      <c r="P65">
        <v>19.300899999999999</v>
      </c>
      <c r="Q65">
        <v>0.16359799999999999</v>
      </c>
      <c r="R65">
        <v>11.757099999999999</v>
      </c>
      <c r="S65">
        <v>0.163739</v>
      </c>
      <c r="T65">
        <v>99.295000000000002</v>
      </c>
    </row>
    <row r="66" spans="13:20" x14ac:dyDescent="0.25">
      <c r="M66" t="s">
        <v>77</v>
      </c>
      <c r="N66">
        <v>67.765799999999999</v>
      </c>
      <c r="O66">
        <v>2.1499999999999998E-2</v>
      </c>
      <c r="P66">
        <v>19.303000000000001</v>
      </c>
      <c r="Q66">
        <v>0.172791</v>
      </c>
      <c r="R66">
        <v>11.822100000000001</v>
      </c>
      <c r="S66">
        <v>0.17022200000000001</v>
      </c>
      <c r="T66">
        <v>99.256200000000007</v>
      </c>
    </row>
    <row r="67" spans="13:20" x14ac:dyDescent="0.25">
      <c r="M67" t="s">
        <v>77</v>
      </c>
      <c r="N67">
        <v>67.758899999999997</v>
      </c>
      <c r="O67">
        <v>1.3429999999999999E-2</v>
      </c>
      <c r="P67">
        <v>19.483599999999999</v>
      </c>
      <c r="Q67">
        <v>0.205148</v>
      </c>
      <c r="R67">
        <v>11.727499999999999</v>
      </c>
      <c r="S67">
        <v>0.164157</v>
      </c>
      <c r="T67">
        <v>99.403499999999994</v>
      </c>
    </row>
    <row r="68" spans="13:20" x14ac:dyDescent="0.25">
      <c r="M68" t="s">
        <v>77</v>
      </c>
      <c r="N68">
        <v>67.958100000000002</v>
      </c>
      <c r="O68">
        <v>3.0100000000000001E-3</v>
      </c>
      <c r="P68">
        <v>19.446000000000002</v>
      </c>
      <c r="Q68">
        <v>0.165161</v>
      </c>
      <c r="R68">
        <v>11.8027</v>
      </c>
      <c r="S68">
        <v>0.15143200000000001</v>
      </c>
      <c r="T68">
        <v>99.519599999999997</v>
      </c>
    </row>
    <row r="69" spans="13:20" x14ac:dyDescent="0.25">
      <c r="M69" t="s">
        <v>77</v>
      </c>
      <c r="N69">
        <v>67.587599999999995</v>
      </c>
      <c r="O69">
        <v>2.6412999999999999E-2</v>
      </c>
      <c r="P69">
        <v>19.466000000000001</v>
      </c>
      <c r="Q69">
        <v>0.24588299999999999</v>
      </c>
      <c r="R69">
        <v>11.661899999999999</v>
      </c>
      <c r="S69">
        <v>0.186109</v>
      </c>
      <c r="T69">
        <v>99.166700000000006</v>
      </c>
    </row>
    <row r="70" spans="13:20" x14ac:dyDescent="0.25">
      <c r="M70" t="s">
        <v>77</v>
      </c>
      <c r="N70">
        <v>67.697800000000001</v>
      </c>
      <c r="O70">
        <v>-1.0659999999999999E-2</v>
      </c>
      <c r="P70">
        <v>19.488900000000001</v>
      </c>
      <c r="Q70">
        <v>0.25399300000000002</v>
      </c>
      <c r="R70">
        <v>11.8125</v>
      </c>
      <c r="S70">
        <v>0.19025700000000001</v>
      </c>
      <c r="T70">
        <v>99.413700000000006</v>
      </c>
    </row>
    <row r="71" spans="13:20" x14ac:dyDescent="0.25">
      <c r="M71" t="s">
        <v>77</v>
      </c>
      <c r="N71">
        <v>67.95</v>
      </c>
      <c r="O71">
        <v>-3.0400000000000002E-3</v>
      </c>
      <c r="P71">
        <v>19.561399999999999</v>
      </c>
      <c r="Q71">
        <v>0.21316299999999999</v>
      </c>
      <c r="R71">
        <v>11.891400000000001</v>
      </c>
      <c r="S71">
        <v>0.155087</v>
      </c>
      <c r="T71">
        <v>99.779799999999994</v>
      </c>
    </row>
    <row r="72" spans="13:20" x14ac:dyDescent="0.25">
      <c r="M72" t="s">
        <v>77</v>
      </c>
      <c r="N72">
        <v>67.803100000000001</v>
      </c>
      <c r="O72">
        <v>-1.426E-2</v>
      </c>
      <c r="P72">
        <v>19.491099999999999</v>
      </c>
      <c r="Q72">
        <v>0.24480299999999999</v>
      </c>
      <c r="R72">
        <v>11.7026</v>
      </c>
      <c r="S72">
        <v>0.15898499999999999</v>
      </c>
      <c r="T72">
        <v>99.386499999999998</v>
      </c>
    </row>
    <row r="73" spans="13:20" x14ac:dyDescent="0.25">
      <c r="M73" t="s">
        <v>77</v>
      </c>
      <c r="N73">
        <v>67.813500000000005</v>
      </c>
      <c r="O73">
        <v>9.2599999999999991E-3</v>
      </c>
      <c r="P73">
        <v>19.444500000000001</v>
      </c>
      <c r="Q73">
        <v>0.22450700000000001</v>
      </c>
      <c r="R73">
        <v>11.7248</v>
      </c>
      <c r="S73">
        <v>0.16627700000000001</v>
      </c>
      <c r="T73">
        <v>99.345799999999997</v>
      </c>
    </row>
    <row r="74" spans="13:20" x14ac:dyDescent="0.25">
      <c r="M74" t="s">
        <v>77</v>
      </c>
      <c r="N74">
        <v>67.793499999999995</v>
      </c>
      <c r="O74">
        <v>-1.17E-2</v>
      </c>
      <c r="P74">
        <v>19.5275</v>
      </c>
      <c r="Q74">
        <v>0.20144100000000001</v>
      </c>
      <c r="R74">
        <v>11.8635</v>
      </c>
      <c r="S74">
        <v>0.18110599999999999</v>
      </c>
      <c r="T74">
        <v>99.554500000000004</v>
      </c>
    </row>
    <row r="75" spans="13:20" x14ac:dyDescent="0.25">
      <c r="M75" t="s">
        <v>77</v>
      </c>
      <c r="N75">
        <v>67.948800000000006</v>
      </c>
      <c r="O75">
        <v>-6.0499999999999998E-3</v>
      </c>
      <c r="P75">
        <v>19.5623</v>
      </c>
      <c r="Q75">
        <v>0.19472600000000001</v>
      </c>
      <c r="R75">
        <v>11.7841</v>
      </c>
      <c r="S75">
        <v>0.17096500000000001</v>
      </c>
      <c r="T75">
        <v>99.625100000000003</v>
      </c>
    </row>
  </sheetData>
  <phoneticPr fontId="1" type="noConversion"/>
  <conditionalFormatting sqref="V1:AD1">
    <cfRule type="duplicateValues" dxfId="1" priority="2"/>
  </conditionalFormatting>
  <conditionalFormatting sqref="AF1:AN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339-EECF-43B3-A0B0-79A8F7936B8B}">
  <dimension ref="A1:L51"/>
  <sheetViews>
    <sheetView topLeftCell="A13" workbookViewId="0">
      <selection activeCell="A30" sqref="A30"/>
    </sheetView>
  </sheetViews>
  <sheetFormatPr defaultRowHeight="15" x14ac:dyDescent="0.25"/>
  <cols>
    <col min="1" max="1" width="22.28515625" bestFit="1" customWidth="1"/>
    <col min="2" max="12" width="9.140625" style="1"/>
  </cols>
  <sheetData>
    <row r="1" spans="1:12" x14ac:dyDescent="0.25">
      <c r="A1" t="s">
        <v>11</v>
      </c>
      <c r="B1" s="1" t="s">
        <v>5</v>
      </c>
      <c r="C1" s="1" t="s">
        <v>6</v>
      </c>
      <c r="D1" s="1" t="s">
        <v>8</v>
      </c>
      <c r="E1" s="1" t="s">
        <v>0</v>
      </c>
      <c r="F1" s="1" t="s">
        <v>1</v>
      </c>
      <c r="G1" s="1" t="s">
        <v>3</v>
      </c>
      <c r="H1" s="1" t="s">
        <v>4</v>
      </c>
      <c r="I1" s="1" t="s">
        <v>7</v>
      </c>
      <c r="J1" s="1" t="s">
        <v>14</v>
      </c>
      <c r="K1" s="1" t="s">
        <v>16</v>
      </c>
      <c r="L1" s="1" t="s">
        <v>10</v>
      </c>
    </row>
    <row r="2" spans="1:12" x14ac:dyDescent="0.25">
      <c r="A2" t="s">
        <v>160</v>
      </c>
      <c r="B2" s="1">
        <v>39.241799999999998</v>
      </c>
      <c r="C2" s="1">
        <v>5.2686200000000003</v>
      </c>
      <c r="D2" s="1">
        <v>13.7661</v>
      </c>
      <c r="E2" s="1">
        <v>14.0024</v>
      </c>
      <c r="F2" s="1">
        <v>0.113057</v>
      </c>
      <c r="G2" s="1">
        <v>10.3428</v>
      </c>
      <c r="H2" s="1">
        <v>9.5596999999999994</v>
      </c>
      <c r="I2" s="1">
        <v>2.93635</v>
      </c>
      <c r="J2" s="1">
        <v>1.68147</v>
      </c>
      <c r="K2" s="1" t="s">
        <v>22</v>
      </c>
      <c r="L2" s="1">
        <f>SUM(B2:K2)</f>
        <v>96.912297000000009</v>
      </c>
    </row>
    <row r="3" spans="1:12" x14ac:dyDescent="0.25">
      <c r="A3" t="s">
        <v>161</v>
      </c>
      <c r="B3" s="1">
        <v>39.567399999999999</v>
      </c>
      <c r="C3" s="1">
        <v>5.25298</v>
      </c>
      <c r="D3" s="1">
        <v>13.783300000000001</v>
      </c>
      <c r="E3" s="1">
        <v>14.0075</v>
      </c>
      <c r="F3" s="1">
        <v>0.13886799999999999</v>
      </c>
      <c r="G3" s="1">
        <v>10.332800000000001</v>
      </c>
      <c r="H3" s="1">
        <v>9.62669</v>
      </c>
      <c r="I3" s="1">
        <v>2.9273099999999999</v>
      </c>
      <c r="J3" s="1">
        <v>1.6646399999999999</v>
      </c>
      <c r="K3" s="1">
        <v>4.2235000000000002E-2</v>
      </c>
      <c r="L3" s="1">
        <f t="shared" ref="L3:L24" si="0">SUM(B3:K3)</f>
        <v>97.343723000000011</v>
      </c>
    </row>
    <row r="4" spans="1:12" x14ac:dyDescent="0.25">
      <c r="A4" t="s">
        <v>162</v>
      </c>
      <c r="B4" s="1">
        <v>39.578699999999998</v>
      </c>
      <c r="C4" s="1">
        <v>5.3264899999999997</v>
      </c>
      <c r="D4" s="1">
        <v>13.8294</v>
      </c>
      <c r="E4" s="1">
        <v>14.065099999999999</v>
      </c>
      <c r="F4" s="1">
        <v>0.136851</v>
      </c>
      <c r="G4" s="1">
        <v>10.304500000000001</v>
      </c>
      <c r="H4" s="1">
        <v>9.6783699999999993</v>
      </c>
      <c r="I4" s="1">
        <v>2.94516</v>
      </c>
      <c r="J4" s="1">
        <v>1.69235</v>
      </c>
      <c r="K4" s="1" t="s">
        <v>22</v>
      </c>
      <c r="L4" s="1">
        <f t="shared" si="0"/>
        <v>97.556921000000003</v>
      </c>
    </row>
    <row r="5" spans="1:12" x14ac:dyDescent="0.25">
      <c r="A5" t="s">
        <v>163</v>
      </c>
      <c r="B5" s="1">
        <v>39.926299999999998</v>
      </c>
      <c r="C5" s="1">
        <v>5.3249000000000004</v>
      </c>
      <c r="D5" s="1">
        <v>14.006600000000001</v>
      </c>
      <c r="E5" s="1">
        <v>14.0496</v>
      </c>
      <c r="F5" s="1">
        <v>0.147448</v>
      </c>
      <c r="G5" s="1">
        <v>10.359299999999999</v>
      </c>
      <c r="H5" s="1">
        <v>9.8596900000000005</v>
      </c>
      <c r="I5" s="1">
        <v>2.9172500000000001</v>
      </c>
      <c r="J5" s="1">
        <v>1.6711400000000001</v>
      </c>
      <c r="K5" s="1">
        <v>4.6168000000000001E-2</v>
      </c>
      <c r="L5" s="1">
        <f t="shared" si="0"/>
        <v>98.308395999999988</v>
      </c>
    </row>
    <row r="6" spans="1:12" x14ac:dyDescent="0.25">
      <c r="A6" t="s">
        <v>164</v>
      </c>
      <c r="B6" s="1">
        <v>39.755400000000002</v>
      </c>
      <c r="C6" s="1">
        <v>5.2892700000000001</v>
      </c>
      <c r="D6" s="1">
        <v>14.005000000000001</v>
      </c>
      <c r="E6" s="1">
        <v>14.100099999999999</v>
      </c>
      <c r="F6" s="1">
        <v>0.13952100000000001</v>
      </c>
      <c r="G6" s="1">
        <v>10.4109</v>
      </c>
      <c r="H6" s="1">
        <v>9.5921500000000002</v>
      </c>
      <c r="I6" s="1">
        <v>2.9076</v>
      </c>
      <c r="J6" s="1">
        <v>1.6761900000000001</v>
      </c>
      <c r="K6" s="1" t="s">
        <v>22</v>
      </c>
      <c r="L6" s="1">
        <f t="shared" si="0"/>
        <v>97.876131000000015</v>
      </c>
    </row>
    <row r="7" spans="1:12" x14ac:dyDescent="0.25">
      <c r="A7" t="s">
        <v>165</v>
      </c>
      <c r="B7" s="1">
        <v>39.659199999999998</v>
      </c>
      <c r="C7" s="1">
        <v>5.3502099999999997</v>
      </c>
      <c r="D7" s="1">
        <v>13.8985</v>
      </c>
      <c r="E7" s="1">
        <v>14.0236</v>
      </c>
      <c r="F7" s="1">
        <v>0.13486500000000001</v>
      </c>
      <c r="G7" s="1">
        <v>10.396699999999999</v>
      </c>
      <c r="H7" s="1">
        <v>9.65015</v>
      </c>
      <c r="I7" s="1">
        <v>2.9766400000000002</v>
      </c>
      <c r="J7" s="1">
        <v>1.6498999999999999</v>
      </c>
      <c r="K7" s="1">
        <v>5.3681E-2</v>
      </c>
      <c r="L7" s="1">
        <f t="shared" si="0"/>
        <v>97.793445999999989</v>
      </c>
    </row>
    <row r="8" spans="1:12" x14ac:dyDescent="0.25">
      <c r="A8" t="s">
        <v>166</v>
      </c>
      <c r="B8" s="1">
        <v>39.810899999999997</v>
      </c>
      <c r="C8" s="1">
        <v>5.25258</v>
      </c>
      <c r="D8" s="1">
        <v>13.824</v>
      </c>
      <c r="E8" s="1">
        <v>13.9467</v>
      </c>
      <c r="F8" s="1">
        <v>0.139073</v>
      </c>
      <c r="G8" s="1">
        <v>10.364599999999999</v>
      </c>
      <c r="H8" s="1">
        <v>9.7595200000000002</v>
      </c>
      <c r="I8" s="1">
        <v>3.0211700000000001</v>
      </c>
      <c r="J8" s="1">
        <v>1.68174</v>
      </c>
      <c r="K8" s="1">
        <v>6.2897999999999996E-2</v>
      </c>
      <c r="L8" s="1">
        <f t="shared" si="0"/>
        <v>97.863180999999997</v>
      </c>
    </row>
    <row r="9" spans="1:12" x14ac:dyDescent="0.25">
      <c r="A9" t="s">
        <v>167</v>
      </c>
      <c r="B9" s="1">
        <v>39.680999999999997</v>
      </c>
      <c r="C9" s="1">
        <v>5.3532000000000002</v>
      </c>
      <c r="D9" s="1">
        <v>13.893599999999999</v>
      </c>
      <c r="E9" s="1">
        <v>13.898300000000001</v>
      </c>
      <c r="F9" s="1">
        <v>0.136269</v>
      </c>
      <c r="G9" s="1">
        <v>10.428599999999999</v>
      </c>
      <c r="H9" s="1">
        <v>9.7288800000000002</v>
      </c>
      <c r="I9" s="1">
        <v>3.0428000000000002</v>
      </c>
      <c r="J9" s="1">
        <v>1.6692</v>
      </c>
      <c r="K9" s="1">
        <v>6.7792000000000005E-2</v>
      </c>
      <c r="L9" s="1">
        <f t="shared" si="0"/>
        <v>97.899641000000003</v>
      </c>
    </row>
    <row r="10" spans="1:12" x14ac:dyDescent="0.25">
      <c r="A10" t="s">
        <v>168</v>
      </c>
      <c r="B10" s="1">
        <v>39.698300000000003</v>
      </c>
      <c r="C10" s="1">
        <v>5.3111600000000001</v>
      </c>
      <c r="D10" s="1">
        <v>13.789300000000001</v>
      </c>
      <c r="E10" s="1">
        <v>14.015700000000001</v>
      </c>
      <c r="F10" s="1">
        <v>0.13844699999999999</v>
      </c>
      <c r="G10" s="1">
        <v>10.379300000000001</v>
      </c>
      <c r="H10" s="1">
        <v>9.6789699999999996</v>
      </c>
      <c r="I10" s="1">
        <v>2.9607800000000002</v>
      </c>
      <c r="J10" s="1">
        <v>1.6443399999999999</v>
      </c>
      <c r="K10" s="1">
        <v>5.3880999999999998E-2</v>
      </c>
      <c r="L10" s="1">
        <f t="shared" si="0"/>
        <v>97.670178000000007</v>
      </c>
    </row>
    <row r="11" spans="1:12" x14ac:dyDescent="0.25">
      <c r="A11" t="s">
        <v>169</v>
      </c>
      <c r="B11" s="1">
        <v>39.743899999999996</v>
      </c>
      <c r="C11" s="1">
        <v>5.2303100000000002</v>
      </c>
      <c r="D11" s="1">
        <v>14.010199999999999</v>
      </c>
      <c r="E11" s="1">
        <v>14.0366</v>
      </c>
      <c r="F11" s="1">
        <v>0.14493500000000001</v>
      </c>
      <c r="G11" s="1">
        <v>10.468299999999999</v>
      </c>
      <c r="H11" s="1">
        <v>9.6397899999999996</v>
      </c>
      <c r="I11" s="1">
        <v>2.9306800000000002</v>
      </c>
      <c r="J11" s="1">
        <v>1.6661300000000001</v>
      </c>
      <c r="K11" s="1" t="s">
        <v>22</v>
      </c>
      <c r="L11" s="1">
        <f t="shared" si="0"/>
        <v>97.870844999999989</v>
      </c>
    </row>
    <row r="12" spans="1:12" x14ac:dyDescent="0.25">
      <c r="A12" t="s">
        <v>170</v>
      </c>
      <c r="B12" s="1">
        <v>39.5595</v>
      </c>
      <c r="C12" s="1">
        <v>5.2976999999999999</v>
      </c>
      <c r="D12" s="1">
        <v>14.010199999999999</v>
      </c>
      <c r="E12" s="1">
        <v>13.954700000000001</v>
      </c>
      <c r="F12" s="1">
        <v>0.140178</v>
      </c>
      <c r="G12" s="1">
        <v>10.3949</v>
      </c>
      <c r="H12" s="1">
        <v>9.7870399999999993</v>
      </c>
      <c r="I12" s="1">
        <v>2.99647</v>
      </c>
      <c r="J12" s="1">
        <v>1.6636299999999999</v>
      </c>
      <c r="K12" s="1">
        <v>8.0264000000000002E-2</v>
      </c>
      <c r="L12" s="1">
        <f t="shared" si="0"/>
        <v>97.884582000000009</v>
      </c>
    </row>
    <row r="13" spans="1:12" x14ac:dyDescent="0.25">
      <c r="A13" t="s">
        <v>171</v>
      </c>
      <c r="B13" s="1">
        <v>39.825200000000002</v>
      </c>
      <c r="C13" s="1">
        <v>5.3153699999999997</v>
      </c>
      <c r="D13" s="1">
        <v>13.919700000000001</v>
      </c>
      <c r="E13" s="1">
        <v>13.9998</v>
      </c>
      <c r="F13" s="1">
        <v>0.14920700000000001</v>
      </c>
      <c r="G13" s="1">
        <v>10.3184</v>
      </c>
      <c r="H13" s="1">
        <v>9.7570200000000007</v>
      </c>
      <c r="I13" s="1">
        <v>2.9393600000000002</v>
      </c>
      <c r="J13" s="1">
        <v>1.67022</v>
      </c>
      <c r="K13" s="1">
        <v>5.4220999999999998E-2</v>
      </c>
      <c r="L13" s="1">
        <f t="shared" si="0"/>
        <v>97.948497999999987</v>
      </c>
    </row>
    <row r="14" spans="1:12" x14ac:dyDescent="0.25">
      <c r="A14" t="s">
        <v>172</v>
      </c>
      <c r="B14" s="1">
        <v>39.778100000000002</v>
      </c>
      <c r="C14" s="1">
        <v>5.3133600000000003</v>
      </c>
      <c r="D14" s="1">
        <v>13.962199999999999</v>
      </c>
      <c r="E14" s="1">
        <v>13.962899999999999</v>
      </c>
      <c r="F14" s="1">
        <v>0.14677100000000001</v>
      </c>
      <c r="G14" s="1">
        <v>10.4344</v>
      </c>
      <c r="H14" s="1">
        <v>9.7542299999999997</v>
      </c>
      <c r="I14" s="1">
        <v>3.0202</v>
      </c>
      <c r="J14" s="1">
        <v>1.6615</v>
      </c>
      <c r="K14" s="1" t="s">
        <v>22</v>
      </c>
      <c r="L14" s="1">
        <f t="shared" si="0"/>
        <v>98.033661000000023</v>
      </c>
    </row>
    <row r="15" spans="1:12" x14ac:dyDescent="0.25">
      <c r="A15" t="s">
        <v>173</v>
      </c>
      <c r="B15" s="1">
        <v>39.520400000000002</v>
      </c>
      <c r="C15" s="1">
        <v>5.2555500000000004</v>
      </c>
      <c r="D15" s="1">
        <v>13.952299999999999</v>
      </c>
      <c r="E15" s="1">
        <v>13.965</v>
      </c>
      <c r="F15" s="1">
        <v>0.14064299999999999</v>
      </c>
      <c r="G15" s="1">
        <v>10.355700000000001</v>
      </c>
      <c r="H15" s="1">
        <v>9.6874500000000001</v>
      </c>
      <c r="I15" s="1">
        <v>3.0202100000000001</v>
      </c>
      <c r="J15" s="1">
        <v>1.65781</v>
      </c>
      <c r="K15" s="1">
        <v>4.5407000000000003E-2</v>
      </c>
      <c r="L15" s="1">
        <f t="shared" si="0"/>
        <v>97.600470000000001</v>
      </c>
    </row>
    <row r="16" spans="1:12" x14ac:dyDescent="0.25">
      <c r="A16" t="s">
        <v>174</v>
      </c>
      <c r="B16" s="1">
        <v>39.562100000000001</v>
      </c>
      <c r="C16" s="1">
        <v>5.3722200000000004</v>
      </c>
      <c r="D16" s="1">
        <v>13.9839</v>
      </c>
      <c r="E16" s="1">
        <v>13.980399999999999</v>
      </c>
      <c r="F16" s="1">
        <v>0.14430299999999999</v>
      </c>
      <c r="G16" s="1">
        <v>10.4215</v>
      </c>
      <c r="H16" s="1">
        <v>9.7552800000000008</v>
      </c>
      <c r="I16" s="1">
        <v>3.08589</v>
      </c>
      <c r="J16" s="1">
        <v>1.6789400000000001</v>
      </c>
      <c r="K16" s="1" t="s">
        <v>22</v>
      </c>
      <c r="L16" s="1">
        <f t="shared" si="0"/>
        <v>97.984532999999985</v>
      </c>
    </row>
    <row r="17" spans="1:12" x14ac:dyDescent="0.25">
      <c r="A17" t="s">
        <v>175</v>
      </c>
      <c r="B17" s="1">
        <v>39.5608</v>
      </c>
      <c r="C17" s="1">
        <v>5.3318399999999997</v>
      </c>
      <c r="D17" s="1">
        <v>13.9391</v>
      </c>
      <c r="E17" s="1">
        <v>14.1357</v>
      </c>
      <c r="F17" s="1">
        <v>0.12904399999999999</v>
      </c>
      <c r="G17" s="1">
        <v>10.349600000000001</v>
      </c>
      <c r="H17" s="1">
        <v>9.7606999999999999</v>
      </c>
      <c r="I17" s="1">
        <v>2.9895</v>
      </c>
      <c r="J17" s="1">
        <v>1.68363</v>
      </c>
      <c r="K17" s="1" t="s">
        <v>22</v>
      </c>
      <c r="L17" s="1">
        <f t="shared" si="0"/>
        <v>97.879913999999985</v>
      </c>
    </row>
    <row r="18" spans="1:12" x14ac:dyDescent="0.25">
      <c r="A18" t="s">
        <v>176</v>
      </c>
      <c r="B18" s="1">
        <v>39.508299999999998</v>
      </c>
      <c r="C18" s="1">
        <v>5.2222799999999996</v>
      </c>
      <c r="D18" s="1">
        <v>13.791600000000001</v>
      </c>
      <c r="E18" s="1">
        <v>13.9473</v>
      </c>
      <c r="F18" s="1">
        <v>0.142983</v>
      </c>
      <c r="G18" s="1">
        <v>10.466900000000001</v>
      </c>
      <c r="H18" s="1">
        <v>9.5791599999999999</v>
      </c>
      <c r="I18" s="1">
        <v>3.00325</v>
      </c>
      <c r="J18" s="1">
        <v>1.6677900000000001</v>
      </c>
      <c r="K18" s="1" t="s">
        <v>22</v>
      </c>
      <c r="L18" s="1">
        <f t="shared" si="0"/>
        <v>97.329562999999993</v>
      </c>
    </row>
    <row r="19" spans="1:12" x14ac:dyDescent="0.25">
      <c r="A19" t="s">
        <v>177</v>
      </c>
      <c r="B19" s="1">
        <v>39.579599999999999</v>
      </c>
      <c r="C19" s="1">
        <v>5.2121700000000004</v>
      </c>
      <c r="D19" s="1">
        <v>13.910600000000001</v>
      </c>
      <c r="E19" s="1">
        <v>13.796900000000001</v>
      </c>
      <c r="F19" s="1">
        <v>0.120851</v>
      </c>
      <c r="G19" s="1">
        <v>10.396699999999999</v>
      </c>
      <c r="H19" s="1">
        <v>9.6859800000000007</v>
      </c>
      <c r="I19" s="1">
        <v>2.9024899999999998</v>
      </c>
      <c r="J19" s="1">
        <v>1.6644099999999999</v>
      </c>
      <c r="K19" s="1" t="s">
        <v>22</v>
      </c>
      <c r="L19" s="1">
        <f t="shared" si="0"/>
        <v>97.269700999999998</v>
      </c>
    </row>
    <row r="20" spans="1:12" x14ac:dyDescent="0.25">
      <c r="A20" t="s">
        <v>178</v>
      </c>
      <c r="B20" s="1">
        <v>39.329900000000002</v>
      </c>
      <c r="C20" s="1">
        <v>5.3786899999999997</v>
      </c>
      <c r="D20" s="1">
        <v>13.725899999999999</v>
      </c>
      <c r="E20" s="1">
        <v>13.9366</v>
      </c>
      <c r="F20" s="1">
        <v>0.11888899999999999</v>
      </c>
      <c r="G20" s="1">
        <v>10.4368</v>
      </c>
      <c r="H20" s="1">
        <v>9.7063900000000007</v>
      </c>
      <c r="I20" s="1">
        <v>2.9954100000000001</v>
      </c>
      <c r="J20" s="1">
        <v>1.6811499999999999</v>
      </c>
      <c r="K20" s="1">
        <v>6.9387000000000004E-2</v>
      </c>
      <c r="L20" s="1">
        <f t="shared" si="0"/>
        <v>97.37911600000001</v>
      </c>
    </row>
    <row r="21" spans="1:12" x14ac:dyDescent="0.25">
      <c r="A21" t="s">
        <v>179</v>
      </c>
      <c r="B21" s="1">
        <v>39.399900000000002</v>
      </c>
      <c r="C21" s="1">
        <v>5.2457799999999999</v>
      </c>
      <c r="D21" s="1">
        <v>13.7178</v>
      </c>
      <c r="E21" s="1">
        <v>13.988799999999999</v>
      </c>
      <c r="F21" s="1">
        <v>0.123651</v>
      </c>
      <c r="G21" s="1">
        <v>10.349500000000001</v>
      </c>
      <c r="H21" s="1">
        <v>9.7465700000000002</v>
      </c>
      <c r="I21" s="1">
        <v>2.9791400000000001</v>
      </c>
      <c r="J21" s="1">
        <v>1.6868000000000001</v>
      </c>
      <c r="K21" s="1" t="s">
        <v>22</v>
      </c>
      <c r="L21" s="1">
        <f t="shared" si="0"/>
        <v>97.237941000000006</v>
      </c>
    </row>
    <row r="22" spans="1:12" x14ac:dyDescent="0.25">
      <c r="A22" t="s">
        <v>180</v>
      </c>
      <c r="B22" s="1">
        <v>39.186999999999998</v>
      </c>
      <c r="C22" s="1">
        <v>5.2802199999999999</v>
      </c>
      <c r="D22" s="1">
        <v>13.645099999999999</v>
      </c>
      <c r="E22" s="1">
        <v>13.8857</v>
      </c>
      <c r="F22" s="1">
        <v>0.13155800000000001</v>
      </c>
      <c r="G22" s="1">
        <v>10.370900000000001</v>
      </c>
      <c r="H22" s="1">
        <v>9.7435100000000006</v>
      </c>
      <c r="I22" s="1">
        <v>2.9483899999999998</v>
      </c>
      <c r="J22" s="1">
        <v>1.6513</v>
      </c>
      <c r="K22" s="1">
        <v>6.5154000000000004E-2</v>
      </c>
      <c r="L22" s="1">
        <f t="shared" si="0"/>
        <v>96.908832000000018</v>
      </c>
    </row>
    <row r="23" spans="1:12" x14ac:dyDescent="0.25">
      <c r="A23" t="s">
        <v>181</v>
      </c>
      <c r="B23" s="1">
        <v>39.3416</v>
      </c>
      <c r="C23" s="1">
        <v>5.2294700000000001</v>
      </c>
      <c r="D23" s="1">
        <v>13.761799999999999</v>
      </c>
      <c r="E23" s="1">
        <v>14.1153</v>
      </c>
      <c r="F23" s="1">
        <v>0.14129800000000001</v>
      </c>
      <c r="G23" s="1">
        <v>10.494999999999999</v>
      </c>
      <c r="H23" s="1">
        <v>9.7707700000000006</v>
      </c>
      <c r="I23" s="1">
        <v>2.98244</v>
      </c>
      <c r="J23" s="1">
        <v>1.6546799999999999</v>
      </c>
      <c r="K23" s="1">
        <v>5.9910999999999999E-2</v>
      </c>
      <c r="L23" s="1">
        <f t="shared" si="0"/>
        <v>97.55226900000001</v>
      </c>
    </row>
    <row r="24" spans="1:12" x14ac:dyDescent="0.25">
      <c r="A24" t="s">
        <v>182</v>
      </c>
      <c r="B24" s="1">
        <v>39.305500000000002</v>
      </c>
      <c r="C24" s="1">
        <v>5.3237199999999998</v>
      </c>
      <c r="D24" s="1">
        <v>13.770899999999999</v>
      </c>
      <c r="E24" s="1">
        <v>13.9985</v>
      </c>
      <c r="F24" s="1">
        <v>0.170658</v>
      </c>
      <c r="G24" s="1">
        <v>10.5219</v>
      </c>
      <c r="H24" s="1">
        <v>9.6214700000000004</v>
      </c>
      <c r="I24" s="1">
        <v>2.9585300000000001</v>
      </c>
      <c r="J24" s="1">
        <v>1.65499</v>
      </c>
      <c r="K24" s="1" t="s">
        <v>22</v>
      </c>
      <c r="L24" s="1">
        <f t="shared" si="0"/>
        <v>97.326167999999996</v>
      </c>
    </row>
    <row r="25" spans="1:12" x14ac:dyDescent="0.25">
      <c r="B25"/>
      <c r="C25"/>
      <c r="D25"/>
      <c r="E25"/>
      <c r="F25"/>
      <c r="G25"/>
      <c r="H25"/>
      <c r="I25"/>
      <c r="J25"/>
      <c r="L25"/>
    </row>
    <row r="26" spans="1:12" x14ac:dyDescent="0.25">
      <c r="A26" s="6" t="s">
        <v>28</v>
      </c>
      <c r="B26" s="7">
        <f t="shared" ref="B26:L26" si="1">AVERAGE(B2:B24)</f>
        <v>39.570469565217387</v>
      </c>
      <c r="C26" s="7">
        <f t="shared" si="1"/>
        <v>5.2929604347826089</v>
      </c>
      <c r="D26" s="7">
        <f t="shared" si="1"/>
        <v>13.865091304347825</v>
      </c>
      <c r="E26" s="7">
        <f t="shared" si="1"/>
        <v>13.991878260869566</v>
      </c>
      <c r="F26" s="7">
        <f t="shared" si="1"/>
        <v>0.13779860869565216</v>
      </c>
      <c r="G26" s="7">
        <f t="shared" si="1"/>
        <v>10.395652173913048</v>
      </c>
      <c r="H26" s="7">
        <f t="shared" si="1"/>
        <v>9.7012817391304367</v>
      </c>
      <c r="I26" s="7">
        <f t="shared" si="1"/>
        <v>2.9733486956521737</v>
      </c>
      <c r="J26" s="7">
        <f t="shared" si="1"/>
        <v>1.6684326086956522</v>
      </c>
      <c r="K26" s="7">
        <f t="shared" si="1"/>
        <v>5.8416583333333348E-2</v>
      </c>
      <c r="L26" s="7">
        <f t="shared" si="1"/>
        <v>97.627391608695646</v>
      </c>
    </row>
    <row r="27" spans="1:12" x14ac:dyDescent="0.25">
      <c r="A27" s="6" t="s">
        <v>29</v>
      </c>
      <c r="B27" s="7">
        <f t="shared" ref="B27:L27" si="2">_xlfn.STDEV.P(B2:B24)</f>
        <v>0.19388196865458149</v>
      </c>
      <c r="C27" s="7">
        <f t="shared" si="2"/>
        <v>4.8235827607996433E-2</v>
      </c>
      <c r="D27" s="7">
        <f t="shared" si="2"/>
        <v>0.10732427057669867</v>
      </c>
      <c r="E27" s="7">
        <f t="shared" si="2"/>
        <v>7.4767686327146157E-2</v>
      </c>
      <c r="F27" s="7">
        <f t="shared" si="2"/>
        <v>1.1647541325697773E-2</v>
      </c>
      <c r="G27" s="7">
        <f t="shared" si="2"/>
        <v>5.5708510547742972E-2</v>
      </c>
      <c r="H27" s="7">
        <f t="shared" si="2"/>
        <v>7.3512255982143171E-2</v>
      </c>
      <c r="I27" s="7">
        <f t="shared" si="2"/>
        <v>4.5310778572216333E-2</v>
      </c>
      <c r="J27" s="7">
        <f t="shared" si="2"/>
        <v>1.2577366565241187E-2</v>
      </c>
      <c r="K27" s="7">
        <f t="shared" si="2"/>
        <v>1.078188345836297E-2</v>
      </c>
      <c r="L27" s="7">
        <f t="shared" si="2"/>
        <v>0.35568919813165456</v>
      </c>
    </row>
    <row r="28" spans="1:12" x14ac:dyDescent="0.25">
      <c r="A28" s="6" t="s">
        <v>30</v>
      </c>
      <c r="B28" s="7">
        <f>B27/B26*100</f>
        <v>0.48996630766546317</v>
      </c>
      <c r="C28" s="7">
        <f t="shared" ref="C28:K28" si="3">C27/C26*100</f>
        <v>0.9113203886999689</v>
      </c>
      <c r="D28" s="7">
        <f t="shared" si="3"/>
        <v>0.77406104453884017</v>
      </c>
      <c r="E28" s="7">
        <f t="shared" si="3"/>
        <v>0.53436490035969986</v>
      </c>
      <c r="F28" s="7">
        <f t="shared" si="3"/>
        <v>8.4525826755065623</v>
      </c>
      <c r="G28" s="7">
        <f t="shared" si="3"/>
        <v>0.5358827865320317</v>
      </c>
      <c r="H28" s="7">
        <f t="shared" si="3"/>
        <v>0.75775818040238008</v>
      </c>
      <c r="I28" s="7">
        <f t="shared" si="3"/>
        <v>1.523897235412474</v>
      </c>
      <c r="J28" s="7">
        <f t="shared" si="3"/>
        <v>0.75384324782970547</v>
      </c>
      <c r="K28" s="7">
        <f t="shared" si="3"/>
        <v>18.456888169648689</v>
      </c>
      <c r="L28" s="7">
        <f t="shared" ref="L28" si="4">L27/L26*100</f>
        <v>0.36433340302412975</v>
      </c>
    </row>
    <row r="29" spans="1:12" x14ac:dyDescent="0.25">
      <c r="A29" s="8" t="s">
        <v>32</v>
      </c>
      <c r="B29" s="9">
        <v>39.561</v>
      </c>
      <c r="C29" s="9">
        <v>5.3789999999999996</v>
      </c>
      <c r="D29" s="9">
        <v>13.92</v>
      </c>
      <c r="E29" s="9">
        <v>13.96</v>
      </c>
      <c r="F29" s="9">
        <v>0.13900000000000001</v>
      </c>
      <c r="G29" s="9">
        <v>10.34</v>
      </c>
      <c r="H29" s="9">
        <v>9.66</v>
      </c>
      <c r="I29" s="9">
        <v>2.8809999999999998</v>
      </c>
      <c r="J29" s="9">
        <v>1.7110000000000001</v>
      </c>
      <c r="K29" s="7"/>
      <c r="L29" s="7"/>
    </row>
    <row r="30" spans="1:12" x14ac:dyDescent="0.25">
      <c r="A30" s="6" t="s">
        <v>183</v>
      </c>
      <c r="B30" s="10">
        <f t="shared" ref="B30:J30" si="5">(B26-B29)/B29*100</f>
        <v>2.3936617419647744E-2</v>
      </c>
      <c r="C30" s="10">
        <f t="shared" si="5"/>
        <v>-1.5995457374491662</v>
      </c>
      <c r="D30" s="10">
        <f t="shared" si="5"/>
        <v>-0.394459020489764</v>
      </c>
      <c r="E30" s="10">
        <f t="shared" si="5"/>
        <v>0.22835430422324435</v>
      </c>
      <c r="F30" s="10">
        <f t="shared" si="5"/>
        <v>-0.8643102908977327</v>
      </c>
      <c r="G30" s="10">
        <f t="shared" si="5"/>
        <v>0.53822218484572315</v>
      </c>
      <c r="H30" s="10">
        <f t="shared" si="5"/>
        <v>0.42734719596725196</v>
      </c>
      <c r="I30" s="10">
        <f t="shared" si="5"/>
        <v>3.2054389327377288</v>
      </c>
      <c r="J30" s="10">
        <f t="shared" si="5"/>
        <v>-2.487866236373339</v>
      </c>
      <c r="K30" s="9"/>
      <c r="L30" s="9"/>
    </row>
    <row r="31" spans="1:12" x14ac:dyDescent="0.25">
      <c r="B31"/>
      <c r="C31"/>
      <c r="D31"/>
      <c r="E31"/>
      <c r="F31"/>
      <c r="G31"/>
      <c r="H31"/>
      <c r="I31"/>
      <c r="J31"/>
      <c r="K31"/>
      <c r="L31"/>
    </row>
    <row r="32" spans="1:12" x14ac:dyDescent="0.25">
      <c r="B32"/>
      <c r="C32"/>
      <c r="D32"/>
      <c r="E32"/>
      <c r="F32"/>
      <c r="G32"/>
      <c r="H32"/>
      <c r="I32"/>
      <c r="J32"/>
      <c r="K32"/>
      <c r="L32"/>
    </row>
    <row r="33" spans="2:12" x14ac:dyDescent="0.25">
      <c r="B33"/>
      <c r="C33"/>
      <c r="D33"/>
      <c r="E33"/>
      <c r="F33"/>
      <c r="G33"/>
      <c r="H33"/>
      <c r="I33"/>
      <c r="J33"/>
      <c r="L33"/>
    </row>
    <row r="34" spans="2:12" x14ac:dyDescent="0.25">
      <c r="B34"/>
      <c r="C34"/>
      <c r="D34"/>
      <c r="E34"/>
      <c r="F34"/>
      <c r="G34"/>
      <c r="H34"/>
      <c r="I34"/>
      <c r="J34"/>
      <c r="K34"/>
      <c r="L34"/>
    </row>
    <row r="35" spans="2:12" x14ac:dyDescent="0.25">
      <c r="B35"/>
      <c r="C35"/>
      <c r="D35"/>
      <c r="E35"/>
      <c r="F35"/>
      <c r="G35"/>
      <c r="H35"/>
      <c r="I35"/>
      <c r="J35"/>
      <c r="K35"/>
      <c r="L35"/>
    </row>
    <row r="36" spans="2:12" x14ac:dyDescent="0.25">
      <c r="B36"/>
      <c r="C36"/>
      <c r="D36"/>
      <c r="E36"/>
      <c r="F36"/>
      <c r="G36"/>
      <c r="H36"/>
      <c r="I36"/>
      <c r="J36"/>
      <c r="K36"/>
      <c r="L36"/>
    </row>
    <row r="37" spans="2:12" x14ac:dyDescent="0.25">
      <c r="B37"/>
      <c r="C37"/>
      <c r="D37"/>
      <c r="E37"/>
      <c r="F37"/>
      <c r="G37"/>
      <c r="H37"/>
      <c r="I37"/>
      <c r="J37"/>
      <c r="K37"/>
      <c r="L37"/>
    </row>
    <row r="38" spans="2:12" x14ac:dyDescent="0.25">
      <c r="B38"/>
      <c r="C38"/>
      <c r="D38"/>
      <c r="E38"/>
      <c r="F38"/>
      <c r="G38"/>
      <c r="H38"/>
      <c r="I38"/>
      <c r="J38"/>
      <c r="L38"/>
    </row>
    <row r="39" spans="2:12" x14ac:dyDescent="0.25">
      <c r="B39"/>
      <c r="C39"/>
      <c r="D39"/>
      <c r="E39"/>
      <c r="F39"/>
      <c r="G39"/>
      <c r="H39"/>
      <c r="I39"/>
      <c r="J39"/>
      <c r="K39"/>
      <c r="L39"/>
    </row>
    <row r="40" spans="2:12" x14ac:dyDescent="0.25">
      <c r="B40"/>
      <c r="C40"/>
      <c r="D40"/>
      <c r="E40"/>
      <c r="F40"/>
      <c r="G40"/>
      <c r="H40"/>
      <c r="I40"/>
      <c r="J40"/>
      <c r="K40"/>
      <c r="L40"/>
    </row>
    <row r="41" spans="2:12" x14ac:dyDescent="0.25">
      <c r="B41"/>
      <c r="C41"/>
      <c r="D41"/>
      <c r="E41"/>
      <c r="F41"/>
      <c r="G41"/>
      <c r="H41"/>
      <c r="I41"/>
      <c r="J41"/>
      <c r="L41"/>
    </row>
    <row r="42" spans="2:12" x14ac:dyDescent="0.25">
      <c r="B42"/>
      <c r="C42"/>
      <c r="D42"/>
      <c r="E42"/>
      <c r="F42"/>
      <c r="G42"/>
      <c r="H42"/>
      <c r="I42"/>
      <c r="J42"/>
      <c r="K42"/>
      <c r="L42"/>
    </row>
    <row r="43" spans="2:12" x14ac:dyDescent="0.25">
      <c r="B43"/>
      <c r="C43"/>
      <c r="D43"/>
      <c r="E43"/>
      <c r="F43"/>
      <c r="G43"/>
      <c r="H43"/>
      <c r="I43"/>
      <c r="J43"/>
      <c r="L43"/>
    </row>
    <row r="44" spans="2:12" x14ac:dyDescent="0.25">
      <c r="B44"/>
      <c r="C44"/>
      <c r="D44"/>
      <c r="E44"/>
      <c r="F44"/>
      <c r="G44"/>
      <c r="H44"/>
      <c r="I44"/>
      <c r="J44"/>
      <c r="L44"/>
    </row>
    <row r="45" spans="2:12" x14ac:dyDescent="0.25">
      <c r="B45"/>
      <c r="C45"/>
      <c r="D45"/>
      <c r="E45"/>
      <c r="F45"/>
      <c r="G45"/>
      <c r="H45"/>
      <c r="I45"/>
      <c r="J45"/>
      <c r="L45"/>
    </row>
    <row r="46" spans="2:12" x14ac:dyDescent="0.25">
      <c r="B46"/>
      <c r="C46"/>
      <c r="D46"/>
      <c r="E46"/>
      <c r="F46"/>
      <c r="G46"/>
      <c r="H46"/>
      <c r="I46"/>
      <c r="J46"/>
      <c r="L46"/>
    </row>
    <row r="47" spans="2:12" x14ac:dyDescent="0.25">
      <c r="B47"/>
      <c r="C47"/>
      <c r="D47"/>
      <c r="E47"/>
      <c r="F47"/>
      <c r="G47"/>
      <c r="H47"/>
      <c r="I47"/>
      <c r="J47"/>
      <c r="K47"/>
      <c r="L47"/>
    </row>
    <row r="48" spans="2:12" x14ac:dyDescent="0.25">
      <c r="B48"/>
      <c r="C48"/>
      <c r="D48"/>
      <c r="E48"/>
      <c r="F48"/>
      <c r="G48"/>
      <c r="H48"/>
      <c r="I48"/>
      <c r="J48"/>
      <c r="L48"/>
    </row>
    <row r="49" spans="2:12" x14ac:dyDescent="0.25">
      <c r="B49"/>
      <c r="C49"/>
      <c r="D49"/>
      <c r="E49"/>
      <c r="F49"/>
      <c r="G49"/>
      <c r="H49"/>
      <c r="I49"/>
      <c r="J49"/>
      <c r="K49"/>
      <c r="L49"/>
    </row>
    <row r="50" spans="2:12" x14ac:dyDescent="0.25">
      <c r="B50"/>
      <c r="C50"/>
      <c r="D50"/>
      <c r="E50"/>
      <c r="F50"/>
      <c r="G50"/>
      <c r="H50"/>
      <c r="I50"/>
      <c r="J50"/>
      <c r="K50"/>
      <c r="L50"/>
    </row>
    <row r="51" spans="2:12" x14ac:dyDescent="0.25">
      <c r="B51"/>
      <c r="C51"/>
      <c r="D51"/>
      <c r="E51"/>
      <c r="F51"/>
      <c r="G51"/>
      <c r="H51"/>
      <c r="I51"/>
      <c r="J51"/>
      <c r="L51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14859-BA77-4B55-B897-A4963C63C830}">
  <dimension ref="Z1:AH11"/>
  <sheetViews>
    <sheetView topLeftCell="Z1" workbookViewId="0">
      <selection activeCell="AB20" sqref="AB20"/>
    </sheetView>
  </sheetViews>
  <sheetFormatPr defaultRowHeight="15" x14ac:dyDescent="0.25"/>
  <cols>
    <col min="1" max="1" width="10.5703125" bestFit="1" customWidth="1"/>
    <col min="26" max="26" width="25.140625" bestFit="1" customWidth="1"/>
    <col min="27" max="34" width="9.140625" style="1"/>
  </cols>
  <sheetData>
    <row r="1" spans="26:34" x14ac:dyDescent="0.25">
      <c r="Z1" t="s">
        <v>11</v>
      </c>
      <c r="AA1" s="1" t="s">
        <v>5</v>
      </c>
      <c r="AB1" s="1" t="s">
        <v>4</v>
      </c>
      <c r="AC1" s="1" t="s">
        <v>7</v>
      </c>
      <c r="AD1" s="1" t="s">
        <v>12</v>
      </c>
      <c r="AE1" s="1" t="s">
        <v>16</v>
      </c>
      <c r="AF1" s="1" t="s">
        <v>17</v>
      </c>
      <c r="AG1" s="1" t="s">
        <v>18</v>
      </c>
      <c r="AH1" s="1" t="s">
        <v>10</v>
      </c>
    </row>
    <row r="2" spans="26:34" x14ac:dyDescent="0.25">
      <c r="Z2" t="s">
        <v>19</v>
      </c>
      <c r="AA2" s="1">
        <v>0.32429000000000002</v>
      </c>
      <c r="AB2" s="1">
        <v>53.782400000000003</v>
      </c>
      <c r="AC2" s="1">
        <v>0.14799000000000001</v>
      </c>
      <c r="AD2" s="1" t="s">
        <v>22</v>
      </c>
      <c r="AE2" s="1">
        <v>39.543999999999997</v>
      </c>
      <c r="AF2" s="1">
        <v>3.5470999999999999</v>
      </c>
      <c r="AG2" s="1">
        <v>0.492753</v>
      </c>
      <c r="AH2" s="1">
        <f>SUM(AA2:AG2)</f>
        <v>97.838532999999984</v>
      </c>
    </row>
    <row r="3" spans="26:34" x14ac:dyDescent="0.25">
      <c r="Z3" t="s">
        <v>20</v>
      </c>
      <c r="AA3" s="1">
        <v>0.31622299999999998</v>
      </c>
      <c r="AB3" s="1">
        <v>54.115200000000002</v>
      </c>
      <c r="AC3" s="1">
        <v>0.24759700000000001</v>
      </c>
      <c r="AD3" s="1">
        <v>0.119718</v>
      </c>
      <c r="AE3" s="1">
        <v>39.974800000000002</v>
      </c>
      <c r="AF3" s="1">
        <v>3.5452300000000001</v>
      </c>
      <c r="AG3" s="1">
        <v>0.44308199999999998</v>
      </c>
      <c r="AH3" s="1">
        <f t="shared" ref="AH3:AH4" si="0">SUM(AA3:AG3)</f>
        <v>98.76185000000001</v>
      </c>
    </row>
    <row r="4" spans="26:34" x14ac:dyDescent="0.25">
      <c r="Z4" t="s">
        <v>21</v>
      </c>
      <c r="AA4" s="1">
        <v>0.384492</v>
      </c>
      <c r="AB4" s="1">
        <v>54.360300000000002</v>
      </c>
      <c r="AC4" s="1">
        <v>0.171515</v>
      </c>
      <c r="AD4" s="1">
        <v>9.4725000000000004E-2</v>
      </c>
      <c r="AE4" s="1">
        <v>40.683799999999998</v>
      </c>
      <c r="AF4" s="1">
        <v>3.69903</v>
      </c>
      <c r="AG4" s="1">
        <v>0.49996400000000002</v>
      </c>
      <c r="AH4" s="1">
        <f t="shared" si="0"/>
        <v>99.89382599999999</v>
      </c>
    </row>
    <row r="6" spans="26:34" x14ac:dyDescent="0.25">
      <c r="Z6" s="6" t="s">
        <v>28</v>
      </c>
      <c r="AA6" s="7">
        <f t="shared" ref="AA6:AE6" si="1">AVERAGE(AA1:AA5)</f>
        <v>0.3416683333333333</v>
      </c>
      <c r="AB6" s="7">
        <f t="shared" si="1"/>
        <v>54.085966666666671</v>
      </c>
      <c r="AC6" s="7">
        <f t="shared" si="1"/>
        <v>0.18903400000000001</v>
      </c>
      <c r="AD6" s="7">
        <f>AVERAGE(AD1:AD5)</f>
        <v>0.1072215</v>
      </c>
      <c r="AE6" s="7">
        <f t="shared" si="1"/>
        <v>40.06753333333333</v>
      </c>
      <c r="AF6" s="7">
        <f>AVERAGE(AF1:AF5)</f>
        <v>3.5971200000000003</v>
      </c>
      <c r="AG6" s="7">
        <f>AVERAGE(AG1:AG5)</f>
        <v>0.4785996666666667</v>
      </c>
      <c r="AH6" s="7">
        <f t="shared" ref="AH6" si="2">AVERAGE(AH1:AH5)</f>
        <v>98.83140299999998</v>
      </c>
    </row>
    <row r="7" spans="26:34" x14ac:dyDescent="0.25">
      <c r="Z7" s="6" t="s">
        <v>29</v>
      </c>
      <c r="AA7" s="7">
        <f t="shared" ref="AA7:AE7" si="3">_xlfn.STDEV.P(AA1:AA5)</f>
        <v>3.0459469707939581E-2</v>
      </c>
      <c r="AB7" s="7">
        <f t="shared" si="3"/>
        <v>0.23683052074332706</v>
      </c>
      <c r="AC7" s="7">
        <f t="shared" si="3"/>
        <v>4.2509411765709888E-2</v>
      </c>
      <c r="AD7" s="7">
        <f>_xlfn.STDEV.P(AD1:AD5)</f>
        <v>1.2496500000000028E-2</v>
      </c>
      <c r="AE7" s="7">
        <f t="shared" si="3"/>
        <v>0.46991886770188568</v>
      </c>
      <c r="AF7" s="7">
        <f>_xlfn.STDEV.P(AF1:AF5)</f>
        <v>7.2065295854986042E-2</v>
      </c>
      <c r="AG7" s="7">
        <f>_xlfn.STDEV.P(AG1:AG5)</f>
        <v>2.5286730569389348E-2</v>
      </c>
      <c r="AH7" s="7">
        <f t="shared" ref="AH7" si="4">_xlfn.STDEV.P(AH1:AH5)</f>
        <v>0.84050998162583979</v>
      </c>
    </row>
    <row r="8" spans="26:34" x14ac:dyDescent="0.25">
      <c r="Z8" s="6" t="s">
        <v>30</v>
      </c>
      <c r="AA8" s="7">
        <f>AA7/AA6*100</f>
        <v>8.9149232563566763</v>
      </c>
      <c r="AB8" s="7">
        <f t="shared" ref="AB8" si="5">AB7/AB6*100</f>
        <v>0.43787794753289744</v>
      </c>
      <c r="AC8" s="7">
        <f t="shared" ref="AC8:AE8" si="6">AC7/AC6*100</f>
        <v>22.487706849407981</v>
      </c>
      <c r="AD8" s="7">
        <f t="shared" ref="AD8" si="7">AD7/AD6*100</f>
        <v>11.654845343517884</v>
      </c>
      <c r="AE8" s="7">
        <f t="shared" si="6"/>
        <v>1.1728170631131583</v>
      </c>
      <c r="AF8" s="7">
        <f>AF7/AF6*100</f>
        <v>2.0034165069551761</v>
      </c>
      <c r="AG8" s="7">
        <f>AG7/AG6*100</f>
        <v>5.2834826955700649</v>
      </c>
      <c r="AH8" s="7">
        <f t="shared" ref="AH8" si="8">AH7/AH6*100</f>
        <v>0.85044829488643403</v>
      </c>
    </row>
    <row r="9" spans="26:34" x14ac:dyDescent="0.25">
      <c r="Z9" s="6" t="s">
        <v>31</v>
      </c>
      <c r="AA9" s="9">
        <v>0.36799999999999999</v>
      </c>
      <c r="AB9" s="9">
        <v>53.85</v>
      </c>
      <c r="AC9" s="9">
        <v>0.27900000000000003</v>
      </c>
      <c r="AD9" s="9">
        <v>6.3E-2</v>
      </c>
      <c r="AE9" s="9">
        <v>40.439</v>
      </c>
      <c r="AF9" s="9">
        <v>3.5110000000000001</v>
      </c>
      <c r="AG9" s="9">
        <v>0.42299999999999999</v>
      </c>
      <c r="AH9" s="7"/>
    </row>
    <row r="10" spans="26:34" x14ac:dyDescent="0.25">
      <c r="Z10" s="6" t="s">
        <v>183</v>
      </c>
      <c r="AA10" s="10">
        <f>(AA6-AA9)/AA9*100</f>
        <v>-7.1553442028985588</v>
      </c>
      <c r="AB10" s="10">
        <f t="shared" ref="AB10:AE10" si="9">(AB6-AB9)/AB9*100</f>
        <v>0.4381925100588111</v>
      </c>
      <c r="AC10" s="10">
        <f t="shared" si="9"/>
        <v>-32.245878136200723</v>
      </c>
      <c r="AD10" s="10">
        <f>(AD6-AD9)/AD9*100</f>
        <v>70.192857142857136</v>
      </c>
      <c r="AE10" s="10">
        <f t="shared" si="9"/>
        <v>-0.91858519416076112</v>
      </c>
      <c r="AF10" s="10">
        <f>(AF6-AF9)/AF9*100</f>
        <v>2.45286243235546</v>
      </c>
      <c r="AG10" s="10">
        <f>(AG6-AG9)/AG9*100</f>
        <v>13.14412923561861</v>
      </c>
      <c r="AH10" s="7"/>
    </row>
    <row r="11" spans="26:34" x14ac:dyDescent="0.25">
      <c r="AA11" s="2"/>
      <c r="AB11" s="2"/>
      <c r="AC11" s="2"/>
      <c r="AD11" s="2"/>
      <c r="AE11" s="2"/>
      <c r="AF11" s="2"/>
      <c r="AG11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8A0D-7197-4EFE-8C8E-6507FABE551D}">
  <dimension ref="A1:I11"/>
  <sheetViews>
    <sheetView workbookViewId="0">
      <selection activeCell="M13" sqref="M13"/>
    </sheetView>
  </sheetViews>
  <sheetFormatPr defaultRowHeight="15" x14ac:dyDescent="0.25"/>
  <cols>
    <col min="1" max="1" width="14.42578125" bestFit="1" customWidth="1"/>
    <col min="2" max="8" width="9.140625" style="1"/>
  </cols>
  <sheetData>
    <row r="1" spans="1:9" x14ac:dyDescent="0.25">
      <c r="A1" t="s">
        <v>11</v>
      </c>
      <c r="B1" s="1" t="s">
        <v>5</v>
      </c>
      <c r="C1" s="1" t="s">
        <v>6</v>
      </c>
      <c r="D1" s="1" t="s">
        <v>8</v>
      </c>
      <c r="E1" s="1" t="s">
        <v>23</v>
      </c>
      <c r="F1" s="1" t="s">
        <v>0</v>
      </c>
      <c r="G1" s="1" t="s">
        <v>26</v>
      </c>
      <c r="H1" s="1" t="s">
        <v>10</v>
      </c>
      <c r="I1" s="1" t="s">
        <v>25</v>
      </c>
    </row>
    <row r="2" spans="1:9" x14ac:dyDescent="0.25">
      <c r="A2" t="s">
        <v>24</v>
      </c>
      <c r="B2" s="1">
        <v>2.7758999999999999E-2</v>
      </c>
      <c r="C2" s="1">
        <v>5.4108999999999997E-2</v>
      </c>
      <c r="D2" s="1">
        <v>0.116776</v>
      </c>
      <c r="E2" s="1">
        <v>2.3112000000000001E-2</v>
      </c>
      <c r="F2" s="1">
        <v>30.994780167399895</v>
      </c>
      <c r="G2" s="1">
        <v>68.3295926048594</v>
      </c>
      <c r="H2" s="1">
        <v>92.700255999999996</v>
      </c>
      <c r="I2" s="3">
        <v>99.546128772259294</v>
      </c>
    </row>
    <row r="3" spans="1:9" x14ac:dyDescent="0.25">
      <c r="A3" t="s">
        <v>24</v>
      </c>
      <c r="B3" s="1">
        <v>4.1522999999999997E-2</v>
      </c>
      <c r="C3" s="1">
        <v>6.5615000000000007E-2</v>
      </c>
      <c r="D3" s="1">
        <v>0.11162999999999999</v>
      </c>
      <c r="E3" s="1" t="s">
        <v>22</v>
      </c>
      <c r="F3" s="1">
        <v>31.074732957063929</v>
      </c>
      <c r="G3" s="1">
        <v>68.484899895568574</v>
      </c>
      <c r="H3" s="1">
        <v>92.949606000000003</v>
      </c>
      <c r="I3" s="3">
        <v>99.811038852632507</v>
      </c>
    </row>
    <row r="4" spans="1:9" x14ac:dyDescent="0.25">
      <c r="A4" t="s">
        <v>24</v>
      </c>
      <c r="B4" s="1">
        <v>5.7500999999999997E-2</v>
      </c>
      <c r="C4" s="1">
        <v>4.1536999999999998E-2</v>
      </c>
      <c r="D4" s="1">
        <v>9.3310000000000004E-2</v>
      </c>
      <c r="E4" s="1" t="s">
        <v>22</v>
      </c>
      <c r="F4" s="1">
        <v>31.119972092648524</v>
      </c>
      <c r="G4" s="1">
        <v>68.56142803707877</v>
      </c>
      <c r="H4" s="1">
        <v>93.004647999999989</v>
      </c>
      <c r="I4" s="3">
        <v>99.873748129727289</v>
      </c>
    </row>
    <row r="5" spans="1:9" x14ac:dyDescent="0.25">
      <c r="A5" t="s">
        <v>27</v>
      </c>
    </row>
    <row r="9" spans="1:9" x14ac:dyDescent="0.25">
      <c r="B9"/>
      <c r="C9"/>
      <c r="D9"/>
      <c r="E9"/>
      <c r="F9"/>
      <c r="G9"/>
      <c r="H9"/>
    </row>
    <row r="10" spans="1:9" x14ac:dyDescent="0.25">
      <c r="B10"/>
      <c r="C10"/>
      <c r="D10"/>
      <c r="E10"/>
      <c r="F10"/>
      <c r="G10"/>
      <c r="H10"/>
    </row>
    <row r="11" spans="1:9" x14ac:dyDescent="0.25">
      <c r="B11"/>
      <c r="C11"/>
      <c r="D11"/>
      <c r="E11"/>
      <c r="F11"/>
      <c r="G11"/>
      <c r="H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421781BDDBF34384DFB52F313CECD3" ma:contentTypeVersion="10" ma:contentTypeDescription="Create a new document." ma:contentTypeScope="" ma:versionID="aae0fa79adb339deee5156b1b4118953">
  <xsd:schema xmlns:xsd="http://www.w3.org/2001/XMLSchema" xmlns:xs="http://www.w3.org/2001/XMLSchema" xmlns:p="http://schemas.microsoft.com/office/2006/metadata/properties" xmlns:ns3="f9ecfc57-5aae-46f0-b4a7-368095a3a1f4" targetNamespace="http://schemas.microsoft.com/office/2006/metadata/properties" ma:root="true" ma:fieldsID="29bcb1070142993b533d431f136f61cb" ns3:_="">
    <xsd:import namespace="f9ecfc57-5aae-46f0-b4a7-368095a3a1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ecfc57-5aae-46f0-b4a7-368095a3a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EE6EB3-892C-4E54-9BA9-628695FC82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ecfc57-5aae-46f0-b4a7-368095a3a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D99909-FBAD-459E-95CA-924A9B56B0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F8CAF7-2402-4B8D-890E-B00CBF9515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Garnet</vt:lpstr>
      <vt:lpstr>Pyroxene</vt:lpstr>
      <vt:lpstr>Feldspars</vt:lpstr>
      <vt:lpstr>Amphibole</vt:lpstr>
      <vt:lpstr>Ap</vt:lpstr>
      <vt:lpstr>Mag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Emo</dc:creator>
  <cp:lastModifiedBy>Balz Kamber</cp:lastModifiedBy>
  <dcterms:created xsi:type="dcterms:W3CDTF">2020-03-09T02:19:32Z</dcterms:created>
  <dcterms:modified xsi:type="dcterms:W3CDTF">2020-05-06T03:28:16Z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0x010100C2421781BDDBF34384DFB52F313CECD3</vt:lpwstr>
  </property>
</Properties>
</file>