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angdong\Manuscript_minerals\"/>
    </mc:Choice>
  </mc:AlternateContent>
  <bookViews>
    <workbookView xWindow="0" yWindow="0" windowWidth="28800" windowHeight="12390"/>
  </bookViews>
  <sheets>
    <sheet name="Chlorite geothermometr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3" i="1" l="1"/>
  <c r="BL3" i="1"/>
  <c r="BK4" i="1"/>
  <c r="BL4" i="1"/>
  <c r="BK5" i="1"/>
  <c r="BL5" i="1"/>
  <c r="BK6" i="1"/>
  <c r="BL6" i="1"/>
  <c r="BK7" i="1"/>
  <c r="BL7" i="1"/>
  <c r="BK8" i="1"/>
  <c r="BL8" i="1"/>
  <c r="BK9" i="1"/>
  <c r="BL9" i="1"/>
  <c r="BK10" i="1"/>
  <c r="BL10" i="1"/>
  <c r="BK11" i="1"/>
  <c r="BL11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AK13" i="1"/>
  <c r="AL13" i="1"/>
  <c r="AL15" i="1" s="1"/>
  <c r="AM13" i="1"/>
  <c r="AM15" i="1" s="1"/>
  <c r="AN13" i="1"/>
  <c r="AN15" i="1" s="1"/>
  <c r="AO13" i="1"/>
  <c r="AP13" i="1"/>
  <c r="AP15" i="1" s="1"/>
  <c r="AQ13" i="1"/>
  <c r="AQ15" i="1" s="1"/>
  <c r="AR13" i="1"/>
  <c r="AR15" i="1" s="1"/>
  <c r="AS13" i="1"/>
  <c r="AT13" i="1"/>
  <c r="AT15" i="1" s="1"/>
  <c r="AU13" i="1"/>
  <c r="AU15" i="1" s="1"/>
  <c r="AV13" i="1"/>
  <c r="AV15" i="1" s="1"/>
  <c r="AW13" i="1"/>
  <c r="AX13" i="1"/>
  <c r="AX15" i="1" s="1"/>
  <c r="AY13" i="1"/>
  <c r="AY15" i="1" s="1"/>
  <c r="AZ13" i="1"/>
  <c r="AZ15" i="1" s="1"/>
  <c r="BA13" i="1"/>
  <c r="BB13" i="1"/>
  <c r="BB15" i="1" s="1"/>
  <c r="BC13" i="1"/>
  <c r="BC15" i="1" s="1"/>
  <c r="BD13" i="1"/>
  <c r="BD15" i="1" s="1"/>
  <c r="BE13" i="1"/>
  <c r="BF13" i="1"/>
  <c r="BF15" i="1" s="1"/>
  <c r="BG13" i="1"/>
  <c r="BG15" i="1" s="1"/>
  <c r="BH13" i="1"/>
  <c r="BH15" i="1" s="1"/>
  <c r="BI13" i="1"/>
  <c r="BJ13" i="1"/>
  <c r="BJ15" i="1" s="1"/>
  <c r="BJ27" i="1" s="1"/>
  <c r="AK15" i="1"/>
  <c r="AK17" i="1" s="1"/>
  <c r="AK18" i="1" s="1"/>
  <c r="AO15" i="1"/>
  <c r="AO17" i="1" s="1"/>
  <c r="AS15" i="1"/>
  <c r="AS17" i="1" s="1"/>
  <c r="AW15" i="1"/>
  <c r="AW17" i="1" s="1"/>
  <c r="BA15" i="1"/>
  <c r="BA17" i="1" s="1"/>
  <c r="BA18" i="1" s="1"/>
  <c r="BE15" i="1"/>
  <c r="BE17" i="1" s="1"/>
  <c r="BI15" i="1"/>
  <c r="BI17" i="1" s="1"/>
  <c r="BI18" i="1" s="1"/>
  <c r="AN17" i="1"/>
  <c r="AR17" i="1"/>
  <c r="AV17" i="1"/>
  <c r="AZ17" i="1"/>
  <c r="BD17" i="1"/>
  <c r="BH17" i="1"/>
  <c r="AS18" i="1"/>
  <c r="AW18" i="1"/>
  <c r="AO21" i="1"/>
  <c r="AW21" i="1"/>
  <c r="BE21" i="1"/>
  <c r="AO24" i="1"/>
  <c r="AS24" i="1"/>
  <c r="AW24" i="1"/>
  <c r="BE24" i="1"/>
  <c r="BI24" i="1"/>
  <c r="AO25" i="1"/>
  <c r="AO33" i="1" s="1"/>
  <c r="AW25" i="1"/>
  <c r="BE25" i="1"/>
  <c r="BH25" i="1"/>
  <c r="BI25" i="1"/>
  <c r="BJ25" i="1"/>
  <c r="AO26" i="1"/>
  <c r="AW26" i="1"/>
  <c r="BE26" i="1"/>
  <c r="AL27" i="1"/>
  <c r="AN27" i="1"/>
  <c r="AO27" i="1"/>
  <c r="AR27" i="1"/>
  <c r="AS27" i="1"/>
  <c r="AV27" i="1"/>
  <c r="AW27" i="1"/>
  <c r="AZ27" i="1"/>
  <c r="BB27" i="1"/>
  <c r="BD27" i="1"/>
  <c r="BE27" i="1"/>
  <c r="BE33" i="1" s="1"/>
  <c r="BH27" i="1"/>
  <c r="BH33" i="1" s="1"/>
  <c r="AO28" i="1"/>
  <c r="AW28" i="1"/>
  <c r="BA28" i="1"/>
  <c r="BE28" i="1"/>
  <c r="AN29" i="1"/>
  <c r="AO29" i="1"/>
  <c r="AR29" i="1"/>
  <c r="AS29" i="1"/>
  <c r="AT29" i="1"/>
  <c r="AV29" i="1"/>
  <c r="AW29" i="1"/>
  <c r="AZ29" i="1"/>
  <c r="BD29" i="1"/>
  <c r="BE29" i="1"/>
  <c r="BH29" i="1"/>
  <c r="BJ29" i="1"/>
  <c r="AO30" i="1"/>
  <c r="AW30" i="1"/>
  <c r="BE30" i="1"/>
  <c r="CI29" i="1"/>
  <c r="CZ28" i="1"/>
  <c r="CM27" i="1"/>
  <c r="CZ15" i="1"/>
  <c r="CV15" i="1"/>
  <c r="CR15" i="1"/>
  <c r="CN15" i="1"/>
  <c r="CN17" i="1" s="1"/>
  <c r="CJ15" i="1"/>
  <c r="CF15" i="1"/>
  <c r="CB15" i="1"/>
  <c r="BX15" i="1"/>
  <c r="BT15" i="1"/>
  <c r="DB13" i="1"/>
  <c r="DB15" i="1" s="1"/>
  <c r="DA13" i="1"/>
  <c r="DA15" i="1" s="1"/>
  <c r="DA21" i="1" s="1"/>
  <c r="CZ13" i="1"/>
  <c r="CY13" i="1"/>
  <c r="CY15" i="1" s="1"/>
  <c r="CX13" i="1"/>
  <c r="CX15" i="1" s="1"/>
  <c r="CW13" i="1"/>
  <c r="CW15" i="1" s="1"/>
  <c r="CV13" i="1"/>
  <c r="CU13" i="1"/>
  <c r="CU15" i="1" s="1"/>
  <c r="CT13" i="1"/>
  <c r="CT15" i="1" s="1"/>
  <c r="CS13" i="1"/>
  <c r="CS15" i="1" s="1"/>
  <c r="CR13" i="1"/>
  <c r="CQ13" i="1"/>
  <c r="CQ15" i="1" s="1"/>
  <c r="CP13" i="1"/>
  <c r="CP15" i="1" s="1"/>
  <c r="CO13" i="1"/>
  <c r="CO15" i="1" s="1"/>
  <c r="CN13" i="1"/>
  <c r="CM13" i="1"/>
  <c r="CM15" i="1" s="1"/>
  <c r="CL13" i="1"/>
  <c r="CL15" i="1" s="1"/>
  <c r="CK13" i="1"/>
  <c r="CK15" i="1" s="1"/>
  <c r="CJ13" i="1"/>
  <c r="CI13" i="1"/>
  <c r="CI15" i="1" s="1"/>
  <c r="CH13" i="1"/>
  <c r="CH15" i="1" s="1"/>
  <c r="CG13" i="1"/>
  <c r="CG15" i="1" s="1"/>
  <c r="CF13" i="1"/>
  <c r="CE13" i="1"/>
  <c r="CE15" i="1" s="1"/>
  <c r="CD13" i="1"/>
  <c r="CD15" i="1" s="1"/>
  <c r="CC13" i="1"/>
  <c r="CC15" i="1" s="1"/>
  <c r="CB13" i="1"/>
  <c r="CA13" i="1"/>
  <c r="CA15" i="1" s="1"/>
  <c r="BZ13" i="1"/>
  <c r="BZ15" i="1" s="1"/>
  <c r="BY13" i="1"/>
  <c r="BY15" i="1" s="1"/>
  <c r="BX13" i="1"/>
  <c r="BW13" i="1"/>
  <c r="BW15" i="1" s="1"/>
  <c r="BV13" i="1"/>
  <c r="BV15" i="1" s="1"/>
  <c r="BU13" i="1"/>
  <c r="BU15" i="1" s="1"/>
  <c r="BT13" i="1"/>
  <c r="BS13" i="1"/>
  <c r="BS15" i="1" s="1"/>
  <c r="BR13" i="1"/>
  <c r="BR15" i="1" s="1"/>
  <c r="BQ13" i="1"/>
  <c r="BQ15" i="1" s="1"/>
  <c r="BP13" i="1"/>
  <c r="BP15" i="1" s="1"/>
  <c r="BO13" i="1"/>
  <c r="BO15" i="1" s="1"/>
  <c r="AH13" i="1"/>
  <c r="AH15" i="1" s="1"/>
  <c r="AG13" i="1"/>
  <c r="AG15" i="1" s="1"/>
  <c r="AG21" i="1" s="1"/>
  <c r="AF13" i="1"/>
  <c r="AF15" i="1" s="1"/>
  <c r="AF25" i="1" s="1"/>
  <c r="AE13" i="1"/>
  <c r="AE15" i="1" s="1"/>
  <c r="AD13" i="1"/>
  <c r="AD15" i="1" s="1"/>
  <c r="AC13" i="1"/>
  <c r="AC15" i="1" s="1"/>
  <c r="AB13" i="1"/>
  <c r="AB15" i="1" s="1"/>
  <c r="AA13" i="1"/>
  <c r="AA15" i="1" s="1"/>
  <c r="Z13" i="1"/>
  <c r="Z15" i="1" s="1"/>
  <c r="Y13" i="1"/>
  <c r="Y15" i="1" s="1"/>
  <c r="X13" i="1"/>
  <c r="X15" i="1" s="1"/>
  <c r="W13" i="1"/>
  <c r="W15" i="1" s="1"/>
  <c r="V13" i="1"/>
  <c r="V15" i="1" s="1"/>
  <c r="U13" i="1"/>
  <c r="U15" i="1" s="1"/>
  <c r="U17" i="1" s="1"/>
  <c r="T13" i="1"/>
  <c r="T15" i="1" s="1"/>
  <c r="S13" i="1"/>
  <c r="S15" i="1" s="1"/>
  <c r="R13" i="1"/>
  <c r="R15" i="1" s="1"/>
  <c r="Q13" i="1"/>
  <c r="Q15" i="1" s="1"/>
  <c r="P13" i="1"/>
  <c r="P15" i="1" s="1"/>
  <c r="P28" i="1" s="1"/>
  <c r="O13" i="1"/>
  <c r="O15" i="1" s="1"/>
  <c r="N13" i="1"/>
  <c r="N15" i="1" s="1"/>
  <c r="M13" i="1"/>
  <c r="M15" i="1" s="1"/>
  <c r="L13" i="1"/>
  <c r="L15" i="1" s="1"/>
  <c r="K13" i="1"/>
  <c r="K15" i="1" s="1"/>
  <c r="J13" i="1"/>
  <c r="J15" i="1" s="1"/>
  <c r="I13" i="1"/>
  <c r="I15" i="1" s="1"/>
  <c r="H13" i="1"/>
  <c r="H15" i="1" s="1"/>
  <c r="G13" i="1"/>
  <c r="G15" i="1" s="1"/>
  <c r="F13" i="1"/>
  <c r="F15" i="1" s="1"/>
  <c r="F25" i="1" s="1"/>
  <c r="E13" i="1"/>
  <c r="E15" i="1" s="1"/>
  <c r="D13" i="1"/>
  <c r="D15" i="1" s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DD11" i="1"/>
  <c r="DC11" i="1"/>
  <c r="AJ11" i="1"/>
  <c r="AI11" i="1"/>
  <c r="DD10" i="1"/>
  <c r="DC10" i="1"/>
  <c r="AJ10" i="1"/>
  <c r="AI10" i="1"/>
  <c r="DD9" i="1"/>
  <c r="DC9" i="1"/>
  <c r="AJ9" i="1"/>
  <c r="AI9" i="1"/>
  <c r="DD8" i="1"/>
  <c r="DC8" i="1"/>
  <c r="AJ8" i="1"/>
  <c r="AI8" i="1"/>
  <c r="DD7" i="1"/>
  <c r="DC7" i="1"/>
  <c r="AJ7" i="1"/>
  <c r="AI7" i="1"/>
  <c r="DD6" i="1"/>
  <c r="DC6" i="1"/>
  <c r="AJ6" i="1"/>
  <c r="AI6" i="1"/>
  <c r="DD5" i="1"/>
  <c r="DC5" i="1"/>
  <c r="AJ5" i="1"/>
  <c r="AI5" i="1"/>
  <c r="DD4" i="1"/>
  <c r="DC4" i="1"/>
  <c r="AJ4" i="1"/>
  <c r="AI4" i="1"/>
  <c r="DD3" i="1"/>
  <c r="DC3" i="1"/>
  <c r="AJ3" i="1"/>
  <c r="AI3" i="1"/>
  <c r="AI13" i="1" s="1"/>
  <c r="AI15" i="1" s="1"/>
  <c r="BA27" i="1" l="1"/>
  <c r="AW33" i="1"/>
  <c r="AW34" i="1" s="1"/>
  <c r="AW35" i="1" s="1"/>
  <c r="AK21" i="1"/>
  <c r="AK29" i="1"/>
  <c r="BG30" i="1"/>
  <c r="BG26" i="1"/>
  <c r="BC21" i="1"/>
  <c r="BC26" i="1"/>
  <c r="BC30" i="1"/>
  <c r="BC28" i="1"/>
  <c r="AY30" i="1"/>
  <c r="AY26" i="1"/>
  <c r="AU28" i="1"/>
  <c r="AU26" i="1"/>
  <c r="AU21" i="1"/>
  <c r="AU30" i="1"/>
  <c r="AQ30" i="1"/>
  <c r="AQ26" i="1"/>
  <c r="AM30" i="1"/>
  <c r="AM26" i="1"/>
  <c r="AM28" i="1"/>
  <c r="AM21" i="1"/>
  <c r="BI29" i="1"/>
  <c r="BA29" i="1"/>
  <c r="AS28" i="1"/>
  <c r="BI27" i="1"/>
  <c r="BI33" i="1" s="1"/>
  <c r="BI34" i="1" s="1"/>
  <c r="BI35" i="1" s="1"/>
  <c r="BA25" i="1"/>
  <c r="BA33" i="1" s="1"/>
  <c r="BA34" i="1" s="1"/>
  <c r="BA35" i="1" s="1"/>
  <c r="AK25" i="1"/>
  <c r="BI21" i="1"/>
  <c r="BI30" i="1"/>
  <c r="BA30" i="1"/>
  <c r="AS30" i="1"/>
  <c r="AK30" i="1"/>
  <c r="BI28" i="1"/>
  <c r="AK27" i="1"/>
  <c r="AS25" i="1"/>
  <c r="AS33" i="1" s="1"/>
  <c r="AS34" i="1" s="1"/>
  <c r="AS35" i="1" s="1"/>
  <c r="AS21" i="1"/>
  <c r="AK28" i="1"/>
  <c r="BI26" i="1"/>
  <c r="BA26" i="1"/>
  <c r="AS26" i="1"/>
  <c r="AK26" i="1"/>
  <c r="BA24" i="1"/>
  <c r="AK24" i="1"/>
  <c r="BA21" i="1"/>
  <c r="BK13" i="1"/>
  <c r="BK15" i="1" s="1"/>
  <c r="BK17" i="1" s="1"/>
  <c r="BJ33" i="1"/>
  <c r="BH18" i="1"/>
  <c r="BH34" i="1" s="1"/>
  <c r="BH35" i="1" s="1"/>
  <c r="AR18" i="1"/>
  <c r="AR19" i="1" s="1"/>
  <c r="BG24" i="1"/>
  <c r="BG17" i="1"/>
  <c r="BG27" i="1"/>
  <c r="BG25" i="1"/>
  <c r="BG29" i="1"/>
  <c r="AY24" i="1"/>
  <c r="AY17" i="1"/>
  <c r="AY27" i="1"/>
  <c r="AY25" i="1"/>
  <c r="AY29" i="1"/>
  <c r="AQ24" i="1"/>
  <c r="AQ17" i="1"/>
  <c r="AQ27" i="1"/>
  <c r="AQ25" i="1"/>
  <c r="AQ29" i="1"/>
  <c r="BF17" i="1"/>
  <c r="BF21" i="1"/>
  <c r="BF26" i="1"/>
  <c r="BF30" i="1"/>
  <c r="BF24" i="1"/>
  <c r="BF28" i="1"/>
  <c r="BB17" i="1"/>
  <c r="BB21" i="1"/>
  <c r="BB26" i="1"/>
  <c r="BB30" i="1"/>
  <c r="BB24" i="1"/>
  <c r="BB28" i="1"/>
  <c r="AX17" i="1"/>
  <c r="AX21" i="1"/>
  <c r="AX26" i="1"/>
  <c r="AX30" i="1"/>
  <c r="AX24" i="1"/>
  <c r="AX28" i="1"/>
  <c r="AT17" i="1"/>
  <c r="AT21" i="1"/>
  <c r="AT26" i="1"/>
  <c r="AT30" i="1"/>
  <c r="AT24" i="1"/>
  <c r="AT28" i="1"/>
  <c r="AP17" i="1"/>
  <c r="AP21" i="1"/>
  <c r="AP26" i="1"/>
  <c r="AP30" i="1"/>
  <c r="AP24" i="1"/>
  <c r="AP28" i="1"/>
  <c r="AL17" i="1"/>
  <c r="AL21" i="1"/>
  <c r="AL26" i="1"/>
  <c r="AL30" i="1"/>
  <c r="AL24" i="1"/>
  <c r="AL28" i="1"/>
  <c r="AX29" i="1"/>
  <c r="BF27" i="1"/>
  <c r="AP27" i="1"/>
  <c r="BB25" i="1"/>
  <c r="BB33" i="1" s="1"/>
  <c r="AT25" i="1"/>
  <c r="AL25" i="1"/>
  <c r="AL33" i="1" s="1"/>
  <c r="BD18" i="1"/>
  <c r="BD19" i="1" s="1"/>
  <c r="AN18" i="1"/>
  <c r="AN19" i="1" s="1"/>
  <c r="AW19" i="1"/>
  <c r="AW23" i="1"/>
  <c r="AW31" i="1" s="1"/>
  <c r="BB29" i="1"/>
  <c r="AL29" i="1"/>
  <c r="BG28" i="1"/>
  <c r="AY28" i="1"/>
  <c r="AQ28" i="1"/>
  <c r="AT27" i="1"/>
  <c r="BH23" i="1"/>
  <c r="AR23" i="1"/>
  <c r="BG21" i="1"/>
  <c r="AY21" i="1"/>
  <c r="AQ21" i="1"/>
  <c r="BE18" i="1"/>
  <c r="BE34" i="1" s="1"/>
  <c r="BE35" i="1" s="1"/>
  <c r="AO18" i="1"/>
  <c r="AO34" i="1" s="1"/>
  <c r="AO35" i="1" s="1"/>
  <c r="AZ18" i="1"/>
  <c r="AZ19" i="1" s="1"/>
  <c r="BC24" i="1"/>
  <c r="BC17" i="1"/>
  <c r="BC27" i="1"/>
  <c r="BC25" i="1"/>
  <c r="BC29" i="1"/>
  <c r="AU24" i="1"/>
  <c r="AU17" i="1"/>
  <c r="AU27" i="1"/>
  <c r="AU25" i="1"/>
  <c r="AU29" i="1"/>
  <c r="AM24" i="1"/>
  <c r="AM17" i="1"/>
  <c r="AM27" i="1"/>
  <c r="AM25" i="1"/>
  <c r="AM29" i="1"/>
  <c r="BH24" i="1"/>
  <c r="BH28" i="1"/>
  <c r="BH21" i="1"/>
  <c r="BH26" i="1"/>
  <c r="BH30" i="1"/>
  <c r="BD25" i="1"/>
  <c r="BD33" i="1" s="1"/>
  <c r="BD24" i="1"/>
  <c r="BD28" i="1"/>
  <c r="BD21" i="1"/>
  <c r="BD26" i="1"/>
  <c r="BD30" i="1"/>
  <c r="AZ25" i="1"/>
  <c r="AZ33" i="1" s="1"/>
  <c r="AZ24" i="1"/>
  <c r="AZ28" i="1"/>
  <c r="AZ21" i="1"/>
  <c r="AZ26" i="1"/>
  <c r="AZ30" i="1"/>
  <c r="AV25" i="1"/>
  <c r="AV33" i="1" s="1"/>
  <c r="AV24" i="1"/>
  <c r="AV28" i="1"/>
  <c r="AV21" i="1"/>
  <c r="AV26" i="1"/>
  <c r="AV30" i="1"/>
  <c r="AR25" i="1"/>
  <c r="AR33" i="1" s="1"/>
  <c r="AR24" i="1"/>
  <c r="AR28" i="1"/>
  <c r="AR21" i="1"/>
  <c r="AR26" i="1"/>
  <c r="AR30" i="1"/>
  <c r="AN25" i="1"/>
  <c r="AN33" i="1" s="1"/>
  <c r="AN24" i="1"/>
  <c r="AN28" i="1"/>
  <c r="AN21" i="1"/>
  <c r="AN26" i="1"/>
  <c r="AN30" i="1"/>
  <c r="BF29" i="1"/>
  <c r="AP29" i="1"/>
  <c r="AX27" i="1"/>
  <c r="BF25" i="1"/>
  <c r="BF33" i="1" s="1"/>
  <c r="AX25" i="1"/>
  <c r="AP25" i="1"/>
  <c r="AP33" i="1" s="1"/>
  <c r="AN23" i="1"/>
  <c r="AV18" i="1"/>
  <c r="BI19" i="1"/>
  <c r="BI23" i="1"/>
  <c r="BA19" i="1"/>
  <c r="BA23" i="1"/>
  <c r="BA31" i="1" s="1"/>
  <c r="AS19" i="1"/>
  <c r="AS23" i="1"/>
  <c r="AS31" i="1" s="1"/>
  <c r="AK19" i="1"/>
  <c r="AK23" i="1"/>
  <c r="BK29" i="1"/>
  <c r="BK12" i="1"/>
  <c r="BK24" i="1"/>
  <c r="BJ17" i="1"/>
  <c r="BJ21" i="1"/>
  <c r="BJ26" i="1"/>
  <c r="BJ30" i="1"/>
  <c r="BJ24" i="1"/>
  <c r="BJ28" i="1"/>
  <c r="AI21" i="1"/>
  <c r="BR30" i="1"/>
  <c r="BR29" i="1"/>
  <c r="BR28" i="1"/>
  <c r="BR24" i="1"/>
  <c r="BR26" i="1"/>
  <c r="BR25" i="1"/>
  <c r="BR27" i="1"/>
  <c r="BR21" i="1"/>
  <c r="BR17" i="1"/>
  <c r="BV30" i="1"/>
  <c r="BV29" i="1"/>
  <c r="BV27" i="1"/>
  <c r="BV24" i="1"/>
  <c r="BV28" i="1"/>
  <c r="BV26" i="1"/>
  <c r="BV25" i="1"/>
  <c r="BV33" i="1" s="1"/>
  <c r="BV17" i="1"/>
  <c r="BV21" i="1"/>
  <c r="BZ29" i="1"/>
  <c r="BZ26" i="1"/>
  <c r="BZ28" i="1"/>
  <c r="BZ27" i="1"/>
  <c r="BZ30" i="1"/>
  <c r="BZ25" i="1"/>
  <c r="BZ33" i="1" s="1"/>
  <c r="BZ24" i="1"/>
  <c r="BZ21" i="1"/>
  <c r="BZ17" i="1"/>
  <c r="CD29" i="1"/>
  <c r="CD25" i="1"/>
  <c r="CD33" i="1" s="1"/>
  <c r="CD30" i="1"/>
  <c r="CD28" i="1"/>
  <c r="CD27" i="1"/>
  <c r="CD26" i="1"/>
  <c r="CD24" i="1"/>
  <c r="CD21" i="1"/>
  <c r="CD17" i="1"/>
  <c r="CH30" i="1"/>
  <c r="CH29" i="1"/>
  <c r="CH28" i="1"/>
  <c r="CH27" i="1"/>
  <c r="CH26" i="1"/>
  <c r="CH25" i="1"/>
  <c r="CH24" i="1"/>
  <c r="CH21" i="1"/>
  <c r="CH17" i="1"/>
  <c r="CL30" i="1"/>
  <c r="CL29" i="1"/>
  <c r="CL27" i="1"/>
  <c r="CL24" i="1"/>
  <c r="CL26" i="1"/>
  <c r="CL25" i="1"/>
  <c r="CL28" i="1"/>
  <c r="CL17" i="1"/>
  <c r="CL21" i="1"/>
  <c r="CP29" i="1"/>
  <c r="CP30" i="1"/>
  <c r="CP26" i="1"/>
  <c r="CP25" i="1"/>
  <c r="CP28" i="1"/>
  <c r="CP27" i="1"/>
  <c r="CP21" i="1"/>
  <c r="CP17" i="1"/>
  <c r="CP24" i="1"/>
  <c r="CT29" i="1"/>
  <c r="CT25" i="1"/>
  <c r="CT33" i="1" s="1"/>
  <c r="CT30" i="1"/>
  <c r="CT21" i="1"/>
  <c r="CT24" i="1"/>
  <c r="CT28" i="1"/>
  <c r="CT26" i="1"/>
  <c r="CT27" i="1"/>
  <c r="CT17" i="1"/>
  <c r="CX30" i="1"/>
  <c r="CX29" i="1"/>
  <c r="CX28" i="1"/>
  <c r="CX27" i="1"/>
  <c r="CX26" i="1"/>
  <c r="CX25" i="1"/>
  <c r="CX24" i="1"/>
  <c r="CX21" i="1"/>
  <c r="CX17" i="1"/>
  <c r="DB30" i="1"/>
  <c r="DB29" i="1"/>
  <c r="DB27" i="1"/>
  <c r="DB28" i="1"/>
  <c r="DB24" i="1"/>
  <c r="DB21" i="1"/>
  <c r="DB25" i="1"/>
  <c r="DB33" i="1" s="1"/>
  <c r="DB17" i="1"/>
  <c r="DB26" i="1"/>
  <c r="U18" i="1"/>
  <c r="U19" i="1" s="1"/>
  <c r="DC21" i="1"/>
  <c r="G30" i="1"/>
  <c r="G29" i="1"/>
  <c r="G28" i="1"/>
  <c r="G25" i="1"/>
  <c r="G27" i="1"/>
  <c r="G26" i="1"/>
  <c r="G24" i="1"/>
  <c r="G21" i="1"/>
  <c r="G17" i="1"/>
  <c r="K30" i="1"/>
  <c r="K29" i="1"/>
  <c r="K27" i="1"/>
  <c r="K28" i="1"/>
  <c r="K24" i="1"/>
  <c r="K26" i="1"/>
  <c r="K25" i="1"/>
  <c r="K33" i="1" s="1"/>
  <c r="K17" i="1"/>
  <c r="K21" i="1"/>
  <c r="O29" i="1"/>
  <c r="O26" i="1"/>
  <c r="O30" i="1"/>
  <c r="O28" i="1"/>
  <c r="O27" i="1"/>
  <c r="O25" i="1"/>
  <c r="O21" i="1"/>
  <c r="O17" i="1"/>
  <c r="O24" i="1"/>
  <c r="S29" i="1"/>
  <c r="S25" i="1"/>
  <c r="S28" i="1"/>
  <c r="S27" i="1"/>
  <c r="S26" i="1"/>
  <c r="S24" i="1"/>
  <c r="S30" i="1"/>
  <c r="S21" i="1"/>
  <c r="S17" i="1"/>
  <c r="W30" i="1"/>
  <c r="W29" i="1"/>
  <c r="W28" i="1"/>
  <c r="W27" i="1"/>
  <c r="W26" i="1"/>
  <c r="W25" i="1"/>
  <c r="W17" i="1"/>
  <c r="W24" i="1"/>
  <c r="W21" i="1"/>
  <c r="AA30" i="1"/>
  <c r="AA29" i="1"/>
  <c r="AA27" i="1"/>
  <c r="AA26" i="1"/>
  <c r="AA25" i="1"/>
  <c r="AA24" i="1"/>
  <c r="AA28" i="1"/>
  <c r="AA17" i="1"/>
  <c r="AA21" i="1"/>
  <c r="AE29" i="1"/>
  <c r="AE30" i="1"/>
  <c r="AE26" i="1"/>
  <c r="AE25" i="1"/>
  <c r="AE28" i="1"/>
  <c r="AE24" i="1"/>
  <c r="AE21" i="1"/>
  <c r="AE17" i="1"/>
  <c r="AE27" i="1"/>
  <c r="CN18" i="1"/>
  <c r="CN34" i="1" s="1"/>
  <c r="CN35" i="1" s="1"/>
  <c r="CN19" i="1"/>
  <c r="AI26" i="1"/>
  <c r="DC27" i="1"/>
  <c r="J30" i="1"/>
  <c r="J29" i="1"/>
  <c r="J28" i="1"/>
  <c r="J27" i="1"/>
  <c r="J26" i="1"/>
  <c r="J21" i="1"/>
  <c r="J17" i="1"/>
  <c r="J25" i="1"/>
  <c r="J33" i="1" s="1"/>
  <c r="J24" i="1"/>
  <c r="R30" i="1"/>
  <c r="R29" i="1"/>
  <c r="R28" i="1"/>
  <c r="R27" i="1"/>
  <c r="R26" i="1"/>
  <c r="R25" i="1"/>
  <c r="R21" i="1"/>
  <c r="R17" i="1"/>
  <c r="Z30" i="1"/>
  <c r="Z29" i="1"/>
  <c r="Z28" i="1"/>
  <c r="Z27" i="1"/>
  <c r="Z26" i="1"/>
  <c r="Z25" i="1"/>
  <c r="Z21" i="1"/>
  <c r="Z17" i="1"/>
  <c r="AH30" i="1"/>
  <c r="AH29" i="1"/>
  <c r="AH28" i="1"/>
  <c r="AH27" i="1"/>
  <c r="AH26" i="1"/>
  <c r="AH25" i="1"/>
  <c r="AH21" i="1"/>
  <c r="AH17" i="1"/>
  <c r="AH24" i="1"/>
  <c r="BU30" i="1"/>
  <c r="BU29" i="1"/>
  <c r="BU28" i="1"/>
  <c r="BU27" i="1"/>
  <c r="BU26" i="1"/>
  <c r="BU25" i="1"/>
  <c r="BU33" i="1" s="1"/>
  <c r="BU21" i="1"/>
  <c r="BU17" i="1"/>
  <c r="CC30" i="1"/>
  <c r="CC29" i="1"/>
  <c r="CC28" i="1"/>
  <c r="CC27" i="1"/>
  <c r="CC26" i="1"/>
  <c r="CC25" i="1"/>
  <c r="CC33" i="1" s="1"/>
  <c r="CC21" i="1"/>
  <c r="CC17" i="1"/>
  <c r="CC24" i="1"/>
  <c r="CK30" i="1"/>
  <c r="CK29" i="1"/>
  <c r="CK28" i="1"/>
  <c r="CK27" i="1"/>
  <c r="CK26" i="1"/>
  <c r="CK25" i="1"/>
  <c r="CK33" i="1" s="1"/>
  <c r="CK21" i="1"/>
  <c r="CK17" i="1"/>
  <c r="CK24" i="1"/>
  <c r="CS30" i="1"/>
  <c r="CS29" i="1"/>
  <c r="CS28" i="1"/>
  <c r="CS27" i="1"/>
  <c r="CS26" i="1"/>
  <c r="CS25" i="1"/>
  <c r="CS17" i="1"/>
  <c r="CS24" i="1"/>
  <c r="CW30" i="1"/>
  <c r="CW29" i="1"/>
  <c r="CW28" i="1"/>
  <c r="CW27" i="1"/>
  <c r="CW26" i="1"/>
  <c r="CW25" i="1"/>
  <c r="CW24" i="1"/>
  <c r="CW17" i="1"/>
  <c r="CW21" i="1"/>
  <c r="M29" i="1"/>
  <c r="M25" i="1"/>
  <c r="M24" i="1"/>
  <c r="M30" i="1"/>
  <c r="M28" i="1"/>
  <c r="M27" i="1"/>
  <c r="M26" i="1"/>
  <c r="M21" i="1"/>
  <c r="AC29" i="1"/>
  <c r="AC25" i="1"/>
  <c r="AC24" i="1"/>
  <c r="AC30" i="1"/>
  <c r="AC28" i="1"/>
  <c r="AC27" i="1"/>
  <c r="AC26" i="1"/>
  <c r="AC21" i="1"/>
  <c r="BX29" i="1"/>
  <c r="BX25" i="1"/>
  <c r="BX24" i="1"/>
  <c r="BX30" i="1"/>
  <c r="BX27" i="1"/>
  <c r="BX21" i="1"/>
  <c r="CF30" i="1"/>
  <c r="CF29" i="1"/>
  <c r="CF27" i="1"/>
  <c r="CF24" i="1"/>
  <c r="CF28" i="1"/>
  <c r="CF25" i="1"/>
  <c r="CF21" i="1"/>
  <c r="CV30" i="1"/>
  <c r="CV29" i="1"/>
  <c r="CV27" i="1"/>
  <c r="CV24" i="1"/>
  <c r="CV21" i="1"/>
  <c r="CV26" i="1"/>
  <c r="CV25" i="1"/>
  <c r="CV33" i="1" s="1"/>
  <c r="CV28" i="1"/>
  <c r="M17" i="1"/>
  <c r="AI17" i="1"/>
  <c r="CS21" i="1"/>
  <c r="BX26" i="1"/>
  <c r="DC13" i="1"/>
  <c r="DC15" i="1" s="1"/>
  <c r="DC24" i="1" s="1"/>
  <c r="DC12" i="1"/>
  <c r="AI24" i="1"/>
  <c r="AI25" i="1"/>
  <c r="DC26" i="1"/>
  <c r="AI27" i="1"/>
  <c r="AI29" i="1"/>
  <c r="AI12" i="1"/>
  <c r="D26" i="1"/>
  <c r="D29" i="1"/>
  <c r="D28" i="1"/>
  <c r="D27" i="1"/>
  <c r="D25" i="1"/>
  <c r="D21" i="1"/>
  <c r="D17" i="1"/>
  <c r="H30" i="1"/>
  <c r="H28" i="1"/>
  <c r="H27" i="1"/>
  <c r="H26" i="1"/>
  <c r="H24" i="1"/>
  <c r="H21" i="1"/>
  <c r="H17" i="1"/>
  <c r="H29" i="1"/>
  <c r="H25" i="1"/>
  <c r="L30" i="1"/>
  <c r="L28" i="1"/>
  <c r="L27" i="1"/>
  <c r="L26" i="1"/>
  <c r="L25" i="1"/>
  <c r="L21" i="1"/>
  <c r="L17" i="1"/>
  <c r="P30" i="1"/>
  <c r="P27" i="1"/>
  <c r="P29" i="1"/>
  <c r="P24" i="1"/>
  <c r="P26" i="1"/>
  <c r="P25" i="1"/>
  <c r="P33" i="1" s="1"/>
  <c r="P21" i="1"/>
  <c r="P17" i="1"/>
  <c r="T30" i="1"/>
  <c r="T26" i="1"/>
  <c r="T25" i="1"/>
  <c r="T29" i="1"/>
  <c r="T21" i="1"/>
  <c r="T17" i="1"/>
  <c r="T28" i="1"/>
  <c r="T27" i="1"/>
  <c r="T24" i="1"/>
  <c r="X25" i="1"/>
  <c r="X30" i="1"/>
  <c r="X24" i="1"/>
  <c r="X21" i="1"/>
  <c r="X17" i="1"/>
  <c r="X27" i="1"/>
  <c r="AB30" i="1"/>
  <c r="AB28" i="1"/>
  <c r="AB21" i="1"/>
  <c r="AB17" i="1"/>
  <c r="AB29" i="1"/>
  <c r="AB27" i="1"/>
  <c r="AB26" i="1"/>
  <c r="AB25" i="1"/>
  <c r="AF30" i="1"/>
  <c r="AF27" i="1"/>
  <c r="AF33" i="1" s="1"/>
  <c r="AF28" i="1"/>
  <c r="AF24" i="1"/>
  <c r="AF29" i="1"/>
  <c r="AF21" i="1"/>
  <c r="AF17" i="1"/>
  <c r="AF26" i="1"/>
  <c r="BO26" i="1"/>
  <c r="BO30" i="1"/>
  <c r="BO29" i="1"/>
  <c r="BO28" i="1"/>
  <c r="BO27" i="1"/>
  <c r="BO21" i="1"/>
  <c r="BO17" i="1"/>
  <c r="BO25" i="1"/>
  <c r="BS25" i="1"/>
  <c r="BS28" i="1"/>
  <c r="BS27" i="1"/>
  <c r="BS26" i="1"/>
  <c r="BS24" i="1"/>
  <c r="BS21" i="1"/>
  <c r="BS17" i="1"/>
  <c r="BS30" i="1"/>
  <c r="BS29" i="1"/>
  <c r="BW30" i="1"/>
  <c r="BW28" i="1"/>
  <c r="BW27" i="1"/>
  <c r="BW26" i="1"/>
  <c r="BW25" i="1"/>
  <c r="BW33" i="1" s="1"/>
  <c r="BW21" i="1"/>
  <c r="BW17" i="1"/>
  <c r="BW24" i="1"/>
  <c r="BW29" i="1"/>
  <c r="CA30" i="1"/>
  <c r="CA27" i="1"/>
  <c r="CA29" i="1"/>
  <c r="CA26" i="1"/>
  <c r="CA25" i="1"/>
  <c r="CA24" i="1"/>
  <c r="CA21" i="1"/>
  <c r="CA17" i="1"/>
  <c r="CA28" i="1"/>
  <c r="CE30" i="1"/>
  <c r="CE26" i="1"/>
  <c r="CE29" i="1"/>
  <c r="CE25" i="1"/>
  <c r="CE21" i="1"/>
  <c r="CE17" i="1"/>
  <c r="CE27" i="1"/>
  <c r="CE24" i="1"/>
  <c r="CI25" i="1"/>
  <c r="CI24" i="1"/>
  <c r="CI21" i="1"/>
  <c r="CI17" i="1"/>
  <c r="CI30" i="1"/>
  <c r="CI28" i="1"/>
  <c r="CI27" i="1"/>
  <c r="CI26" i="1"/>
  <c r="CM30" i="1"/>
  <c r="CM28" i="1"/>
  <c r="CM21" i="1"/>
  <c r="CM17" i="1"/>
  <c r="CM29" i="1"/>
  <c r="CM24" i="1"/>
  <c r="CM26" i="1"/>
  <c r="CQ30" i="1"/>
  <c r="CQ27" i="1"/>
  <c r="CQ24" i="1"/>
  <c r="CQ29" i="1"/>
  <c r="CQ28" i="1"/>
  <c r="CQ21" i="1"/>
  <c r="CQ17" i="1"/>
  <c r="CQ26" i="1"/>
  <c r="CQ25" i="1"/>
  <c r="CU26" i="1"/>
  <c r="CU29" i="1"/>
  <c r="CU28" i="1"/>
  <c r="CU27" i="1"/>
  <c r="CU17" i="1"/>
  <c r="CU30" i="1"/>
  <c r="CY25" i="1"/>
  <c r="CY21" i="1"/>
  <c r="CY30" i="1"/>
  <c r="CY28" i="1"/>
  <c r="CY27" i="1"/>
  <c r="CY26" i="1"/>
  <c r="CY24" i="1"/>
  <c r="CY17" i="1"/>
  <c r="CY29" i="1"/>
  <c r="I30" i="1"/>
  <c r="I26" i="1"/>
  <c r="I25" i="1"/>
  <c r="I24" i="1"/>
  <c r="I29" i="1"/>
  <c r="I28" i="1"/>
  <c r="I17" i="1"/>
  <c r="Q30" i="1"/>
  <c r="Q28" i="1"/>
  <c r="Q24" i="1"/>
  <c r="Q29" i="1"/>
  <c r="Q27" i="1"/>
  <c r="Q25" i="1"/>
  <c r="Q17" i="1"/>
  <c r="Y26" i="1"/>
  <c r="Y24" i="1"/>
  <c r="Y29" i="1"/>
  <c r="Y28" i="1"/>
  <c r="Y27" i="1"/>
  <c r="Y30" i="1"/>
  <c r="Y25" i="1"/>
  <c r="Y17" i="1"/>
  <c r="AG30" i="1"/>
  <c r="AG28" i="1"/>
  <c r="AG24" i="1"/>
  <c r="AG27" i="1"/>
  <c r="AG26" i="1"/>
  <c r="AG25" i="1"/>
  <c r="AG29" i="1"/>
  <c r="AG17" i="1"/>
  <c r="BT30" i="1"/>
  <c r="BT26" i="1"/>
  <c r="BT24" i="1"/>
  <c r="BT25" i="1"/>
  <c r="BT33" i="1" s="1"/>
  <c r="BT29" i="1"/>
  <c r="BT28" i="1"/>
  <c r="BT27" i="1"/>
  <c r="BT17" i="1"/>
  <c r="CB30" i="1"/>
  <c r="CB28" i="1"/>
  <c r="CB24" i="1"/>
  <c r="CB29" i="1"/>
  <c r="CB27" i="1"/>
  <c r="CB26" i="1"/>
  <c r="CB25" i="1"/>
  <c r="CB17" i="1"/>
  <c r="CJ26" i="1"/>
  <c r="CJ24" i="1"/>
  <c r="CJ29" i="1"/>
  <c r="CJ30" i="1"/>
  <c r="CJ28" i="1"/>
  <c r="CJ27" i="1"/>
  <c r="CJ25" i="1"/>
  <c r="CJ33" i="1" s="1"/>
  <c r="CJ17" i="1"/>
  <c r="CR30" i="1"/>
  <c r="CR28" i="1"/>
  <c r="CR24" i="1"/>
  <c r="CR21" i="1"/>
  <c r="CR27" i="1"/>
  <c r="CR26" i="1"/>
  <c r="CR25" i="1"/>
  <c r="CR17" i="1"/>
  <c r="CZ30" i="1"/>
  <c r="CZ26" i="1"/>
  <c r="CZ24" i="1"/>
  <c r="CZ21" i="1"/>
  <c r="CZ29" i="1"/>
  <c r="CZ25" i="1"/>
  <c r="CZ27" i="1"/>
  <c r="CZ17" i="1"/>
  <c r="AC17" i="1"/>
  <c r="Q21" i="1"/>
  <c r="CB21" i="1"/>
  <c r="AB24" i="1"/>
  <c r="CM25" i="1"/>
  <c r="CM33" i="1" s="1"/>
  <c r="Q26" i="1"/>
  <c r="BX28" i="1"/>
  <c r="L29" i="1"/>
  <c r="D30" i="1"/>
  <c r="CF17" i="1"/>
  <c r="I21" i="1"/>
  <c r="BT21" i="1"/>
  <c r="D24" i="1"/>
  <c r="R24" i="1"/>
  <c r="BO24" i="1"/>
  <c r="CU24" i="1"/>
  <c r="CU25" i="1"/>
  <c r="CU33" i="1" s="1"/>
  <c r="X26" i="1"/>
  <c r="CE28" i="1"/>
  <c r="X29" i="1"/>
  <c r="AI28" i="1"/>
  <c r="AI30" i="1"/>
  <c r="F30" i="1"/>
  <c r="F29" i="1"/>
  <c r="F28" i="1"/>
  <c r="F27" i="1"/>
  <c r="F33" i="1" s="1"/>
  <c r="F26" i="1"/>
  <c r="F24" i="1"/>
  <c r="F21" i="1"/>
  <c r="F17" i="1"/>
  <c r="N30" i="1"/>
  <c r="N29" i="1"/>
  <c r="N28" i="1"/>
  <c r="N27" i="1"/>
  <c r="N26" i="1"/>
  <c r="N25" i="1"/>
  <c r="N21" i="1"/>
  <c r="N17" i="1"/>
  <c r="N24" i="1"/>
  <c r="V30" i="1"/>
  <c r="V29" i="1"/>
  <c r="V28" i="1"/>
  <c r="V27" i="1"/>
  <c r="V26" i="1"/>
  <c r="V25" i="1"/>
  <c r="V24" i="1"/>
  <c r="V21" i="1"/>
  <c r="V17" i="1"/>
  <c r="AD30" i="1"/>
  <c r="AD29" i="1"/>
  <c r="AD28" i="1"/>
  <c r="AD27" i="1"/>
  <c r="AD26" i="1"/>
  <c r="AD25" i="1"/>
  <c r="AD21" i="1"/>
  <c r="AD17" i="1"/>
  <c r="AD24" i="1"/>
  <c r="BQ30" i="1"/>
  <c r="BQ29" i="1"/>
  <c r="BQ28" i="1"/>
  <c r="BQ27" i="1"/>
  <c r="BQ26" i="1"/>
  <c r="BQ25" i="1"/>
  <c r="BQ24" i="1"/>
  <c r="BQ21" i="1"/>
  <c r="BQ17" i="1"/>
  <c r="BY30" i="1"/>
  <c r="BY29" i="1"/>
  <c r="BY28" i="1"/>
  <c r="BY27" i="1"/>
  <c r="BY26" i="1"/>
  <c r="BY25" i="1"/>
  <c r="BY33" i="1" s="1"/>
  <c r="BY21" i="1"/>
  <c r="BY17" i="1"/>
  <c r="BY24" i="1"/>
  <c r="CG30" i="1"/>
  <c r="CG29" i="1"/>
  <c r="CG28" i="1"/>
  <c r="CG27" i="1"/>
  <c r="CG26" i="1"/>
  <c r="CG25" i="1"/>
  <c r="CG24" i="1"/>
  <c r="CG21" i="1"/>
  <c r="CG17" i="1"/>
  <c r="CO30" i="1"/>
  <c r="CO29" i="1"/>
  <c r="CO28" i="1"/>
  <c r="CO27" i="1"/>
  <c r="CO26" i="1"/>
  <c r="CO25" i="1"/>
  <c r="CO21" i="1"/>
  <c r="CO17" i="1"/>
  <c r="CO24" i="1"/>
  <c r="DA30" i="1"/>
  <c r="DA29" i="1"/>
  <c r="DA28" i="1"/>
  <c r="DA27" i="1"/>
  <c r="DA26" i="1"/>
  <c r="DA25" i="1"/>
  <c r="DA33" i="1" s="1"/>
  <c r="DA17" i="1"/>
  <c r="DA24" i="1"/>
  <c r="E30" i="1"/>
  <c r="E29" i="1"/>
  <c r="E27" i="1"/>
  <c r="E25" i="1"/>
  <c r="E24" i="1"/>
  <c r="E26" i="1"/>
  <c r="E28" i="1"/>
  <c r="E21" i="1"/>
  <c r="U30" i="1"/>
  <c r="U29" i="1"/>
  <c r="U27" i="1"/>
  <c r="U24" i="1"/>
  <c r="U28" i="1"/>
  <c r="U26" i="1"/>
  <c r="U25" i="1"/>
  <c r="U33" i="1" s="1"/>
  <c r="U21" i="1"/>
  <c r="BP30" i="1"/>
  <c r="BP29" i="1"/>
  <c r="BP27" i="1"/>
  <c r="BP24" i="1"/>
  <c r="BP26" i="1"/>
  <c r="BP25" i="1"/>
  <c r="BP28" i="1"/>
  <c r="BP21" i="1"/>
  <c r="CN29" i="1"/>
  <c r="CN25" i="1"/>
  <c r="CN33" i="1" s="1"/>
  <c r="CN24" i="1"/>
  <c r="CN28" i="1"/>
  <c r="CN27" i="1"/>
  <c r="CN26" i="1"/>
  <c r="CN21" i="1"/>
  <c r="BX17" i="1"/>
  <c r="BU24" i="1"/>
  <c r="CN30" i="1"/>
  <c r="E17" i="1"/>
  <c r="BP17" i="1"/>
  <c r="CV17" i="1"/>
  <c r="Y21" i="1"/>
  <c r="CJ21" i="1"/>
  <c r="CU21" i="1"/>
  <c r="L24" i="1"/>
  <c r="Z24" i="1"/>
  <c r="CF26" i="1"/>
  <c r="I27" i="1"/>
  <c r="X28" i="1"/>
  <c r="CR29" i="1"/>
  <c r="BQ33" i="1" l="1"/>
  <c r="AQ33" i="1"/>
  <c r="BS33" i="1"/>
  <c r="BC33" i="1"/>
  <c r="G33" i="1"/>
  <c r="N33" i="1"/>
  <c r="Q33" i="1"/>
  <c r="BK26" i="1"/>
  <c r="E33" i="1"/>
  <c r="I33" i="1"/>
  <c r="O33" i="1"/>
  <c r="BK27" i="1"/>
  <c r="BI31" i="1"/>
  <c r="BD23" i="1"/>
  <c r="BD31" i="1" s="1"/>
  <c r="AT33" i="1"/>
  <c r="BG33" i="1"/>
  <c r="BK30" i="1"/>
  <c r="AK31" i="1"/>
  <c r="BE19" i="1"/>
  <c r="BK28" i="1"/>
  <c r="H33" i="1"/>
  <c r="AI33" i="1"/>
  <c r="BK25" i="1"/>
  <c r="AO19" i="1"/>
  <c r="BK21" i="1"/>
  <c r="AK33" i="1"/>
  <c r="AK34" i="1" s="1"/>
  <c r="AK35" i="1" s="1"/>
  <c r="AV23" i="1"/>
  <c r="AV31" i="1" s="1"/>
  <c r="AV34" i="1"/>
  <c r="AV35" i="1" s="1"/>
  <c r="AV19" i="1"/>
  <c r="AX33" i="1"/>
  <c r="AU18" i="1"/>
  <c r="AU23" i="1" s="1"/>
  <c r="AU31" i="1" s="1"/>
  <c r="AU19" i="1"/>
  <c r="AN34" i="1"/>
  <c r="AN35" i="1" s="1"/>
  <c r="AY33" i="1"/>
  <c r="BH19" i="1"/>
  <c r="BH31" i="1"/>
  <c r="AT18" i="1"/>
  <c r="BJ18" i="1"/>
  <c r="BJ34" i="1" s="1"/>
  <c r="BJ35" i="1" s="1"/>
  <c r="AN31" i="1"/>
  <c r="AM33" i="1"/>
  <c r="BC18" i="1"/>
  <c r="BC34" i="1" s="1"/>
  <c r="BC35" i="1" s="1"/>
  <c r="AP18" i="1"/>
  <c r="AP34" i="1" s="1"/>
  <c r="AP35" i="1" s="1"/>
  <c r="AX18" i="1"/>
  <c r="AX19" i="1"/>
  <c r="BF23" i="1"/>
  <c r="BF31" i="1" s="1"/>
  <c r="BF18" i="1"/>
  <c r="BF34" i="1" s="1"/>
  <c r="BF35" i="1" s="1"/>
  <c r="AQ18" i="1"/>
  <c r="AQ34" i="1" s="1"/>
  <c r="AQ35" i="1" s="1"/>
  <c r="AR34" i="1"/>
  <c r="AR35" i="1" s="1"/>
  <c r="BK18" i="1"/>
  <c r="AM18" i="1"/>
  <c r="AM23" i="1"/>
  <c r="AM31" i="1" s="1"/>
  <c r="AZ34" i="1"/>
  <c r="AZ35" i="1" s="1"/>
  <c r="AZ23" i="1"/>
  <c r="AZ31" i="1" s="1"/>
  <c r="AL18" i="1"/>
  <c r="AL34" i="1" s="1"/>
  <c r="AL35" i="1" s="1"/>
  <c r="BB18" i="1"/>
  <c r="BB34" i="1" s="1"/>
  <c r="BB35" i="1" s="1"/>
  <c r="BG18" i="1"/>
  <c r="BG34" i="1" s="1"/>
  <c r="BG35" i="1" s="1"/>
  <c r="AU33" i="1"/>
  <c r="AR31" i="1"/>
  <c r="AO23" i="1"/>
  <c r="AO31" i="1" s="1"/>
  <c r="BE23" i="1"/>
  <c r="BE31" i="1" s="1"/>
  <c r="BD34" i="1"/>
  <c r="BD35" i="1" s="1"/>
  <c r="AY18" i="1"/>
  <c r="AY23" i="1" s="1"/>
  <c r="AY31" i="1" s="1"/>
  <c r="DA19" i="1"/>
  <c r="DA18" i="1"/>
  <c r="DA34" i="1" s="1"/>
  <c r="DA35" i="1" s="1"/>
  <c r="CO19" i="1"/>
  <c r="CO18" i="1"/>
  <c r="CO23" i="1"/>
  <c r="CO31" i="1" s="1"/>
  <c r="CG18" i="1"/>
  <c r="CG34" i="1" s="1"/>
  <c r="CG35" i="1" s="1"/>
  <c r="I18" i="1"/>
  <c r="AH18" i="1"/>
  <c r="Z18" i="1"/>
  <c r="Z23" i="1" s="1"/>
  <c r="Z31" i="1" s="1"/>
  <c r="R18" i="1"/>
  <c r="S18" i="1"/>
  <c r="CV18" i="1"/>
  <c r="CV34" i="1" s="1"/>
  <c r="CV35" i="1" s="1"/>
  <c r="CZ23" i="1"/>
  <c r="CZ31" i="1" s="1"/>
  <c r="CZ19" i="1"/>
  <c r="CZ18" i="1"/>
  <c r="Y18" i="1"/>
  <c r="Q18" i="1"/>
  <c r="Q34" i="1" s="1"/>
  <c r="Q35" i="1" s="1"/>
  <c r="CE23" i="1"/>
  <c r="CE31" i="1" s="1"/>
  <c r="CE18" i="1"/>
  <c r="P18" i="1"/>
  <c r="P34" i="1" s="1"/>
  <c r="P35" i="1" s="1"/>
  <c r="DC28" i="1"/>
  <c r="CF33" i="1"/>
  <c r="W18" i="1"/>
  <c r="W19" i="1" s="1"/>
  <c r="CT23" i="1"/>
  <c r="CT31" i="1" s="1"/>
  <c r="CT18" i="1"/>
  <c r="CT34" i="1" s="1"/>
  <c r="CT35" i="1" s="1"/>
  <c r="CD19" i="1"/>
  <c r="CD23" i="1"/>
  <c r="CD31" i="1" s="1"/>
  <c r="CD18" i="1"/>
  <c r="CD34" i="1" s="1"/>
  <c r="CD35" i="1" s="1"/>
  <c r="BP18" i="1"/>
  <c r="BP19" i="1" s="1"/>
  <c r="BX18" i="1"/>
  <c r="BX19" i="1" s="1"/>
  <c r="BP33" i="1"/>
  <c r="CO33" i="1"/>
  <c r="BY19" i="1"/>
  <c r="BY18" i="1"/>
  <c r="BY34" i="1" s="1"/>
  <c r="BY35" i="1" s="1"/>
  <c r="BY23" i="1"/>
  <c r="BY31" i="1" s="1"/>
  <c r="BQ18" i="1"/>
  <c r="BQ34" i="1" s="1"/>
  <c r="BQ35" i="1" s="1"/>
  <c r="AD33" i="1"/>
  <c r="N18" i="1"/>
  <c r="F18" i="1"/>
  <c r="F34" i="1" s="1"/>
  <c r="F35" i="1" s="1"/>
  <c r="DC25" i="1"/>
  <c r="DC33" i="1" s="1"/>
  <c r="AC18" i="1"/>
  <c r="AC19" i="1" s="1"/>
  <c r="CR33" i="1"/>
  <c r="CB33" i="1"/>
  <c r="Y33" i="1"/>
  <c r="DC30" i="1"/>
  <c r="DC17" i="1"/>
  <c r="CS18" i="1"/>
  <c r="CS34" i="1" s="1"/>
  <c r="CS35" i="1" s="1"/>
  <c r="CK18" i="1"/>
  <c r="CK34" i="1" s="1"/>
  <c r="CK35" i="1" s="1"/>
  <c r="AH33" i="1"/>
  <c r="Z33" i="1"/>
  <c r="R33" i="1"/>
  <c r="J18" i="1"/>
  <c r="J34" i="1" s="1"/>
  <c r="J35" i="1" s="1"/>
  <c r="DC29" i="1"/>
  <c r="CN23" i="1"/>
  <c r="CN31" i="1" s="1"/>
  <c r="AE18" i="1"/>
  <c r="AE19" i="1" s="1"/>
  <c r="AE33" i="1"/>
  <c r="AA33" i="1"/>
  <c r="W33" i="1"/>
  <c r="O18" i="1"/>
  <c r="U34" i="1"/>
  <c r="U35" i="1" s="1"/>
  <c r="CL33" i="1"/>
  <c r="BZ23" i="1"/>
  <c r="BZ31" i="1" s="1"/>
  <c r="BZ19" i="1"/>
  <c r="BZ18" i="1"/>
  <c r="BZ34" i="1" s="1"/>
  <c r="BZ35" i="1" s="1"/>
  <c r="AD18" i="1"/>
  <c r="AD23" i="1" s="1"/>
  <c r="AD31" i="1" s="1"/>
  <c r="V18" i="1"/>
  <c r="V23" i="1" s="1"/>
  <c r="V31" i="1" s="1"/>
  <c r="CF18" i="1"/>
  <c r="CF34" i="1" s="1"/>
  <c r="CF35" i="1" s="1"/>
  <c r="CY33" i="1"/>
  <c r="CA19" i="1"/>
  <c r="CA18" i="1"/>
  <c r="CA23" i="1"/>
  <c r="CA31" i="1" s="1"/>
  <c r="DB18" i="1"/>
  <c r="DB34" i="1" s="1"/>
  <c r="DB35" i="1" s="1"/>
  <c r="DB23" i="1"/>
  <c r="DB31" i="1" s="1"/>
  <c r="DB19" i="1"/>
  <c r="CX23" i="1"/>
  <c r="CX31" i="1" s="1"/>
  <c r="CX18" i="1"/>
  <c r="CL18" i="1"/>
  <c r="CL23" i="1"/>
  <c r="CL31" i="1" s="1"/>
  <c r="CH23" i="1"/>
  <c r="CH31" i="1" s="1"/>
  <c r="CH18" i="1"/>
  <c r="CH34" i="1" s="1"/>
  <c r="CH35" i="1" s="1"/>
  <c r="CH19" i="1"/>
  <c r="BV18" i="1"/>
  <c r="BV34" i="1" s="1"/>
  <c r="BV35" i="1" s="1"/>
  <c r="BV23" i="1"/>
  <c r="BV31" i="1" s="1"/>
  <c r="BV19" i="1"/>
  <c r="BR18" i="1"/>
  <c r="BR23" i="1" s="1"/>
  <c r="BR31" i="1" s="1"/>
  <c r="CR23" i="1"/>
  <c r="CR31" i="1" s="1"/>
  <c r="CR18" i="1"/>
  <c r="CR34" i="1" s="1"/>
  <c r="CR35" i="1" s="1"/>
  <c r="CJ23" i="1"/>
  <c r="CJ31" i="1" s="1"/>
  <c r="CJ19" i="1"/>
  <c r="CJ18" i="1"/>
  <c r="CJ34" i="1" s="1"/>
  <c r="CJ35" i="1" s="1"/>
  <c r="CB18" i="1"/>
  <c r="CB34" i="1" s="1"/>
  <c r="CB35" i="1" s="1"/>
  <c r="BT19" i="1"/>
  <c r="BT18" i="1"/>
  <c r="BT34" i="1" s="1"/>
  <c r="BT35" i="1" s="1"/>
  <c r="AG18" i="1"/>
  <c r="AG34" i="1" s="1"/>
  <c r="AG35" i="1" s="1"/>
  <c r="CY18" i="1"/>
  <c r="CY34" i="1" s="1"/>
  <c r="CY35" i="1" s="1"/>
  <c r="CQ19" i="1"/>
  <c r="CQ18" i="1"/>
  <c r="CQ23" i="1"/>
  <c r="CQ31" i="1" s="1"/>
  <c r="L18" i="1"/>
  <c r="L19" i="1" s="1"/>
  <c r="D18" i="1"/>
  <c r="CW19" i="1"/>
  <c r="CW18" i="1"/>
  <c r="CW23" i="1"/>
  <c r="CW31" i="1" s="1"/>
  <c r="CU19" i="1"/>
  <c r="CU18" i="1"/>
  <c r="CU34" i="1" s="1"/>
  <c r="CU35" i="1" s="1"/>
  <c r="CI33" i="1"/>
  <c r="BW19" i="1"/>
  <c r="BW18" i="1"/>
  <c r="BW34" i="1" s="1"/>
  <c r="BW35" i="1" s="1"/>
  <c r="BO33" i="1"/>
  <c r="AB33" i="1"/>
  <c r="AB18" i="1"/>
  <c r="T33" i="1"/>
  <c r="H18" i="1"/>
  <c r="H34" i="1" s="1"/>
  <c r="H35" i="1" s="1"/>
  <c r="AI18" i="1"/>
  <c r="AI34" i="1" s="1"/>
  <c r="E18" i="1"/>
  <c r="E34" i="1" s="1"/>
  <c r="E35" i="1" s="1"/>
  <c r="CG33" i="1"/>
  <c r="V33" i="1"/>
  <c r="CZ33" i="1"/>
  <c r="AG33" i="1"/>
  <c r="CQ33" i="1"/>
  <c r="CM18" i="1"/>
  <c r="CM34" i="1" s="1"/>
  <c r="CM35" i="1" s="1"/>
  <c r="CI18" i="1"/>
  <c r="CI34" i="1" s="1"/>
  <c r="CI35" i="1" s="1"/>
  <c r="CE33" i="1"/>
  <c r="CA33" i="1"/>
  <c r="BS18" i="1"/>
  <c r="BO18" i="1"/>
  <c r="BO19" i="1" s="1"/>
  <c r="AF18" i="1"/>
  <c r="AF34" i="1" s="1"/>
  <c r="AF35" i="1" s="1"/>
  <c r="X18" i="1"/>
  <c r="X33" i="1"/>
  <c r="T18" i="1"/>
  <c r="T34" i="1" s="1"/>
  <c r="T35" i="1" s="1"/>
  <c r="L33" i="1"/>
  <c r="D33" i="1"/>
  <c r="M18" i="1"/>
  <c r="M19" i="1" s="1"/>
  <c r="BX33" i="1"/>
  <c r="AC33" i="1"/>
  <c r="M33" i="1"/>
  <c r="CW33" i="1"/>
  <c r="CS33" i="1"/>
  <c r="CC19" i="1"/>
  <c r="CC18" i="1"/>
  <c r="CC34" i="1" s="1"/>
  <c r="CC35" i="1" s="1"/>
  <c r="CC23" i="1"/>
  <c r="CC31" i="1" s="1"/>
  <c r="BU19" i="1"/>
  <c r="BU18" i="1"/>
  <c r="BU34" i="1" s="1"/>
  <c r="BU35" i="1" s="1"/>
  <c r="AA18" i="1"/>
  <c r="AA34" i="1" s="1"/>
  <c r="AA35" i="1" s="1"/>
  <c r="S33" i="1"/>
  <c r="K18" i="1"/>
  <c r="K34" i="1" s="1"/>
  <c r="K35" i="1" s="1"/>
  <c r="G18" i="1"/>
  <c r="G34" i="1" s="1"/>
  <c r="G35" i="1" s="1"/>
  <c r="U23" i="1"/>
  <c r="U31" i="1" s="1"/>
  <c r="CX33" i="1"/>
  <c r="CP18" i="1"/>
  <c r="CP34" i="1" s="1"/>
  <c r="CP35" i="1" s="1"/>
  <c r="CP33" i="1"/>
  <c r="CH33" i="1"/>
  <c r="BR33" i="1"/>
  <c r="O34" i="1" l="1"/>
  <c r="O35" i="1" s="1"/>
  <c r="N34" i="1"/>
  <c r="N35" i="1" s="1"/>
  <c r="X34" i="1"/>
  <c r="X35" i="1" s="1"/>
  <c r="H19" i="1"/>
  <c r="F19" i="1"/>
  <c r="I34" i="1"/>
  <c r="I35" i="1" s="1"/>
  <c r="BS34" i="1"/>
  <c r="BS35" i="1" s="1"/>
  <c r="BP23" i="1"/>
  <c r="BP31" i="1" s="1"/>
  <c r="BK33" i="1"/>
  <c r="BK34" i="1" s="1"/>
  <c r="BO23" i="1"/>
  <c r="BO31" i="1" s="1"/>
  <c r="AM34" i="1"/>
  <c r="AM35" i="1" s="1"/>
  <c r="BS19" i="1"/>
  <c r="AI23" i="1"/>
  <c r="AI31" i="1" s="1"/>
  <c r="D34" i="1"/>
  <c r="D35" i="1" s="1"/>
  <c r="AE23" i="1"/>
  <c r="AE31" i="1" s="1"/>
  <c r="J23" i="1"/>
  <c r="J31" i="1" s="1"/>
  <c r="AC23" i="1"/>
  <c r="AC31" i="1" s="1"/>
  <c r="Y34" i="1"/>
  <c r="Y35" i="1" s="1"/>
  <c r="M23" i="1"/>
  <c r="M31" i="1" s="1"/>
  <c r="T19" i="1"/>
  <c r="H23" i="1"/>
  <c r="H31" i="1" s="1"/>
  <c r="AB34" i="1"/>
  <c r="AB35" i="1" s="1"/>
  <c r="W23" i="1"/>
  <c r="W31" i="1" s="1"/>
  <c r="AT34" i="1"/>
  <c r="AT35" i="1" s="1"/>
  <c r="G19" i="1"/>
  <c r="K23" i="1"/>
  <c r="K31" i="1" s="1"/>
  <c r="AF19" i="1"/>
  <c r="BS23" i="1"/>
  <c r="BS31" i="1" s="1"/>
  <c r="AB23" i="1"/>
  <c r="AB31" i="1" s="1"/>
  <c r="D23" i="1"/>
  <c r="D31" i="1" s="1"/>
  <c r="AG23" i="1"/>
  <c r="AG31" i="1" s="1"/>
  <c r="AD19" i="1"/>
  <c r="O23" i="1"/>
  <c r="O31" i="1" s="1"/>
  <c r="S34" i="1"/>
  <c r="S35" i="1" s="1"/>
  <c r="AH34" i="1"/>
  <c r="AH35" i="1" s="1"/>
  <c r="AY19" i="1"/>
  <c r="BG19" i="1"/>
  <c r="AT23" i="1"/>
  <c r="AT31" i="1" s="1"/>
  <c r="G23" i="1"/>
  <c r="G31" i="1" s="1"/>
  <c r="AE34" i="1"/>
  <c r="AE35" i="1" s="1"/>
  <c r="F23" i="1"/>
  <c r="F31" i="1" s="1"/>
  <c r="R34" i="1"/>
  <c r="R35" i="1" s="1"/>
  <c r="BG23" i="1"/>
  <c r="BG31" i="1" s="1"/>
  <c r="AL23" i="1"/>
  <c r="AL31" i="1" s="1"/>
  <c r="BF19" i="1"/>
  <c r="K19" i="1"/>
  <c r="AF23" i="1"/>
  <c r="AF31" i="1" s="1"/>
  <c r="O19" i="1"/>
  <c r="Q19" i="1"/>
  <c r="BB23" i="1"/>
  <c r="BB31" i="1" s="1"/>
  <c r="AX34" i="1"/>
  <c r="AX35" i="1" s="1"/>
  <c r="AP23" i="1"/>
  <c r="AP31" i="1" s="1"/>
  <c r="BJ23" i="1"/>
  <c r="BJ31" i="1" s="1"/>
  <c r="AY34" i="1"/>
  <c r="AY35" i="1" s="1"/>
  <c r="AL19" i="1"/>
  <c r="BK19" i="1"/>
  <c r="AQ19" i="1"/>
  <c r="AX23" i="1"/>
  <c r="AX31" i="1" s="1"/>
  <c r="BC19" i="1"/>
  <c r="AT19" i="1"/>
  <c r="BB19" i="1"/>
  <c r="AM19" i="1"/>
  <c r="BK23" i="1"/>
  <c r="BK31" i="1" s="1"/>
  <c r="AQ23" i="1"/>
  <c r="AQ31" i="1" s="1"/>
  <c r="AP19" i="1"/>
  <c r="BC23" i="1"/>
  <c r="BC31" i="1" s="1"/>
  <c r="BJ19" i="1"/>
  <c r="AU34" i="1"/>
  <c r="AU35" i="1" s="1"/>
  <c r="BK36" i="1" s="1"/>
  <c r="AA23" i="1"/>
  <c r="AA31" i="1" s="1"/>
  <c r="CM23" i="1"/>
  <c r="CM31" i="1" s="1"/>
  <c r="DC18" i="1"/>
  <c r="DC34" i="1" s="1"/>
  <c r="CP19" i="1"/>
  <c r="X23" i="1"/>
  <c r="X31" i="1" s="1"/>
  <c r="CI19" i="1"/>
  <c r="E19" i="1"/>
  <c r="AI19" i="1"/>
  <c r="AB19" i="1"/>
  <c r="CW34" i="1"/>
  <c r="CW35" i="1" s="1"/>
  <c r="L34" i="1"/>
  <c r="L35" i="1" s="1"/>
  <c r="CQ34" i="1"/>
  <c r="CQ35" i="1" s="1"/>
  <c r="CY19" i="1"/>
  <c r="CB19" i="1"/>
  <c r="CL34" i="1"/>
  <c r="CL35" i="1" s="1"/>
  <c r="CA34" i="1"/>
  <c r="CA35" i="1" s="1"/>
  <c r="CF23" i="1"/>
  <c r="CF31" i="1" s="1"/>
  <c r="AD34" i="1"/>
  <c r="AD35" i="1" s="1"/>
  <c r="CK19" i="1"/>
  <c r="CS19" i="1"/>
  <c r="N23" i="1"/>
  <c r="N31" i="1" s="1"/>
  <c r="BQ23" i="1"/>
  <c r="BQ31" i="1" s="1"/>
  <c r="BP34" i="1"/>
  <c r="BP35" i="1" s="1"/>
  <c r="P19" i="1"/>
  <c r="Y19" i="1"/>
  <c r="CV19" i="1"/>
  <c r="S23" i="1"/>
  <c r="S31" i="1" s="1"/>
  <c r="R19" i="1"/>
  <c r="AH23" i="1"/>
  <c r="AH31" i="1" s="1"/>
  <c r="I19" i="1"/>
  <c r="CG19" i="1"/>
  <c r="CB23" i="1"/>
  <c r="CB31" i="1" s="1"/>
  <c r="BR34" i="1"/>
  <c r="BR35" i="1" s="1"/>
  <c r="CX34" i="1"/>
  <c r="CX35" i="1" s="1"/>
  <c r="V34" i="1"/>
  <c r="V35" i="1" s="1"/>
  <c r="CK23" i="1"/>
  <c r="CK31" i="1" s="1"/>
  <c r="BX34" i="1"/>
  <c r="BX35" i="1" s="1"/>
  <c r="CE34" i="1"/>
  <c r="CE35" i="1" s="1"/>
  <c r="Y23" i="1"/>
  <c r="Y31" i="1" s="1"/>
  <c r="S19" i="1"/>
  <c r="Z34" i="1"/>
  <c r="Z35" i="1" s="1"/>
  <c r="I23" i="1"/>
  <c r="I31" i="1" s="1"/>
  <c r="CP23" i="1"/>
  <c r="CP31" i="1" s="1"/>
  <c r="AA19" i="1"/>
  <c r="BU23" i="1"/>
  <c r="BU31" i="1" s="1"/>
  <c r="M34" i="1"/>
  <c r="M35" i="1" s="1"/>
  <c r="T23" i="1"/>
  <c r="T31" i="1" s="1"/>
  <c r="X19" i="1"/>
  <c r="BO34" i="1"/>
  <c r="BO35" i="1" s="1"/>
  <c r="CI23" i="1"/>
  <c r="CI31" i="1" s="1"/>
  <c r="CM19" i="1"/>
  <c r="E23" i="1"/>
  <c r="E31" i="1" s="1"/>
  <c r="BW23" i="1"/>
  <c r="BW31" i="1" s="1"/>
  <c r="CU23" i="1"/>
  <c r="CU31" i="1" s="1"/>
  <c r="D19" i="1"/>
  <c r="L23" i="1"/>
  <c r="L31" i="1" s="1"/>
  <c r="CY23" i="1"/>
  <c r="CY31" i="1" s="1"/>
  <c r="AG19" i="1"/>
  <c r="BT23" i="1"/>
  <c r="BT31" i="1" s="1"/>
  <c r="CR19" i="1"/>
  <c r="BR19" i="1"/>
  <c r="CL19" i="1"/>
  <c r="CX19" i="1"/>
  <c r="CF19" i="1"/>
  <c r="V19" i="1"/>
  <c r="J19" i="1"/>
  <c r="CS23" i="1"/>
  <c r="CS31" i="1" s="1"/>
  <c r="AC34" i="1"/>
  <c r="AC35" i="1" s="1"/>
  <c r="N19" i="1"/>
  <c r="BQ19" i="1"/>
  <c r="BX23" i="1"/>
  <c r="BX31" i="1" s="1"/>
  <c r="CT19" i="1"/>
  <c r="W34" i="1"/>
  <c r="W35" i="1" s="1"/>
  <c r="P23" i="1"/>
  <c r="P31" i="1" s="1"/>
  <c r="CE19" i="1"/>
  <c r="Q23" i="1"/>
  <c r="Q31" i="1" s="1"/>
  <c r="CZ34" i="1"/>
  <c r="CZ35" i="1" s="1"/>
  <c r="CV23" i="1"/>
  <c r="CV31" i="1" s="1"/>
  <c r="R23" i="1"/>
  <c r="R31" i="1" s="1"/>
  <c r="Z19" i="1"/>
  <c r="AH19" i="1"/>
  <c r="CG23" i="1"/>
  <c r="CG31" i="1" s="1"/>
  <c r="CO34" i="1"/>
  <c r="CO35" i="1" s="1"/>
  <c r="DA23" i="1"/>
  <c r="DA31" i="1" s="1"/>
  <c r="AI36" i="1" l="1"/>
  <c r="BK35" i="1"/>
  <c r="AI35" i="1"/>
  <c r="BL35" i="1"/>
  <c r="BK37" i="1"/>
  <c r="DC37" i="1"/>
  <c r="DD35" i="1"/>
  <c r="DC36" i="1"/>
  <c r="DC35" i="1"/>
  <c r="AI37" i="1"/>
  <c r="DC19" i="1"/>
  <c r="AJ35" i="1"/>
  <c r="DC23" i="1"/>
  <c r="DC31" i="1" s="1"/>
</calcChain>
</file>

<file path=xl/sharedStrings.xml><?xml version="1.0" encoding="utf-8"?>
<sst xmlns="http://schemas.openxmlformats.org/spreadsheetml/2006/main" count="45" uniqueCount="37">
  <si>
    <t>M.W.</t>
    <phoneticPr fontId="2" type="noConversion"/>
  </si>
  <si>
    <t>Averge</t>
    <phoneticPr fontId="2" type="noConversion"/>
  </si>
  <si>
    <t>STD</t>
    <phoneticPr fontId="2" type="noConversion"/>
  </si>
  <si>
    <t>FeO</t>
    <phoneticPr fontId="2" type="noConversion"/>
  </si>
  <si>
    <t>MnO</t>
    <phoneticPr fontId="2" type="noConversion"/>
  </si>
  <si>
    <t>MgO</t>
    <phoneticPr fontId="2" type="noConversion"/>
  </si>
  <si>
    <t>CaO</t>
    <phoneticPr fontId="2" type="noConversion"/>
  </si>
  <si>
    <t>sum</t>
    <phoneticPr fontId="2" type="noConversion"/>
  </si>
  <si>
    <t>Oxygen Sum</t>
    <phoneticPr fontId="2" type="noConversion"/>
  </si>
  <si>
    <t>Oxygen No.</t>
    <phoneticPr fontId="2" type="noConversion"/>
  </si>
  <si>
    <t>Oxygen F.</t>
    <phoneticPr fontId="2" type="noConversion"/>
  </si>
  <si>
    <t>Si</t>
    <phoneticPr fontId="2" type="noConversion"/>
  </si>
  <si>
    <t>Al(T)</t>
    <phoneticPr fontId="2" type="noConversion"/>
  </si>
  <si>
    <t>Sum(T)</t>
    <phoneticPr fontId="2" type="noConversion"/>
  </si>
  <si>
    <t>Al(total)</t>
    <phoneticPr fontId="2" type="noConversion"/>
  </si>
  <si>
    <t>Al(O)</t>
    <phoneticPr fontId="2" type="noConversion"/>
  </si>
  <si>
    <t>Ti</t>
    <phoneticPr fontId="2" type="noConversion"/>
  </si>
  <si>
    <t>Fe(2+)</t>
    <phoneticPr fontId="2" type="noConversion"/>
  </si>
  <si>
    <t>Mn</t>
    <phoneticPr fontId="2" type="noConversion"/>
  </si>
  <si>
    <t>Mg</t>
    <phoneticPr fontId="2" type="noConversion"/>
  </si>
  <si>
    <t>Ca</t>
    <phoneticPr fontId="2" type="noConversion"/>
  </si>
  <si>
    <t>Na</t>
    <phoneticPr fontId="2" type="noConversion"/>
  </si>
  <si>
    <t>K</t>
    <phoneticPr fontId="2" type="noConversion"/>
  </si>
  <si>
    <t>Sum</t>
    <phoneticPr fontId="2" type="noConversion"/>
  </si>
  <si>
    <t>Fe/(Fe+Mg)</t>
    <phoneticPr fontId="2" type="noConversion"/>
  </si>
  <si>
    <t>Al4c</t>
    <phoneticPr fontId="2" type="noConversion"/>
  </si>
  <si>
    <t>Min.</t>
    <phoneticPr fontId="2" type="noConversion"/>
  </si>
  <si>
    <t>Max.</t>
    <phoneticPr fontId="2" type="noConversion"/>
  </si>
  <si>
    <t>Stage IV</t>
    <phoneticPr fontId="2" type="noConversion"/>
  </si>
  <si>
    <t>Stage II</t>
    <phoneticPr fontId="2" type="noConversion"/>
  </si>
  <si>
    <t>Stage III</t>
    <phoneticPr fontId="2" type="noConversion"/>
  </si>
  <si>
    <t>T(°C)</t>
    <phoneticPr fontId="2" type="noConversion"/>
  </si>
  <si>
    <r>
      <t>SiO</t>
    </r>
    <r>
      <rPr>
        <b/>
        <vertAlign val="subscript"/>
        <sz val="11"/>
        <rFont val="Palatino Linotype"/>
        <family val="1"/>
      </rPr>
      <t>2</t>
    </r>
    <phoneticPr fontId="2" type="noConversion"/>
  </si>
  <si>
    <r>
      <t>TiO</t>
    </r>
    <r>
      <rPr>
        <b/>
        <vertAlign val="subscript"/>
        <sz val="11"/>
        <rFont val="Palatino Linotype"/>
        <family val="1"/>
      </rPr>
      <t>2</t>
    </r>
    <phoneticPr fontId="2" type="noConversion"/>
  </si>
  <si>
    <r>
      <t>Al</t>
    </r>
    <r>
      <rPr>
        <b/>
        <vertAlign val="subscript"/>
        <sz val="11"/>
        <rFont val="Palatino Linotype"/>
        <family val="1"/>
      </rPr>
      <t>2</t>
    </r>
    <r>
      <rPr>
        <b/>
        <sz val="11"/>
        <rFont val="Palatino Linotype"/>
        <family val="1"/>
      </rPr>
      <t>O</t>
    </r>
    <r>
      <rPr>
        <b/>
        <vertAlign val="subscript"/>
        <sz val="11"/>
        <rFont val="Palatino Linotype"/>
        <family val="1"/>
      </rPr>
      <t>3</t>
    </r>
    <phoneticPr fontId="2" type="noConversion"/>
  </si>
  <si>
    <r>
      <t>Na</t>
    </r>
    <r>
      <rPr>
        <b/>
        <vertAlign val="subscript"/>
        <sz val="11"/>
        <rFont val="Palatino Linotype"/>
        <family val="1"/>
      </rPr>
      <t>2</t>
    </r>
    <r>
      <rPr>
        <b/>
        <sz val="11"/>
        <rFont val="Palatino Linotype"/>
        <family val="1"/>
      </rPr>
      <t>O</t>
    </r>
    <phoneticPr fontId="2" type="noConversion"/>
  </si>
  <si>
    <r>
      <t>K</t>
    </r>
    <r>
      <rPr>
        <b/>
        <vertAlign val="subscript"/>
        <sz val="11"/>
        <rFont val="Palatino Linotype"/>
        <family val="1"/>
      </rPr>
      <t>2</t>
    </r>
    <r>
      <rPr>
        <b/>
        <sz val="11"/>
        <rFont val="Palatino Linotype"/>
        <family val="1"/>
      </rPr>
      <t>O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</si>
</sst>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 "/>
    <numFmt numFmtId="177" formatCode="0.00_ 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Palatino Linotype"/>
      <family val="1"/>
    </font>
    <font>
      <b/>
      <sz val="11"/>
      <name val="Palatino Linotype"/>
      <family val="1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1"/>
      <color rgb="FFFF0000"/>
      <name val="Palatino Linotype"/>
      <family val="1"/>
    </font>
    <font>
      <b/>
      <vertAlign val="subscript"/>
      <sz val="1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76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176" fontId="3" fillId="2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176" fontId="3" fillId="2" borderId="0" xfId="0" applyNumberFormat="1" applyFont="1" applyFill="1" applyBorder="1" applyAlignment="1">
      <alignment horizontal="left" vertical="center"/>
    </xf>
    <xf numFmtId="177" fontId="5" fillId="2" borderId="0" xfId="0" applyNumberFormat="1" applyFont="1" applyFill="1" applyAlignment="1">
      <alignment horizontal="left" vertical="center"/>
    </xf>
    <xf numFmtId="177" fontId="6" fillId="2" borderId="0" xfId="0" applyNumberFormat="1" applyFont="1" applyFill="1" applyAlignment="1">
      <alignment horizontal="left" vertical="center"/>
    </xf>
    <xf numFmtId="177" fontId="3" fillId="2" borderId="0" xfId="0" applyNumberFormat="1" applyFont="1" applyFill="1" applyAlignment="1">
      <alignment horizontal="left" vertical="center"/>
    </xf>
    <xf numFmtId="177" fontId="4" fillId="2" borderId="0" xfId="0" applyNumberFormat="1" applyFont="1" applyFill="1" applyAlignment="1">
      <alignment horizontal="left" vertical="center"/>
    </xf>
    <xf numFmtId="176" fontId="3" fillId="2" borderId="2" xfId="0" applyNumberFormat="1" applyFont="1" applyFill="1" applyBorder="1" applyAlignment="1">
      <alignment horizontal="left" vertical="center"/>
    </xf>
    <xf numFmtId="177" fontId="3" fillId="2" borderId="1" xfId="0" applyNumberFormat="1" applyFont="1" applyFill="1" applyBorder="1" applyAlignment="1">
      <alignment horizontal="left" vertical="center"/>
    </xf>
    <xf numFmtId="177" fontId="4" fillId="2" borderId="1" xfId="0" applyNumberFormat="1" applyFont="1" applyFill="1" applyBorder="1" applyAlignment="1">
      <alignment horizontal="left" vertical="center"/>
    </xf>
    <xf numFmtId="176" fontId="4" fillId="2" borderId="0" xfId="0" applyNumberFormat="1" applyFont="1" applyFill="1" applyBorder="1" applyAlignment="1">
      <alignment horizontal="left" vertical="center"/>
    </xf>
    <xf numFmtId="177" fontId="3" fillId="2" borderId="0" xfId="0" applyNumberFormat="1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176" fontId="4" fillId="2" borderId="2" xfId="0" applyNumberFormat="1" applyFont="1" applyFill="1" applyBorder="1" applyAlignment="1">
      <alignment horizontal="left" vertical="center"/>
    </xf>
    <xf numFmtId="176" fontId="3" fillId="2" borderId="3" xfId="0" applyNumberFormat="1" applyFont="1" applyFill="1" applyBorder="1" applyAlignment="1">
      <alignment horizontal="left" vertical="center"/>
    </xf>
    <xf numFmtId="176" fontId="4" fillId="2" borderId="3" xfId="0" applyNumberFormat="1" applyFont="1" applyFill="1" applyBorder="1" applyAlignment="1">
      <alignment horizontal="left" vertical="center"/>
    </xf>
    <xf numFmtId="176" fontId="4" fillId="2" borderId="1" xfId="0" applyNumberFormat="1" applyFont="1" applyFill="1" applyBorder="1" applyAlignment="1">
      <alignment horizontal="left" vertical="center"/>
    </xf>
    <xf numFmtId="176" fontId="4" fillId="2" borderId="0" xfId="0" applyNumberFormat="1" applyFont="1" applyFill="1" applyAlignment="1">
      <alignment horizontal="left" vertical="center"/>
    </xf>
    <xf numFmtId="177" fontId="3" fillId="2" borderId="4" xfId="0" applyNumberFormat="1" applyFont="1" applyFill="1" applyBorder="1" applyAlignment="1">
      <alignment horizontal="left" vertical="center"/>
    </xf>
    <xf numFmtId="177" fontId="7" fillId="2" borderId="5" xfId="0" applyNumberFormat="1" applyFont="1" applyFill="1" applyBorder="1" applyAlignment="1">
      <alignment horizontal="left" vertical="center"/>
    </xf>
    <xf numFmtId="177" fontId="7" fillId="2" borderId="6" xfId="0" applyNumberFormat="1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177" fontId="4" fillId="2" borderId="10" xfId="0" applyNumberFormat="1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37"/>
  <sheetViews>
    <sheetView tabSelected="1" zoomScale="70" zoomScaleNormal="70" workbookViewId="0">
      <selection activeCell="A22" sqref="A22"/>
    </sheetView>
  </sheetViews>
  <sheetFormatPr defaultColWidth="10" defaultRowHeight="18" customHeight="1" x14ac:dyDescent="0.3"/>
  <cols>
    <col min="1" max="2" width="14.375" style="1" customWidth="1"/>
    <col min="3" max="3" width="12.125" style="2" customWidth="1"/>
    <col min="4" max="29" width="9.875" style="2" bestFit="1" customWidth="1"/>
    <col min="30" max="31" width="9.875" style="3" customWidth="1"/>
    <col min="32" max="32" width="10" style="2"/>
    <col min="33" max="63" width="9.875" style="2" bestFit="1" customWidth="1"/>
    <col min="64" max="65" width="9.875" style="3" customWidth="1"/>
    <col min="66" max="66" width="3.875" style="2" customWidth="1"/>
    <col min="67" max="106" width="9.875" style="2" bestFit="1" customWidth="1"/>
    <col min="107" max="108" width="10" style="3"/>
    <col min="109" max="16384" width="10" style="2"/>
  </cols>
  <sheetData>
    <row r="1" spans="1:108" s="3" customFormat="1" ht="17.25" x14ac:dyDescent="0.3">
      <c r="A1" s="21"/>
      <c r="B1" s="21"/>
      <c r="D1" s="3" t="s">
        <v>29</v>
      </c>
      <c r="AK1" s="3" t="s">
        <v>30</v>
      </c>
      <c r="BO1" s="3" t="s">
        <v>28</v>
      </c>
    </row>
    <row r="2" spans="1:108" s="5" customFormat="1" ht="17.25" x14ac:dyDescent="0.3">
      <c r="A2" s="4" t="s">
        <v>0</v>
      </c>
      <c r="B2" s="20"/>
      <c r="D2" s="5">
        <v>1</v>
      </c>
      <c r="E2" s="5">
        <v>2</v>
      </c>
      <c r="F2" s="5">
        <v>3</v>
      </c>
      <c r="G2" s="5">
        <v>4</v>
      </c>
      <c r="H2" s="5">
        <v>5</v>
      </c>
      <c r="I2" s="5">
        <v>6</v>
      </c>
      <c r="J2" s="5">
        <v>7</v>
      </c>
      <c r="K2" s="5">
        <v>8</v>
      </c>
      <c r="L2" s="5">
        <v>9</v>
      </c>
      <c r="M2" s="5">
        <v>10</v>
      </c>
      <c r="N2" s="5">
        <v>11</v>
      </c>
      <c r="O2" s="5">
        <v>12</v>
      </c>
      <c r="P2" s="5">
        <v>13</v>
      </c>
      <c r="Q2" s="5">
        <v>14</v>
      </c>
      <c r="R2" s="5">
        <v>15</v>
      </c>
      <c r="S2" s="5">
        <v>16</v>
      </c>
      <c r="T2" s="5">
        <v>17</v>
      </c>
      <c r="U2" s="5">
        <v>18</v>
      </c>
      <c r="V2" s="5">
        <v>19</v>
      </c>
      <c r="W2" s="5">
        <v>20</v>
      </c>
      <c r="X2" s="5">
        <v>21</v>
      </c>
      <c r="Y2" s="5">
        <v>22</v>
      </c>
      <c r="Z2" s="5">
        <v>23</v>
      </c>
      <c r="AA2" s="5">
        <v>24</v>
      </c>
      <c r="AB2" s="5">
        <v>25</v>
      </c>
      <c r="AC2" s="5">
        <v>26</v>
      </c>
      <c r="AD2" s="5">
        <v>27</v>
      </c>
      <c r="AE2" s="5">
        <v>28</v>
      </c>
      <c r="AF2" s="5">
        <v>29</v>
      </c>
      <c r="AG2" s="5">
        <v>30</v>
      </c>
      <c r="AH2" s="5">
        <v>31</v>
      </c>
      <c r="AI2" s="5" t="s">
        <v>1</v>
      </c>
      <c r="AJ2" s="5" t="s">
        <v>2</v>
      </c>
      <c r="AK2" s="5">
        <v>1</v>
      </c>
      <c r="AL2" s="5">
        <v>2</v>
      </c>
      <c r="AM2" s="5">
        <v>3</v>
      </c>
      <c r="AN2" s="5">
        <v>4</v>
      </c>
      <c r="AO2" s="5">
        <v>5</v>
      </c>
      <c r="AP2" s="5">
        <v>6</v>
      </c>
      <c r="AQ2" s="5">
        <v>7</v>
      </c>
      <c r="AR2" s="5">
        <v>8</v>
      </c>
      <c r="AS2" s="5">
        <v>9</v>
      </c>
      <c r="AT2" s="5">
        <v>10</v>
      </c>
      <c r="AU2" s="5">
        <v>11</v>
      </c>
      <c r="AV2" s="5">
        <v>12</v>
      </c>
      <c r="AW2" s="5">
        <v>13</v>
      </c>
      <c r="AX2" s="5">
        <v>14</v>
      </c>
      <c r="AY2" s="5">
        <v>15</v>
      </c>
      <c r="AZ2" s="5">
        <v>16</v>
      </c>
      <c r="BA2" s="5">
        <v>17</v>
      </c>
      <c r="BB2" s="5">
        <v>18</v>
      </c>
      <c r="BC2" s="5">
        <v>19</v>
      </c>
      <c r="BD2" s="5">
        <v>20</v>
      </c>
      <c r="BE2" s="5">
        <v>21</v>
      </c>
      <c r="BF2" s="5">
        <v>22</v>
      </c>
      <c r="BG2" s="5">
        <v>23</v>
      </c>
      <c r="BH2" s="5">
        <v>24</v>
      </c>
      <c r="BI2" s="5">
        <v>25</v>
      </c>
      <c r="BJ2" s="5">
        <v>26</v>
      </c>
      <c r="BK2" s="5" t="s">
        <v>1</v>
      </c>
      <c r="BL2" s="5" t="s">
        <v>2</v>
      </c>
      <c r="BO2" s="5">
        <v>1</v>
      </c>
      <c r="BP2" s="5">
        <v>2</v>
      </c>
      <c r="BQ2" s="5">
        <v>3</v>
      </c>
      <c r="BR2" s="5">
        <v>4</v>
      </c>
      <c r="BS2" s="5">
        <v>5</v>
      </c>
      <c r="BT2" s="5">
        <v>6</v>
      </c>
      <c r="BU2" s="5">
        <v>7</v>
      </c>
      <c r="BV2" s="5">
        <v>8</v>
      </c>
      <c r="BW2" s="5">
        <v>9</v>
      </c>
      <c r="BX2" s="5">
        <v>10</v>
      </c>
      <c r="BY2" s="5">
        <v>11</v>
      </c>
      <c r="BZ2" s="5">
        <v>12</v>
      </c>
      <c r="CA2" s="5">
        <v>13</v>
      </c>
      <c r="CB2" s="5">
        <v>14</v>
      </c>
      <c r="CC2" s="5">
        <v>15</v>
      </c>
      <c r="CD2" s="5">
        <v>16</v>
      </c>
      <c r="CE2" s="5">
        <v>17</v>
      </c>
      <c r="CF2" s="5">
        <v>18</v>
      </c>
      <c r="CG2" s="5">
        <v>19</v>
      </c>
      <c r="CH2" s="5">
        <v>20</v>
      </c>
      <c r="CI2" s="5">
        <v>21</v>
      </c>
      <c r="CJ2" s="5">
        <v>22</v>
      </c>
      <c r="CK2" s="5">
        <v>23</v>
      </c>
      <c r="CL2" s="5">
        <v>24</v>
      </c>
      <c r="CM2" s="5">
        <v>25</v>
      </c>
      <c r="CN2" s="5">
        <v>26</v>
      </c>
      <c r="CO2" s="5">
        <v>27</v>
      </c>
      <c r="CP2" s="5">
        <v>28</v>
      </c>
      <c r="CQ2" s="5">
        <v>29</v>
      </c>
      <c r="CR2" s="5">
        <v>30</v>
      </c>
      <c r="CS2" s="5">
        <v>31</v>
      </c>
      <c r="CT2" s="5">
        <v>32</v>
      </c>
      <c r="CU2" s="5">
        <v>33</v>
      </c>
      <c r="CV2" s="5">
        <v>34</v>
      </c>
      <c r="CW2" s="5">
        <v>35</v>
      </c>
      <c r="CX2" s="5">
        <v>36</v>
      </c>
      <c r="CY2" s="5">
        <v>37</v>
      </c>
      <c r="CZ2" s="5">
        <v>38</v>
      </c>
      <c r="DA2" s="5">
        <v>39</v>
      </c>
      <c r="DB2" s="5">
        <v>40</v>
      </c>
      <c r="DC2" s="5" t="s">
        <v>1</v>
      </c>
      <c r="DD2" s="5" t="s">
        <v>2</v>
      </c>
    </row>
    <row r="3" spans="1:108" ht="18.75" x14ac:dyDescent="0.3">
      <c r="A3" s="6">
        <v>60.084299999999999</v>
      </c>
      <c r="B3" s="6"/>
      <c r="C3" s="30" t="s">
        <v>32</v>
      </c>
      <c r="D3" s="7">
        <v>30.254000000000001</v>
      </c>
      <c r="E3" s="7">
        <v>27.446000000000002</v>
      </c>
      <c r="F3" s="7">
        <v>29.64</v>
      </c>
      <c r="G3" s="7">
        <v>28.266999999999999</v>
      </c>
      <c r="H3" s="7">
        <v>26.588999999999999</v>
      </c>
      <c r="I3" s="7">
        <v>28.416</v>
      </c>
      <c r="J3" s="7">
        <v>27.504999999999999</v>
      </c>
      <c r="K3" s="7">
        <v>26.844999999999999</v>
      </c>
      <c r="L3" s="7">
        <v>27.643000000000001</v>
      </c>
      <c r="M3" s="7">
        <v>27.254000000000001</v>
      </c>
      <c r="N3" s="7">
        <v>27.678000000000001</v>
      </c>
      <c r="O3" s="7">
        <v>27.881</v>
      </c>
      <c r="P3" s="7">
        <v>26.753</v>
      </c>
      <c r="Q3" s="7">
        <v>29.364999999999998</v>
      </c>
      <c r="R3" s="7">
        <v>27.817</v>
      </c>
      <c r="S3" s="7">
        <v>28.66</v>
      </c>
      <c r="T3" s="7">
        <v>27.651</v>
      </c>
      <c r="U3" s="7">
        <v>27.42</v>
      </c>
      <c r="V3" s="7">
        <v>26.446000000000002</v>
      </c>
      <c r="W3" s="7">
        <v>26.616</v>
      </c>
      <c r="X3" s="7">
        <v>27.934999999999999</v>
      </c>
      <c r="Y3" s="7">
        <v>28.065000000000001</v>
      </c>
      <c r="Z3" s="7">
        <v>28.366</v>
      </c>
      <c r="AA3" s="7">
        <v>27.698</v>
      </c>
      <c r="AB3" s="7">
        <v>27.827999999999999</v>
      </c>
      <c r="AC3" s="7">
        <v>27.373999999999999</v>
      </c>
      <c r="AD3" s="7">
        <v>27.042000000000002</v>
      </c>
      <c r="AE3" s="7">
        <v>27.591999999999999</v>
      </c>
      <c r="AF3" s="7">
        <v>27.059000000000001</v>
      </c>
      <c r="AG3" s="7">
        <v>27.997</v>
      </c>
      <c r="AH3" s="7">
        <v>27.884</v>
      </c>
      <c r="AI3" s="8">
        <f>AVERAGE(D3:AH3)</f>
        <v>27.773741935483869</v>
      </c>
      <c r="AJ3" s="8">
        <f>STDEV(D3:AH3)</f>
        <v>0.8644906773255544</v>
      </c>
      <c r="AK3" s="9">
        <v>25.373000000000001</v>
      </c>
      <c r="AL3" s="9">
        <v>25.148</v>
      </c>
      <c r="AM3" s="9">
        <v>25.196999999999999</v>
      </c>
      <c r="AN3" s="9">
        <v>25.423999999999999</v>
      </c>
      <c r="AO3" s="9">
        <v>25.311</v>
      </c>
      <c r="AP3" s="9">
        <v>26.167999999999999</v>
      </c>
      <c r="AQ3" s="9">
        <v>26.602</v>
      </c>
      <c r="AR3" s="9">
        <v>26.056999999999999</v>
      </c>
      <c r="AS3" s="9">
        <v>24.452000000000002</v>
      </c>
      <c r="AT3" s="9">
        <v>25.373000000000001</v>
      </c>
      <c r="AU3" s="9">
        <v>24.038</v>
      </c>
      <c r="AV3" s="9">
        <v>24.661999999999999</v>
      </c>
      <c r="AW3" s="9">
        <v>26.157</v>
      </c>
      <c r="AX3" s="9">
        <v>26.138000000000002</v>
      </c>
      <c r="AY3" s="9">
        <v>27.1</v>
      </c>
      <c r="AZ3" s="9">
        <v>25.327999999999999</v>
      </c>
      <c r="BA3" s="9">
        <v>24.748999999999999</v>
      </c>
      <c r="BB3" s="9">
        <v>25.786999999999999</v>
      </c>
      <c r="BC3" s="9">
        <v>25.381</v>
      </c>
      <c r="BD3" s="9">
        <v>25.585999999999999</v>
      </c>
      <c r="BE3" s="9">
        <v>26.837</v>
      </c>
      <c r="BF3" s="9">
        <v>27.38</v>
      </c>
      <c r="BG3" s="9">
        <v>27.157</v>
      </c>
      <c r="BH3" s="9">
        <v>26.931999999999999</v>
      </c>
      <c r="BI3" s="9">
        <v>26.914999999999999</v>
      </c>
      <c r="BJ3" s="9">
        <v>25.693999999999999</v>
      </c>
      <c r="BK3" s="10">
        <f>AVERAGE(AK3:BJ3)</f>
        <v>25.805615384615383</v>
      </c>
      <c r="BL3" s="10">
        <f>STDEV(AK3:BJ3)</f>
        <v>0.89496869562786718</v>
      </c>
      <c r="BM3" s="9"/>
      <c r="BN3" s="7"/>
      <c r="BO3" s="7">
        <v>26.251999999999999</v>
      </c>
      <c r="BP3" s="7">
        <v>26.529</v>
      </c>
      <c r="BQ3" s="7">
        <v>24.998999999999999</v>
      </c>
      <c r="BR3" s="7">
        <v>25.87</v>
      </c>
      <c r="BS3" s="7">
        <v>24.849</v>
      </c>
      <c r="BT3" s="7">
        <v>25.696000000000002</v>
      </c>
      <c r="BU3" s="7">
        <v>26.058</v>
      </c>
      <c r="BV3" s="7">
        <v>26.241</v>
      </c>
      <c r="BW3" s="7">
        <v>25.635999999999999</v>
      </c>
      <c r="BX3" s="7">
        <v>25.312999999999999</v>
      </c>
      <c r="BY3" s="7">
        <v>26.803999999999998</v>
      </c>
      <c r="BZ3" s="7">
        <v>25.792999999999999</v>
      </c>
      <c r="CA3" s="7">
        <v>25.081</v>
      </c>
      <c r="CB3" s="7">
        <v>25.885000000000002</v>
      </c>
      <c r="CC3" s="7">
        <v>26.363</v>
      </c>
      <c r="CD3" s="7">
        <v>26.004999999999999</v>
      </c>
      <c r="CE3" s="7">
        <v>27.169</v>
      </c>
      <c r="CF3" s="7">
        <v>26.119</v>
      </c>
      <c r="CG3" s="7">
        <v>26.175999999999998</v>
      </c>
      <c r="CH3" s="7">
        <v>25.86</v>
      </c>
      <c r="CI3" s="7">
        <v>25.741</v>
      </c>
      <c r="CJ3" s="7">
        <v>25.391999999999999</v>
      </c>
      <c r="CK3" s="7">
        <v>26.774000000000001</v>
      </c>
      <c r="CL3" s="7">
        <v>26.608000000000001</v>
      </c>
      <c r="CM3" s="7">
        <v>25.454000000000001</v>
      </c>
      <c r="CN3" s="7">
        <v>26.376000000000001</v>
      </c>
      <c r="CO3" s="7">
        <v>25.26</v>
      </c>
      <c r="CP3" s="7">
        <v>25.436</v>
      </c>
      <c r="CQ3" s="7">
        <v>25.821000000000002</v>
      </c>
      <c r="CR3" s="7">
        <v>25.997</v>
      </c>
      <c r="CS3" s="7">
        <v>25.881</v>
      </c>
      <c r="CT3" s="7">
        <v>25.076000000000001</v>
      </c>
      <c r="CU3" s="7">
        <v>26.114999999999998</v>
      </c>
      <c r="CV3" s="7">
        <v>25.852</v>
      </c>
      <c r="CW3" s="7">
        <v>24.824000000000002</v>
      </c>
      <c r="CX3" s="7">
        <v>25.800999999999998</v>
      </c>
      <c r="CY3" s="7">
        <v>25.603000000000002</v>
      </c>
      <c r="CZ3" s="7">
        <v>26.771000000000001</v>
      </c>
      <c r="DA3" s="7">
        <v>25.747</v>
      </c>
      <c r="DB3" s="7">
        <v>25.568000000000001</v>
      </c>
      <c r="DC3" s="10">
        <f>AVERAGE(BO3:DB3)</f>
        <v>25.86987499999999</v>
      </c>
      <c r="DD3" s="10">
        <f>STDEV(BO3:DB3)</f>
        <v>0.55352632659230327</v>
      </c>
    </row>
    <row r="4" spans="1:108" ht="18.75" x14ac:dyDescent="0.3">
      <c r="A4" s="1">
        <v>79.865799999999993</v>
      </c>
      <c r="C4" s="30" t="s">
        <v>33</v>
      </c>
      <c r="D4" s="7">
        <v>0.12</v>
      </c>
      <c r="E4" s="7">
        <v>1.4E-2</v>
      </c>
      <c r="F4" s="7">
        <v>6.6000000000000003E-2</v>
      </c>
      <c r="G4" s="7">
        <v>0.06</v>
      </c>
      <c r="H4" s="7">
        <v>8.7999999999999995E-2</v>
      </c>
      <c r="I4" s="7">
        <v>0.33600000000000002</v>
      </c>
      <c r="J4" s="7">
        <v>0</v>
      </c>
      <c r="K4" s="7">
        <v>3.5000000000000003E-2</v>
      </c>
      <c r="L4" s="7">
        <v>3.5000000000000003E-2</v>
      </c>
      <c r="M4" s="7">
        <v>0.06</v>
      </c>
      <c r="N4" s="7">
        <v>0.108</v>
      </c>
      <c r="O4" s="7">
        <v>0</v>
      </c>
      <c r="P4" s="7">
        <v>0.03</v>
      </c>
      <c r="Q4" s="7">
        <v>0.20399999999999999</v>
      </c>
      <c r="R4" s="7">
        <v>9.9000000000000005E-2</v>
      </c>
      <c r="S4" s="7">
        <v>0.42799999999999999</v>
      </c>
      <c r="T4" s="7">
        <v>5.0999999999999997E-2</v>
      </c>
      <c r="U4" s="7">
        <v>5.0999999999999997E-2</v>
      </c>
      <c r="V4" s="7">
        <v>2.5000000000000001E-2</v>
      </c>
      <c r="W4" s="7">
        <v>1.6E-2</v>
      </c>
      <c r="X4" s="7">
        <v>5.8999999999999997E-2</v>
      </c>
      <c r="Y4" s="7">
        <v>9.1999999999999998E-2</v>
      </c>
      <c r="Z4" s="7">
        <v>8.8999999999999996E-2</v>
      </c>
      <c r="AA4" s="7">
        <v>0.14499999999999999</v>
      </c>
      <c r="AB4" s="7">
        <v>0.71199999999999997</v>
      </c>
      <c r="AC4" s="7">
        <v>2.5999999999999999E-2</v>
      </c>
      <c r="AD4" s="7">
        <v>5.8000000000000003E-2</v>
      </c>
      <c r="AE4" s="7">
        <v>2.3330000000000002</v>
      </c>
      <c r="AF4" s="7">
        <v>1.7000000000000001E-2</v>
      </c>
      <c r="AG4" s="7">
        <v>2.8000000000000001E-2</v>
      </c>
      <c r="AH4" s="7">
        <v>2.7E-2</v>
      </c>
      <c r="AI4" s="8">
        <f t="shared" ref="AI4:AI11" si="0">AVERAGE(D4:AH4)</f>
        <v>0.17458064516129032</v>
      </c>
      <c r="AJ4" s="8">
        <f t="shared" ref="AJ4:AJ11" si="1">STDEV(D4:AH4)</f>
        <v>0.42638892842048554</v>
      </c>
      <c r="AK4" s="9">
        <v>8.2000000000000003E-2</v>
      </c>
      <c r="AL4" s="9">
        <v>0.13500000000000001</v>
      </c>
      <c r="AM4" s="9">
        <v>0.14000000000000001</v>
      </c>
      <c r="AN4" s="9">
        <v>0.14399999999999999</v>
      </c>
      <c r="AO4" s="9">
        <v>0.11700000000000001</v>
      </c>
      <c r="AP4" s="9">
        <v>7.0000000000000007E-2</v>
      </c>
      <c r="AQ4" s="9">
        <v>4.5999999999999999E-2</v>
      </c>
      <c r="AR4" s="9">
        <v>4.1000000000000002E-2</v>
      </c>
      <c r="AS4" s="9">
        <v>9.5000000000000001E-2</v>
      </c>
      <c r="AT4" s="9">
        <v>8.2000000000000003E-2</v>
      </c>
      <c r="AU4" s="9">
        <v>5.0999999999999997E-2</v>
      </c>
      <c r="AV4" s="9">
        <v>4.5999999999999999E-2</v>
      </c>
      <c r="AW4" s="9">
        <v>7.3999999999999996E-2</v>
      </c>
      <c r="AX4" s="9">
        <v>0.113</v>
      </c>
      <c r="AY4" s="9">
        <v>9.0999999999999998E-2</v>
      </c>
      <c r="AZ4" s="9">
        <v>0.156</v>
      </c>
      <c r="BA4" s="9">
        <v>3.2000000000000001E-2</v>
      </c>
      <c r="BB4" s="9">
        <v>5.1999999999999998E-2</v>
      </c>
      <c r="BC4" s="9">
        <v>0.03</v>
      </c>
      <c r="BD4" s="9">
        <v>2.1999999999999999E-2</v>
      </c>
      <c r="BE4" s="9">
        <v>0.15</v>
      </c>
      <c r="BF4" s="9">
        <v>4.4999999999999998E-2</v>
      </c>
      <c r="BG4" s="9">
        <v>4.3999999999999997E-2</v>
      </c>
      <c r="BH4" s="9">
        <v>0.113</v>
      </c>
      <c r="BI4" s="9">
        <v>8.1000000000000003E-2</v>
      </c>
      <c r="BJ4" s="9">
        <v>0.02</v>
      </c>
      <c r="BK4" s="10">
        <f t="shared" ref="BK4:BK11" si="2">AVERAGE(AK4:BJ4)</f>
        <v>7.9692307692307701E-2</v>
      </c>
      <c r="BL4" s="10">
        <f t="shared" ref="BL4:BL11" si="3">STDEV(AK4:BJ4)</f>
        <v>4.2510957863373763E-2</v>
      </c>
      <c r="BM4" s="9"/>
      <c r="BN4" s="7"/>
      <c r="BO4" s="7">
        <v>4.2999999999999997E-2</v>
      </c>
      <c r="BP4" s="7">
        <v>0.05</v>
      </c>
      <c r="BQ4" s="7">
        <v>0.03</v>
      </c>
      <c r="BR4" s="7">
        <v>0</v>
      </c>
      <c r="BS4" s="7">
        <v>1.0999999999999999E-2</v>
      </c>
      <c r="BT4" s="7">
        <v>0</v>
      </c>
      <c r="BU4" s="7">
        <v>2.5000000000000001E-2</v>
      </c>
      <c r="BV4" s="7">
        <v>0.06</v>
      </c>
      <c r="BW4" s="7">
        <v>1.7999999999999999E-2</v>
      </c>
      <c r="BX4" s="7">
        <v>3.4000000000000002E-2</v>
      </c>
      <c r="BY4" s="7">
        <v>0.06</v>
      </c>
      <c r="BZ4" s="7">
        <v>6.7000000000000004E-2</v>
      </c>
      <c r="CA4" s="7">
        <v>6.5000000000000002E-2</v>
      </c>
      <c r="CB4" s="7">
        <v>9.2999999999999999E-2</v>
      </c>
      <c r="CC4" s="7">
        <v>0.161</v>
      </c>
      <c r="CD4" s="7">
        <v>0.14699999999999999</v>
      </c>
      <c r="CE4" s="7">
        <v>0.13700000000000001</v>
      </c>
      <c r="CF4" s="7">
        <v>0.108</v>
      </c>
      <c r="CG4" s="7">
        <v>6.3E-2</v>
      </c>
      <c r="CH4" s="7">
        <v>7.0000000000000001E-3</v>
      </c>
      <c r="CI4" s="7">
        <v>2.1999999999999999E-2</v>
      </c>
      <c r="CJ4" s="7">
        <v>0</v>
      </c>
      <c r="CK4" s="7">
        <v>2.7E-2</v>
      </c>
      <c r="CL4" s="7">
        <v>8.9999999999999993E-3</v>
      </c>
      <c r="CM4" s="7">
        <v>4.3999999999999997E-2</v>
      </c>
      <c r="CN4" s="7">
        <v>4.0000000000000001E-3</v>
      </c>
      <c r="CO4" s="7">
        <v>4.7E-2</v>
      </c>
      <c r="CP4" s="7">
        <v>8.5999999999999993E-2</v>
      </c>
      <c r="CQ4" s="7">
        <v>5.7000000000000002E-2</v>
      </c>
      <c r="CR4" s="7">
        <v>7.8E-2</v>
      </c>
      <c r="CS4" s="7">
        <v>7.2999999999999995E-2</v>
      </c>
      <c r="CT4" s="7">
        <v>7.2999999999999995E-2</v>
      </c>
      <c r="CU4" s="7">
        <v>7.9000000000000001E-2</v>
      </c>
      <c r="CV4" s="7">
        <v>1.7000000000000001E-2</v>
      </c>
      <c r="CW4" s="7">
        <v>3.7999999999999999E-2</v>
      </c>
      <c r="CX4" s="7">
        <v>0</v>
      </c>
      <c r="CY4" s="7">
        <v>2.7E-2</v>
      </c>
      <c r="CZ4" s="7">
        <v>2.1999999999999999E-2</v>
      </c>
      <c r="DA4" s="7">
        <v>1.6E-2</v>
      </c>
      <c r="DB4" s="7">
        <v>0.06</v>
      </c>
      <c r="DC4" s="10">
        <f t="shared" ref="DC4:DC11" si="4">AVERAGE(BO4:DB4)</f>
        <v>4.8949999999999994E-2</v>
      </c>
      <c r="DD4" s="10">
        <f t="shared" ref="DD4:DD11" si="5">STDEV(BO4:DB4)</f>
        <v>4.0528527464756714E-2</v>
      </c>
    </row>
    <row r="5" spans="1:108" ht="18.75" x14ac:dyDescent="0.3">
      <c r="A5" s="6">
        <v>101.96129999999999</v>
      </c>
      <c r="B5" s="6"/>
      <c r="C5" s="30" t="s">
        <v>34</v>
      </c>
      <c r="D5" s="7">
        <v>15.763999999999999</v>
      </c>
      <c r="E5" s="7">
        <v>17.265999999999998</v>
      </c>
      <c r="F5" s="7">
        <v>17.241</v>
      </c>
      <c r="G5" s="7">
        <v>16.623999999999999</v>
      </c>
      <c r="H5" s="7">
        <v>16.966000000000001</v>
      </c>
      <c r="I5" s="7">
        <v>16.978999999999999</v>
      </c>
      <c r="J5" s="7">
        <v>17.097999999999999</v>
      </c>
      <c r="K5" s="7">
        <v>16.884</v>
      </c>
      <c r="L5" s="7">
        <v>16.666</v>
      </c>
      <c r="M5" s="7">
        <v>16.571000000000002</v>
      </c>
      <c r="N5" s="7">
        <v>16.652000000000001</v>
      </c>
      <c r="O5" s="7">
        <v>17.869</v>
      </c>
      <c r="P5" s="7">
        <v>17.795000000000002</v>
      </c>
      <c r="Q5" s="7">
        <v>16.821999999999999</v>
      </c>
      <c r="R5" s="7">
        <v>17.234000000000002</v>
      </c>
      <c r="S5" s="7">
        <v>17.943999999999999</v>
      </c>
      <c r="T5" s="7">
        <v>17.411000000000001</v>
      </c>
      <c r="U5" s="7">
        <v>17.579999999999998</v>
      </c>
      <c r="V5" s="7">
        <v>17.677</v>
      </c>
      <c r="W5" s="7">
        <v>17.302</v>
      </c>
      <c r="X5" s="7">
        <v>17.516999999999999</v>
      </c>
      <c r="Y5" s="7">
        <v>17.960999999999999</v>
      </c>
      <c r="Z5" s="7">
        <v>17.614000000000001</v>
      </c>
      <c r="AA5" s="7">
        <v>17.513999999999999</v>
      </c>
      <c r="AB5" s="7">
        <v>17.103000000000002</v>
      </c>
      <c r="AC5" s="7">
        <v>17.486000000000001</v>
      </c>
      <c r="AD5" s="7">
        <v>17.236999999999998</v>
      </c>
      <c r="AE5" s="7">
        <v>16.353000000000002</v>
      </c>
      <c r="AF5" s="7">
        <v>17.222000000000001</v>
      </c>
      <c r="AG5" s="7">
        <v>17.594000000000001</v>
      </c>
      <c r="AH5" s="7">
        <v>17.358000000000001</v>
      </c>
      <c r="AI5" s="8">
        <f t="shared" si="0"/>
        <v>17.203354838709675</v>
      </c>
      <c r="AJ5" s="8">
        <f t="shared" si="1"/>
        <v>0.49869172497560021</v>
      </c>
      <c r="AK5" s="9">
        <v>17.309999999999999</v>
      </c>
      <c r="AL5" s="9">
        <v>17.292999999999999</v>
      </c>
      <c r="AM5" s="9">
        <v>16.963000000000001</v>
      </c>
      <c r="AN5" s="9">
        <v>16.754999999999999</v>
      </c>
      <c r="AO5" s="9">
        <v>16.986999999999998</v>
      </c>
      <c r="AP5" s="9">
        <v>18.658000000000001</v>
      </c>
      <c r="AQ5" s="9">
        <v>17.413</v>
      </c>
      <c r="AR5" s="9">
        <v>17.675000000000001</v>
      </c>
      <c r="AS5" s="9">
        <v>18.225000000000001</v>
      </c>
      <c r="AT5" s="9">
        <v>17.309999999999999</v>
      </c>
      <c r="AU5" s="9">
        <v>17.423999999999999</v>
      </c>
      <c r="AV5" s="9">
        <v>17.491</v>
      </c>
      <c r="AW5" s="9">
        <v>17.141999999999999</v>
      </c>
      <c r="AX5" s="9">
        <v>17.003</v>
      </c>
      <c r="AY5" s="9">
        <v>17.274000000000001</v>
      </c>
      <c r="AZ5" s="9">
        <v>17.407</v>
      </c>
      <c r="BA5" s="9">
        <v>17.867999999999999</v>
      </c>
      <c r="BB5" s="9">
        <v>17.736000000000001</v>
      </c>
      <c r="BC5" s="9">
        <v>17.849</v>
      </c>
      <c r="BD5" s="9">
        <v>17.831</v>
      </c>
      <c r="BE5" s="9">
        <v>17.302</v>
      </c>
      <c r="BF5" s="9">
        <v>17.442</v>
      </c>
      <c r="BG5" s="9">
        <v>17.224</v>
      </c>
      <c r="BH5" s="9">
        <v>17.224</v>
      </c>
      <c r="BI5" s="9">
        <v>17.306000000000001</v>
      </c>
      <c r="BJ5" s="9">
        <v>17.204999999999998</v>
      </c>
      <c r="BK5" s="10">
        <f t="shared" si="2"/>
        <v>17.435269230769229</v>
      </c>
      <c r="BL5" s="10">
        <f t="shared" si="3"/>
        <v>0.4098912595010839</v>
      </c>
      <c r="BM5" s="9"/>
      <c r="BN5" s="7"/>
      <c r="BO5" s="7">
        <v>18.975999999999999</v>
      </c>
      <c r="BP5" s="7">
        <v>18.853999999999999</v>
      </c>
      <c r="BQ5" s="7">
        <v>19.366</v>
      </c>
      <c r="BR5" s="7">
        <v>19.5</v>
      </c>
      <c r="BS5" s="7">
        <v>19.542000000000002</v>
      </c>
      <c r="BT5" s="7">
        <v>19.454000000000001</v>
      </c>
      <c r="BU5" s="7">
        <v>19.295000000000002</v>
      </c>
      <c r="BV5" s="7">
        <v>19.297999999999998</v>
      </c>
      <c r="BW5" s="7">
        <v>19.233000000000001</v>
      </c>
      <c r="BX5" s="7">
        <v>19.172999999999998</v>
      </c>
      <c r="BY5" s="7">
        <v>19.492000000000001</v>
      </c>
      <c r="BZ5" s="7">
        <v>19.254999999999999</v>
      </c>
      <c r="CA5" s="7">
        <v>19.178999999999998</v>
      </c>
      <c r="CB5" s="7">
        <v>19.247</v>
      </c>
      <c r="CC5" s="7">
        <v>19.419</v>
      </c>
      <c r="CD5" s="7">
        <v>18.91</v>
      </c>
      <c r="CE5" s="7">
        <v>18.966999999999999</v>
      </c>
      <c r="CF5" s="7">
        <v>18.986999999999998</v>
      </c>
      <c r="CG5" s="7">
        <v>19.094999999999999</v>
      </c>
      <c r="CH5" s="7">
        <v>18.667999999999999</v>
      </c>
      <c r="CI5" s="7">
        <v>19.661000000000001</v>
      </c>
      <c r="CJ5" s="7">
        <v>19.204999999999998</v>
      </c>
      <c r="CK5" s="7">
        <v>19.431999999999999</v>
      </c>
      <c r="CL5" s="7">
        <v>19.236000000000001</v>
      </c>
      <c r="CM5" s="7">
        <v>19.091999999999999</v>
      </c>
      <c r="CN5" s="7">
        <v>18.893000000000001</v>
      </c>
      <c r="CO5" s="7">
        <v>18.963999999999999</v>
      </c>
      <c r="CP5" s="7">
        <v>19.126999999999999</v>
      </c>
      <c r="CQ5" s="7">
        <v>19.277000000000001</v>
      </c>
      <c r="CR5" s="7">
        <v>19.189</v>
      </c>
      <c r="CS5" s="7">
        <v>18.84</v>
      </c>
      <c r="CT5" s="7">
        <v>19.123999999999999</v>
      </c>
      <c r="CU5" s="7">
        <v>19.187000000000001</v>
      </c>
      <c r="CV5" s="7">
        <v>19.375</v>
      </c>
      <c r="CW5" s="7">
        <v>19.366</v>
      </c>
      <c r="CX5" s="7">
        <v>19.241</v>
      </c>
      <c r="CY5" s="7">
        <v>19.184000000000001</v>
      </c>
      <c r="CZ5" s="7">
        <v>19.167000000000002</v>
      </c>
      <c r="DA5" s="7">
        <v>19.457999999999998</v>
      </c>
      <c r="DB5" s="7">
        <v>19.164999999999999</v>
      </c>
      <c r="DC5" s="10">
        <f t="shared" si="4"/>
        <v>19.202324999999998</v>
      </c>
      <c r="DD5" s="10">
        <f t="shared" si="5"/>
        <v>0.21549351676844231</v>
      </c>
    </row>
    <row r="6" spans="1:108" ht="17.25" x14ac:dyDescent="0.3">
      <c r="A6" s="6">
        <v>71.844399999999993</v>
      </c>
      <c r="B6" s="6"/>
      <c r="C6" s="30" t="s">
        <v>3</v>
      </c>
      <c r="D6" s="7">
        <v>26.236000000000001</v>
      </c>
      <c r="E6" s="7">
        <v>27.608000000000001</v>
      </c>
      <c r="F6" s="7">
        <v>25.35</v>
      </c>
      <c r="G6" s="7">
        <v>26.789000000000001</v>
      </c>
      <c r="H6" s="7">
        <v>27.350999999999999</v>
      </c>
      <c r="I6" s="7">
        <v>27.225999999999999</v>
      </c>
      <c r="J6" s="7">
        <v>26.652999999999999</v>
      </c>
      <c r="K6" s="7">
        <v>27.626999999999999</v>
      </c>
      <c r="L6" s="7">
        <v>27.45</v>
      </c>
      <c r="M6" s="7">
        <v>27.116</v>
      </c>
      <c r="N6" s="7">
        <v>26.806999999999999</v>
      </c>
      <c r="O6" s="7">
        <v>26.297999999999998</v>
      </c>
      <c r="P6" s="7">
        <v>26.332999999999998</v>
      </c>
      <c r="Q6" s="7">
        <v>27.385000000000002</v>
      </c>
      <c r="R6" s="7">
        <v>26.867000000000001</v>
      </c>
      <c r="S6" s="7">
        <v>26.86</v>
      </c>
      <c r="T6" s="7">
        <v>26.905999999999999</v>
      </c>
      <c r="U6" s="7">
        <v>26.361999999999998</v>
      </c>
      <c r="V6" s="7">
        <v>26.263999999999999</v>
      </c>
      <c r="W6" s="7">
        <v>26.39</v>
      </c>
      <c r="X6" s="7">
        <v>26.527999999999999</v>
      </c>
      <c r="Y6" s="7">
        <v>26.739000000000001</v>
      </c>
      <c r="Z6" s="7">
        <v>26.515000000000001</v>
      </c>
      <c r="AA6" s="7">
        <v>26.315999999999999</v>
      </c>
      <c r="AB6" s="7">
        <v>25.984000000000002</v>
      </c>
      <c r="AC6" s="7">
        <v>26.507000000000001</v>
      </c>
      <c r="AD6" s="7">
        <v>26.867999999999999</v>
      </c>
      <c r="AE6" s="7">
        <v>24.44</v>
      </c>
      <c r="AF6" s="7">
        <v>26.823</v>
      </c>
      <c r="AG6" s="7">
        <v>26.411000000000001</v>
      </c>
      <c r="AH6" s="7">
        <v>27.209</v>
      </c>
      <c r="AI6" s="8">
        <f t="shared" si="0"/>
        <v>26.652193548387103</v>
      </c>
      <c r="AJ6" s="8">
        <f t="shared" si="1"/>
        <v>0.64875472608964901</v>
      </c>
      <c r="AK6" s="9">
        <v>34.700000000000003</v>
      </c>
      <c r="AL6" s="9">
        <v>34.375</v>
      </c>
      <c r="AM6" s="9">
        <v>34.203000000000003</v>
      </c>
      <c r="AN6" s="9">
        <v>34.600999999999999</v>
      </c>
      <c r="AO6" s="9">
        <v>34.523000000000003</v>
      </c>
      <c r="AP6" s="9">
        <v>33.709000000000003</v>
      </c>
      <c r="AQ6" s="9">
        <v>33.368000000000002</v>
      </c>
      <c r="AR6" s="9">
        <v>33.267000000000003</v>
      </c>
      <c r="AS6" s="9">
        <v>33.302999999999997</v>
      </c>
      <c r="AT6" s="9">
        <v>34.700000000000003</v>
      </c>
      <c r="AU6" s="9">
        <v>34.072000000000003</v>
      </c>
      <c r="AV6" s="9">
        <v>33.530999999999999</v>
      </c>
      <c r="AW6" s="9">
        <v>33.893000000000001</v>
      </c>
      <c r="AX6" s="9">
        <v>31.443999999999999</v>
      </c>
      <c r="AY6" s="9">
        <v>31.131</v>
      </c>
      <c r="AZ6" s="9">
        <v>31.251999999999999</v>
      </c>
      <c r="BA6" s="9">
        <v>34.311999999999998</v>
      </c>
      <c r="BB6" s="9">
        <v>34.411999999999999</v>
      </c>
      <c r="BC6" s="9">
        <v>34.317</v>
      </c>
      <c r="BD6" s="9">
        <v>34.314</v>
      </c>
      <c r="BE6" s="9">
        <v>31.440999999999999</v>
      </c>
      <c r="BF6" s="9">
        <v>31.427</v>
      </c>
      <c r="BG6" s="9">
        <v>31.236000000000001</v>
      </c>
      <c r="BH6" s="9">
        <v>31.329000000000001</v>
      </c>
      <c r="BI6" s="9">
        <v>31.837</v>
      </c>
      <c r="BJ6" s="9">
        <v>31.896000000000001</v>
      </c>
      <c r="BK6" s="10">
        <f t="shared" si="2"/>
        <v>33.176653846153847</v>
      </c>
      <c r="BL6" s="10">
        <f t="shared" si="3"/>
        <v>1.3527024193756056</v>
      </c>
      <c r="BM6" s="9"/>
      <c r="BN6" s="7"/>
      <c r="BO6" s="7">
        <v>26.891999999999999</v>
      </c>
      <c r="BP6" s="7">
        <v>26.902999999999999</v>
      </c>
      <c r="BQ6" s="7">
        <v>27.041</v>
      </c>
      <c r="BR6" s="7">
        <v>27.181000000000001</v>
      </c>
      <c r="BS6" s="7">
        <v>26.948</v>
      </c>
      <c r="BT6" s="7">
        <v>26.872</v>
      </c>
      <c r="BU6" s="7">
        <v>27.06</v>
      </c>
      <c r="BV6" s="7">
        <v>26.673999999999999</v>
      </c>
      <c r="BW6" s="7">
        <v>26.657</v>
      </c>
      <c r="BX6" s="7">
        <v>26.146000000000001</v>
      </c>
      <c r="BY6" s="7">
        <v>27.257999999999999</v>
      </c>
      <c r="BZ6" s="7">
        <v>26.847999999999999</v>
      </c>
      <c r="CA6" s="7">
        <v>27.132000000000001</v>
      </c>
      <c r="CB6" s="7">
        <v>27.035</v>
      </c>
      <c r="CC6" s="7">
        <v>26.876999999999999</v>
      </c>
      <c r="CD6" s="7">
        <v>26.821999999999999</v>
      </c>
      <c r="CE6" s="7">
        <v>26.975000000000001</v>
      </c>
      <c r="CF6" s="7">
        <v>27.244</v>
      </c>
      <c r="CG6" s="7">
        <v>27.279</v>
      </c>
      <c r="CH6" s="7">
        <v>26.911000000000001</v>
      </c>
      <c r="CI6" s="7">
        <v>27.468</v>
      </c>
      <c r="CJ6" s="7">
        <v>27.376000000000001</v>
      </c>
      <c r="CK6" s="7">
        <v>26.856999999999999</v>
      </c>
      <c r="CL6" s="7">
        <v>27.062000000000001</v>
      </c>
      <c r="CM6" s="7">
        <v>27.331</v>
      </c>
      <c r="CN6" s="7">
        <v>27.050999999999998</v>
      </c>
      <c r="CO6" s="7">
        <v>27.728999999999999</v>
      </c>
      <c r="CP6" s="7">
        <v>27.431000000000001</v>
      </c>
      <c r="CQ6" s="7">
        <v>27.332999999999998</v>
      </c>
      <c r="CR6" s="7">
        <v>27.021999999999998</v>
      </c>
      <c r="CS6" s="7">
        <v>27.62</v>
      </c>
      <c r="CT6" s="7">
        <v>27.616</v>
      </c>
      <c r="CU6" s="7">
        <v>27.669</v>
      </c>
      <c r="CV6" s="7">
        <v>27.204999999999998</v>
      </c>
      <c r="CW6" s="7">
        <v>26.675000000000001</v>
      </c>
      <c r="CX6" s="7">
        <v>26.76</v>
      </c>
      <c r="CY6" s="7">
        <v>26.652000000000001</v>
      </c>
      <c r="CZ6" s="7">
        <v>27.184000000000001</v>
      </c>
      <c r="DA6" s="7">
        <v>27.510999999999999</v>
      </c>
      <c r="DB6" s="7">
        <v>27.370999999999999</v>
      </c>
      <c r="DC6" s="10">
        <f t="shared" si="4"/>
        <v>27.091950000000008</v>
      </c>
      <c r="DD6" s="10">
        <f t="shared" si="5"/>
        <v>0.33166726839270227</v>
      </c>
    </row>
    <row r="7" spans="1:108" ht="17.25" x14ac:dyDescent="0.3">
      <c r="A7" s="1">
        <v>70.937449000000001</v>
      </c>
      <c r="C7" s="30" t="s">
        <v>4</v>
      </c>
      <c r="D7" s="7">
        <v>0.60599999999999998</v>
      </c>
      <c r="E7" s="7">
        <v>0.61099999999999999</v>
      </c>
      <c r="F7" s="7">
        <v>0.54200000000000004</v>
      </c>
      <c r="G7" s="7">
        <v>0.59</v>
      </c>
      <c r="H7" s="7">
        <v>0.61</v>
      </c>
      <c r="I7" s="7">
        <v>0.61599999999999999</v>
      </c>
      <c r="J7" s="7">
        <v>0.60199999999999998</v>
      </c>
      <c r="K7" s="7">
        <v>0.621</v>
      </c>
      <c r="L7" s="7">
        <v>0.54600000000000004</v>
      </c>
      <c r="M7" s="7">
        <v>0.63300000000000001</v>
      </c>
      <c r="N7" s="7">
        <v>0.57399999999999995</v>
      </c>
      <c r="O7" s="7">
        <v>0.61899999999999999</v>
      </c>
      <c r="P7" s="7">
        <v>0.61099999999999999</v>
      </c>
      <c r="Q7" s="7">
        <v>0.61399999999999999</v>
      </c>
      <c r="R7" s="7">
        <v>0.59</v>
      </c>
      <c r="S7" s="7">
        <v>0.60499999999999998</v>
      </c>
      <c r="T7" s="7">
        <v>0.56599999999999995</v>
      </c>
      <c r="U7" s="7">
        <v>0.56699999999999995</v>
      </c>
      <c r="V7" s="7">
        <v>0.58799999999999997</v>
      </c>
      <c r="W7" s="7">
        <v>0.58799999999999997</v>
      </c>
      <c r="X7" s="7">
        <v>0.63</v>
      </c>
      <c r="Y7" s="7">
        <v>0.64100000000000001</v>
      </c>
      <c r="Z7" s="7">
        <v>0.622</v>
      </c>
      <c r="AA7" s="7">
        <v>0.58099999999999996</v>
      </c>
      <c r="AB7" s="7">
        <v>0.58499999999999996</v>
      </c>
      <c r="AC7" s="7">
        <v>0.60499999999999998</v>
      </c>
      <c r="AD7" s="7">
        <v>0.629</v>
      </c>
      <c r="AE7" s="7">
        <v>0.57799999999999996</v>
      </c>
      <c r="AF7" s="7">
        <v>0.60499999999999998</v>
      </c>
      <c r="AG7" s="7">
        <v>0.63200000000000001</v>
      </c>
      <c r="AH7" s="7">
        <v>0.59499999999999997</v>
      </c>
      <c r="AI7" s="8">
        <f t="shared" si="0"/>
        <v>0.60006451612903222</v>
      </c>
      <c r="AJ7" s="8">
        <f t="shared" si="1"/>
        <v>2.4842081882524757E-2</v>
      </c>
      <c r="AK7" s="9">
        <v>1.2549999999999999</v>
      </c>
      <c r="AL7" s="9">
        <v>1.2150000000000001</v>
      </c>
      <c r="AM7" s="9">
        <v>1.214</v>
      </c>
      <c r="AN7" s="9">
        <v>1.224</v>
      </c>
      <c r="AO7" s="9">
        <v>1.2190000000000001</v>
      </c>
      <c r="AP7" s="9">
        <v>1.2529999999999999</v>
      </c>
      <c r="AQ7" s="9">
        <v>1.2430000000000001</v>
      </c>
      <c r="AR7" s="9">
        <v>1.2290000000000001</v>
      </c>
      <c r="AS7" s="9">
        <v>1.2390000000000001</v>
      </c>
      <c r="AT7" s="9">
        <v>1.2549999999999999</v>
      </c>
      <c r="AU7" s="9">
        <v>1.232</v>
      </c>
      <c r="AV7" s="9">
        <v>1.2010000000000001</v>
      </c>
      <c r="AW7" s="9">
        <v>0.97499999999999998</v>
      </c>
      <c r="AX7" s="9">
        <v>0.82</v>
      </c>
      <c r="AY7" s="9">
        <v>0.79200000000000004</v>
      </c>
      <c r="AZ7" s="9">
        <v>0.81</v>
      </c>
      <c r="BA7" s="9">
        <v>1.2390000000000001</v>
      </c>
      <c r="BB7" s="9">
        <v>1.2689999999999999</v>
      </c>
      <c r="BC7" s="9">
        <v>1.2390000000000001</v>
      </c>
      <c r="BD7" s="9">
        <v>1.278</v>
      </c>
      <c r="BE7" s="9">
        <v>0.83799999999999997</v>
      </c>
      <c r="BF7" s="9">
        <v>0.89900000000000002</v>
      </c>
      <c r="BG7" s="9">
        <v>0.83099999999999996</v>
      </c>
      <c r="BH7" s="9">
        <v>0.87</v>
      </c>
      <c r="BI7" s="9">
        <v>0.82099999999999995</v>
      </c>
      <c r="BJ7" s="9">
        <v>0.88500000000000001</v>
      </c>
      <c r="BK7" s="10">
        <f t="shared" si="2"/>
        <v>1.0901923076923077</v>
      </c>
      <c r="BL7" s="10">
        <f t="shared" si="3"/>
        <v>0.19380402869512622</v>
      </c>
      <c r="BM7" s="9"/>
      <c r="BN7" s="7"/>
      <c r="BO7" s="7">
        <v>1.046</v>
      </c>
      <c r="BP7" s="7">
        <v>0.96</v>
      </c>
      <c r="BQ7" s="7">
        <v>0.94799999999999995</v>
      </c>
      <c r="BR7" s="7">
        <v>0.96399999999999997</v>
      </c>
      <c r="BS7" s="7">
        <v>1.0269999999999999</v>
      </c>
      <c r="BT7" s="7">
        <v>0.97</v>
      </c>
      <c r="BU7" s="7">
        <v>0.97499999999999998</v>
      </c>
      <c r="BV7" s="7">
        <v>0.97399999999999998</v>
      </c>
      <c r="BW7" s="7">
        <v>0.98899999999999999</v>
      </c>
      <c r="BX7" s="7">
        <v>0.95399999999999996</v>
      </c>
      <c r="BY7" s="7">
        <v>1.07</v>
      </c>
      <c r="BZ7" s="7">
        <v>1.0189999999999999</v>
      </c>
      <c r="CA7" s="7">
        <v>1.0549999999999999</v>
      </c>
      <c r="CB7" s="7">
        <v>0.995</v>
      </c>
      <c r="CC7" s="7">
        <v>0.98799999999999999</v>
      </c>
      <c r="CD7" s="7">
        <v>0.96099999999999997</v>
      </c>
      <c r="CE7" s="7">
        <v>0.96799999999999997</v>
      </c>
      <c r="CF7" s="7">
        <v>1.0049999999999999</v>
      </c>
      <c r="CG7" s="7">
        <v>1.006</v>
      </c>
      <c r="CH7" s="7">
        <v>1.016</v>
      </c>
      <c r="CI7" s="7">
        <v>0.997</v>
      </c>
      <c r="CJ7" s="7">
        <v>0.98299999999999998</v>
      </c>
      <c r="CK7" s="7">
        <v>1</v>
      </c>
      <c r="CL7" s="7">
        <v>0.94899999999999995</v>
      </c>
      <c r="CM7" s="7">
        <v>0.98</v>
      </c>
      <c r="CN7" s="7">
        <v>0.93600000000000005</v>
      </c>
      <c r="CO7" s="7">
        <v>1.093</v>
      </c>
      <c r="CP7" s="7">
        <v>1.006</v>
      </c>
      <c r="CQ7" s="7">
        <v>1.02</v>
      </c>
      <c r="CR7" s="7">
        <v>0.98499999999999999</v>
      </c>
      <c r="CS7" s="7">
        <v>1.01</v>
      </c>
      <c r="CT7" s="7">
        <v>1.0469999999999999</v>
      </c>
      <c r="CU7" s="7">
        <v>1.018</v>
      </c>
      <c r="CV7" s="7">
        <v>0.95199999999999996</v>
      </c>
      <c r="CW7" s="7">
        <v>1</v>
      </c>
      <c r="CX7" s="7">
        <v>0.996</v>
      </c>
      <c r="CY7" s="7">
        <v>0.93899999999999995</v>
      </c>
      <c r="CZ7" s="7">
        <v>1.014</v>
      </c>
      <c r="DA7" s="7">
        <v>0.96899999999999997</v>
      </c>
      <c r="DB7" s="7">
        <v>0.93400000000000005</v>
      </c>
      <c r="DC7" s="10">
        <f t="shared" si="4"/>
        <v>0.99295000000000011</v>
      </c>
      <c r="DD7" s="10">
        <f t="shared" si="5"/>
        <v>3.6900385655687422E-2</v>
      </c>
    </row>
    <row r="8" spans="1:108" ht="17.25" x14ac:dyDescent="0.3">
      <c r="A8" s="6">
        <v>40.304400000000001</v>
      </c>
      <c r="B8" s="6"/>
      <c r="C8" s="30" t="s">
        <v>5</v>
      </c>
      <c r="D8" s="7">
        <v>14.917</v>
      </c>
      <c r="E8" s="7">
        <v>14.766999999999999</v>
      </c>
      <c r="F8" s="7">
        <v>14.186</v>
      </c>
      <c r="G8" s="7">
        <v>14.186</v>
      </c>
      <c r="H8" s="7">
        <v>15.082000000000001</v>
      </c>
      <c r="I8" s="7">
        <v>14.53</v>
      </c>
      <c r="J8" s="7">
        <v>15.551</v>
      </c>
      <c r="K8" s="7">
        <v>14.637</v>
      </c>
      <c r="L8" s="7">
        <v>14.618</v>
      </c>
      <c r="M8" s="7">
        <v>14.84</v>
      </c>
      <c r="N8" s="7">
        <v>15.24</v>
      </c>
      <c r="O8" s="7">
        <v>15.782</v>
      </c>
      <c r="P8" s="7">
        <v>15.505000000000001</v>
      </c>
      <c r="Q8" s="7">
        <v>15.000999999999999</v>
      </c>
      <c r="R8" s="7">
        <v>15.428000000000001</v>
      </c>
      <c r="S8" s="7">
        <v>15.553000000000001</v>
      </c>
      <c r="T8" s="7">
        <v>15.529</v>
      </c>
      <c r="U8" s="7">
        <v>15.948</v>
      </c>
      <c r="V8" s="7">
        <v>16.036000000000001</v>
      </c>
      <c r="W8" s="7">
        <v>15.348000000000001</v>
      </c>
      <c r="X8" s="7">
        <v>15.567</v>
      </c>
      <c r="Y8" s="7">
        <v>15.497999999999999</v>
      </c>
      <c r="Z8" s="7">
        <v>15.654999999999999</v>
      </c>
      <c r="AA8" s="7">
        <v>15.646000000000001</v>
      </c>
      <c r="AB8" s="7">
        <v>15.3</v>
      </c>
      <c r="AC8" s="7">
        <v>15.695</v>
      </c>
      <c r="AD8" s="7">
        <v>15.709</v>
      </c>
      <c r="AE8" s="7">
        <v>14.257</v>
      </c>
      <c r="AF8" s="7">
        <v>15.731999999999999</v>
      </c>
      <c r="AG8" s="7">
        <v>15.779</v>
      </c>
      <c r="AH8" s="7">
        <v>15.004</v>
      </c>
      <c r="AI8" s="8">
        <f t="shared" si="0"/>
        <v>15.242774193548389</v>
      </c>
      <c r="AJ8" s="8">
        <f t="shared" si="1"/>
        <v>0.52808229849001265</v>
      </c>
      <c r="AK8" s="9">
        <v>6.8339999999999996</v>
      </c>
      <c r="AL8" s="9">
        <v>6.843</v>
      </c>
      <c r="AM8" s="9">
        <v>7.1909999999999998</v>
      </c>
      <c r="AN8" s="9">
        <v>6.859</v>
      </c>
      <c r="AO8" s="9">
        <v>6.8929999999999998</v>
      </c>
      <c r="AP8" s="9">
        <v>7.6909999999999998</v>
      </c>
      <c r="AQ8" s="9">
        <v>7.6589999999999998</v>
      </c>
      <c r="AR8" s="9">
        <v>7.7869999999999999</v>
      </c>
      <c r="AS8" s="9">
        <v>7.62</v>
      </c>
      <c r="AT8" s="9">
        <v>6.8339999999999996</v>
      </c>
      <c r="AU8" s="9">
        <v>7.2809999999999997</v>
      </c>
      <c r="AV8" s="9">
        <v>7.6859999999999999</v>
      </c>
      <c r="AW8" s="9">
        <v>7.59</v>
      </c>
      <c r="AX8" s="9">
        <v>9.5180000000000007</v>
      </c>
      <c r="AY8" s="9">
        <v>9.5760000000000005</v>
      </c>
      <c r="AZ8" s="9">
        <v>9.4510000000000005</v>
      </c>
      <c r="BA8" s="9">
        <v>7.2469999999999999</v>
      </c>
      <c r="BB8" s="9">
        <v>7.0739999999999998</v>
      </c>
      <c r="BC8" s="9">
        <v>7.1310000000000002</v>
      </c>
      <c r="BD8" s="9">
        <v>7.1189999999999998</v>
      </c>
      <c r="BE8" s="9">
        <v>9.0459999999999994</v>
      </c>
      <c r="BF8" s="9">
        <v>9.3480000000000008</v>
      </c>
      <c r="BG8" s="9">
        <v>9.5459999999999994</v>
      </c>
      <c r="BH8" s="9">
        <v>9.2330000000000005</v>
      </c>
      <c r="BI8" s="9">
        <v>9.0020000000000007</v>
      </c>
      <c r="BJ8" s="9">
        <v>8.8190000000000008</v>
      </c>
      <c r="BK8" s="10">
        <f t="shared" si="2"/>
        <v>7.9568461538461541</v>
      </c>
      <c r="BL8" s="10">
        <f t="shared" si="3"/>
        <v>1.0338672909927134</v>
      </c>
      <c r="BM8" s="9"/>
      <c r="BN8" s="7"/>
      <c r="BO8" s="7">
        <v>13.438000000000001</v>
      </c>
      <c r="BP8" s="7">
        <v>13.375</v>
      </c>
      <c r="BQ8" s="7">
        <v>13.247999999999999</v>
      </c>
      <c r="BR8" s="7">
        <v>13.032</v>
      </c>
      <c r="BS8" s="7">
        <v>13.42</v>
      </c>
      <c r="BT8" s="7">
        <v>13.284000000000001</v>
      </c>
      <c r="BU8" s="7">
        <v>13.333</v>
      </c>
      <c r="BV8" s="7">
        <v>13.324</v>
      </c>
      <c r="BW8" s="7">
        <v>13.707000000000001</v>
      </c>
      <c r="BX8" s="7">
        <v>13.696999999999999</v>
      </c>
      <c r="BY8" s="7">
        <v>13.818</v>
      </c>
      <c r="BZ8" s="7">
        <v>13.715999999999999</v>
      </c>
      <c r="CA8" s="7">
        <v>13.695</v>
      </c>
      <c r="CB8" s="7">
        <v>13.788</v>
      </c>
      <c r="CC8" s="7">
        <v>13.5</v>
      </c>
      <c r="CD8" s="7">
        <v>13.425000000000001</v>
      </c>
      <c r="CE8" s="7">
        <v>13.029</v>
      </c>
      <c r="CF8" s="7">
        <v>13.49</v>
      </c>
      <c r="CG8" s="7">
        <v>13.146000000000001</v>
      </c>
      <c r="CH8" s="7">
        <v>13.183</v>
      </c>
      <c r="CI8" s="7">
        <v>13.291</v>
      </c>
      <c r="CJ8" s="7">
        <v>13.442</v>
      </c>
      <c r="CK8" s="7">
        <v>13.786</v>
      </c>
      <c r="CL8" s="7">
        <v>13.563000000000001</v>
      </c>
      <c r="CM8" s="7">
        <v>13.143000000000001</v>
      </c>
      <c r="CN8" s="7">
        <v>13.32</v>
      </c>
      <c r="CO8" s="7">
        <v>12.968</v>
      </c>
      <c r="CP8" s="7">
        <v>13.090999999999999</v>
      </c>
      <c r="CQ8" s="7">
        <v>13.118</v>
      </c>
      <c r="CR8" s="7">
        <v>13.061999999999999</v>
      </c>
      <c r="CS8" s="7">
        <v>13.023</v>
      </c>
      <c r="CT8" s="7">
        <v>12.88</v>
      </c>
      <c r="CU8" s="7">
        <v>12.874000000000001</v>
      </c>
      <c r="CV8" s="7">
        <v>13.294</v>
      </c>
      <c r="CW8" s="7">
        <v>13.602</v>
      </c>
      <c r="CX8" s="7">
        <v>13.391</v>
      </c>
      <c r="CY8" s="7">
        <v>13.651</v>
      </c>
      <c r="CZ8" s="7">
        <v>13.295999999999999</v>
      </c>
      <c r="DA8" s="7">
        <v>13.249000000000001</v>
      </c>
      <c r="DB8" s="7">
        <v>12.917</v>
      </c>
      <c r="DC8" s="10">
        <f t="shared" si="4"/>
        <v>13.340225000000004</v>
      </c>
      <c r="DD8" s="10">
        <f t="shared" si="5"/>
        <v>0.26857358133246012</v>
      </c>
    </row>
    <row r="9" spans="1:108" ht="17.25" x14ac:dyDescent="0.3">
      <c r="A9" s="6">
        <v>56.077399999999997</v>
      </c>
      <c r="B9" s="6"/>
      <c r="C9" s="30" t="s">
        <v>6</v>
      </c>
      <c r="D9" s="7">
        <v>1.17</v>
      </c>
      <c r="E9" s="7">
        <v>8.5000000000000006E-2</v>
      </c>
      <c r="F9" s="7">
        <v>0.60299999999999998</v>
      </c>
      <c r="G9" s="7">
        <v>0.24299999999999999</v>
      </c>
      <c r="H9" s="7">
        <v>0.121</v>
      </c>
      <c r="I9" s="7">
        <v>0.38900000000000001</v>
      </c>
      <c r="J9" s="7">
        <v>4.2999999999999997E-2</v>
      </c>
      <c r="K9" s="7">
        <v>5.3999999999999999E-2</v>
      </c>
      <c r="L9" s="7">
        <v>4.9000000000000002E-2</v>
      </c>
      <c r="M9" s="7">
        <v>0.08</v>
      </c>
      <c r="N9" s="7">
        <v>0.12</v>
      </c>
      <c r="O9" s="7">
        <v>6.9000000000000006E-2</v>
      </c>
      <c r="P9" s="7">
        <v>7.6999999999999999E-2</v>
      </c>
      <c r="Q9" s="7">
        <v>0.24099999999999999</v>
      </c>
      <c r="R9" s="7">
        <v>8.4000000000000005E-2</v>
      </c>
      <c r="S9" s="7">
        <v>0.53300000000000003</v>
      </c>
      <c r="T9" s="7">
        <v>3.1E-2</v>
      </c>
      <c r="U9" s="7">
        <v>2.8000000000000001E-2</v>
      </c>
      <c r="V9" s="7">
        <v>7.0000000000000001E-3</v>
      </c>
      <c r="W9" s="7">
        <v>0.104</v>
      </c>
      <c r="X9" s="7">
        <v>5.7000000000000002E-2</v>
      </c>
      <c r="Y9" s="7">
        <v>0.13400000000000001</v>
      </c>
      <c r="Z9" s="7">
        <v>0.1</v>
      </c>
      <c r="AA9" s="7">
        <v>0.11700000000000001</v>
      </c>
      <c r="AB9" s="7">
        <v>0.85199999999999998</v>
      </c>
      <c r="AC9" s="7">
        <v>3.3000000000000002E-2</v>
      </c>
      <c r="AD9" s="7">
        <v>4.5999999999999999E-2</v>
      </c>
      <c r="AE9" s="7">
        <v>2.7250000000000001</v>
      </c>
      <c r="AF9" s="7">
        <v>0.03</v>
      </c>
      <c r="AG9" s="7">
        <v>3.5999999999999997E-2</v>
      </c>
      <c r="AH9" s="7">
        <v>5.0999999999999997E-2</v>
      </c>
      <c r="AI9" s="8">
        <f t="shared" si="0"/>
        <v>0.2681290322580645</v>
      </c>
      <c r="AJ9" s="8">
        <f t="shared" si="1"/>
        <v>0.52728782411730846</v>
      </c>
      <c r="AK9" s="9">
        <v>0.115</v>
      </c>
      <c r="AL9" s="9">
        <v>7.8E-2</v>
      </c>
      <c r="AM9" s="9">
        <v>3.9E-2</v>
      </c>
      <c r="AN9" s="9">
        <v>0.05</v>
      </c>
      <c r="AO9" s="9">
        <v>0.14599999999999999</v>
      </c>
      <c r="AP9" s="9">
        <v>0.17699999999999999</v>
      </c>
      <c r="AQ9" s="9">
        <v>0.192</v>
      </c>
      <c r="AR9" s="9">
        <v>2.7E-2</v>
      </c>
      <c r="AS9" s="9">
        <v>4.4999999999999998E-2</v>
      </c>
      <c r="AT9" s="9">
        <v>0.115</v>
      </c>
      <c r="AU9" s="9">
        <v>2.4E-2</v>
      </c>
      <c r="AV9" s="9">
        <v>0.01</v>
      </c>
      <c r="AW9" s="9">
        <v>4.2999999999999997E-2</v>
      </c>
      <c r="AX9" s="9">
        <v>2.4E-2</v>
      </c>
      <c r="AY9" s="9">
        <v>2.4E-2</v>
      </c>
      <c r="AZ9" s="9">
        <v>4.1000000000000002E-2</v>
      </c>
      <c r="BA9" s="9">
        <v>2.1000000000000001E-2</v>
      </c>
      <c r="BB9" s="9">
        <v>1.0999999999999999E-2</v>
      </c>
      <c r="BC9" s="9">
        <v>5.0000000000000001E-3</v>
      </c>
      <c r="BD9" s="9">
        <v>4.0000000000000001E-3</v>
      </c>
      <c r="BE9" s="9">
        <v>0.183</v>
      </c>
      <c r="BF9" s="9">
        <v>0.05</v>
      </c>
      <c r="BG9" s="9">
        <v>1.7999999999999999E-2</v>
      </c>
      <c r="BH9" s="9">
        <v>2.3E-2</v>
      </c>
      <c r="BI9" s="9">
        <v>0.02</v>
      </c>
      <c r="BJ9" s="9">
        <v>4.3999999999999997E-2</v>
      </c>
      <c r="BK9" s="10">
        <f t="shared" si="2"/>
        <v>5.8807692307692297E-2</v>
      </c>
      <c r="BL9" s="10">
        <f t="shared" si="3"/>
        <v>5.7979319920653923E-2</v>
      </c>
      <c r="BM9" s="9"/>
      <c r="BN9" s="7"/>
      <c r="BO9" s="7">
        <v>1.7000000000000001E-2</v>
      </c>
      <c r="BP9" s="7">
        <v>1.4999999999999999E-2</v>
      </c>
      <c r="BQ9" s="7">
        <v>8.0000000000000002E-3</v>
      </c>
      <c r="BR9" s="7">
        <v>0</v>
      </c>
      <c r="BS9" s="7">
        <v>6.0000000000000001E-3</v>
      </c>
      <c r="BT9" s="7">
        <v>0</v>
      </c>
      <c r="BU9" s="7">
        <v>0</v>
      </c>
      <c r="BV9" s="7">
        <v>0</v>
      </c>
      <c r="BW9" s="7">
        <v>0.02</v>
      </c>
      <c r="BX9" s="7">
        <v>0</v>
      </c>
      <c r="BY9" s="7">
        <v>0</v>
      </c>
      <c r="BZ9" s="7">
        <v>0</v>
      </c>
      <c r="CA9" s="7">
        <v>8.9999999999999993E-3</v>
      </c>
      <c r="CB9" s="7">
        <v>2.5000000000000001E-2</v>
      </c>
      <c r="CC9" s="7">
        <v>0.11799999999999999</v>
      </c>
      <c r="CD9" s="7">
        <v>0.128</v>
      </c>
      <c r="CE9" s="7">
        <v>0.114</v>
      </c>
      <c r="CF9" s="7">
        <v>0.02</v>
      </c>
      <c r="CG9" s="7">
        <v>2.9000000000000001E-2</v>
      </c>
      <c r="CH9" s="7">
        <v>2.5999999999999999E-2</v>
      </c>
      <c r="CI9" s="7">
        <v>2.8000000000000001E-2</v>
      </c>
      <c r="CJ9" s="7">
        <v>5.0000000000000001E-3</v>
      </c>
      <c r="CK9" s="7">
        <v>0</v>
      </c>
      <c r="CL9" s="7">
        <v>0</v>
      </c>
      <c r="CM9" s="7">
        <v>2.5000000000000001E-2</v>
      </c>
      <c r="CN9" s="7">
        <v>3.3000000000000002E-2</v>
      </c>
      <c r="CO9" s="7">
        <v>1.6E-2</v>
      </c>
      <c r="CP9" s="7">
        <v>2.1000000000000001E-2</v>
      </c>
      <c r="CQ9" s="7">
        <v>2E-3</v>
      </c>
      <c r="CR9" s="7">
        <v>5.7000000000000002E-2</v>
      </c>
      <c r="CS9" s="7">
        <v>1.7000000000000001E-2</v>
      </c>
      <c r="CT9" s="7">
        <v>9.7000000000000003E-2</v>
      </c>
      <c r="CU9" s="7">
        <v>8.3000000000000004E-2</v>
      </c>
      <c r="CV9" s="7">
        <v>1.4999999999999999E-2</v>
      </c>
      <c r="CW9" s="7">
        <v>0</v>
      </c>
      <c r="CX9" s="7">
        <v>0</v>
      </c>
      <c r="CY9" s="7">
        <v>3.0000000000000001E-3</v>
      </c>
      <c r="CZ9" s="7">
        <v>0</v>
      </c>
      <c r="DA9" s="7">
        <v>0</v>
      </c>
      <c r="DB9" s="7">
        <v>0</v>
      </c>
      <c r="DC9" s="10">
        <f t="shared" si="4"/>
        <v>2.3425000000000005E-2</v>
      </c>
      <c r="DD9" s="10">
        <f t="shared" si="5"/>
        <v>3.5186599649181714E-2</v>
      </c>
    </row>
    <row r="10" spans="1:108" ht="18.75" x14ac:dyDescent="0.3">
      <c r="A10" s="6">
        <v>61.978999999999999</v>
      </c>
      <c r="B10" s="6"/>
      <c r="C10" s="30" t="s">
        <v>35</v>
      </c>
      <c r="D10" s="7">
        <v>1.4999999999999999E-2</v>
      </c>
      <c r="E10" s="7">
        <v>0</v>
      </c>
      <c r="F10" s="7">
        <v>0.14099999999999999</v>
      </c>
      <c r="G10" s="7">
        <v>6.4000000000000001E-2</v>
      </c>
      <c r="H10" s="7">
        <v>3.0000000000000001E-3</v>
      </c>
      <c r="I10" s="7">
        <v>1.6E-2</v>
      </c>
      <c r="J10" s="7">
        <v>8.0000000000000002E-3</v>
      </c>
      <c r="K10" s="7">
        <v>0</v>
      </c>
      <c r="L10" s="7">
        <v>0</v>
      </c>
      <c r="M10" s="7">
        <v>2.8000000000000001E-2</v>
      </c>
      <c r="N10" s="7">
        <v>0.01</v>
      </c>
      <c r="O10" s="7">
        <v>0.04</v>
      </c>
      <c r="P10" s="7">
        <v>2E-3</v>
      </c>
      <c r="Q10" s="7">
        <v>1.4999999999999999E-2</v>
      </c>
      <c r="R10" s="7">
        <v>0</v>
      </c>
      <c r="S10" s="7">
        <v>1.2999999999999999E-2</v>
      </c>
      <c r="T10" s="7">
        <v>3.1E-2</v>
      </c>
      <c r="U10" s="7">
        <v>0</v>
      </c>
      <c r="V10" s="7">
        <v>3.2000000000000001E-2</v>
      </c>
      <c r="W10" s="7">
        <v>8.0000000000000002E-3</v>
      </c>
      <c r="X10" s="7">
        <v>4.2999999999999997E-2</v>
      </c>
      <c r="Y10" s="7">
        <v>7.0999999999999994E-2</v>
      </c>
      <c r="Z10" s="7">
        <v>6.9000000000000006E-2</v>
      </c>
      <c r="AA10" s="7">
        <v>3.1E-2</v>
      </c>
      <c r="AB10" s="7">
        <v>2.1000000000000001E-2</v>
      </c>
      <c r="AC10" s="7">
        <v>0</v>
      </c>
      <c r="AD10" s="7">
        <v>4.5999999999999999E-2</v>
      </c>
      <c r="AE10" s="7">
        <v>0</v>
      </c>
      <c r="AF10" s="7">
        <v>3.5999999999999997E-2</v>
      </c>
      <c r="AG10" s="7">
        <v>3.1E-2</v>
      </c>
      <c r="AH10" s="7">
        <v>5.7000000000000002E-2</v>
      </c>
      <c r="AI10" s="8">
        <f t="shared" si="0"/>
        <v>2.680645161290323E-2</v>
      </c>
      <c r="AJ10" s="8">
        <f t="shared" si="1"/>
        <v>3.0474491360085287E-2</v>
      </c>
      <c r="AK10" s="9">
        <v>2.5000000000000001E-2</v>
      </c>
      <c r="AL10" s="9">
        <v>9.2999999999999999E-2</v>
      </c>
      <c r="AM10" s="9">
        <v>3.5999999999999997E-2</v>
      </c>
      <c r="AN10" s="9">
        <v>9.2999999999999999E-2</v>
      </c>
      <c r="AO10" s="9">
        <v>7.4999999999999997E-2</v>
      </c>
      <c r="AP10" s="9">
        <v>1.9E-2</v>
      </c>
      <c r="AQ10" s="9">
        <v>2.5000000000000001E-2</v>
      </c>
      <c r="AR10" s="9">
        <v>3.5000000000000003E-2</v>
      </c>
      <c r="AS10" s="9">
        <v>0.19900000000000001</v>
      </c>
      <c r="AT10" s="9">
        <v>2.5000000000000001E-2</v>
      </c>
      <c r="AU10" s="9">
        <v>0</v>
      </c>
      <c r="AV10" s="9">
        <v>2E-3</v>
      </c>
      <c r="AW10" s="9">
        <v>0</v>
      </c>
      <c r="AX10" s="9">
        <v>3.0000000000000001E-3</v>
      </c>
      <c r="AY10" s="9">
        <v>2E-3</v>
      </c>
      <c r="AZ10" s="9">
        <v>0</v>
      </c>
      <c r="BA10" s="9">
        <v>0</v>
      </c>
      <c r="BB10" s="9">
        <v>4.2999999999999997E-2</v>
      </c>
      <c r="BC10" s="9">
        <v>0</v>
      </c>
      <c r="BD10" s="9">
        <v>8.9999999999999993E-3</v>
      </c>
      <c r="BE10" s="9">
        <v>0</v>
      </c>
      <c r="BF10" s="9">
        <v>2.7E-2</v>
      </c>
      <c r="BG10" s="9">
        <v>4.3999999999999997E-2</v>
      </c>
      <c r="BH10" s="9">
        <v>8.9999999999999993E-3</v>
      </c>
      <c r="BI10" s="9">
        <v>4.2999999999999997E-2</v>
      </c>
      <c r="BJ10" s="9">
        <v>0</v>
      </c>
      <c r="BK10" s="10">
        <f t="shared" si="2"/>
        <v>3.1038461538461549E-2</v>
      </c>
      <c r="BL10" s="10">
        <f t="shared" si="3"/>
        <v>4.4170108235530289E-2</v>
      </c>
      <c r="BM10" s="9"/>
      <c r="BN10" s="7"/>
      <c r="BO10" s="7">
        <v>2.5000000000000001E-2</v>
      </c>
      <c r="BP10" s="7">
        <v>0</v>
      </c>
      <c r="BQ10" s="7">
        <v>0</v>
      </c>
      <c r="BR10" s="7">
        <v>0</v>
      </c>
      <c r="BS10" s="7">
        <v>2.1999999999999999E-2</v>
      </c>
      <c r="BT10" s="7">
        <v>0.05</v>
      </c>
      <c r="BU10" s="7">
        <v>0.03</v>
      </c>
      <c r="BV10" s="7">
        <v>0</v>
      </c>
      <c r="BW10" s="7">
        <v>3.3000000000000002E-2</v>
      </c>
      <c r="BX10" s="7">
        <v>0</v>
      </c>
      <c r="BY10" s="7">
        <v>0</v>
      </c>
      <c r="BZ10" s="7">
        <v>5.0999999999999997E-2</v>
      </c>
      <c r="CA10" s="7">
        <v>4.5999999999999999E-2</v>
      </c>
      <c r="CB10" s="7">
        <v>1.6E-2</v>
      </c>
      <c r="CC10" s="7">
        <v>1.4999999999999999E-2</v>
      </c>
      <c r="CD10" s="7">
        <v>0</v>
      </c>
      <c r="CE10" s="7">
        <v>1.2999999999999999E-2</v>
      </c>
      <c r="CF10" s="7">
        <v>0</v>
      </c>
      <c r="CG10" s="7">
        <v>5.3999999999999999E-2</v>
      </c>
      <c r="CH10" s="7">
        <v>0.02</v>
      </c>
      <c r="CI10" s="7">
        <v>0</v>
      </c>
      <c r="CJ10" s="7">
        <v>6.6000000000000003E-2</v>
      </c>
      <c r="CK10" s="7">
        <v>5.0000000000000001E-3</v>
      </c>
      <c r="CL10" s="7">
        <v>0</v>
      </c>
      <c r="CM10" s="7">
        <v>0</v>
      </c>
      <c r="CN10" s="7">
        <v>8.0000000000000002E-3</v>
      </c>
      <c r="CO10" s="7">
        <v>1.7999999999999999E-2</v>
      </c>
      <c r="CP10" s="7">
        <v>2.8000000000000001E-2</v>
      </c>
      <c r="CQ10" s="7">
        <v>0</v>
      </c>
      <c r="CR10" s="7">
        <v>0</v>
      </c>
      <c r="CS10" s="7">
        <v>3.0000000000000001E-3</v>
      </c>
      <c r="CT10" s="7">
        <v>0</v>
      </c>
      <c r="CU10" s="7">
        <v>0</v>
      </c>
      <c r="CV10" s="7">
        <v>0</v>
      </c>
      <c r="CW10" s="7">
        <v>0</v>
      </c>
      <c r="CX10" s="7">
        <v>0</v>
      </c>
      <c r="CY10" s="7">
        <v>1.7999999999999999E-2</v>
      </c>
      <c r="CZ10" s="7">
        <v>1.4999999999999999E-2</v>
      </c>
      <c r="DA10" s="7">
        <v>1.2E-2</v>
      </c>
      <c r="DB10" s="7">
        <v>0</v>
      </c>
      <c r="DC10" s="10">
        <f t="shared" si="4"/>
        <v>1.3700000000000004E-2</v>
      </c>
      <c r="DD10" s="10">
        <f t="shared" si="5"/>
        <v>1.8277350422354396E-2</v>
      </c>
    </row>
    <row r="11" spans="1:108" ht="18.75" x14ac:dyDescent="0.3">
      <c r="A11" s="6">
        <v>94.195999999999998</v>
      </c>
      <c r="B11" s="6"/>
      <c r="C11" s="30" t="s">
        <v>36</v>
      </c>
      <c r="D11" s="7">
        <v>0.01</v>
      </c>
      <c r="E11" s="7">
        <v>0</v>
      </c>
      <c r="F11" s="7">
        <v>6.2E-2</v>
      </c>
      <c r="G11" s="7">
        <v>2.9000000000000001E-2</v>
      </c>
      <c r="H11" s="7">
        <v>0</v>
      </c>
      <c r="I11" s="7">
        <v>7.0000000000000001E-3</v>
      </c>
      <c r="J11" s="7">
        <v>4.0000000000000001E-3</v>
      </c>
      <c r="K11" s="7">
        <v>6.0000000000000001E-3</v>
      </c>
      <c r="L11" s="7">
        <v>0.01</v>
      </c>
      <c r="M11" s="7">
        <v>1.6E-2</v>
      </c>
      <c r="N11" s="7">
        <v>8.9999999999999993E-3</v>
      </c>
      <c r="O11" s="7">
        <v>5.0000000000000001E-3</v>
      </c>
      <c r="P11" s="7">
        <v>0</v>
      </c>
      <c r="Q11" s="7">
        <v>2.4E-2</v>
      </c>
      <c r="R11" s="7">
        <v>0</v>
      </c>
      <c r="S11" s="7">
        <v>2.3E-2</v>
      </c>
      <c r="T11" s="7">
        <v>0.02</v>
      </c>
      <c r="U11" s="7">
        <v>1E-3</v>
      </c>
      <c r="V11" s="7">
        <v>7.0000000000000001E-3</v>
      </c>
      <c r="W11" s="7">
        <v>2.9000000000000001E-2</v>
      </c>
      <c r="X11" s="7">
        <v>8.9999999999999993E-3</v>
      </c>
      <c r="Y11" s="7">
        <v>4.0000000000000001E-3</v>
      </c>
      <c r="Z11" s="7">
        <v>8.9999999999999993E-3</v>
      </c>
      <c r="AA11" s="7">
        <v>3.0000000000000001E-3</v>
      </c>
      <c r="AB11" s="7">
        <v>1.4E-2</v>
      </c>
      <c r="AC11" s="7">
        <v>1.0999999999999999E-2</v>
      </c>
      <c r="AD11" s="7">
        <v>1.2E-2</v>
      </c>
      <c r="AE11" s="7">
        <v>1.6E-2</v>
      </c>
      <c r="AF11" s="7">
        <v>8.0000000000000002E-3</v>
      </c>
      <c r="AG11" s="7">
        <v>1.2E-2</v>
      </c>
      <c r="AH11" s="7">
        <v>1.0999999999999999E-2</v>
      </c>
      <c r="AI11" s="8">
        <f t="shared" si="0"/>
        <v>1.1967741935483875E-2</v>
      </c>
      <c r="AJ11" s="8">
        <f t="shared" si="1"/>
        <v>1.2297652542843939E-2</v>
      </c>
      <c r="AK11" s="9">
        <v>4.0000000000000001E-3</v>
      </c>
      <c r="AL11" s="9">
        <v>1.2E-2</v>
      </c>
      <c r="AM11" s="9">
        <v>0</v>
      </c>
      <c r="AN11" s="9">
        <v>8.9999999999999993E-3</v>
      </c>
      <c r="AO11" s="9">
        <v>1.9E-2</v>
      </c>
      <c r="AP11" s="9">
        <v>3.1E-2</v>
      </c>
      <c r="AQ11" s="9">
        <v>2.1000000000000001E-2</v>
      </c>
      <c r="AR11" s="9">
        <v>8.9999999999999993E-3</v>
      </c>
      <c r="AS11" s="9">
        <v>1.6E-2</v>
      </c>
      <c r="AT11" s="9">
        <v>4.0000000000000001E-3</v>
      </c>
      <c r="AU11" s="9">
        <v>3.0000000000000001E-3</v>
      </c>
      <c r="AV11" s="9">
        <v>0.02</v>
      </c>
      <c r="AW11" s="9">
        <v>8.0000000000000002E-3</v>
      </c>
      <c r="AX11" s="9">
        <v>1.2999999999999999E-2</v>
      </c>
      <c r="AY11" s="9">
        <v>1.2999999999999999E-2</v>
      </c>
      <c r="AZ11" s="9">
        <v>2E-3</v>
      </c>
      <c r="BA11" s="9">
        <v>0</v>
      </c>
      <c r="BB11" s="9">
        <v>0</v>
      </c>
      <c r="BC11" s="9">
        <v>3.0000000000000001E-3</v>
      </c>
      <c r="BD11" s="9">
        <v>1.2999999999999999E-2</v>
      </c>
      <c r="BE11" s="9">
        <v>1.2E-2</v>
      </c>
      <c r="BF11" s="9">
        <v>3.4000000000000002E-2</v>
      </c>
      <c r="BG11" s="9">
        <v>1.2E-2</v>
      </c>
      <c r="BH11" s="9">
        <v>3.2000000000000001E-2</v>
      </c>
      <c r="BI11" s="9">
        <v>1.4E-2</v>
      </c>
      <c r="BJ11" s="9">
        <v>0.01</v>
      </c>
      <c r="BK11" s="10">
        <f t="shared" si="2"/>
        <v>1.2076923076923079E-2</v>
      </c>
      <c r="BL11" s="10">
        <f t="shared" si="3"/>
        <v>9.6371077691310529E-3</v>
      </c>
      <c r="BM11" s="9"/>
      <c r="BN11" s="7"/>
      <c r="BO11" s="7">
        <v>8.9999999999999993E-3</v>
      </c>
      <c r="BP11" s="7">
        <v>1E-3</v>
      </c>
      <c r="BQ11" s="7">
        <v>1E-3</v>
      </c>
      <c r="BR11" s="7">
        <v>5.0000000000000001E-3</v>
      </c>
      <c r="BS11" s="7">
        <v>8.9999999999999993E-3</v>
      </c>
      <c r="BT11" s="7">
        <v>1E-3</v>
      </c>
      <c r="BU11" s="7">
        <v>0</v>
      </c>
      <c r="BV11" s="7">
        <v>1.2999999999999999E-2</v>
      </c>
      <c r="BW11" s="7">
        <v>5.0000000000000001E-3</v>
      </c>
      <c r="BX11" s="7">
        <v>1.2E-2</v>
      </c>
      <c r="BY11" s="7">
        <v>0</v>
      </c>
      <c r="BZ11" s="7">
        <v>0</v>
      </c>
      <c r="CA11" s="7">
        <v>0</v>
      </c>
      <c r="CB11" s="7">
        <v>0</v>
      </c>
      <c r="CC11" s="7">
        <v>3.0000000000000001E-3</v>
      </c>
      <c r="CD11" s="7">
        <v>4.0000000000000001E-3</v>
      </c>
      <c r="CE11" s="7">
        <v>0</v>
      </c>
      <c r="CF11" s="7">
        <v>0</v>
      </c>
      <c r="CG11" s="7">
        <v>1E-3</v>
      </c>
      <c r="CH11" s="7">
        <v>7.0000000000000001E-3</v>
      </c>
      <c r="CI11" s="7">
        <v>2E-3</v>
      </c>
      <c r="CJ11" s="7">
        <v>0</v>
      </c>
      <c r="CK11" s="7">
        <v>2E-3</v>
      </c>
      <c r="CL11" s="7">
        <v>3.0000000000000001E-3</v>
      </c>
      <c r="CM11" s="7">
        <v>1E-3</v>
      </c>
      <c r="CN11" s="7">
        <v>0.01</v>
      </c>
      <c r="CO11" s="7">
        <v>8.0000000000000002E-3</v>
      </c>
      <c r="CP11" s="7">
        <v>0</v>
      </c>
      <c r="CQ11" s="7">
        <v>7.0000000000000001E-3</v>
      </c>
      <c r="CR11" s="7">
        <v>8.9999999999999993E-3</v>
      </c>
      <c r="CS11" s="7">
        <v>1.2E-2</v>
      </c>
      <c r="CT11" s="7">
        <v>1.0999999999999999E-2</v>
      </c>
      <c r="CU11" s="7">
        <v>2.1999999999999999E-2</v>
      </c>
      <c r="CV11" s="7">
        <v>0</v>
      </c>
      <c r="CW11" s="7">
        <v>2E-3</v>
      </c>
      <c r="CX11" s="7">
        <v>8.0000000000000002E-3</v>
      </c>
      <c r="CY11" s="7">
        <v>1.7999999999999999E-2</v>
      </c>
      <c r="CZ11" s="7">
        <v>1E-3</v>
      </c>
      <c r="DA11" s="7">
        <v>0</v>
      </c>
      <c r="DB11" s="7">
        <v>0</v>
      </c>
      <c r="DC11" s="10">
        <f t="shared" si="4"/>
        <v>4.6750000000000003E-3</v>
      </c>
      <c r="DD11" s="10">
        <f t="shared" si="5"/>
        <v>5.507046767784355E-3</v>
      </c>
    </row>
    <row r="12" spans="1:108" ht="17.25" x14ac:dyDescent="0.3">
      <c r="A12" s="11"/>
      <c r="B12" s="11"/>
      <c r="C12" s="5" t="s">
        <v>7</v>
      </c>
      <c r="D12" s="12">
        <f t="shared" ref="D12:AI12" si="6">SUM(D3:D11)</f>
        <v>89.092000000000013</v>
      </c>
      <c r="E12" s="12">
        <f t="shared" si="6"/>
        <v>87.796999999999997</v>
      </c>
      <c r="F12" s="12">
        <f t="shared" si="6"/>
        <v>87.831000000000003</v>
      </c>
      <c r="G12" s="12">
        <f t="shared" si="6"/>
        <v>86.851999999999975</v>
      </c>
      <c r="H12" s="12">
        <f t="shared" si="6"/>
        <v>86.81</v>
      </c>
      <c r="I12" s="12">
        <f t="shared" si="6"/>
        <v>88.515000000000001</v>
      </c>
      <c r="J12" s="12">
        <f t="shared" si="6"/>
        <v>87.464000000000013</v>
      </c>
      <c r="K12" s="12">
        <f t="shared" si="6"/>
        <v>86.708999999999989</v>
      </c>
      <c r="L12" s="12">
        <f t="shared" si="6"/>
        <v>87.01700000000001</v>
      </c>
      <c r="M12" s="12">
        <f t="shared" si="6"/>
        <v>86.598000000000013</v>
      </c>
      <c r="N12" s="12">
        <f t="shared" si="6"/>
        <v>87.198000000000008</v>
      </c>
      <c r="O12" s="12">
        <f t="shared" si="6"/>
        <v>88.563000000000002</v>
      </c>
      <c r="P12" s="12">
        <f t="shared" si="6"/>
        <v>87.105999999999995</v>
      </c>
      <c r="Q12" s="12">
        <f t="shared" si="6"/>
        <v>89.671000000000006</v>
      </c>
      <c r="R12" s="12">
        <f t="shared" si="6"/>
        <v>88.119000000000014</v>
      </c>
      <c r="S12" s="12">
        <f t="shared" si="6"/>
        <v>90.619</v>
      </c>
      <c r="T12" s="12">
        <f t="shared" si="6"/>
        <v>88.196000000000012</v>
      </c>
      <c r="U12" s="12">
        <f t="shared" si="6"/>
        <v>87.957000000000008</v>
      </c>
      <c r="V12" s="12">
        <f t="shared" si="6"/>
        <v>87.081999999999994</v>
      </c>
      <c r="W12" s="12">
        <f t="shared" si="6"/>
        <v>86.400999999999982</v>
      </c>
      <c r="X12" s="12">
        <f t="shared" si="6"/>
        <v>88.344999999999999</v>
      </c>
      <c r="Y12" s="12">
        <f t="shared" si="6"/>
        <v>89.205000000000013</v>
      </c>
      <c r="Z12" s="12">
        <f t="shared" si="6"/>
        <v>89.039000000000001</v>
      </c>
      <c r="AA12" s="12">
        <f t="shared" si="6"/>
        <v>88.051000000000016</v>
      </c>
      <c r="AB12" s="12">
        <f t="shared" si="6"/>
        <v>88.399000000000001</v>
      </c>
      <c r="AC12" s="12">
        <f t="shared" si="6"/>
        <v>87.737000000000009</v>
      </c>
      <c r="AD12" s="12">
        <f t="shared" si="6"/>
        <v>87.64700000000002</v>
      </c>
      <c r="AE12" s="12">
        <f t="shared" si="6"/>
        <v>88.294000000000011</v>
      </c>
      <c r="AF12" s="12">
        <f t="shared" si="6"/>
        <v>87.532000000000011</v>
      </c>
      <c r="AG12" s="12">
        <f t="shared" si="6"/>
        <v>88.52000000000001</v>
      </c>
      <c r="AH12" s="12">
        <f t="shared" si="6"/>
        <v>88.196000000000012</v>
      </c>
      <c r="AI12" s="13">
        <f t="shared" si="6"/>
        <v>87.953612903225803</v>
      </c>
      <c r="AJ12" s="13"/>
      <c r="AK12" s="12">
        <f t="shared" ref="AK12:BK12" si="7">SUM(AK3:AK11)</f>
        <v>85.698000000000008</v>
      </c>
      <c r="AL12" s="12">
        <f t="shared" si="7"/>
        <v>85.192000000000007</v>
      </c>
      <c r="AM12" s="12">
        <f t="shared" si="7"/>
        <v>84.983000000000004</v>
      </c>
      <c r="AN12" s="12">
        <f t="shared" si="7"/>
        <v>85.158999999999992</v>
      </c>
      <c r="AO12" s="12">
        <f t="shared" si="7"/>
        <v>85.29</v>
      </c>
      <c r="AP12" s="12">
        <f t="shared" si="7"/>
        <v>87.776000000000025</v>
      </c>
      <c r="AQ12" s="12">
        <f t="shared" si="7"/>
        <v>86.569000000000003</v>
      </c>
      <c r="AR12" s="12">
        <f t="shared" si="7"/>
        <v>86.126999999999995</v>
      </c>
      <c r="AS12" s="12">
        <f t="shared" si="7"/>
        <v>85.194000000000017</v>
      </c>
      <c r="AT12" s="12">
        <f t="shared" si="7"/>
        <v>85.698000000000008</v>
      </c>
      <c r="AU12" s="12">
        <f t="shared" si="7"/>
        <v>84.125000000000014</v>
      </c>
      <c r="AV12" s="12">
        <f t="shared" si="7"/>
        <v>84.648999999999987</v>
      </c>
      <c r="AW12" s="12">
        <f t="shared" si="7"/>
        <v>85.882000000000005</v>
      </c>
      <c r="AX12" s="12">
        <f t="shared" si="7"/>
        <v>85.076000000000008</v>
      </c>
      <c r="AY12" s="12">
        <f t="shared" si="7"/>
        <v>86.003</v>
      </c>
      <c r="AZ12" s="12">
        <f t="shared" si="7"/>
        <v>84.446999999999989</v>
      </c>
      <c r="BA12" s="12">
        <f t="shared" si="7"/>
        <v>85.468000000000004</v>
      </c>
      <c r="BB12" s="12">
        <f t="shared" si="7"/>
        <v>86.384</v>
      </c>
      <c r="BC12" s="12">
        <f t="shared" si="7"/>
        <v>85.954999999999998</v>
      </c>
      <c r="BD12" s="12">
        <f t="shared" si="7"/>
        <v>86.176000000000002</v>
      </c>
      <c r="BE12" s="12">
        <f t="shared" si="7"/>
        <v>85.809000000000012</v>
      </c>
      <c r="BF12" s="12">
        <f t="shared" si="7"/>
        <v>86.652000000000015</v>
      </c>
      <c r="BG12" s="12">
        <f t="shared" si="7"/>
        <v>86.112000000000009</v>
      </c>
      <c r="BH12" s="12">
        <f t="shared" si="7"/>
        <v>85.765000000000001</v>
      </c>
      <c r="BI12" s="12">
        <f t="shared" si="7"/>
        <v>86.038999999999987</v>
      </c>
      <c r="BJ12" s="12">
        <f t="shared" si="7"/>
        <v>84.573000000000008</v>
      </c>
      <c r="BK12" s="13">
        <f t="shared" si="7"/>
        <v>85.646192307692303</v>
      </c>
      <c r="BL12" s="13"/>
      <c r="BM12" s="12"/>
      <c r="BN12" s="12"/>
      <c r="BO12" s="12">
        <f t="shared" ref="BO12:BS12" si="8">SUM(BO3:BO11)</f>
        <v>86.698000000000008</v>
      </c>
      <c r="BP12" s="12">
        <f t="shared" si="8"/>
        <v>86.686999999999998</v>
      </c>
      <c r="BQ12" s="12">
        <f t="shared" si="8"/>
        <v>85.640999999999991</v>
      </c>
      <c r="BR12" s="12">
        <f t="shared" si="8"/>
        <v>86.551999999999992</v>
      </c>
      <c r="BS12" s="12">
        <f t="shared" si="8"/>
        <v>85.834000000000003</v>
      </c>
      <c r="BT12" s="12">
        <f t="shared" ref="BT12:DC12" si="9">SUM(BT3:BT11)</f>
        <v>86.327000000000012</v>
      </c>
      <c r="BU12" s="12">
        <f t="shared" si="9"/>
        <v>86.775999999999996</v>
      </c>
      <c r="BV12" s="12">
        <f t="shared" si="9"/>
        <v>86.584000000000003</v>
      </c>
      <c r="BW12" s="12">
        <f t="shared" si="9"/>
        <v>86.298000000000002</v>
      </c>
      <c r="BX12" s="12">
        <f t="shared" si="9"/>
        <v>85.328999999999994</v>
      </c>
      <c r="BY12" s="12">
        <f t="shared" si="9"/>
        <v>88.501999999999981</v>
      </c>
      <c r="BZ12" s="12">
        <f t="shared" si="9"/>
        <v>86.748999999999995</v>
      </c>
      <c r="CA12" s="12">
        <f t="shared" si="9"/>
        <v>86.262000000000029</v>
      </c>
      <c r="CB12" s="12">
        <f t="shared" si="9"/>
        <v>87.084000000000017</v>
      </c>
      <c r="CC12" s="12">
        <f t="shared" si="9"/>
        <v>87.443999999999988</v>
      </c>
      <c r="CD12" s="12">
        <f t="shared" si="9"/>
        <v>86.402000000000001</v>
      </c>
      <c r="CE12" s="12">
        <f t="shared" si="9"/>
        <v>87.372</v>
      </c>
      <c r="CF12" s="12">
        <f t="shared" si="9"/>
        <v>86.972999999999985</v>
      </c>
      <c r="CG12" s="12">
        <f t="shared" si="9"/>
        <v>86.849000000000004</v>
      </c>
      <c r="CH12" s="12">
        <f t="shared" si="9"/>
        <v>85.698000000000008</v>
      </c>
      <c r="CI12" s="12">
        <f t="shared" si="9"/>
        <v>87.21</v>
      </c>
      <c r="CJ12" s="12">
        <f t="shared" si="9"/>
        <v>86.468999999999994</v>
      </c>
      <c r="CK12" s="12">
        <f t="shared" si="9"/>
        <v>87.882999999999996</v>
      </c>
      <c r="CL12" s="12">
        <f t="shared" si="9"/>
        <v>87.43</v>
      </c>
      <c r="CM12" s="12">
        <f t="shared" si="9"/>
        <v>86.070000000000022</v>
      </c>
      <c r="CN12" s="12">
        <f t="shared" si="9"/>
        <v>86.631000000000014</v>
      </c>
      <c r="CO12" s="12">
        <f t="shared" si="9"/>
        <v>86.103000000000009</v>
      </c>
      <c r="CP12" s="12">
        <f t="shared" si="9"/>
        <v>86.225999999999999</v>
      </c>
      <c r="CQ12" s="12">
        <f t="shared" si="9"/>
        <v>86.634999999999991</v>
      </c>
      <c r="CR12" s="12">
        <f t="shared" si="9"/>
        <v>86.399000000000001</v>
      </c>
      <c r="CS12" s="12">
        <f t="shared" si="9"/>
        <v>86.478999999999999</v>
      </c>
      <c r="CT12" s="12">
        <f t="shared" si="9"/>
        <v>85.923999999999978</v>
      </c>
      <c r="CU12" s="12">
        <f t="shared" si="9"/>
        <v>87.046999999999997</v>
      </c>
      <c r="CV12" s="12">
        <f t="shared" si="9"/>
        <v>86.71</v>
      </c>
      <c r="CW12" s="12">
        <f t="shared" si="9"/>
        <v>85.507000000000005</v>
      </c>
      <c r="CX12" s="12">
        <f t="shared" si="9"/>
        <v>86.197000000000003</v>
      </c>
      <c r="CY12" s="12">
        <f t="shared" si="9"/>
        <v>86.094999999999999</v>
      </c>
      <c r="CZ12" s="12">
        <f t="shared" si="9"/>
        <v>87.470000000000013</v>
      </c>
      <c r="DA12" s="12">
        <f t="shared" si="9"/>
        <v>86.961999999999989</v>
      </c>
      <c r="DB12" s="12">
        <f t="shared" si="9"/>
        <v>86.015000000000001</v>
      </c>
      <c r="DC12" s="13">
        <f t="shared" si="9"/>
        <v>86.588075000000003</v>
      </c>
    </row>
    <row r="13" spans="1:108" ht="17.25" x14ac:dyDescent="0.3">
      <c r="C13" s="30" t="s">
        <v>8</v>
      </c>
      <c r="D13" s="6">
        <f t="shared" ref="D13:AI13" si="10">D3/$A$3*2+D4/$A$4*2+D5/$A$5*3+D6/$A$6+D7/$A$7+D8/$A$8+D9/$A$9+D10/$A$10+D11/$A$11</f>
        <v>2.2389213290290648</v>
      </c>
      <c r="E13" s="6">
        <f t="shared" si="10"/>
        <v>2.1827406331963299</v>
      </c>
      <c r="F13" s="6">
        <f t="shared" si="10"/>
        <v>2.2216913483073299</v>
      </c>
      <c r="G13" s="6">
        <f t="shared" si="10"/>
        <v>2.170378356111728</v>
      </c>
      <c r="H13" s="6">
        <f t="shared" si="10"/>
        <v>2.1521549017004551</v>
      </c>
      <c r="I13" s="6">
        <f t="shared" si="10"/>
        <v>2.2092744790050167</v>
      </c>
      <c r="J13" s="6">
        <f t="shared" si="10"/>
        <v>2.1848659587990023</v>
      </c>
      <c r="K13" s="6">
        <f t="shared" si="10"/>
        <v>2.1487125958256672</v>
      </c>
      <c r="L13" s="6">
        <f t="shared" si="10"/>
        <v>2.1648220394978916</v>
      </c>
      <c r="M13" s="6">
        <f t="shared" si="10"/>
        <v>2.1528582880576206</v>
      </c>
      <c r="N13" s="6">
        <f t="shared" si="10"/>
        <v>2.1756974257913111</v>
      </c>
      <c r="O13" s="6">
        <f t="shared" si="10"/>
        <v>2.2220871478455795</v>
      </c>
      <c r="P13" s="6">
        <f t="shared" si="10"/>
        <v>2.1760920233015884</v>
      </c>
      <c r="Q13" s="6">
        <f t="shared" si="10"/>
        <v>2.2443346072613886</v>
      </c>
      <c r="R13" s="6">
        <f t="shared" si="10"/>
        <v>2.2020493563485641</v>
      </c>
      <c r="S13" s="6">
        <f t="shared" si="10"/>
        <v>2.2709151610955534</v>
      </c>
      <c r="T13" s="6">
        <f t="shared" si="10"/>
        <v>2.2030074421528409</v>
      </c>
      <c r="U13" s="6">
        <f t="shared" si="10"/>
        <v>2.2023734112560289</v>
      </c>
      <c r="V13" s="6">
        <f t="shared" si="10"/>
        <v>2.1734761074507136</v>
      </c>
      <c r="W13" s="6">
        <f t="shared" si="10"/>
        <v>2.1541356208036393</v>
      </c>
      <c r="X13" s="6">
        <f t="shared" si="10"/>
        <v>2.2129041323186449</v>
      </c>
      <c r="Y13" s="6">
        <f t="shared" si="10"/>
        <v>2.2342733363172309</v>
      </c>
      <c r="Z13" s="6">
        <f t="shared" si="10"/>
        <v>2.2339318830822621</v>
      </c>
      <c r="AA13" s="6">
        <f t="shared" si="10"/>
        <v>2.2062117118261195</v>
      </c>
      <c r="AB13" s="6">
        <f t="shared" si="10"/>
        <v>2.2125578968893103</v>
      </c>
      <c r="AC13" s="6">
        <f t="shared" si="10"/>
        <v>2.1939224513707551</v>
      </c>
      <c r="AD13" s="6">
        <f t="shared" si="10"/>
        <v>2.1830414029661283</v>
      </c>
      <c r="AE13" s="6">
        <f t="shared" si="10"/>
        <v>2.2088432037024197</v>
      </c>
      <c r="AF13" s="6">
        <f t="shared" si="10"/>
        <v>2.1812560562259029</v>
      </c>
      <c r="AG13" s="6">
        <f t="shared" si="10"/>
        <v>2.2195805607758787</v>
      </c>
      <c r="AH13" s="6">
        <f t="shared" si="10"/>
        <v>2.2008837754331489</v>
      </c>
      <c r="AI13" s="14">
        <f t="shared" si="10"/>
        <v>2.1979998272175845</v>
      </c>
      <c r="AJ13" s="14"/>
      <c r="AK13" s="6">
        <f t="shared" ref="AK13:BK13" si="11">AK3/$A$3*2+AK4/$A$4*2+AK5/$A$5*3+AK6/$A$6+AK7/$A$7+AK8/$A$8+AK9/$A$9+AK10/$A$10+AK11/$A$11</f>
        <v>2.028680455488475</v>
      </c>
      <c r="AL13" s="6">
        <f t="shared" si="11"/>
        <v>2.0176760462004739</v>
      </c>
      <c r="AM13" s="6">
        <f t="shared" si="11"/>
        <v>2.0142063374432224</v>
      </c>
      <c r="AN13" s="6">
        <f t="shared" si="11"/>
        <v>2.0143973611114556</v>
      </c>
      <c r="AO13" s="6">
        <f t="shared" si="11"/>
        <v>2.0180010406749944</v>
      </c>
      <c r="AP13" s="6">
        <f t="shared" si="11"/>
        <v>2.1032416170452763</v>
      </c>
      <c r="AQ13" s="6">
        <f t="shared" si="11"/>
        <v>2.0750322698879309</v>
      </c>
      <c r="AR13" s="6">
        <f t="shared" si="11"/>
        <v>2.0631389369689597</v>
      </c>
      <c r="AS13" s="6">
        <f t="shared" si="11"/>
        <v>2.0267888174456701</v>
      </c>
      <c r="AT13" s="6">
        <f t="shared" si="11"/>
        <v>2.028680455488475</v>
      </c>
      <c r="AU13" s="6">
        <f t="shared" si="11"/>
        <v>1.9868093246000356</v>
      </c>
      <c r="AV13" s="6">
        <f t="shared" si="11"/>
        <v>2.0114707201091488</v>
      </c>
      <c r="AW13" s="6">
        <f t="shared" si="11"/>
        <v>2.05156640716159</v>
      </c>
      <c r="AX13" s="6">
        <f t="shared" si="11"/>
        <v>2.0591468693973716</v>
      </c>
      <c r="AY13" s="6">
        <f t="shared" si="11"/>
        <v>2.0952627979530205</v>
      </c>
      <c r="AZ13" s="6">
        <f t="shared" si="11"/>
        <v>2.040810630732047</v>
      </c>
      <c r="BA13" s="6">
        <f t="shared" si="11"/>
        <v>2.0255743595454083</v>
      </c>
      <c r="BB13" s="6">
        <f t="shared" si="11"/>
        <v>2.054780756217498</v>
      </c>
      <c r="BC13" s="6">
        <f t="shared" si="11"/>
        <v>2.0429403751464319</v>
      </c>
      <c r="BD13" s="6">
        <f t="shared" si="11"/>
        <v>2.0494780009266425</v>
      </c>
      <c r="BE13" s="6">
        <f t="shared" si="11"/>
        <v>2.0834156433725188</v>
      </c>
      <c r="BF13" s="6">
        <f t="shared" si="11"/>
        <v>2.1094355380742007</v>
      </c>
      <c r="BG13" s="6">
        <f t="shared" si="11"/>
        <v>2.0963389854669314</v>
      </c>
      <c r="BH13" s="6">
        <f t="shared" si="11"/>
        <v>2.0843925278401416</v>
      </c>
      <c r="BI13" s="6">
        <f t="shared" si="11"/>
        <v>2.0863906794296447</v>
      </c>
      <c r="BJ13" s="6">
        <f t="shared" si="11"/>
        <v>2.0381232116323962</v>
      </c>
      <c r="BK13" s="14">
        <f t="shared" si="11"/>
        <v>2.0502223140523061</v>
      </c>
      <c r="BL13" s="14"/>
      <c r="BM13" s="6"/>
      <c r="BN13" s="6"/>
      <c r="BO13" s="6">
        <f t="shared" ref="BO13:BS13" si="12">BO3/$A$3*2+BO4/$A$4*2+BO5/$A$5*3+BO6/$A$6+BO7/$A$7+BO8/$A$8+BO9/$A$9+BO10/$A$10+BO11/$A$11</f>
        <v>2.1565143108269096</v>
      </c>
      <c r="BP13" s="6">
        <f t="shared" si="12"/>
        <v>2.1591740978538052</v>
      </c>
      <c r="BQ13" s="6">
        <f t="shared" si="12"/>
        <v>2.1212851578004663</v>
      </c>
      <c r="BR13" s="6">
        <f t="shared" si="12"/>
        <v>2.1501839635075948</v>
      </c>
      <c r="BS13" s="6">
        <f t="shared" si="12"/>
        <v>2.125485750564871</v>
      </c>
      <c r="BT13" s="6">
        <f t="shared" ref="BT13:DC13" si="13">BT3/$A$3*2+BT4/$A$4*2+BT5/$A$5*3+BT6/$A$6+BT7/$A$7+BT8/$A$8+BT9/$A$9+BT10/$A$10+BT11/$A$11</f>
        <v>2.1458389457183742</v>
      </c>
      <c r="BU13" s="6">
        <f t="shared" si="13"/>
        <v>2.1574061800514044</v>
      </c>
      <c r="BV13" s="6">
        <f t="shared" si="13"/>
        <v>2.1585062160619071</v>
      </c>
      <c r="BW13" s="6">
        <f t="shared" si="13"/>
        <v>2.1456852641609352</v>
      </c>
      <c r="BX13" s="6">
        <f t="shared" si="13"/>
        <v>2.1249001270690968</v>
      </c>
      <c r="BY13" s="6">
        <f t="shared" si="13"/>
        <v>2.2045552998408509</v>
      </c>
      <c r="BZ13" s="6">
        <f t="shared" si="13"/>
        <v>2.1559710396253826</v>
      </c>
      <c r="CA13" s="6">
        <f t="shared" si="13"/>
        <v>2.1340040399815243</v>
      </c>
      <c r="CB13" s="6">
        <f t="shared" si="13"/>
        <v>2.1633811439314035</v>
      </c>
      <c r="CC13" s="6">
        <f t="shared" si="13"/>
        <v>2.1782863611585594</v>
      </c>
      <c r="CD13" s="6">
        <f t="shared" si="13"/>
        <v>2.1479828364355265</v>
      </c>
      <c r="CE13" s="6">
        <f t="shared" si="13"/>
        <v>2.1804757654092257</v>
      </c>
      <c r="CF13" s="6">
        <f t="shared" si="13"/>
        <v>2.1592048548514597</v>
      </c>
      <c r="CG13" s="6">
        <f t="shared" si="13"/>
        <v>2.1561615590159451</v>
      </c>
      <c r="CH13" s="6">
        <f t="shared" si="13"/>
        <v>2.1270754905492857</v>
      </c>
      <c r="CI13" s="6">
        <f t="shared" si="13"/>
        <v>2.1625315136969561</v>
      </c>
      <c r="CJ13" s="6">
        <f t="shared" si="13"/>
        <v>2.1398488070251824</v>
      </c>
      <c r="CK13" s="6">
        <f t="shared" si="13"/>
        <v>2.1937045961991366</v>
      </c>
      <c r="CL13" s="6">
        <f t="shared" si="13"/>
        <v>2.1784928707071156</v>
      </c>
      <c r="CM13" s="6">
        <f t="shared" si="13"/>
        <v>2.1309048315655366</v>
      </c>
      <c r="CN13" s="6">
        <f t="shared" si="13"/>
        <v>2.1549794874387511</v>
      </c>
      <c r="CO13" s="6">
        <f t="shared" si="13"/>
        <v>2.1237512154427414</v>
      </c>
      <c r="CP13" s="6">
        <f t="shared" si="13"/>
        <v>2.1332252952797859</v>
      </c>
      <c r="CQ13" s="6">
        <f t="shared" si="13"/>
        <v>2.1485147738778729</v>
      </c>
      <c r="CR13" s="6">
        <f t="shared" si="13"/>
        <v>2.1471002751783899</v>
      </c>
      <c r="CS13" s="6">
        <f t="shared" si="13"/>
        <v>2.1399205042825091</v>
      </c>
      <c r="CT13" s="6">
        <f t="shared" si="13"/>
        <v>2.1197664211598015</v>
      </c>
      <c r="CU13" s="6">
        <f t="shared" si="13"/>
        <v>2.1564022096776227</v>
      </c>
      <c r="CV13" s="6">
        <f t="shared" si="13"/>
        <v>2.1532124831792765</v>
      </c>
      <c r="CW13" s="6">
        <f t="shared" si="13"/>
        <v>2.1199501586125984</v>
      </c>
      <c r="CX13" s="6">
        <f t="shared" si="13"/>
        <v>2.1437969322234403</v>
      </c>
      <c r="CY13" s="6">
        <f t="shared" si="13"/>
        <v>2.1407994346743182</v>
      </c>
      <c r="CZ13" s="6">
        <f t="shared" si="13"/>
        <v>2.1784245576975061</v>
      </c>
      <c r="DA13" s="6">
        <f t="shared" si="13"/>
        <v>2.1554429302888831</v>
      </c>
      <c r="DB13" s="6">
        <f t="shared" si="13"/>
        <v>2.1310925893038335</v>
      </c>
      <c r="DC13" s="14">
        <f t="shared" si="13"/>
        <v>2.1500985072981442</v>
      </c>
    </row>
    <row r="14" spans="1:108" ht="17.25" x14ac:dyDescent="0.3">
      <c r="C14" s="30" t="s">
        <v>9</v>
      </c>
      <c r="D14" s="15">
        <v>28</v>
      </c>
      <c r="E14" s="15">
        <v>28</v>
      </c>
      <c r="F14" s="15">
        <v>28</v>
      </c>
      <c r="G14" s="15">
        <v>28</v>
      </c>
      <c r="H14" s="15">
        <v>28</v>
      </c>
      <c r="I14" s="15">
        <v>28</v>
      </c>
      <c r="J14" s="15">
        <v>28</v>
      </c>
      <c r="K14" s="15">
        <v>28</v>
      </c>
      <c r="L14" s="15">
        <v>28</v>
      </c>
      <c r="M14" s="15">
        <v>28</v>
      </c>
      <c r="N14" s="15">
        <v>28</v>
      </c>
      <c r="O14" s="15">
        <v>28</v>
      </c>
      <c r="P14" s="15">
        <v>28</v>
      </c>
      <c r="Q14" s="15">
        <v>28</v>
      </c>
      <c r="R14" s="15">
        <v>28</v>
      </c>
      <c r="S14" s="15">
        <v>28</v>
      </c>
      <c r="T14" s="15">
        <v>28</v>
      </c>
      <c r="U14" s="15">
        <v>28</v>
      </c>
      <c r="V14" s="15">
        <v>28</v>
      </c>
      <c r="W14" s="15">
        <v>28</v>
      </c>
      <c r="X14" s="15">
        <v>28</v>
      </c>
      <c r="Y14" s="15">
        <v>28</v>
      </c>
      <c r="Z14" s="15">
        <v>28</v>
      </c>
      <c r="AA14" s="15">
        <v>28</v>
      </c>
      <c r="AB14" s="15">
        <v>28</v>
      </c>
      <c r="AC14" s="15">
        <v>28</v>
      </c>
      <c r="AD14" s="15">
        <v>28</v>
      </c>
      <c r="AE14" s="15">
        <v>28</v>
      </c>
      <c r="AF14" s="15">
        <v>28</v>
      </c>
      <c r="AG14" s="15">
        <v>28</v>
      </c>
      <c r="AH14" s="15">
        <v>28</v>
      </c>
      <c r="AI14" s="16">
        <v>28</v>
      </c>
      <c r="AJ14" s="16"/>
      <c r="AK14" s="15">
        <v>28</v>
      </c>
      <c r="AL14" s="15">
        <v>28</v>
      </c>
      <c r="AM14" s="15">
        <v>28</v>
      </c>
      <c r="AN14" s="15">
        <v>28</v>
      </c>
      <c r="AO14" s="15">
        <v>28</v>
      </c>
      <c r="AP14" s="15">
        <v>28</v>
      </c>
      <c r="AQ14" s="15">
        <v>28</v>
      </c>
      <c r="AR14" s="15">
        <v>28</v>
      </c>
      <c r="AS14" s="15">
        <v>28</v>
      </c>
      <c r="AT14" s="15">
        <v>28</v>
      </c>
      <c r="AU14" s="15">
        <v>28</v>
      </c>
      <c r="AV14" s="15">
        <v>28</v>
      </c>
      <c r="AW14" s="15">
        <v>28</v>
      </c>
      <c r="AX14" s="15">
        <v>28</v>
      </c>
      <c r="AY14" s="15">
        <v>28</v>
      </c>
      <c r="AZ14" s="15">
        <v>28</v>
      </c>
      <c r="BA14" s="15">
        <v>28</v>
      </c>
      <c r="BB14" s="15">
        <v>28</v>
      </c>
      <c r="BC14" s="15">
        <v>28</v>
      </c>
      <c r="BD14" s="15">
        <v>28</v>
      </c>
      <c r="BE14" s="15">
        <v>28</v>
      </c>
      <c r="BF14" s="15">
        <v>28</v>
      </c>
      <c r="BG14" s="15">
        <v>28</v>
      </c>
      <c r="BH14" s="15">
        <v>28</v>
      </c>
      <c r="BI14" s="15">
        <v>28</v>
      </c>
      <c r="BJ14" s="15">
        <v>28</v>
      </c>
      <c r="BK14" s="16">
        <v>28</v>
      </c>
      <c r="BL14" s="16"/>
      <c r="BM14" s="15"/>
      <c r="BN14" s="15"/>
      <c r="BO14" s="15">
        <v>28</v>
      </c>
      <c r="BP14" s="15">
        <v>28</v>
      </c>
      <c r="BQ14" s="15">
        <v>28</v>
      </c>
      <c r="BR14" s="15">
        <v>28</v>
      </c>
      <c r="BS14" s="15">
        <v>28</v>
      </c>
      <c r="BT14" s="15">
        <v>28</v>
      </c>
      <c r="BU14" s="15">
        <v>28</v>
      </c>
      <c r="BV14" s="15">
        <v>28</v>
      </c>
      <c r="BW14" s="15">
        <v>28</v>
      </c>
      <c r="BX14" s="15">
        <v>28</v>
      </c>
      <c r="BY14" s="15">
        <v>28</v>
      </c>
      <c r="BZ14" s="15">
        <v>28</v>
      </c>
      <c r="CA14" s="15">
        <v>28</v>
      </c>
      <c r="CB14" s="15">
        <v>28</v>
      </c>
      <c r="CC14" s="15">
        <v>28</v>
      </c>
      <c r="CD14" s="15">
        <v>28</v>
      </c>
      <c r="CE14" s="15">
        <v>28</v>
      </c>
      <c r="CF14" s="15">
        <v>28</v>
      </c>
      <c r="CG14" s="15">
        <v>28</v>
      </c>
      <c r="CH14" s="15">
        <v>28</v>
      </c>
      <c r="CI14" s="15">
        <v>28</v>
      </c>
      <c r="CJ14" s="15">
        <v>28</v>
      </c>
      <c r="CK14" s="15">
        <v>28</v>
      </c>
      <c r="CL14" s="15">
        <v>28</v>
      </c>
      <c r="CM14" s="15">
        <v>28</v>
      </c>
      <c r="CN14" s="15">
        <v>28</v>
      </c>
      <c r="CO14" s="15">
        <v>28</v>
      </c>
      <c r="CP14" s="15">
        <v>28</v>
      </c>
      <c r="CQ14" s="15">
        <v>28</v>
      </c>
      <c r="CR14" s="15">
        <v>28</v>
      </c>
      <c r="CS14" s="15">
        <v>28</v>
      </c>
      <c r="CT14" s="15">
        <v>28</v>
      </c>
      <c r="CU14" s="15">
        <v>28</v>
      </c>
      <c r="CV14" s="15">
        <v>28</v>
      </c>
      <c r="CW14" s="15">
        <v>28</v>
      </c>
      <c r="CX14" s="15">
        <v>28</v>
      </c>
      <c r="CY14" s="15">
        <v>28</v>
      </c>
      <c r="CZ14" s="15">
        <v>28</v>
      </c>
      <c r="DA14" s="15">
        <v>28</v>
      </c>
      <c r="DB14" s="15">
        <v>28</v>
      </c>
      <c r="DC14" s="16">
        <v>28</v>
      </c>
    </row>
    <row r="15" spans="1:108" ht="17.25" x14ac:dyDescent="0.3">
      <c r="C15" s="31" t="s">
        <v>10</v>
      </c>
      <c r="D15" s="11">
        <f t="shared" ref="D15:AI15" si="14">D14/D13</f>
        <v>12.506022269278455</v>
      </c>
      <c r="E15" s="11">
        <f t="shared" si="14"/>
        <v>12.827909818583333</v>
      </c>
      <c r="F15" s="11">
        <f t="shared" si="14"/>
        <v>12.603010774351144</v>
      </c>
      <c r="G15" s="11">
        <f t="shared" si="14"/>
        <v>12.900976422453136</v>
      </c>
      <c r="H15" s="11">
        <f t="shared" si="14"/>
        <v>13.010215936537241</v>
      </c>
      <c r="I15" s="11">
        <f t="shared" si="14"/>
        <v>12.673843954695146</v>
      </c>
      <c r="J15" s="11">
        <f t="shared" si="14"/>
        <v>12.815431485504632</v>
      </c>
      <c r="K15" s="11">
        <f t="shared" si="14"/>
        <v>13.031058715993929</v>
      </c>
      <c r="L15" s="11">
        <f t="shared" si="14"/>
        <v>12.934088571314765</v>
      </c>
      <c r="M15" s="11">
        <f t="shared" si="14"/>
        <v>13.005965211608293</v>
      </c>
      <c r="N15" s="11">
        <f t="shared" si="14"/>
        <v>12.869436562308875</v>
      </c>
      <c r="O15" s="11">
        <f t="shared" si="14"/>
        <v>12.600765918270735</v>
      </c>
      <c r="P15" s="11">
        <f t="shared" si="14"/>
        <v>12.86710290749475</v>
      </c>
      <c r="Q15" s="11">
        <f t="shared" si="14"/>
        <v>12.47585806029455</v>
      </c>
      <c r="R15" s="11">
        <f t="shared" si="14"/>
        <v>12.715427980428908</v>
      </c>
      <c r="S15" s="11">
        <f t="shared" si="14"/>
        <v>12.329830933222539</v>
      </c>
      <c r="T15" s="11">
        <f t="shared" si="14"/>
        <v>12.709898053107624</v>
      </c>
      <c r="U15" s="11">
        <f t="shared" si="14"/>
        <v>12.713557045728864</v>
      </c>
      <c r="V15" s="11">
        <f t="shared" si="14"/>
        <v>12.882589278996681</v>
      </c>
      <c r="W15" s="11">
        <f t="shared" si="14"/>
        <v>12.998253094925422</v>
      </c>
      <c r="X15" s="11">
        <f t="shared" si="14"/>
        <v>12.653056041186048</v>
      </c>
      <c r="Y15" s="11">
        <f t="shared" si="14"/>
        <v>12.532038737101256</v>
      </c>
      <c r="Z15" s="11">
        <f t="shared" si="14"/>
        <v>12.533954240971335</v>
      </c>
      <c r="AA15" s="11">
        <f t="shared" si="14"/>
        <v>12.691438382776019</v>
      </c>
      <c r="AB15" s="11">
        <f t="shared" si="14"/>
        <v>12.65503607357163</v>
      </c>
      <c r="AC15" s="11">
        <f t="shared" si="14"/>
        <v>12.762529497114038</v>
      </c>
      <c r="AD15" s="11">
        <f t="shared" si="14"/>
        <v>12.826142446018668</v>
      </c>
      <c r="AE15" s="11">
        <f t="shared" si="14"/>
        <v>12.676318515079272</v>
      </c>
      <c r="AF15" s="11">
        <f t="shared" si="14"/>
        <v>12.836640576919121</v>
      </c>
      <c r="AG15" s="11">
        <f t="shared" si="14"/>
        <v>12.614996046916312</v>
      </c>
      <c r="AH15" s="11">
        <f t="shared" si="14"/>
        <v>12.722162029882478</v>
      </c>
      <c r="AI15" s="17">
        <f t="shared" si="14"/>
        <v>12.738854504572362</v>
      </c>
      <c r="AJ15" s="17"/>
      <c r="AK15" s="11">
        <f t="shared" ref="AK15:BK15" si="15">AK14/AK13</f>
        <v>13.802075099726848</v>
      </c>
      <c r="AL15" s="11">
        <f t="shared" si="15"/>
        <v>13.877351645586197</v>
      </c>
      <c r="AM15" s="11">
        <f t="shared" si="15"/>
        <v>13.901257025902531</v>
      </c>
      <c r="AN15" s="11">
        <f t="shared" si="15"/>
        <v>13.899938780971613</v>
      </c>
      <c r="AO15" s="11">
        <f t="shared" si="15"/>
        <v>13.875116729689283</v>
      </c>
      <c r="AP15" s="11">
        <f t="shared" si="15"/>
        <v>13.312783359305906</v>
      </c>
      <c r="AQ15" s="11">
        <f t="shared" si="15"/>
        <v>13.493766051894815</v>
      </c>
      <c r="AR15" s="11">
        <f t="shared" si="15"/>
        <v>13.5715532765505</v>
      </c>
      <c r="AS15" s="11">
        <f t="shared" si="15"/>
        <v>13.814956821839958</v>
      </c>
      <c r="AT15" s="11">
        <f t="shared" si="15"/>
        <v>13.802075099726848</v>
      </c>
      <c r="AU15" s="11">
        <f t="shared" si="15"/>
        <v>14.092947749596796</v>
      </c>
      <c r="AV15" s="11">
        <f t="shared" si="15"/>
        <v>13.920162854013919</v>
      </c>
      <c r="AW15" s="11">
        <f t="shared" si="15"/>
        <v>13.648108051612585</v>
      </c>
      <c r="AX15" s="11">
        <f t="shared" si="15"/>
        <v>13.597864443828847</v>
      </c>
      <c r="AY15" s="11">
        <f t="shared" si="15"/>
        <v>13.363478809128271</v>
      </c>
      <c r="AZ15" s="11">
        <f t="shared" si="15"/>
        <v>13.720038291821464</v>
      </c>
      <c r="BA15" s="11">
        <f t="shared" si="15"/>
        <v>13.823239748297333</v>
      </c>
      <c r="BB15" s="11">
        <f t="shared" si="15"/>
        <v>13.626757947423666</v>
      </c>
      <c r="BC15" s="11">
        <f t="shared" si="15"/>
        <v>13.705735292442416</v>
      </c>
      <c r="BD15" s="11">
        <f t="shared" si="15"/>
        <v>13.662015394817702</v>
      </c>
      <c r="BE15" s="11">
        <f t="shared" si="15"/>
        <v>13.439469022453503</v>
      </c>
      <c r="BF15" s="11">
        <f t="shared" si="15"/>
        <v>13.273693125300463</v>
      </c>
      <c r="BG15" s="11">
        <f t="shared" si="15"/>
        <v>13.35661846395676</v>
      </c>
      <c r="BH15" s="11">
        <f t="shared" si="15"/>
        <v>13.433170396659282</v>
      </c>
      <c r="BI15" s="11">
        <f t="shared" si="15"/>
        <v>13.420305351275026</v>
      </c>
      <c r="BJ15" s="11">
        <f t="shared" si="15"/>
        <v>13.738129196602364</v>
      </c>
      <c r="BK15" s="17">
        <f t="shared" si="15"/>
        <v>13.657055533971548</v>
      </c>
      <c r="BL15" s="17"/>
      <c r="BM15" s="11"/>
      <c r="BN15" s="11"/>
      <c r="BO15" s="11">
        <f t="shared" ref="BO15:BR15" si="16">BO14/BO13</f>
        <v>12.983915691829319</v>
      </c>
      <c r="BP15" s="11">
        <f t="shared" si="16"/>
        <v>12.9679214046851</v>
      </c>
      <c r="BQ15" s="11">
        <f t="shared" si="16"/>
        <v>13.199545519392991</v>
      </c>
      <c r="BR15" s="11">
        <f t="shared" si="16"/>
        <v>13.022141581934042</v>
      </c>
      <c r="BS15" s="11">
        <f t="shared" ref="BS15:DC15" si="17">BS14/BS13</f>
        <v>13.173459286922387</v>
      </c>
      <c r="BT15" s="11">
        <f t="shared" si="17"/>
        <v>13.048509561199285</v>
      </c>
      <c r="BU15" s="11">
        <f t="shared" si="17"/>
        <v>12.978548156069918</v>
      </c>
      <c r="BV15" s="11">
        <f t="shared" si="17"/>
        <v>12.971933919692241</v>
      </c>
      <c r="BW15" s="11">
        <f t="shared" si="17"/>
        <v>13.049444141542972</v>
      </c>
      <c r="BX15" s="11">
        <f t="shared" si="17"/>
        <v>13.177089898630095</v>
      </c>
      <c r="BY15" s="11">
        <f t="shared" si="17"/>
        <v>12.700974206463021</v>
      </c>
      <c r="BZ15" s="11">
        <f t="shared" si="17"/>
        <v>12.987187436833672</v>
      </c>
      <c r="CA15" s="11">
        <f t="shared" si="17"/>
        <v>13.120874879057125</v>
      </c>
      <c r="CB15" s="11">
        <f t="shared" si="17"/>
        <v>12.942703174863128</v>
      </c>
      <c r="CC15" s="11">
        <f t="shared" si="17"/>
        <v>12.854140988656658</v>
      </c>
      <c r="CD15" s="11">
        <f t="shared" si="17"/>
        <v>13.035485910336529</v>
      </c>
      <c r="CE15" s="11">
        <f t="shared" si="17"/>
        <v>12.841234213279613</v>
      </c>
      <c r="CF15" s="11">
        <f t="shared" si="17"/>
        <v>12.967736681902853</v>
      </c>
      <c r="CG15" s="11">
        <f t="shared" si="17"/>
        <v>12.986039883198259</v>
      </c>
      <c r="CH15" s="11">
        <f t="shared" si="17"/>
        <v>13.163613667876646</v>
      </c>
      <c r="CI15" s="11">
        <f t="shared" si="17"/>
        <v>12.947788192983415</v>
      </c>
      <c r="CJ15" s="11">
        <f t="shared" si="17"/>
        <v>13.085036619444903</v>
      </c>
      <c r="CK15" s="11">
        <f t="shared" si="17"/>
        <v>12.76379693442474</v>
      </c>
      <c r="CL15" s="11">
        <f t="shared" si="17"/>
        <v>12.852922484392385</v>
      </c>
      <c r="CM15" s="11">
        <f t="shared" si="17"/>
        <v>13.139958005270895</v>
      </c>
      <c r="CN15" s="11">
        <f t="shared" si="17"/>
        <v>12.993163119746781</v>
      </c>
      <c r="CO15" s="11">
        <f t="shared" si="17"/>
        <v>13.184218469846902</v>
      </c>
      <c r="CP15" s="11">
        <f t="shared" si="17"/>
        <v>13.125664720906858</v>
      </c>
      <c r="CQ15" s="11">
        <f t="shared" si="17"/>
        <v>13.032258535259015</v>
      </c>
      <c r="CR15" s="11">
        <f t="shared" si="17"/>
        <v>13.040844120647158</v>
      </c>
      <c r="CS15" s="11">
        <f t="shared" si="17"/>
        <v>13.084598210057377</v>
      </c>
      <c r="CT15" s="11">
        <f t="shared" si="17"/>
        <v>13.209002520513641</v>
      </c>
      <c r="CU15" s="11">
        <f t="shared" si="17"/>
        <v>12.984590664181306</v>
      </c>
      <c r="CV15" s="11">
        <f t="shared" si="17"/>
        <v>13.003825780657394</v>
      </c>
      <c r="CW15" s="11">
        <f t="shared" si="17"/>
        <v>13.207857687713094</v>
      </c>
      <c r="CX15" s="11">
        <f t="shared" si="17"/>
        <v>13.060938552122931</v>
      </c>
      <c r="CY15" s="11">
        <f t="shared" si="17"/>
        <v>13.079226174337842</v>
      </c>
      <c r="CZ15" s="11">
        <f t="shared" si="17"/>
        <v>12.853325537972591</v>
      </c>
      <c r="DA15" s="11">
        <f t="shared" si="17"/>
        <v>12.990369453320344</v>
      </c>
      <c r="DB15" s="11">
        <f t="shared" si="17"/>
        <v>13.138800322677108</v>
      </c>
      <c r="DC15" s="17">
        <f t="shared" si="17"/>
        <v>13.022659150247653</v>
      </c>
    </row>
    <row r="16" spans="1:108" ht="17.25" x14ac:dyDescent="0.3">
      <c r="C16" s="3"/>
      <c r="AD16" s="2"/>
      <c r="AE16" s="2"/>
      <c r="AI16" s="3"/>
      <c r="AJ16" s="3"/>
      <c r="BK16" s="3"/>
      <c r="BM16" s="2"/>
    </row>
    <row r="17" spans="3:107" ht="17.25" x14ac:dyDescent="0.3">
      <c r="C17" s="32" t="s">
        <v>11</v>
      </c>
      <c r="D17" s="18">
        <f t="shared" ref="D17:AI17" si="18">D3/$A$3*D15</f>
        <v>6.2971058618432831</v>
      </c>
      <c r="E17" s="18">
        <f t="shared" si="18"/>
        <v>5.8596806966351975</v>
      </c>
      <c r="F17" s="18">
        <f t="shared" si="18"/>
        <v>6.2171522236552299</v>
      </c>
      <c r="G17" s="18">
        <f t="shared" si="18"/>
        <v>6.0693375895780228</v>
      </c>
      <c r="H17" s="18">
        <f t="shared" si="18"/>
        <v>5.7573880620492988</v>
      </c>
      <c r="I17" s="18">
        <f t="shared" si="18"/>
        <v>5.9939110519156795</v>
      </c>
      <c r="J17" s="18">
        <f t="shared" si="18"/>
        <v>5.8665648598519899</v>
      </c>
      <c r="K17" s="18">
        <f t="shared" si="18"/>
        <v>5.822132757323577</v>
      </c>
      <c r="L17" s="18">
        <f t="shared" si="18"/>
        <v>5.9505895945672007</v>
      </c>
      <c r="M17" s="18">
        <f t="shared" si="18"/>
        <v>5.8994541981378239</v>
      </c>
      <c r="N17" s="18">
        <f t="shared" si="18"/>
        <v>5.9283417660118385</v>
      </c>
      <c r="O17" s="18">
        <f t="shared" si="18"/>
        <v>5.8471506627739087</v>
      </c>
      <c r="P17" s="18">
        <f t="shared" si="18"/>
        <v>5.7291772407135824</v>
      </c>
      <c r="Q17" s="18">
        <f t="shared" si="18"/>
        <v>6.0973261224737483</v>
      </c>
      <c r="R17" s="18">
        <f t="shared" si="18"/>
        <v>5.8868133627518491</v>
      </c>
      <c r="S17" s="18">
        <f t="shared" si="18"/>
        <v>5.8812860355560099</v>
      </c>
      <c r="T17" s="18">
        <f t="shared" si="18"/>
        <v>5.84913847821276</v>
      </c>
      <c r="U17" s="18">
        <f t="shared" si="18"/>
        <v>5.8019438388045712</v>
      </c>
      <c r="V17" s="18">
        <f t="shared" si="18"/>
        <v>5.670249234364821</v>
      </c>
      <c r="W17" s="18">
        <f t="shared" si="18"/>
        <v>5.7579351739894626</v>
      </c>
      <c r="X17" s="18">
        <f t="shared" si="18"/>
        <v>5.8827866932049178</v>
      </c>
      <c r="Y17" s="18">
        <f t="shared" si="18"/>
        <v>5.8536367596318311</v>
      </c>
      <c r="Z17" s="18">
        <f t="shared" si="18"/>
        <v>5.9173219293458175</v>
      </c>
      <c r="AA17" s="18">
        <f t="shared" si="18"/>
        <v>5.8505709532461925</v>
      </c>
      <c r="AB17" s="18">
        <f t="shared" si="18"/>
        <v>5.8611707859682367</v>
      </c>
      <c r="AC17" s="18">
        <f t="shared" si="18"/>
        <v>5.8145219708642628</v>
      </c>
      <c r="AD17" s="18">
        <f t="shared" si="18"/>
        <v>5.7726318526676161</v>
      </c>
      <c r="AE17" s="18">
        <f t="shared" si="18"/>
        <v>5.8212375024435214</v>
      </c>
      <c r="AF17" s="18">
        <f t="shared" si="18"/>
        <v>5.7809886671036281</v>
      </c>
      <c r="AG17" s="18">
        <f t="shared" si="18"/>
        <v>5.878108662754097</v>
      </c>
      <c r="AH17" s="18">
        <f t="shared" si="18"/>
        <v>5.9041174822914311</v>
      </c>
      <c r="AI17" s="19">
        <f t="shared" si="18"/>
        <v>5.888487634268337</v>
      </c>
      <c r="AJ17" s="19"/>
      <c r="AK17" s="18">
        <f t="shared" ref="AK17:BK17" si="19">AK3/$A$3*AK15</f>
        <v>5.8284785127790339</v>
      </c>
      <c r="AL17" s="18">
        <f t="shared" si="19"/>
        <v>5.8082999915652129</v>
      </c>
      <c r="AM17" s="18">
        <f t="shared" si="19"/>
        <v>5.8296422406796129</v>
      </c>
      <c r="AN17" s="18">
        <f t="shared" si="19"/>
        <v>5.881603739536323</v>
      </c>
      <c r="AO17" s="18">
        <f t="shared" si="19"/>
        <v>5.8450057593275693</v>
      </c>
      <c r="AP17" s="18">
        <f t="shared" si="19"/>
        <v>5.7980023890819554</v>
      </c>
      <c r="AQ17" s="18">
        <f t="shared" si="19"/>
        <v>5.9742921946749128</v>
      </c>
      <c r="AR17" s="18">
        <f t="shared" si="19"/>
        <v>5.8856300851815924</v>
      </c>
      <c r="AS17" s="18">
        <f t="shared" si="19"/>
        <v>5.6221562738956878</v>
      </c>
      <c r="AT17" s="18">
        <f t="shared" si="19"/>
        <v>5.8284785127790339</v>
      </c>
      <c r="AU17" s="18">
        <f t="shared" si="19"/>
        <v>5.6381829863176867</v>
      </c>
      <c r="AV17" s="18">
        <f t="shared" si="19"/>
        <v>5.7136232976949266</v>
      </c>
      <c r="AW17" s="18">
        <f t="shared" si="19"/>
        <v>5.9415448346078819</v>
      </c>
      <c r="AX17" s="18">
        <f t="shared" si="19"/>
        <v>5.9153719163375191</v>
      </c>
      <c r="AY17" s="18">
        <f t="shared" si="19"/>
        <v>6.0273694746776805</v>
      </c>
      <c r="AZ17" s="18">
        <f t="shared" si="19"/>
        <v>5.7835595963546886</v>
      </c>
      <c r="BA17" s="18">
        <f t="shared" si="19"/>
        <v>5.6938561409654547</v>
      </c>
      <c r="BB17" s="18">
        <f t="shared" si="19"/>
        <v>5.8483365403310694</v>
      </c>
      <c r="BC17" s="18">
        <f t="shared" si="19"/>
        <v>5.7896200414664225</v>
      </c>
      <c r="BD17" s="18">
        <f t="shared" si="19"/>
        <v>5.817764805311965</v>
      </c>
      <c r="BE17" s="18">
        <f t="shared" si="19"/>
        <v>6.0028165453468656</v>
      </c>
      <c r="BF17" s="18">
        <f t="shared" si="19"/>
        <v>6.0487301636322082</v>
      </c>
      <c r="BG17" s="18">
        <f t="shared" si="19"/>
        <v>6.0369462176587518</v>
      </c>
      <c r="BH17" s="18">
        <f t="shared" si="19"/>
        <v>6.0212425728988732</v>
      </c>
      <c r="BI17" s="18">
        <f t="shared" si="19"/>
        <v>6.0116788999716615</v>
      </c>
      <c r="BJ17" s="18">
        <f t="shared" si="19"/>
        <v>5.8748706663388122</v>
      </c>
      <c r="BK17" s="19">
        <f t="shared" si="19"/>
        <v>5.8655709128008953</v>
      </c>
      <c r="BL17" s="19"/>
      <c r="BM17" s="18"/>
      <c r="BN17" s="18"/>
      <c r="BO17" s="18">
        <f t="shared" ref="BO17:BS17" si="20">BO3/$A$3*BO15</f>
        <v>5.6729254521048471</v>
      </c>
      <c r="BP17" s="18">
        <f t="shared" si="20"/>
        <v>5.7257218099385536</v>
      </c>
      <c r="BQ17" s="18">
        <f t="shared" si="20"/>
        <v>5.4918745569026415</v>
      </c>
      <c r="BR17" s="18">
        <f t="shared" si="20"/>
        <v>5.6068357744807491</v>
      </c>
      <c r="BS17" s="18">
        <f t="shared" si="20"/>
        <v>5.448133536060741</v>
      </c>
      <c r="BT17" s="18">
        <f t="shared" ref="BT17:DC17" si="21">BT3/$A$3*BT15</f>
        <v>5.5804012310133739</v>
      </c>
      <c r="BU17" s="18">
        <f t="shared" si="21"/>
        <v>5.628675175559505</v>
      </c>
      <c r="BV17" s="18">
        <f t="shared" si="21"/>
        <v>5.6653155314557058</v>
      </c>
      <c r="BW17" s="18">
        <f t="shared" si="21"/>
        <v>5.5677697836638789</v>
      </c>
      <c r="BX17" s="18">
        <f t="shared" si="21"/>
        <v>5.5513949002322338</v>
      </c>
      <c r="BY17" s="18">
        <f t="shared" si="21"/>
        <v>5.6659878309314546</v>
      </c>
      <c r="BZ17" s="18">
        <f t="shared" si="21"/>
        <v>5.575142350967738</v>
      </c>
      <c r="CA17" s="18">
        <f t="shared" si="21"/>
        <v>5.4770491266708898</v>
      </c>
      <c r="CB17" s="18">
        <f t="shared" si="21"/>
        <v>5.5758637727548148</v>
      </c>
      <c r="CC17" s="18">
        <f t="shared" si="21"/>
        <v>5.6399711552594516</v>
      </c>
      <c r="CD17" s="18">
        <f t="shared" si="21"/>
        <v>5.6418700242542794</v>
      </c>
      <c r="CE17" s="18">
        <f t="shared" si="21"/>
        <v>5.8065666462053116</v>
      </c>
      <c r="CF17" s="18">
        <f t="shared" si="21"/>
        <v>5.6371517084266705</v>
      </c>
      <c r="CG17" s="18">
        <f t="shared" si="21"/>
        <v>5.6574276471989791</v>
      </c>
      <c r="CH17" s="18">
        <f t="shared" si="21"/>
        <v>5.6655573827320964</v>
      </c>
      <c r="CI17" s="18">
        <f t="shared" si="21"/>
        <v>5.5470233634341435</v>
      </c>
      <c r="CJ17" s="18">
        <f t="shared" si="21"/>
        <v>5.5298181029144882</v>
      </c>
      <c r="CK17" s="18">
        <f t="shared" si="21"/>
        <v>5.6876405171115909</v>
      </c>
      <c r="CL17" s="18">
        <f t="shared" si="21"/>
        <v>5.6918456479431834</v>
      </c>
      <c r="CM17" s="18">
        <f t="shared" si="21"/>
        <v>5.5665871295191156</v>
      </c>
      <c r="CN17" s="18">
        <f t="shared" si="21"/>
        <v>5.7037806955634185</v>
      </c>
      <c r="CO17" s="18">
        <f t="shared" si="21"/>
        <v>5.5427683862229031</v>
      </c>
      <c r="CP17" s="18">
        <f t="shared" si="21"/>
        <v>5.5565997746663749</v>
      </c>
      <c r="CQ17" s="18">
        <f t="shared" si="21"/>
        <v>5.6005636686942024</v>
      </c>
      <c r="CR17" s="18">
        <f t="shared" si="21"/>
        <v>5.6424527639410655</v>
      </c>
      <c r="CS17" s="18">
        <f t="shared" si="21"/>
        <v>5.6361226855350735</v>
      </c>
      <c r="CT17" s="18">
        <f t="shared" si="21"/>
        <v>5.5127370578404022</v>
      </c>
      <c r="CU17" s="18">
        <f t="shared" si="21"/>
        <v>5.6436138091830115</v>
      </c>
      <c r="CV17" s="18">
        <f t="shared" si="21"/>
        <v>5.5950540171318455</v>
      </c>
      <c r="CW17" s="18">
        <f t="shared" si="21"/>
        <v>5.4568640932787744</v>
      </c>
      <c r="CX17" s="18">
        <f t="shared" si="21"/>
        <v>5.6085412592528119</v>
      </c>
      <c r="CY17" s="18">
        <f t="shared" si="21"/>
        <v>5.5732933185802578</v>
      </c>
      <c r="CZ17" s="18">
        <f t="shared" si="21"/>
        <v>5.7268933477974153</v>
      </c>
      <c r="DA17" s="18">
        <f t="shared" si="21"/>
        <v>5.5665630175376748</v>
      </c>
      <c r="DB17" s="18">
        <f t="shared" si="21"/>
        <v>5.5910253868349686</v>
      </c>
      <c r="DC17" s="19">
        <f t="shared" si="21"/>
        <v>5.6070315271129543</v>
      </c>
    </row>
    <row r="18" spans="3:107" ht="17.25" x14ac:dyDescent="0.3">
      <c r="C18" s="31" t="s">
        <v>12</v>
      </c>
      <c r="D18" s="11">
        <f t="shared" ref="D18:AI18" si="22">IF(D17&gt;8,0,IF(D5/$A$5*2*D15&gt;(8-D17),8-D17,D5/$A$5*2*D15))</f>
        <v>1.7028941381567169</v>
      </c>
      <c r="E18" s="11">
        <f t="shared" si="22"/>
        <v>2.1403193033648025</v>
      </c>
      <c r="F18" s="11">
        <f t="shared" si="22"/>
        <v>1.7828477763447701</v>
      </c>
      <c r="G18" s="11">
        <f t="shared" si="22"/>
        <v>1.9306624104219772</v>
      </c>
      <c r="H18" s="11">
        <f t="shared" si="22"/>
        <v>2.2426119379507012</v>
      </c>
      <c r="I18" s="11">
        <f t="shared" si="22"/>
        <v>2.0060889480843205</v>
      </c>
      <c r="J18" s="11">
        <f t="shared" si="22"/>
        <v>2.1334351401480101</v>
      </c>
      <c r="K18" s="11">
        <f t="shared" si="22"/>
        <v>2.177867242676423</v>
      </c>
      <c r="L18" s="11">
        <f t="shared" si="22"/>
        <v>2.0494104054327993</v>
      </c>
      <c r="M18" s="11">
        <f t="shared" si="22"/>
        <v>2.1005458018621761</v>
      </c>
      <c r="N18" s="11">
        <f t="shared" si="22"/>
        <v>2.0716582339881615</v>
      </c>
      <c r="O18" s="11">
        <f t="shared" si="22"/>
        <v>2.1528493372260913</v>
      </c>
      <c r="P18" s="11">
        <f t="shared" si="22"/>
        <v>2.2708227592864176</v>
      </c>
      <c r="Q18" s="11">
        <f t="shared" si="22"/>
        <v>1.9026738775262517</v>
      </c>
      <c r="R18" s="11">
        <f t="shared" si="22"/>
        <v>2.1131866372481509</v>
      </c>
      <c r="S18" s="11">
        <f t="shared" si="22"/>
        <v>2.1187139644439901</v>
      </c>
      <c r="T18" s="11">
        <f t="shared" si="22"/>
        <v>2.15086152178724</v>
      </c>
      <c r="U18" s="11">
        <f t="shared" si="22"/>
        <v>2.1980561611954288</v>
      </c>
      <c r="V18" s="11">
        <f t="shared" si="22"/>
        <v>2.329750765635179</v>
      </c>
      <c r="W18" s="11">
        <f t="shared" si="22"/>
        <v>2.2420648260105374</v>
      </c>
      <c r="X18" s="11">
        <f t="shared" si="22"/>
        <v>2.1172133067950822</v>
      </c>
      <c r="Y18" s="11">
        <f t="shared" si="22"/>
        <v>2.1463632403681689</v>
      </c>
      <c r="Z18" s="11">
        <f t="shared" si="22"/>
        <v>2.0826780706541825</v>
      </c>
      <c r="AA18" s="11">
        <f t="shared" si="22"/>
        <v>2.1494290467538075</v>
      </c>
      <c r="AB18" s="11">
        <f t="shared" si="22"/>
        <v>2.1388292140317633</v>
      </c>
      <c r="AC18" s="11">
        <f t="shared" si="22"/>
        <v>2.1854780291357372</v>
      </c>
      <c r="AD18" s="11">
        <f t="shared" si="22"/>
        <v>2.2273681473323839</v>
      </c>
      <c r="AE18" s="11">
        <f t="shared" si="22"/>
        <v>2.1787624975564786</v>
      </c>
      <c r="AF18" s="11">
        <f t="shared" si="22"/>
        <v>2.2190113328963719</v>
      </c>
      <c r="AG18" s="11">
        <f t="shared" si="22"/>
        <v>2.121891337245903</v>
      </c>
      <c r="AH18" s="11">
        <f t="shared" si="22"/>
        <v>2.0958825177085689</v>
      </c>
      <c r="AI18" s="17">
        <f t="shared" si="22"/>
        <v>2.111512365731663</v>
      </c>
      <c r="AJ18" s="17"/>
      <c r="AK18" s="11">
        <f t="shared" ref="AK18:BK18" si="23">IF(AK17&gt;8,0,IF(AK5/$A$5*2*AK15&gt;(8-AK17),8-AK17,AK5/$A$5*2*AK15))</f>
        <v>2.1715214872209661</v>
      </c>
      <c r="AL18" s="11">
        <f t="shared" si="23"/>
        <v>2.1917000084347871</v>
      </c>
      <c r="AM18" s="11">
        <f t="shared" si="23"/>
        <v>2.1703577593203871</v>
      </c>
      <c r="AN18" s="11">
        <f t="shared" si="23"/>
        <v>2.118396260463677</v>
      </c>
      <c r="AO18" s="11">
        <f t="shared" si="23"/>
        <v>2.1549942406724307</v>
      </c>
      <c r="AP18" s="11">
        <f t="shared" si="23"/>
        <v>2.2019976109180446</v>
      </c>
      <c r="AQ18" s="11">
        <f t="shared" si="23"/>
        <v>2.0257078053250872</v>
      </c>
      <c r="AR18" s="11">
        <f t="shared" si="23"/>
        <v>2.1143699148184076</v>
      </c>
      <c r="AS18" s="11">
        <f t="shared" si="23"/>
        <v>2.3778437261043122</v>
      </c>
      <c r="AT18" s="11">
        <f t="shared" si="23"/>
        <v>2.1715214872209661</v>
      </c>
      <c r="AU18" s="11">
        <f t="shared" si="23"/>
        <v>2.3618170136823133</v>
      </c>
      <c r="AV18" s="11">
        <f t="shared" si="23"/>
        <v>2.2863767023050734</v>
      </c>
      <c r="AW18" s="11">
        <f t="shared" si="23"/>
        <v>2.0584551653921181</v>
      </c>
      <c r="AX18" s="11">
        <f t="shared" si="23"/>
        <v>2.0846280836624809</v>
      </c>
      <c r="AY18" s="11">
        <f t="shared" si="23"/>
        <v>1.9726305253223195</v>
      </c>
      <c r="AZ18" s="11">
        <f t="shared" si="23"/>
        <v>2.2164404036453114</v>
      </c>
      <c r="BA18" s="11">
        <f t="shared" si="23"/>
        <v>2.3061438590345453</v>
      </c>
      <c r="BB18" s="11">
        <f t="shared" si="23"/>
        <v>2.1516634596689306</v>
      </c>
      <c r="BC18" s="11">
        <f t="shared" si="23"/>
        <v>2.2103799585335775</v>
      </c>
      <c r="BD18" s="11">
        <f t="shared" si="23"/>
        <v>2.182235194688035</v>
      </c>
      <c r="BE18" s="11">
        <f t="shared" si="23"/>
        <v>1.9971834546531344</v>
      </c>
      <c r="BF18" s="11">
        <f t="shared" si="23"/>
        <v>1.9512698363677918</v>
      </c>
      <c r="BG18" s="11">
        <f t="shared" si="23"/>
        <v>1.9630537823412482</v>
      </c>
      <c r="BH18" s="11">
        <f t="shared" si="23"/>
        <v>1.9787574271011268</v>
      </c>
      <c r="BI18" s="11">
        <f t="shared" si="23"/>
        <v>1.9883211000283385</v>
      </c>
      <c r="BJ18" s="11">
        <f t="shared" si="23"/>
        <v>2.1251293336611878</v>
      </c>
      <c r="BK18" s="17">
        <f t="shared" si="23"/>
        <v>2.1344290871991047</v>
      </c>
      <c r="BL18" s="17"/>
      <c r="BM18" s="11"/>
      <c r="BN18" s="11"/>
      <c r="BO18" s="11">
        <f t="shared" ref="BO18:BS18" si="24">IF(BO17&gt;8,0,IF(BO5/$A$5*2*BO15&gt;(8-BO17),8-BO17,BO5/$A$5*2*BO15))</f>
        <v>2.3270745478951529</v>
      </c>
      <c r="BP18" s="11">
        <f t="shared" si="24"/>
        <v>2.2742781900614464</v>
      </c>
      <c r="BQ18" s="11">
        <f t="shared" si="24"/>
        <v>2.5081254430973585</v>
      </c>
      <c r="BR18" s="11">
        <f t="shared" si="24"/>
        <v>2.3931642255192509</v>
      </c>
      <c r="BS18" s="11">
        <f t="shared" si="24"/>
        <v>2.551866463939259</v>
      </c>
      <c r="BT18" s="11">
        <f t="shared" ref="BT18:DC18" si="25">IF(BT17&gt;8,0,IF(BT5/$A$5*2*BT15&gt;(8-BT17),8-BT17,BT5/$A$5*2*BT15))</f>
        <v>2.4195987689866261</v>
      </c>
      <c r="BU18" s="11">
        <f t="shared" si="25"/>
        <v>2.371324824440495</v>
      </c>
      <c r="BV18" s="11">
        <f t="shared" si="25"/>
        <v>2.3346844685442942</v>
      </c>
      <c r="BW18" s="11">
        <f t="shared" si="25"/>
        <v>2.4322302163361211</v>
      </c>
      <c r="BX18" s="11">
        <f t="shared" si="25"/>
        <v>2.4486050997677662</v>
      </c>
      <c r="BY18" s="11">
        <f t="shared" si="25"/>
        <v>2.3340121690685454</v>
      </c>
      <c r="BZ18" s="11">
        <f t="shared" si="25"/>
        <v>2.424857649032262</v>
      </c>
      <c r="CA18" s="11">
        <f t="shared" si="25"/>
        <v>2.5229508733291102</v>
      </c>
      <c r="CB18" s="11">
        <f t="shared" si="25"/>
        <v>2.4241362272451852</v>
      </c>
      <c r="CC18" s="11">
        <f t="shared" si="25"/>
        <v>2.3600288447405484</v>
      </c>
      <c r="CD18" s="11">
        <f t="shared" si="25"/>
        <v>2.3581299757457206</v>
      </c>
      <c r="CE18" s="11">
        <f t="shared" si="25"/>
        <v>2.1934333537946884</v>
      </c>
      <c r="CF18" s="11">
        <f t="shared" si="25"/>
        <v>2.3628482915733295</v>
      </c>
      <c r="CG18" s="11">
        <f t="shared" si="25"/>
        <v>2.3425723528010209</v>
      </c>
      <c r="CH18" s="11">
        <f t="shared" si="25"/>
        <v>2.3344426172679036</v>
      </c>
      <c r="CI18" s="11">
        <f t="shared" si="25"/>
        <v>2.4529766365658565</v>
      </c>
      <c r="CJ18" s="11">
        <f t="shared" si="25"/>
        <v>2.4701818970855118</v>
      </c>
      <c r="CK18" s="11">
        <f t="shared" si="25"/>
        <v>2.3123594828884091</v>
      </c>
      <c r="CL18" s="11">
        <f t="shared" si="25"/>
        <v>2.3081543520568166</v>
      </c>
      <c r="CM18" s="11">
        <f t="shared" si="25"/>
        <v>2.4334128704808844</v>
      </c>
      <c r="CN18" s="11">
        <f t="shared" si="25"/>
        <v>2.2962193044365815</v>
      </c>
      <c r="CO18" s="11">
        <f t="shared" si="25"/>
        <v>2.4572316137770969</v>
      </c>
      <c r="CP18" s="11">
        <f t="shared" si="25"/>
        <v>2.4434002253336251</v>
      </c>
      <c r="CQ18" s="11">
        <f t="shared" si="25"/>
        <v>2.3994363313057976</v>
      </c>
      <c r="CR18" s="11">
        <f t="shared" si="25"/>
        <v>2.3575472360589345</v>
      </c>
      <c r="CS18" s="11">
        <f t="shared" si="25"/>
        <v>2.3638773144649265</v>
      </c>
      <c r="CT18" s="11">
        <f t="shared" si="25"/>
        <v>2.4872629421595978</v>
      </c>
      <c r="CU18" s="11">
        <f t="shared" si="25"/>
        <v>2.3563861908169885</v>
      </c>
      <c r="CV18" s="11">
        <f t="shared" si="25"/>
        <v>2.4049459828681545</v>
      </c>
      <c r="CW18" s="11">
        <f t="shared" si="25"/>
        <v>2.5431359067212256</v>
      </c>
      <c r="CX18" s="11">
        <f t="shared" si="25"/>
        <v>2.3914587407471881</v>
      </c>
      <c r="CY18" s="11">
        <f t="shared" si="25"/>
        <v>2.4267066814197422</v>
      </c>
      <c r="CZ18" s="11">
        <f t="shared" si="25"/>
        <v>2.2731066522025847</v>
      </c>
      <c r="DA18" s="11">
        <f t="shared" si="25"/>
        <v>2.4334369824623252</v>
      </c>
      <c r="DB18" s="11">
        <f t="shared" si="25"/>
        <v>2.4089746131650314</v>
      </c>
      <c r="DC18" s="17">
        <f t="shared" si="25"/>
        <v>2.3929684728870457</v>
      </c>
    </row>
    <row r="19" spans="3:107" ht="17.25" x14ac:dyDescent="0.3">
      <c r="C19" s="5" t="s">
        <v>13</v>
      </c>
      <c r="D19" s="4">
        <f t="shared" ref="D19:AI19" si="26">SUM(D17:D18)</f>
        <v>8</v>
      </c>
      <c r="E19" s="4">
        <f t="shared" si="26"/>
        <v>8</v>
      </c>
      <c r="F19" s="4">
        <f t="shared" si="26"/>
        <v>8</v>
      </c>
      <c r="G19" s="4">
        <f t="shared" si="26"/>
        <v>8</v>
      </c>
      <c r="H19" s="4">
        <f t="shared" si="26"/>
        <v>8</v>
      </c>
      <c r="I19" s="4">
        <f t="shared" si="26"/>
        <v>8</v>
      </c>
      <c r="J19" s="4">
        <f t="shared" si="26"/>
        <v>8</v>
      </c>
      <c r="K19" s="4">
        <f t="shared" si="26"/>
        <v>8</v>
      </c>
      <c r="L19" s="4">
        <f t="shared" si="26"/>
        <v>8</v>
      </c>
      <c r="M19" s="4">
        <f t="shared" si="26"/>
        <v>8</v>
      </c>
      <c r="N19" s="4">
        <f t="shared" si="26"/>
        <v>8</v>
      </c>
      <c r="O19" s="4">
        <f t="shared" si="26"/>
        <v>8</v>
      </c>
      <c r="P19" s="4">
        <f t="shared" si="26"/>
        <v>8</v>
      </c>
      <c r="Q19" s="4">
        <f t="shared" si="26"/>
        <v>8</v>
      </c>
      <c r="R19" s="4">
        <f t="shared" si="26"/>
        <v>8</v>
      </c>
      <c r="S19" s="4">
        <f t="shared" si="26"/>
        <v>8</v>
      </c>
      <c r="T19" s="4">
        <f t="shared" si="26"/>
        <v>8</v>
      </c>
      <c r="U19" s="4">
        <f t="shared" si="26"/>
        <v>8</v>
      </c>
      <c r="V19" s="4">
        <f t="shared" si="26"/>
        <v>8</v>
      </c>
      <c r="W19" s="4">
        <f t="shared" si="26"/>
        <v>8</v>
      </c>
      <c r="X19" s="4">
        <f t="shared" si="26"/>
        <v>8</v>
      </c>
      <c r="Y19" s="4">
        <f t="shared" si="26"/>
        <v>8</v>
      </c>
      <c r="Z19" s="4">
        <f t="shared" si="26"/>
        <v>8</v>
      </c>
      <c r="AA19" s="4">
        <f t="shared" si="26"/>
        <v>8</v>
      </c>
      <c r="AB19" s="4">
        <f t="shared" si="26"/>
        <v>8</v>
      </c>
      <c r="AC19" s="4">
        <f t="shared" si="26"/>
        <v>8</v>
      </c>
      <c r="AD19" s="4">
        <f t="shared" si="26"/>
        <v>8</v>
      </c>
      <c r="AE19" s="4">
        <f t="shared" si="26"/>
        <v>8</v>
      </c>
      <c r="AF19" s="4">
        <f t="shared" si="26"/>
        <v>8</v>
      </c>
      <c r="AG19" s="4">
        <f t="shared" si="26"/>
        <v>8</v>
      </c>
      <c r="AH19" s="4">
        <f t="shared" si="26"/>
        <v>8</v>
      </c>
      <c r="AI19" s="20">
        <f t="shared" si="26"/>
        <v>8</v>
      </c>
      <c r="AJ19" s="20"/>
      <c r="AK19" s="4">
        <f t="shared" ref="AK19:BK19" si="27">SUM(AK17:AK18)</f>
        <v>8</v>
      </c>
      <c r="AL19" s="4">
        <f t="shared" si="27"/>
        <v>8</v>
      </c>
      <c r="AM19" s="4">
        <f t="shared" si="27"/>
        <v>8</v>
      </c>
      <c r="AN19" s="4">
        <f t="shared" si="27"/>
        <v>8</v>
      </c>
      <c r="AO19" s="4">
        <f t="shared" si="27"/>
        <v>8</v>
      </c>
      <c r="AP19" s="4">
        <f t="shared" si="27"/>
        <v>8</v>
      </c>
      <c r="AQ19" s="4">
        <f t="shared" si="27"/>
        <v>8</v>
      </c>
      <c r="AR19" s="4">
        <f t="shared" si="27"/>
        <v>8</v>
      </c>
      <c r="AS19" s="4">
        <f t="shared" si="27"/>
        <v>8</v>
      </c>
      <c r="AT19" s="4">
        <f t="shared" si="27"/>
        <v>8</v>
      </c>
      <c r="AU19" s="4">
        <f t="shared" si="27"/>
        <v>8</v>
      </c>
      <c r="AV19" s="4">
        <f t="shared" si="27"/>
        <v>8</v>
      </c>
      <c r="AW19" s="4">
        <f t="shared" si="27"/>
        <v>8</v>
      </c>
      <c r="AX19" s="4">
        <f t="shared" si="27"/>
        <v>8</v>
      </c>
      <c r="AY19" s="4">
        <f t="shared" si="27"/>
        <v>8</v>
      </c>
      <c r="AZ19" s="4">
        <f t="shared" si="27"/>
        <v>8</v>
      </c>
      <c r="BA19" s="4">
        <f t="shared" si="27"/>
        <v>8</v>
      </c>
      <c r="BB19" s="4">
        <f t="shared" si="27"/>
        <v>8</v>
      </c>
      <c r="BC19" s="4">
        <f t="shared" si="27"/>
        <v>8</v>
      </c>
      <c r="BD19" s="4">
        <f t="shared" si="27"/>
        <v>8</v>
      </c>
      <c r="BE19" s="4">
        <f t="shared" si="27"/>
        <v>8</v>
      </c>
      <c r="BF19" s="4">
        <f t="shared" si="27"/>
        <v>8</v>
      </c>
      <c r="BG19" s="4">
        <f t="shared" si="27"/>
        <v>8</v>
      </c>
      <c r="BH19" s="4">
        <f t="shared" si="27"/>
        <v>8</v>
      </c>
      <c r="BI19" s="4">
        <f t="shared" si="27"/>
        <v>8</v>
      </c>
      <c r="BJ19" s="4">
        <f t="shared" si="27"/>
        <v>8</v>
      </c>
      <c r="BK19" s="20">
        <f t="shared" si="27"/>
        <v>8</v>
      </c>
      <c r="BL19" s="20"/>
      <c r="BM19" s="4"/>
      <c r="BN19" s="4"/>
      <c r="BO19" s="4">
        <f t="shared" ref="BO19:BR19" si="28">SUM(BO17:BO18)</f>
        <v>8</v>
      </c>
      <c r="BP19" s="4">
        <f t="shared" si="28"/>
        <v>8</v>
      </c>
      <c r="BQ19" s="4">
        <f t="shared" si="28"/>
        <v>8</v>
      </c>
      <c r="BR19" s="4">
        <f t="shared" si="28"/>
        <v>8</v>
      </c>
      <c r="BS19" s="4">
        <f t="shared" ref="BS19:DC19" si="29">SUM(BS17:BS18)</f>
        <v>8</v>
      </c>
      <c r="BT19" s="4">
        <f t="shared" si="29"/>
        <v>8</v>
      </c>
      <c r="BU19" s="4">
        <f t="shared" si="29"/>
        <v>8</v>
      </c>
      <c r="BV19" s="4">
        <f t="shared" si="29"/>
        <v>8</v>
      </c>
      <c r="BW19" s="4">
        <f t="shared" si="29"/>
        <v>8</v>
      </c>
      <c r="BX19" s="4">
        <f t="shared" si="29"/>
        <v>8</v>
      </c>
      <c r="BY19" s="4">
        <f t="shared" si="29"/>
        <v>8</v>
      </c>
      <c r="BZ19" s="4">
        <f t="shared" si="29"/>
        <v>8</v>
      </c>
      <c r="CA19" s="4">
        <f t="shared" si="29"/>
        <v>8</v>
      </c>
      <c r="CB19" s="4">
        <f t="shared" si="29"/>
        <v>8</v>
      </c>
      <c r="CC19" s="4">
        <f t="shared" si="29"/>
        <v>8</v>
      </c>
      <c r="CD19" s="4">
        <f t="shared" si="29"/>
        <v>8</v>
      </c>
      <c r="CE19" s="4">
        <f t="shared" si="29"/>
        <v>8</v>
      </c>
      <c r="CF19" s="4">
        <f t="shared" si="29"/>
        <v>8</v>
      </c>
      <c r="CG19" s="4">
        <f t="shared" si="29"/>
        <v>8</v>
      </c>
      <c r="CH19" s="4">
        <f t="shared" si="29"/>
        <v>8</v>
      </c>
      <c r="CI19" s="4">
        <f t="shared" si="29"/>
        <v>8</v>
      </c>
      <c r="CJ19" s="4">
        <f t="shared" si="29"/>
        <v>8</v>
      </c>
      <c r="CK19" s="4">
        <f t="shared" si="29"/>
        <v>8</v>
      </c>
      <c r="CL19" s="4">
        <f t="shared" si="29"/>
        <v>8</v>
      </c>
      <c r="CM19" s="4">
        <f t="shared" si="29"/>
        <v>8</v>
      </c>
      <c r="CN19" s="4">
        <f t="shared" si="29"/>
        <v>8</v>
      </c>
      <c r="CO19" s="4">
        <f t="shared" si="29"/>
        <v>8</v>
      </c>
      <c r="CP19" s="4">
        <f t="shared" si="29"/>
        <v>8</v>
      </c>
      <c r="CQ19" s="4">
        <f t="shared" si="29"/>
        <v>8</v>
      </c>
      <c r="CR19" s="4">
        <f t="shared" si="29"/>
        <v>8</v>
      </c>
      <c r="CS19" s="4">
        <f t="shared" si="29"/>
        <v>8</v>
      </c>
      <c r="CT19" s="4">
        <f t="shared" si="29"/>
        <v>8</v>
      </c>
      <c r="CU19" s="4">
        <f t="shared" si="29"/>
        <v>8</v>
      </c>
      <c r="CV19" s="4">
        <f t="shared" si="29"/>
        <v>8</v>
      </c>
      <c r="CW19" s="4">
        <f t="shared" si="29"/>
        <v>8</v>
      </c>
      <c r="CX19" s="4">
        <f t="shared" si="29"/>
        <v>8</v>
      </c>
      <c r="CY19" s="4">
        <f t="shared" si="29"/>
        <v>8</v>
      </c>
      <c r="CZ19" s="4">
        <f t="shared" si="29"/>
        <v>8</v>
      </c>
      <c r="DA19" s="4">
        <f t="shared" si="29"/>
        <v>8</v>
      </c>
      <c r="DB19" s="4">
        <f t="shared" si="29"/>
        <v>8</v>
      </c>
      <c r="DC19" s="20">
        <f t="shared" si="29"/>
        <v>8</v>
      </c>
    </row>
    <row r="20" spans="3:107" ht="17.25" x14ac:dyDescent="0.3"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21"/>
      <c r="AJ20" s="2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21"/>
      <c r="BL20" s="2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21"/>
    </row>
    <row r="21" spans="3:107" ht="17.25" x14ac:dyDescent="0.3">
      <c r="C21" s="5" t="s">
        <v>14</v>
      </c>
      <c r="D21" s="4">
        <f t="shared" ref="D21:AI21" si="30">D5/$A$5*2*D15</f>
        <v>3.867054167667646</v>
      </c>
      <c r="E21" s="4">
        <f t="shared" si="30"/>
        <v>4.3445246564659294</v>
      </c>
      <c r="F21" s="4">
        <f t="shared" si="30"/>
        <v>4.2621761150669535</v>
      </c>
      <c r="G21" s="4">
        <f t="shared" si="30"/>
        <v>4.2068085057146369</v>
      </c>
      <c r="H21" s="4">
        <f t="shared" si="30"/>
        <v>4.3297079103403133</v>
      </c>
      <c r="I21" s="4">
        <f t="shared" si="30"/>
        <v>4.2209975060492342</v>
      </c>
      <c r="J21" s="4">
        <f t="shared" si="30"/>
        <v>4.2980669634294228</v>
      </c>
      <c r="K21" s="4">
        <f t="shared" si="30"/>
        <v>4.3156843892896921</v>
      </c>
      <c r="L21" s="4">
        <f t="shared" si="30"/>
        <v>4.2282615096027989</v>
      </c>
      <c r="M21" s="4">
        <f t="shared" si="30"/>
        <v>4.2275225898759841</v>
      </c>
      <c r="N21" s="4">
        <f t="shared" si="30"/>
        <v>4.2035921008376205</v>
      </c>
      <c r="O21" s="4">
        <f t="shared" si="30"/>
        <v>4.4166381988770205</v>
      </c>
      <c r="P21" s="4">
        <f t="shared" si="30"/>
        <v>4.4913137874638531</v>
      </c>
      <c r="Q21" s="4">
        <f t="shared" si="30"/>
        <v>4.1166380634667261</v>
      </c>
      <c r="R21" s="4">
        <f t="shared" si="30"/>
        <v>4.2984482507522328</v>
      </c>
      <c r="S21" s="4">
        <f t="shared" si="30"/>
        <v>4.3398129734663096</v>
      </c>
      <c r="T21" s="4">
        <f t="shared" si="30"/>
        <v>4.3407064249407741</v>
      </c>
      <c r="U21" s="4">
        <f t="shared" si="30"/>
        <v>4.3841012788952947</v>
      </c>
      <c r="V21" s="4">
        <f t="shared" si="30"/>
        <v>4.4669012789131628</v>
      </c>
      <c r="W21" s="4">
        <f t="shared" si="30"/>
        <v>4.411394814471759</v>
      </c>
      <c r="X21" s="4">
        <f t="shared" si="30"/>
        <v>4.347602132837773</v>
      </c>
      <c r="Y21" s="4">
        <f t="shared" si="30"/>
        <v>4.4151643369999336</v>
      </c>
      <c r="Z21" s="4">
        <f t="shared" si="30"/>
        <v>4.3305267783064574</v>
      </c>
      <c r="AA21" s="4">
        <f t="shared" si="30"/>
        <v>4.3600435034849339</v>
      </c>
      <c r="AB21" s="4">
        <f t="shared" si="30"/>
        <v>4.2455143660642936</v>
      </c>
      <c r="AC21" s="4">
        <f t="shared" si="30"/>
        <v>4.3774567563680744</v>
      </c>
      <c r="AD21" s="4">
        <f t="shared" si="30"/>
        <v>4.3366300222147771</v>
      </c>
      <c r="AE21" s="4">
        <f t="shared" si="30"/>
        <v>4.0661670001675407</v>
      </c>
      <c r="AF21" s="4">
        <f t="shared" si="30"/>
        <v>4.3364026158101385</v>
      </c>
      <c r="AG21" s="4">
        <f t="shared" si="30"/>
        <v>4.3535780820653649</v>
      </c>
      <c r="AH21" s="4">
        <f t="shared" si="30"/>
        <v>4.3316687510790874</v>
      </c>
      <c r="AI21" s="20">
        <f t="shared" si="30"/>
        <v>4.2987100847253519</v>
      </c>
      <c r="AJ21" s="20"/>
      <c r="AK21" s="4">
        <f t="shared" ref="AK21:BK21" si="31">AK5/$A$5*2*AK15</f>
        <v>4.686364728112955</v>
      </c>
      <c r="AL21" s="4">
        <f t="shared" si="31"/>
        <v>4.7072966313125102</v>
      </c>
      <c r="AM21" s="4">
        <f t="shared" si="31"/>
        <v>4.6254220558267631</v>
      </c>
      <c r="AN21" s="4">
        <f t="shared" si="31"/>
        <v>4.5682719674068375</v>
      </c>
      <c r="AO21" s="4">
        <f t="shared" si="31"/>
        <v>4.6232562332420608</v>
      </c>
      <c r="AP21" s="4">
        <f t="shared" si="31"/>
        <v>4.8722390145659107</v>
      </c>
      <c r="AQ21" s="4">
        <f t="shared" si="31"/>
        <v>4.6089437514359748</v>
      </c>
      <c r="AR21" s="4">
        <f t="shared" si="31"/>
        <v>4.7052598223645665</v>
      </c>
      <c r="AS21" s="4">
        <f t="shared" si="31"/>
        <v>4.9386892493138728</v>
      </c>
      <c r="AT21" s="4">
        <f t="shared" si="31"/>
        <v>4.686364728112955</v>
      </c>
      <c r="AU21" s="4">
        <f t="shared" si="31"/>
        <v>4.8166416393077487</v>
      </c>
      <c r="AV21" s="4">
        <f t="shared" si="31"/>
        <v>4.7758819960035321</v>
      </c>
      <c r="AW21" s="4">
        <f t="shared" si="31"/>
        <v>4.5891111278640606</v>
      </c>
      <c r="AX21" s="4">
        <f t="shared" si="31"/>
        <v>4.5351420419006407</v>
      </c>
      <c r="AY21" s="4">
        <f t="shared" si="31"/>
        <v>4.5280068604241368</v>
      </c>
      <c r="AZ21" s="4">
        <f t="shared" si="31"/>
        <v>4.6846147812108363</v>
      </c>
      <c r="BA21" s="4">
        <f t="shared" si="31"/>
        <v>4.8448508958315895</v>
      </c>
      <c r="BB21" s="4">
        <f t="shared" si="31"/>
        <v>4.7407041486427923</v>
      </c>
      <c r="BC21" s="4">
        <f t="shared" si="31"/>
        <v>4.7985592422773093</v>
      </c>
      <c r="BD21" s="4">
        <f t="shared" si="31"/>
        <v>4.7784286097763458</v>
      </c>
      <c r="BE21" s="4">
        <f t="shared" si="31"/>
        <v>4.5611362943879792</v>
      </c>
      <c r="BF21" s="4">
        <f t="shared" si="31"/>
        <v>4.5413260813954057</v>
      </c>
      <c r="BG21" s="4">
        <f t="shared" si="31"/>
        <v>4.5125826450465274</v>
      </c>
      <c r="BH21" s="4">
        <f t="shared" si="31"/>
        <v>4.5384459969039135</v>
      </c>
      <c r="BI21" s="4">
        <f t="shared" si="31"/>
        <v>4.555685429847709</v>
      </c>
      <c r="BJ21" s="4">
        <f t="shared" si="31"/>
        <v>4.6363573792712263</v>
      </c>
      <c r="BK21" s="20">
        <f t="shared" si="31"/>
        <v>4.6706827028364835</v>
      </c>
      <c r="BL21" s="20"/>
      <c r="BM21" s="4"/>
      <c r="BN21" s="4"/>
      <c r="BO21" s="4">
        <f t="shared" ref="BO21:BS21" si="32">BO5/$A$5*2*BO15</f>
        <v>4.8328686309051205</v>
      </c>
      <c r="BP21" s="4">
        <f t="shared" si="32"/>
        <v>4.7958821663500348</v>
      </c>
      <c r="BQ21" s="4">
        <f t="shared" si="32"/>
        <v>5.0141063036380409</v>
      </c>
      <c r="BR21" s="4">
        <f t="shared" si="32"/>
        <v>4.9809439630078041</v>
      </c>
      <c r="BS21" s="4">
        <f t="shared" si="32"/>
        <v>5.0496755413090515</v>
      </c>
      <c r="BT21" s="4">
        <f t="shared" ref="BT21:DC21" si="33">BT5/$A$5*2*BT15</f>
        <v>4.9792559530639746</v>
      </c>
      <c r="BU21" s="4">
        <f t="shared" si="33"/>
        <v>4.912081087066742</v>
      </c>
      <c r="BV21" s="4">
        <f t="shared" si="33"/>
        <v>4.9103410957337896</v>
      </c>
      <c r="BW21" s="4">
        <f t="shared" si="33"/>
        <v>4.9230435307179485</v>
      </c>
      <c r="BX21" s="4">
        <f t="shared" si="33"/>
        <v>4.9556909263894209</v>
      </c>
      <c r="BY21" s="4">
        <f t="shared" si="33"/>
        <v>4.8561049973348167</v>
      </c>
      <c r="BZ21" s="4">
        <f t="shared" si="33"/>
        <v>4.9051609600158566</v>
      </c>
      <c r="CA21" s="4">
        <f t="shared" si="33"/>
        <v>4.9360935826717895</v>
      </c>
      <c r="CB21" s="4">
        <f t="shared" si="33"/>
        <v>4.886328597351949</v>
      </c>
      <c r="CC21" s="4">
        <f t="shared" si="33"/>
        <v>4.8962609119091978</v>
      </c>
      <c r="CD21" s="4">
        <f t="shared" si="33"/>
        <v>4.8351882246394222</v>
      </c>
      <c r="CE21" s="4">
        <f t="shared" si="33"/>
        <v>4.777492819790929</v>
      </c>
      <c r="CF21" s="4">
        <f t="shared" si="33"/>
        <v>4.8296445098147922</v>
      </c>
      <c r="CG21" s="4">
        <f t="shared" si="33"/>
        <v>4.8639715572412427</v>
      </c>
      <c r="CH21" s="4">
        <f t="shared" si="33"/>
        <v>4.8202276736746441</v>
      </c>
      <c r="CI21" s="4">
        <f t="shared" si="33"/>
        <v>4.9933938398636926</v>
      </c>
      <c r="CJ21" s="4">
        <f t="shared" si="33"/>
        <v>4.9292845084642769</v>
      </c>
      <c r="CK21" s="4">
        <f t="shared" si="33"/>
        <v>4.8651027797751016</v>
      </c>
      <c r="CL21" s="4">
        <f t="shared" si="33"/>
        <v>4.8496599574499726</v>
      </c>
      <c r="CM21" s="4">
        <f t="shared" si="33"/>
        <v>4.9208489541940308</v>
      </c>
      <c r="CN21" s="4">
        <f t="shared" si="33"/>
        <v>4.8151569432986037</v>
      </c>
      <c r="CO21" s="4">
        <f t="shared" si="33"/>
        <v>4.9043219155145463</v>
      </c>
      <c r="CP21" s="4">
        <f t="shared" si="33"/>
        <v>4.9245074183398101</v>
      </c>
      <c r="CQ21" s="4">
        <f t="shared" si="33"/>
        <v>4.9278078601231652</v>
      </c>
      <c r="CR21" s="4">
        <f t="shared" si="33"/>
        <v>4.9085438853976617</v>
      </c>
      <c r="CS21" s="4">
        <f t="shared" si="33"/>
        <v>4.8354391377411039</v>
      </c>
      <c r="CT21" s="4">
        <f t="shared" si="33"/>
        <v>4.9549969292722409</v>
      </c>
      <c r="CU21" s="4">
        <f t="shared" si="33"/>
        <v>4.8868608202062305</v>
      </c>
      <c r="CV21" s="4">
        <f t="shared" si="33"/>
        <v>4.9420539851931471</v>
      </c>
      <c r="CW21" s="4">
        <f t="shared" si="33"/>
        <v>5.0172638438358828</v>
      </c>
      <c r="CX21" s="4">
        <f t="shared" si="33"/>
        <v>4.9294294733668025</v>
      </c>
      <c r="CY21" s="4">
        <f t="shared" si="33"/>
        <v>4.921708038804864</v>
      </c>
      <c r="CZ21" s="4">
        <f t="shared" si="33"/>
        <v>4.8324156437064003</v>
      </c>
      <c r="DA21" s="4">
        <f t="shared" si="33"/>
        <v>4.9580891734943995</v>
      </c>
      <c r="DB21" s="4">
        <f t="shared" si="33"/>
        <v>4.9392290640489431</v>
      </c>
      <c r="DC21" s="20">
        <f t="shared" si="33"/>
        <v>4.9051028844724271</v>
      </c>
    </row>
    <row r="22" spans="3:107" ht="17.25" x14ac:dyDescent="0.3"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21"/>
      <c r="AJ22" s="2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21"/>
      <c r="BL22" s="2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21"/>
    </row>
    <row r="23" spans="3:107" ht="17.25" x14ac:dyDescent="0.3">
      <c r="C23" s="32" t="s">
        <v>15</v>
      </c>
      <c r="D23" s="18">
        <f t="shared" ref="D23:AI23" si="34">IF(D17&gt;8,D5/$A$5*2*D15,IF(D18&lt;D5/$A$5*2*D15,D5/$A$5*2*D15-D18,0))</f>
        <v>2.1641600295109291</v>
      </c>
      <c r="E23" s="18">
        <f t="shared" si="34"/>
        <v>2.204205353101127</v>
      </c>
      <c r="F23" s="18">
        <f t="shared" si="34"/>
        <v>2.4793283387221834</v>
      </c>
      <c r="G23" s="18">
        <f t="shared" si="34"/>
        <v>2.2761460952926598</v>
      </c>
      <c r="H23" s="18">
        <f t="shared" si="34"/>
        <v>2.0870959723896121</v>
      </c>
      <c r="I23" s="18">
        <f t="shared" si="34"/>
        <v>2.2149085579649137</v>
      </c>
      <c r="J23" s="18">
        <f t="shared" si="34"/>
        <v>2.1646318232814128</v>
      </c>
      <c r="K23" s="18">
        <f t="shared" si="34"/>
        <v>2.1378171466132692</v>
      </c>
      <c r="L23" s="18">
        <f t="shared" si="34"/>
        <v>2.1788511041699996</v>
      </c>
      <c r="M23" s="18">
        <f t="shared" si="34"/>
        <v>2.126976788013808</v>
      </c>
      <c r="N23" s="18">
        <f t="shared" si="34"/>
        <v>2.131933866849459</v>
      </c>
      <c r="O23" s="18">
        <f t="shared" si="34"/>
        <v>2.2637888616509292</v>
      </c>
      <c r="P23" s="18">
        <f t="shared" si="34"/>
        <v>2.2204910281774355</v>
      </c>
      <c r="Q23" s="18">
        <f t="shared" si="34"/>
        <v>2.2139641859404744</v>
      </c>
      <c r="R23" s="18">
        <f t="shared" si="34"/>
        <v>2.1852616135040819</v>
      </c>
      <c r="S23" s="18">
        <f t="shared" si="34"/>
        <v>2.2210990090223195</v>
      </c>
      <c r="T23" s="18">
        <f t="shared" si="34"/>
        <v>2.1898449031535341</v>
      </c>
      <c r="U23" s="18">
        <f t="shared" si="34"/>
        <v>2.1860451176998659</v>
      </c>
      <c r="V23" s="18">
        <f t="shared" si="34"/>
        <v>2.1371505132779838</v>
      </c>
      <c r="W23" s="18">
        <f t="shared" si="34"/>
        <v>2.1693299884612216</v>
      </c>
      <c r="X23" s="18">
        <f t="shared" si="34"/>
        <v>2.2303888260426907</v>
      </c>
      <c r="Y23" s="18">
        <f t="shared" si="34"/>
        <v>2.2688010966317647</v>
      </c>
      <c r="Z23" s="18">
        <f t="shared" si="34"/>
        <v>2.2478487076522748</v>
      </c>
      <c r="AA23" s="18">
        <f t="shared" si="34"/>
        <v>2.2106144567311263</v>
      </c>
      <c r="AB23" s="18">
        <f t="shared" si="34"/>
        <v>2.1066851520325303</v>
      </c>
      <c r="AC23" s="18">
        <f t="shared" si="34"/>
        <v>2.1919787272323372</v>
      </c>
      <c r="AD23" s="18">
        <f t="shared" si="34"/>
        <v>2.1092618748823933</v>
      </c>
      <c r="AE23" s="18">
        <f t="shared" si="34"/>
        <v>1.8874045026110622</v>
      </c>
      <c r="AF23" s="18">
        <f t="shared" si="34"/>
        <v>2.1173912829137667</v>
      </c>
      <c r="AG23" s="18">
        <f t="shared" si="34"/>
        <v>2.2316867448194619</v>
      </c>
      <c r="AH23" s="18">
        <f t="shared" si="34"/>
        <v>2.2357862333705185</v>
      </c>
      <c r="AI23" s="19">
        <f t="shared" si="34"/>
        <v>2.1871977189936889</v>
      </c>
      <c r="AJ23" s="19"/>
      <c r="AK23" s="18">
        <f t="shared" ref="AK23:BK23" si="35">IF(AK17&gt;8,AK5/$A$5*2*AK15,IF(AK18&lt;AK5/$A$5*2*AK15,AK5/$A$5*2*AK15-AK18,0))</f>
        <v>2.514843240891989</v>
      </c>
      <c r="AL23" s="18">
        <f t="shared" si="35"/>
        <v>2.5155966228777231</v>
      </c>
      <c r="AM23" s="18">
        <f t="shared" si="35"/>
        <v>2.455064296506376</v>
      </c>
      <c r="AN23" s="18">
        <f t="shared" si="35"/>
        <v>2.4498757069431605</v>
      </c>
      <c r="AO23" s="18">
        <f t="shared" si="35"/>
        <v>2.4682619925696301</v>
      </c>
      <c r="AP23" s="18">
        <f t="shared" si="35"/>
        <v>2.6702414036478661</v>
      </c>
      <c r="AQ23" s="18">
        <f t="shared" si="35"/>
        <v>2.5832359461108876</v>
      </c>
      <c r="AR23" s="18">
        <f t="shared" si="35"/>
        <v>2.5908899075461589</v>
      </c>
      <c r="AS23" s="18">
        <f t="shared" si="35"/>
        <v>2.5608455232095606</v>
      </c>
      <c r="AT23" s="18">
        <f t="shared" si="35"/>
        <v>2.514843240891989</v>
      </c>
      <c r="AU23" s="18">
        <f t="shared" si="35"/>
        <v>2.4548246256254354</v>
      </c>
      <c r="AV23" s="18">
        <f t="shared" si="35"/>
        <v>2.4895052936984587</v>
      </c>
      <c r="AW23" s="18">
        <f t="shared" si="35"/>
        <v>2.5306559624719425</v>
      </c>
      <c r="AX23" s="18">
        <f t="shared" si="35"/>
        <v>2.4505139582381599</v>
      </c>
      <c r="AY23" s="18">
        <f t="shared" si="35"/>
        <v>2.5553763351018173</v>
      </c>
      <c r="AZ23" s="18">
        <f t="shared" si="35"/>
        <v>2.4681743775655249</v>
      </c>
      <c r="BA23" s="18">
        <f t="shared" si="35"/>
        <v>2.5387070367970441</v>
      </c>
      <c r="BB23" s="18">
        <f t="shared" si="35"/>
        <v>2.5890406889738617</v>
      </c>
      <c r="BC23" s="18">
        <f t="shared" si="35"/>
        <v>2.5881792837437319</v>
      </c>
      <c r="BD23" s="18">
        <f t="shared" si="35"/>
        <v>2.5961934150883108</v>
      </c>
      <c r="BE23" s="18">
        <f t="shared" si="35"/>
        <v>2.5639528397348448</v>
      </c>
      <c r="BF23" s="18">
        <f t="shared" si="35"/>
        <v>2.5900562450276139</v>
      </c>
      <c r="BG23" s="18">
        <f t="shared" si="35"/>
        <v>2.5495288627052792</v>
      </c>
      <c r="BH23" s="18">
        <f t="shared" si="35"/>
        <v>2.5596885698027867</v>
      </c>
      <c r="BI23" s="18">
        <f t="shared" si="35"/>
        <v>2.5673643298193705</v>
      </c>
      <c r="BJ23" s="18">
        <f t="shared" si="35"/>
        <v>2.5112280456100384</v>
      </c>
      <c r="BK23" s="19">
        <f t="shared" si="35"/>
        <v>2.5362536156373787</v>
      </c>
      <c r="BL23" s="19"/>
      <c r="BM23" s="18"/>
      <c r="BN23" s="18"/>
      <c r="BO23" s="18">
        <f t="shared" ref="BO23:BS23" si="36">IF(BO17&gt;8,BO5/$A$5*2*BO15,IF(BO18&lt;BO5/$A$5*2*BO15,BO5/$A$5*2*BO15-BO18,0))</f>
        <v>2.5057940830099676</v>
      </c>
      <c r="BP23" s="18">
        <f t="shared" si="36"/>
        <v>2.5216039762885885</v>
      </c>
      <c r="BQ23" s="18">
        <f t="shared" si="36"/>
        <v>2.5059808605406824</v>
      </c>
      <c r="BR23" s="18">
        <f t="shared" si="36"/>
        <v>2.5877797374885532</v>
      </c>
      <c r="BS23" s="18">
        <f t="shared" si="36"/>
        <v>2.4978090773697925</v>
      </c>
      <c r="BT23" s="18">
        <f t="shared" ref="BT23:DC23" si="37">IF(BT17&gt;8,BT5/$A$5*2*BT15,IF(BT18&lt;BT5/$A$5*2*BT15,BT5/$A$5*2*BT15-BT18,0))</f>
        <v>2.5596571840773485</v>
      </c>
      <c r="BU23" s="18">
        <f t="shared" si="37"/>
        <v>2.540756262626247</v>
      </c>
      <c r="BV23" s="18">
        <f t="shared" si="37"/>
        <v>2.5756566271894954</v>
      </c>
      <c r="BW23" s="18">
        <f t="shared" si="37"/>
        <v>2.4908133143818274</v>
      </c>
      <c r="BX23" s="18">
        <f t="shared" si="37"/>
        <v>2.5070858266216547</v>
      </c>
      <c r="BY23" s="18">
        <f t="shared" si="37"/>
        <v>2.5220928282662713</v>
      </c>
      <c r="BZ23" s="18">
        <f t="shared" si="37"/>
        <v>2.4803033109835946</v>
      </c>
      <c r="CA23" s="18">
        <f t="shared" si="37"/>
        <v>2.4131427093426794</v>
      </c>
      <c r="CB23" s="18">
        <f t="shared" si="37"/>
        <v>2.4621923701067638</v>
      </c>
      <c r="CC23" s="18">
        <f t="shared" si="37"/>
        <v>2.5362320671686494</v>
      </c>
      <c r="CD23" s="18">
        <f t="shared" si="37"/>
        <v>2.4770582488937016</v>
      </c>
      <c r="CE23" s="18">
        <f t="shared" si="37"/>
        <v>2.5840594659962406</v>
      </c>
      <c r="CF23" s="18">
        <f t="shared" si="37"/>
        <v>2.4667962182414627</v>
      </c>
      <c r="CG23" s="18">
        <f t="shared" si="37"/>
        <v>2.5213992044402218</v>
      </c>
      <c r="CH23" s="18">
        <f t="shared" si="37"/>
        <v>2.4857850564067405</v>
      </c>
      <c r="CI23" s="18">
        <f t="shared" si="37"/>
        <v>2.540417203297836</v>
      </c>
      <c r="CJ23" s="18">
        <f t="shared" si="37"/>
        <v>2.4591026113787651</v>
      </c>
      <c r="CK23" s="18">
        <f t="shared" si="37"/>
        <v>2.5527432968866925</v>
      </c>
      <c r="CL23" s="18">
        <f t="shared" si="37"/>
        <v>2.541505605393156</v>
      </c>
      <c r="CM23" s="18">
        <f t="shared" si="37"/>
        <v>2.4874360837131464</v>
      </c>
      <c r="CN23" s="18">
        <f t="shared" si="37"/>
        <v>2.5189376388620222</v>
      </c>
      <c r="CO23" s="18">
        <f t="shared" si="37"/>
        <v>2.4470903017374495</v>
      </c>
      <c r="CP23" s="18">
        <f t="shared" si="37"/>
        <v>2.481107193006185</v>
      </c>
      <c r="CQ23" s="18">
        <f t="shared" si="37"/>
        <v>2.5283715288173676</v>
      </c>
      <c r="CR23" s="18">
        <f t="shared" si="37"/>
        <v>2.5509966493387273</v>
      </c>
      <c r="CS23" s="18">
        <f t="shared" si="37"/>
        <v>2.4715618232761773</v>
      </c>
      <c r="CT23" s="18">
        <f t="shared" si="37"/>
        <v>2.4677339871126431</v>
      </c>
      <c r="CU23" s="18">
        <f t="shared" si="37"/>
        <v>2.5304746293892419</v>
      </c>
      <c r="CV23" s="18">
        <f t="shared" si="37"/>
        <v>2.5371080023249926</v>
      </c>
      <c r="CW23" s="18">
        <f t="shared" si="37"/>
        <v>2.4741279371146572</v>
      </c>
      <c r="CX23" s="18">
        <f t="shared" si="37"/>
        <v>2.5379707326196144</v>
      </c>
      <c r="CY23" s="18">
        <f t="shared" si="37"/>
        <v>2.4950013573851217</v>
      </c>
      <c r="CZ23" s="18">
        <f t="shared" si="37"/>
        <v>2.5593089915038156</v>
      </c>
      <c r="DA23" s="18">
        <f t="shared" si="37"/>
        <v>2.5246521910320743</v>
      </c>
      <c r="DB23" s="18">
        <f t="shared" si="37"/>
        <v>2.5302544508839118</v>
      </c>
      <c r="DC23" s="19">
        <f t="shared" si="37"/>
        <v>2.5121344115853814</v>
      </c>
    </row>
    <row r="24" spans="3:107" ht="17.25" x14ac:dyDescent="0.3">
      <c r="C24" s="30" t="s">
        <v>16</v>
      </c>
      <c r="D24" s="6">
        <f t="shared" ref="D24:AI24" si="38">D4/$A$4*D15</f>
        <v>1.8790554559190726E-2</v>
      </c>
      <c r="E24" s="6">
        <f t="shared" si="38"/>
        <v>2.2486563392611941E-3</v>
      </c>
      <c r="F24" s="6">
        <f t="shared" si="38"/>
        <v>1.041495497581162E-2</v>
      </c>
      <c r="G24" s="6">
        <f t="shared" si="38"/>
        <v>9.6919906311235607E-3</v>
      </c>
      <c r="H24" s="6">
        <f t="shared" si="38"/>
        <v>1.4335284970729365E-2</v>
      </c>
      <c r="I24" s="6">
        <f t="shared" si="38"/>
        <v>5.3319588218956916E-2</v>
      </c>
      <c r="J24" s="6">
        <f t="shared" si="38"/>
        <v>0</v>
      </c>
      <c r="K24" s="6">
        <f t="shared" si="38"/>
        <v>5.7106678335381049E-3</v>
      </c>
      <c r="L24" s="6">
        <f t="shared" si="38"/>
        <v>5.6681721086624922E-3</v>
      </c>
      <c r="M24" s="6">
        <f t="shared" si="38"/>
        <v>9.7708645339619413E-3</v>
      </c>
      <c r="N24" s="6">
        <f t="shared" si="38"/>
        <v>1.7402932778853509E-2</v>
      </c>
      <c r="O24" s="6">
        <f t="shared" si="38"/>
        <v>0</v>
      </c>
      <c r="P24" s="6">
        <f t="shared" si="38"/>
        <v>4.8332714030892131E-3</v>
      </c>
      <c r="Q24" s="6">
        <f t="shared" si="38"/>
        <v>3.1866894769727323E-2</v>
      </c>
      <c r="R24" s="6">
        <f t="shared" si="38"/>
        <v>1.5761782515951284E-2</v>
      </c>
      <c r="S24" s="6">
        <f t="shared" si="38"/>
        <v>6.6075437038372459E-2</v>
      </c>
      <c r="T24" s="6">
        <f t="shared" si="38"/>
        <v>8.1161748922378395E-3</v>
      </c>
      <c r="U24" s="6">
        <f t="shared" si="38"/>
        <v>8.118511419558461E-3</v>
      </c>
      <c r="V24" s="6">
        <f t="shared" si="38"/>
        <v>4.0325737922229177E-3</v>
      </c>
      <c r="W24" s="6">
        <f t="shared" si="38"/>
        <v>2.6040188606237811E-3</v>
      </c>
      <c r="X24" s="6">
        <f t="shared" si="38"/>
        <v>9.3473089411234452E-3</v>
      </c>
      <c r="Y24" s="6">
        <f t="shared" si="38"/>
        <v>1.4436061040061149E-2</v>
      </c>
      <c r="Z24" s="6">
        <f t="shared" si="38"/>
        <v>1.3967454498001007E-2</v>
      </c>
      <c r="AA24" s="6">
        <f t="shared" si="38"/>
        <v>2.3041884830584839E-2</v>
      </c>
      <c r="AB24" s="6">
        <f t="shared" si="38"/>
        <v>0.11281907505318922</v>
      </c>
      <c r="AC24" s="6">
        <f t="shared" si="38"/>
        <v>4.1547917497222215E-3</v>
      </c>
      <c r="AD24" s="6">
        <f t="shared" si="38"/>
        <v>9.3145784787616592E-3</v>
      </c>
      <c r="AE24" s="6">
        <f t="shared" si="38"/>
        <v>0.3702943073966572</v>
      </c>
      <c r="AF24" s="6">
        <f t="shared" si="38"/>
        <v>2.7323696727213037E-3</v>
      </c>
      <c r="AG24" s="6">
        <f t="shared" si="38"/>
        <v>4.4226676413891405E-3</v>
      </c>
      <c r="AH24" s="6">
        <f t="shared" si="38"/>
        <v>4.3009445195168255E-3</v>
      </c>
      <c r="AI24" s="14">
        <f t="shared" si="38"/>
        <v>2.7846179942153618E-2</v>
      </c>
      <c r="AJ24" s="14"/>
      <c r="AK24" s="6">
        <f t="shared" ref="AK24:BK24" si="39">AK4/$A$4*AK15</f>
        <v>1.4170898659721704E-2</v>
      </c>
      <c r="AL24" s="6">
        <f t="shared" si="39"/>
        <v>2.3457380657980472E-2</v>
      </c>
      <c r="AM24" s="6">
        <f t="shared" si="39"/>
        <v>2.4368077244907766E-2</v>
      </c>
      <c r="AN24" s="6">
        <f t="shared" si="39"/>
        <v>2.5061931195329071E-2</v>
      </c>
      <c r="AO24" s="6">
        <f t="shared" si="39"/>
        <v>2.0326455846853674E-2</v>
      </c>
      <c r="AP24" s="6">
        <f t="shared" si="39"/>
        <v>1.1668258943770845E-2</v>
      </c>
      <c r="AQ24" s="6">
        <f t="shared" si="39"/>
        <v>7.7719529308810723E-3</v>
      </c>
      <c r="AR24" s="6">
        <f t="shared" si="39"/>
        <v>6.9671083785371284E-3</v>
      </c>
      <c r="AS24" s="6">
        <f t="shared" si="39"/>
        <v>1.643282729372017E-2</v>
      </c>
      <c r="AT24" s="6">
        <f t="shared" si="39"/>
        <v>1.4170898659721704E-2</v>
      </c>
      <c r="AU24" s="6">
        <f t="shared" si="39"/>
        <v>8.9993506010011375E-3</v>
      </c>
      <c r="AV24" s="6">
        <f t="shared" si="39"/>
        <v>8.0175430695571866E-3</v>
      </c>
      <c r="AW24" s="6">
        <f t="shared" si="39"/>
        <v>1.2645713131519767E-2</v>
      </c>
      <c r="AX24" s="6">
        <f t="shared" si="39"/>
        <v>1.9239257381165154E-2</v>
      </c>
      <c r="AY24" s="6">
        <f t="shared" si="39"/>
        <v>1.5226499598459824E-2</v>
      </c>
      <c r="AZ24" s="6">
        <f t="shared" si="39"/>
        <v>2.6799030041947225E-2</v>
      </c>
      <c r="BA24" s="6">
        <f t="shared" si="39"/>
        <v>5.5385868788081346E-3</v>
      </c>
      <c r="BB24" s="6">
        <f t="shared" si="39"/>
        <v>8.8722759086621635E-3</v>
      </c>
      <c r="BC24" s="6">
        <f t="shared" si="39"/>
        <v>5.1482869860850636E-3</v>
      </c>
      <c r="BD24" s="6">
        <f t="shared" si="39"/>
        <v>3.7633672821907435E-3</v>
      </c>
      <c r="BE24" s="6">
        <f t="shared" si="39"/>
        <v>2.5241346776317591E-2</v>
      </c>
      <c r="BF24" s="6">
        <f t="shared" si="39"/>
        <v>7.4789984028022114E-3</v>
      </c>
      <c r="BG24" s="6">
        <f t="shared" si="39"/>
        <v>7.3584840121065278E-3</v>
      </c>
      <c r="BH24" s="6">
        <f t="shared" si="39"/>
        <v>1.900623614641685E-2</v>
      </c>
      <c r="BI24" s="6">
        <f t="shared" si="39"/>
        <v>1.3610891438554139E-2</v>
      </c>
      <c r="BJ24" s="6">
        <f t="shared" si="39"/>
        <v>3.4403034081177089E-3</v>
      </c>
      <c r="BK24" s="14">
        <f t="shared" si="39"/>
        <v>1.3627388341244866E-2</v>
      </c>
      <c r="BL24" s="14"/>
      <c r="BM24" s="6"/>
      <c r="BN24" s="6"/>
      <c r="BO24" s="6">
        <f t="shared" ref="BO24:BS24" si="40">BO4/$A$4*BO15</f>
        <v>6.9905813846309782E-3</v>
      </c>
      <c r="BP24" s="6">
        <f t="shared" si="40"/>
        <v>8.118569778732012E-3</v>
      </c>
      <c r="BQ24" s="6">
        <f t="shared" si="40"/>
        <v>4.9581468611319202E-3</v>
      </c>
      <c r="BR24" s="6">
        <f t="shared" si="40"/>
        <v>0</v>
      </c>
      <c r="BS24" s="6">
        <f t="shared" si="40"/>
        <v>1.8143942983873732E-3</v>
      </c>
      <c r="BT24" s="6">
        <f t="shared" ref="BT24:DC24" si="41">BT4/$A$4*BT15</f>
        <v>0</v>
      </c>
      <c r="BU24" s="6">
        <f t="shared" si="41"/>
        <v>4.0626113292767116E-3</v>
      </c>
      <c r="BV24" s="6">
        <f t="shared" si="41"/>
        <v>9.7452981774618728E-3</v>
      </c>
      <c r="BW24" s="6">
        <f t="shared" si="41"/>
        <v>2.9410585575775053E-3</v>
      </c>
      <c r="BX24" s="6">
        <f t="shared" si="41"/>
        <v>5.6096734341035005E-3</v>
      </c>
      <c r="BY24" s="6">
        <f t="shared" si="41"/>
        <v>9.5417369185280976E-3</v>
      </c>
      <c r="BZ24" s="6">
        <f t="shared" si="41"/>
        <v>1.0895045917875438E-2</v>
      </c>
      <c r="CA24" s="6">
        <f t="shared" si="41"/>
        <v>1.0678624231382059E-2</v>
      </c>
      <c r="CB24" s="6">
        <f t="shared" si="41"/>
        <v>1.5071174335726571E-2</v>
      </c>
      <c r="CC24" s="6">
        <f t="shared" si="41"/>
        <v>2.5912426835688392E-2</v>
      </c>
      <c r="CD24" s="6">
        <f t="shared" si="41"/>
        <v>2.3992953539806398E-2</v>
      </c>
      <c r="CE24" s="6">
        <f t="shared" si="41"/>
        <v>2.2027564830244074E-2</v>
      </c>
      <c r="CF24" s="6">
        <f t="shared" si="41"/>
        <v>1.7535860927274355E-2</v>
      </c>
      <c r="CG24" s="6">
        <f t="shared" si="41"/>
        <v>1.0243690198326322E-2</v>
      </c>
      <c r="CH24" s="6">
        <f t="shared" si="41"/>
        <v>1.1537516142721483E-3</v>
      </c>
      <c r="CI24" s="6">
        <f t="shared" si="41"/>
        <v>3.5666247661155985E-3</v>
      </c>
      <c r="CJ24" s="6">
        <f t="shared" si="41"/>
        <v>0</v>
      </c>
      <c r="CK24" s="6">
        <f t="shared" si="41"/>
        <v>4.3150199112695041E-3</v>
      </c>
      <c r="CL24" s="6">
        <f t="shared" si="41"/>
        <v>1.4483834427193051E-3</v>
      </c>
      <c r="CM24" s="6">
        <f t="shared" si="41"/>
        <v>7.2391205275840155E-3</v>
      </c>
      <c r="CN24" s="6">
        <f t="shared" si="41"/>
        <v>6.5074978875798064E-4</v>
      </c>
      <c r="CO24" s="6">
        <f t="shared" si="41"/>
        <v>7.7587436434970215E-3</v>
      </c>
      <c r="CP24" s="6">
        <f t="shared" si="41"/>
        <v>1.413379902283568E-2</v>
      </c>
      <c r="CQ24" s="6">
        <f t="shared" si="41"/>
        <v>9.301086779444568E-3</v>
      </c>
      <c r="CR24" s="6">
        <f t="shared" si="41"/>
        <v>1.2736187972955613E-2</v>
      </c>
      <c r="CS24" s="6">
        <f t="shared" si="41"/>
        <v>1.1959758361328485E-2</v>
      </c>
      <c r="CT24" s="6">
        <f t="shared" si="41"/>
        <v>1.2073468042610176E-2</v>
      </c>
      <c r="CU24" s="6">
        <f t="shared" si="41"/>
        <v>1.2843828803697242E-2</v>
      </c>
      <c r="CV24" s="6">
        <f t="shared" si="41"/>
        <v>2.7679562249570623E-3</v>
      </c>
      <c r="CW24" s="6">
        <f t="shared" si="41"/>
        <v>6.2842742717545887E-3</v>
      </c>
      <c r="CX24" s="6">
        <f t="shared" si="41"/>
        <v>0</v>
      </c>
      <c r="CY24" s="6">
        <f t="shared" si="41"/>
        <v>4.4216561620508618E-3</v>
      </c>
      <c r="CZ24" s="6">
        <f t="shared" si="41"/>
        <v>3.5406038859611627E-3</v>
      </c>
      <c r="DA24" s="6">
        <f t="shared" si="41"/>
        <v>2.6024394828966283E-3</v>
      </c>
      <c r="DB24" s="6">
        <f t="shared" si="41"/>
        <v>9.870658271257866E-3</v>
      </c>
      <c r="DC24" s="14">
        <f t="shared" si="41"/>
        <v>7.9816287497855472E-3</v>
      </c>
    </row>
    <row r="25" spans="3:107" ht="17.25" x14ac:dyDescent="0.3">
      <c r="C25" s="30" t="s">
        <v>17</v>
      </c>
      <c r="D25" s="6">
        <f t="shared" ref="D25:AI25" si="42">D6/$A$6*D15</f>
        <v>4.5669251918979015</v>
      </c>
      <c r="E25" s="6">
        <f t="shared" si="42"/>
        <v>4.9294438296018708</v>
      </c>
      <c r="F25" s="6">
        <f t="shared" si="42"/>
        <v>4.4469203324100635</v>
      </c>
      <c r="G25" s="6">
        <f t="shared" si="42"/>
        <v>4.8104550581687242</v>
      </c>
      <c r="H25" s="6">
        <f t="shared" si="42"/>
        <v>4.952959675078783</v>
      </c>
      <c r="I25" s="6">
        <f t="shared" si="42"/>
        <v>4.802852769464705</v>
      </c>
      <c r="J25" s="6">
        <f t="shared" si="42"/>
        <v>4.7542981134668114</v>
      </c>
      <c r="K25" s="6">
        <f t="shared" si="42"/>
        <v>5.0109550521232595</v>
      </c>
      <c r="L25" s="6">
        <f t="shared" si="42"/>
        <v>4.9418010489695829</v>
      </c>
      <c r="M25" s="6">
        <f t="shared" si="42"/>
        <v>4.9087994704941584</v>
      </c>
      <c r="N25" s="6">
        <f t="shared" si="42"/>
        <v>4.8019189515928034</v>
      </c>
      <c r="O25" s="6">
        <f t="shared" si="42"/>
        <v>4.6123976554704855</v>
      </c>
      <c r="P25" s="6">
        <f t="shared" si="42"/>
        <v>4.7161563164708635</v>
      </c>
      <c r="Q25" s="6">
        <f t="shared" si="42"/>
        <v>4.755434981448329</v>
      </c>
      <c r="R25" s="6">
        <f t="shared" si="42"/>
        <v>4.7550735137350095</v>
      </c>
      <c r="S25" s="6">
        <f t="shared" si="42"/>
        <v>4.6096739462833209</v>
      </c>
      <c r="T25" s="6">
        <f t="shared" si="42"/>
        <v>4.7599049754318186</v>
      </c>
      <c r="U25" s="6">
        <f t="shared" si="42"/>
        <v>4.6650092538806689</v>
      </c>
      <c r="V25" s="6">
        <f t="shared" si="42"/>
        <v>4.7094599554532968</v>
      </c>
      <c r="W25" s="6">
        <f t="shared" si="42"/>
        <v>4.774539131443535</v>
      </c>
      <c r="X25" s="6">
        <f t="shared" si="42"/>
        <v>4.6720450120062731</v>
      </c>
      <c r="Y25" s="6">
        <f t="shared" si="42"/>
        <v>4.6641656662363458</v>
      </c>
      <c r="Z25" s="6">
        <f t="shared" si="42"/>
        <v>4.6257995988463261</v>
      </c>
      <c r="AA25" s="6">
        <f t="shared" si="42"/>
        <v>4.648767231421429</v>
      </c>
      <c r="AB25" s="6">
        <f t="shared" si="42"/>
        <v>4.576953211881305</v>
      </c>
      <c r="AC25" s="6">
        <f t="shared" si="42"/>
        <v>4.7087367892278573</v>
      </c>
      <c r="AD25" s="6">
        <f t="shared" si="42"/>
        <v>4.7966549270316072</v>
      </c>
      <c r="AE25" s="6">
        <f t="shared" si="42"/>
        <v>4.3122250935151163</v>
      </c>
      <c r="AF25" s="6">
        <f t="shared" si="42"/>
        <v>4.7925406878573922</v>
      </c>
      <c r="AG25" s="6">
        <f t="shared" si="42"/>
        <v>4.6374478817431388</v>
      </c>
      <c r="AH25" s="6">
        <f t="shared" si="42"/>
        <v>4.8181529342728497</v>
      </c>
      <c r="AI25" s="14">
        <f t="shared" si="42"/>
        <v>4.7257464164305851</v>
      </c>
      <c r="AJ25" s="14"/>
      <c r="AK25" s="6">
        <f t="shared" ref="AK25:BK25" si="43">AK6/$A$6*AK15</f>
        <v>6.6662399012382547</v>
      </c>
      <c r="AL25" s="6">
        <f t="shared" si="43"/>
        <v>6.6398210969404099</v>
      </c>
      <c r="AM25" s="6">
        <f t="shared" si="43"/>
        <v>6.6179784932012007</v>
      </c>
      <c r="AN25" s="6">
        <f t="shared" si="43"/>
        <v>6.694353098646503</v>
      </c>
      <c r="AO25" s="6">
        <f t="shared" si="43"/>
        <v>6.6673346128447486</v>
      </c>
      <c r="AP25" s="6">
        <f t="shared" si="43"/>
        <v>6.2462852255547112</v>
      </c>
      <c r="AQ25" s="6">
        <f t="shared" si="43"/>
        <v>6.2671549295369751</v>
      </c>
      <c r="AR25" s="6">
        <f t="shared" si="43"/>
        <v>6.2842039581513038</v>
      </c>
      <c r="AS25" s="6">
        <f t="shared" si="43"/>
        <v>6.4038325469728488</v>
      </c>
      <c r="AT25" s="6">
        <f t="shared" si="43"/>
        <v>6.6662399012382547</v>
      </c>
      <c r="AU25" s="6">
        <f t="shared" si="43"/>
        <v>6.6835399241174276</v>
      </c>
      <c r="AV25" s="6">
        <f t="shared" si="43"/>
        <v>6.4967760974820683</v>
      </c>
      <c r="AW25" s="6">
        <f t="shared" si="43"/>
        <v>6.4385717772478497</v>
      </c>
      <c r="AX25" s="6">
        <f t="shared" si="43"/>
        <v>5.9513511083919459</v>
      </c>
      <c r="AY25" s="6">
        <f t="shared" si="43"/>
        <v>5.790548168082303</v>
      </c>
      <c r="AZ25" s="6">
        <f t="shared" si="43"/>
        <v>5.968156692741597</v>
      </c>
      <c r="BA25" s="6">
        <f t="shared" si="43"/>
        <v>6.601808940482182</v>
      </c>
      <c r="BB25" s="6">
        <f t="shared" si="43"/>
        <v>6.5269386964988669</v>
      </c>
      <c r="BC25" s="6">
        <f t="shared" si="43"/>
        <v>6.5466441090850003</v>
      </c>
      <c r="BD25" s="6">
        <f t="shared" si="43"/>
        <v>6.5251904986021829</v>
      </c>
      <c r="BE25" s="6">
        <f t="shared" si="43"/>
        <v>5.8814652991041836</v>
      </c>
      <c r="BF25" s="6">
        <f t="shared" si="43"/>
        <v>5.8063308183911024</v>
      </c>
      <c r="BG25" s="6">
        <f t="shared" si="43"/>
        <v>5.8070960901636504</v>
      </c>
      <c r="BH25" s="6">
        <f t="shared" si="43"/>
        <v>5.8577675553966442</v>
      </c>
      <c r="BI25" s="6">
        <f t="shared" si="43"/>
        <v>5.9470503124605818</v>
      </c>
      <c r="BJ25" s="6">
        <f t="shared" si="43"/>
        <v>6.0991722229544552</v>
      </c>
      <c r="BK25" s="14">
        <f t="shared" si="43"/>
        <v>6.3066210311210602</v>
      </c>
      <c r="BL25" s="14"/>
      <c r="BM25" s="6"/>
      <c r="BN25" s="6"/>
      <c r="BO25" s="6">
        <f t="shared" ref="BO25:BS25" si="44">BO6/$A$6*BO15</f>
        <v>4.859995501175792</v>
      </c>
      <c r="BP25" s="6">
        <f t="shared" si="44"/>
        <v>4.8559941978810217</v>
      </c>
      <c r="BQ25" s="6">
        <f t="shared" si="44"/>
        <v>4.9680825560503798</v>
      </c>
      <c r="BR25" s="6">
        <f t="shared" si="44"/>
        <v>4.9266864270360564</v>
      </c>
      <c r="BS25" s="6">
        <f t="shared" si="44"/>
        <v>4.9412115747919749</v>
      </c>
      <c r="BT25" s="6">
        <f t="shared" ref="BT25:DC25" si="45">BT6/$A$6*BT15</f>
        <v>4.8805411267760217</v>
      </c>
      <c r="BU25" s="6">
        <f t="shared" si="45"/>
        <v>4.8883352509486055</v>
      </c>
      <c r="BV25" s="6">
        <f t="shared" si="45"/>
        <v>4.8161494197720467</v>
      </c>
      <c r="BW25" s="6">
        <f t="shared" si="45"/>
        <v>4.8418392036277158</v>
      </c>
      <c r="BX25" s="6">
        <f t="shared" si="45"/>
        <v>4.7954773439486233</v>
      </c>
      <c r="BY25" s="6">
        <f t="shared" si="45"/>
        <v>4.8187910946402095</v>
      </c>
      <c r="BZ25" s="6">
        <f t="shared" si="45"/>
        <v>4.8532663409272043</v>
      </c>
      <c r="CA25" s="6">
        <f t="shared" si="45"/>
        <v>4.9550915202657126</v>
      </c>
      <c r="CB25" s="6">
        <f t="shared" si="45"/>
        <v>4.8703306079864914</v>
      </c>
      <c r="CC25" s="6">
        <f t="shared" si="45"/>
        <v>4.8087359258637417</v>
      </c>
      <c r="CD25" s="6">
        <f t="shared" si="45"/>
        <v>4.8665978571335611</v>
      </c>
      <c r="CE25" s="6">
        <f t="shared" si="45"/>
        <v>4.8214237004306195</v>
      </c>
      <c r="CF25" s="6">
        <f t="shared" si="45"/>
        <v>4.9174746836463434</v>
      </c>
      <c r="CG25" s="6">
        <f t="shared" si="45"/>
        <v>4.9307417415103387</v>
      </c>
      <c r="CH25" s="6">
        <f t="shared" si="45"/>
        <v>4.9307393118493366</v>
      </c>
      <c r="CI25" s="6">
        <f t="shared" si="45"/>
        <v>4.9502792992198206</v>
      </c>
      <c r="CJ25" s="6">
        <f t="shared" si="45"/>
        <v>4.9859969948099465</v>
      </c>
      <c r="CK25" s="6">
        <f t="shared" si="45"/>
        <v>4.7713850246900975</v>
      </c>
      <c r="CL25" s="6">
        <f t="shared" si="45"/>
        <v>4.8413764785094839</v>
      </c>
      <c r="CM25" s="6">
        <f t="shared" si="45"/>
        <v>4.9986942926944744</v>
      </c>
      <c r="CN25" s="6">
        <f t="shared" si="45"/>
        <v>4.8922122747530796</v>
      </c>
      <c r="CO25" s="6">
        <f t="shared" si="45"/>
        <v>5.0885691014245342</v>
      </c>
      <c r="CP25" s="6">
        <f t="shared" si="45"/>
        <v>5.0115264232034242</v>
      </c>
      <c r="CQ25" s="6">
        <f t="shared" si="45"/>
        <v>4.9580861214546248</v>
      </c>
      <c r="CR25" s="6">
        <f t="shared" si="45"/>
        <v>4.904901284277237</v>
      </c>
      <c r="CS25" s="6">
        <f t="shared" si="45"/>
        <v>5.0302682263584195</v>
      </c>
      <c r="CT25" s="6">
        <f t="shared" si="45"/>
        <v>5.0773590371205657</v>
      </c>
      <c r="CU25" s="6">
        <f t="shared" si="45"/>
        <v>5.0006770059633405</v>
      </c>
      <c r="CV25" s="6">
        <f t="shared" si="45"/>
        <v>4.9241009788206789</v>
      </c>
      <c r="CW25" s="6">
        <f t="shared" si="45"/>
        <v>4.9039257592762526</v>
      </c>
      <c r="CX25" s="6">
        <f t="shared" si="45"/>
        <v>4.864828931062263</v>
      </c>
      <c r="CY25" s="6">
        <f t="shared" si="45"/>
        <v>4.8519792217410433</v>
      </c>
      <c r="CZ25" s="6">
        <f t="shared" si="45"/>
        <v>4.863354714135645</v>
      </c>
      <c r="DA25" s="6">
        <f t="shared" si="45"/>
        <v>4.974334172604908</v>
      </c>
      <c r="DB25" s="6">
        <f t="shared" si="45"/>
        <v>5.0055690301818254</v>
      </c>
      <c r="DC25" s="14">
        <f t="shared" si="45"/>
        <v>4.9107408589333623</v>
      </c>
    </row>
    <row r="26" spans="3:107" ht="17.25" x14ac:dyDescent="0.3">
      <c r="C26" s="30" t="s">
        <v>18</v>
      </c>
      <c r="D26" s="6">
        <f t="shared" ref="D26:AI26" si="46">D7/$A$7*D15</f>
        <v>0.10683566440601415</v>
      </c>
      <c r="E26" s="6">
        <f t="shared" si="46"/>
        <v>0.11048963572335983</v>
      </c>
      <c r="F26" s="6">
        <f t="shared" si="46"/>
        <v>9.6293733930273143E-2</v>
      </c>
      <c r="G26" s="6">
        <f t="shared" si="46"/>
        <v>0.10729982818027964</v>
      </c>
      <c r="H26" s="6">
        <f t="shared" si="46"/>
        <v>0.11187647474168005</v>
      </c>
      <c r="I26" s="6">
        <f t="shared" si="46"/>
        <v>0.110055943456498</v>
      </c>
      <c r="J26" s="6">
        <f t="shared" si="46"/>
        <v>0.10875623331582995</v>
      </c>
      <c r="K26" s="6">
        <f t="shared" si="46"/>
        <v>0.11407638104708601</v>
      </c>
      <c r="L26" s="6">
        <f t="shared" si="46"/>
        <v>9.9552668717166046E-2</v>
      </c>
      <c r="M26" s="6">
        <f t="shared" si="46"/>
        <v>0.11605683732647405</v>
      </c>
      <c r="N26" s="6">
        <f t="shared" si="46"/>
        <v>0.10413479327069251</v>
      </c>
      <c r="O26" s="6">
        <f t="shared" si="46"/>
        <v>0.10995425143367625</v>
      </c>
      <c r="P26" s="6">
        <f t="shared" si="46"/>
        <v>0.11082721450103587</v>
      </c>
      <c r="Q26" s="6">
        <f t="shared" si="46"/>
        <v>0.10798494951546471</v>
      </c>
      <c r="R26" s="6">
        <f t="shared" si="46"/>
        <v>0.1057565871653075</v>
      </c>
      <c r="S26" s="6">
        <f t="shared" si="46"/>
        <v>0.10515669536692299</v>
      </c>
      <c r="T26" s="6">
        <f t="shared" si="46"/>
        <v>0.10141050177965823</v>
      </c>
      <c r="U26" s="6">
        <f t="shared" si="46"/>
        <v>0.10161891844924203</v>
      </c>
      <c r="V26" s="6">
        <f t="shared" si="46"/>
        <v>0.10678368905047669</v>
      </c>
      <c r="W26" s="6">
        <f t="shared" si="46"/>
        <v>0.10774242558138999</v>
      </c>
      <c r="X26" s="6">
        <f t="shared" si="46"/>
        <v>0.11237259611558924</v>
      </c>
      <c r="Y26" s="6">
        <f t="shared" si="46"/>
        <v>0.11324112924446868</v>
      </c>
      <c r="Z26" s="6">
        <f t="shared" si="46"/>
        <v>0.10990132359967117</v>
      </c>
      <c r="AA26" s="6">
        <f t="shared" si="46"/>
        <v>0.10394686874619449</v>
      </c>
      <c r="AB26" s="6">
        <f t="shared" si="46"/>
        <v>0.10436231084429612</v>
      </c>
      <c r="AC26" s="6">
        <f t="shared" si="46"/>
        <v>0.10884702586012068</v>
      </c>
      <c r="AD26" s="6">
        <f t="shared" si="46"/>
        <v>0.1137289783079984</v>
      </c>
      <c r="AE26" s="6">
        <f t="shared" si="46"/>
        <v>0.10328694088951264</v>
      </c>
      <c r="AF26" s="6">
        <f t="shared" si="46"/>
        <v>0.10947909261631425</v>
      </c>
      <c r="AG26" s="6">
        <f t="shared" si="46"/>
        <v>0.11239024822630862</v>
      </c>
      <c r="AH26" s="6">
        <f t="shared" si="46"/>
        <v>0.10670931242227323</v>
      </c>
      <c r="AI26" s="14">
        <f t="shared" si="46"/>
        <v>0.10775880260825783</v>
      </c>
      <c r="AJ26" s="14"/>
      <c r="AK26" s="6">
        <f t="shared" ref="AK26:BK26" si="47">AK7/$A$7*AK15</f>
        <v>0.24418138084098839</v>
      </c>
      <c r="AL26" s="6">
        <f t="shared" si="47"/>
        <v>0.23768802638204864</v>
      </c>
      <c r="AM26" s="6">
        <f t="shared" si="47"/>
        <v>0.23790150713547187</v>
      </c>
      <c r="AN26" s="6">
        <f t="shared" si="47"/>
        <v>0.23983841127285607</v>
      </c>
      <c r="AO26" s="6">
        <f t="shared" si="47"/>
        <v>0.23843213326562163</v>
      </c>
      <c r="AP26" s="6">
        <f t="shared" si="47"/>
        <v>0.23514966755021455</v>
      </c>
      <c r="AQ26" s="6">
        <f t="shared" si="47"/>
        <v>0.23644423980491966</v>
      </c>
      <c r="AR26" s="6">
        <f t="shared" si="47"/>
        <v>0.23512882422485426</v>
      </c>
      <c r="AS26" s="6">
        <f t="shared" si="47"/>
        <v>0.24129330478545555</v>
      </c>
      <c r="AT26" s="6">
        <f t="shared" si="47"/>
        <v>0.24418138084098839</v>
      </c>
      <c r="AU26" s="6">
        <f t="shared" si="47"/>
        <v>0.2447580491300618</v>
      </c>
      <c r="AV26" s="6">
        <f t="shared" si="47"/>
        <v>0.23567404556189661</v>
      </c>
      <c r="AW26" s="6">
        <f t="shared" si="47"/>
        <v>0.18758646579357921</v>
      </c>
      <c r="AX26" s="6">
        <f t="shared" si="47"/>
        <v>0.15718423767874221</v>
      </c>
      <c r="AY26" s="6">
        <f t="shared" si="47"/>
        <v>0.14920011032296343</v>
      </c>
      <c r="AZ26" s="6">
        <f t="shared" si="47"/>
        <v>0.15666240008680588</v>
      </c>
      <c r="BA26" s="6">
        <f t="shared" si="47"/>
        <v>0.24143797513976567</v>
      </c>
      <c r="BB26" s="6">
        <f t="shared" si="47"/>
        <v>0.24376906808814949</v>
      </c>
      <c r="BC26" s="6">
        <f t="shared" si="47"/>
        <v>0.23938563152075223</v>
      </c>
      <c r="BD26" s="6">
        <f t="shared" si="47"/>
        <v>0.24613312038577853</v>
      </c>
      <c r="BE26" s="6">
        <f t="shared" si="47"/>
        <v>0.15876346273483891</v>
      </c>
      <c r="BF26" s="6">
        <f t="shared" si="47"/>
        <v>0.16821932967514966</v>
      </c>
      <c r="BG26" s="6">
        <f t="shared" si="47"/>
        <v>0.15646671962432801</v>
      </c>
      <c r="BH26" s="6">
        <f t="shared" si="47"/>
        <v>0.16474878093083914</v>
      </c>
      <c r="BI26" s="6">
        <f t="shared" si="47"/>
        <v>0.15532093201429889</v>
      </c>
      <c r="BJ26" s="6">
        <f t="shared" si="47"/>
        <v>0.17139387601875974</v>
      </c>
      <c r="BK26" s="14">
        <f t="shared" si="47"/>
        <v>0.20988655637817541</v>
      </c>
      <c r="BL26" s="14"/>
      <c r="BM26" s="6"/>
      <c r="BN26" s="6"/>
      <c r="BO26" s="6">
        <f t="shared" ref="BO26:BS26" si="48">BO7/$A$7*BO15</f>
        <v>0.19145283633829949</v>
      </c>
      <c r="BP26" s="6">
        <f t="shared" si="48"/>
        <v>0.17549552068749605</v>
      </c>
      <c r="BQ26" s="6">
        <f t="shared" si="48"/>
        <v>0.17639722500289734</v>
      </c>
      <c r="BR26" s="6">
        <f t="shared" si="48"/>
        <v>0.17696357371103683</v>
      </c>
      <c r="BS26" s="6">
        <f t="shared" si="48"/>
        <v>0.1907193291891465</v>
      </c>
      <c r="BT26" s="6">
        <f t="shared" ref="BT26:DC26" si="49">BT7/$A$7*BT15</f>
        <v>0.17842556298244255</v>
      </c>
      <c r="BU26" s="6">
        <f t="shared" si="49"/>
        <v>0.17838369761743433</v>
      </c>
      <c r="BV26" s="6">
        <f t="shared" si="49"/>
        <v>0.17810992382571075</v>
      </c>
      <c r="BW26" s="6">
        <f t="shared" si="49"/>
        <v>0.18193352647888422</v>
      </c>
      <c r="BX26" s="6">
        <f t="shared" si="49"/>
        <v>0.17721166944265376</v>
      </c>
      <c r="BY26" s="6">
        <f t="shared" si="49"/>
        <v>0.19157782796665598</v>
      </c>
      <c r="BZ26" s="6">
        <f t="shared" si="49"/>
        <v>0.18655793497921683</v>
      </c>
      <c r="CA26" s="6">
        <f t="shared" si="49"/>
        <v>0.19513702836149727</v>
      </c>
      <c r="CB26" s="6">
        <f t="shared" si="49"/>
        <v>0.18154007284627352</v>
      </c>
      <c r="CC26" s="6">
        <f t="shared" si="49"/>
        <v>0.17902943333630136</v>
      </c>
      <c r="CD26" s="6">
        <f t="shared" si="49"/>
        <v>0.17659363476452902</v>
      </c>
      <c r="CE26" s="6">
        <f t="shared" si="49"/>
        <v>0.17522923214302033</v>
      </c>
      <c r="CF26" s="6">
        <f t="shared" si="49"/>
        <v>0.18371925617613294</v>
      </c>
      <c r="CG26" s="6">
        <f t="shared" si="49"/>
        <v>0.18416162840162817</v>
      </c>
      <c r="CH26" s="6">
        <f t="shared" si="49"/>
        <v>0.1885355573832754</v>
      </c>
      <c r="CI26" s="6">
        <f t="shared" si="49"/>
        <v>0.18197644559229165</v>
      </c>
      <c r="CJ26" s="6">
        <f t="shared" si="49"/>
        <v>0.18132299903982083</v>
      </c>
      <c r="CK26" s="6">
        <f t="shared" si="49"/>
        <v>0.17993030640874524</v>
      </c>
      <c r="CL26" s="6">
        <f t="shared" si="49"/>
        <v>0.17194618089083488</v>
      </c>
      <c r="CM26" s="6">
        <f t="shared" si="49"/>
        <v>0.18152836092492525</v>
      </c>
      <c r="CN26" s="6">
        <f t="shared" si="49"/>
        <v>0.17144119011219289</v>
      </c>
      <c r="CO26" s="6">
        <f t="shared" si="49"/>
        <v>0.20314165494649608</v>
      </c>
      <c r="CP26" s="6">
        <f t="shared" si="49"/>
        <v>0.18614171915362082</v>
      </c>
      <c r="CQ26" s="6">
        <f t="shared" si="49"/>
        <v>0.18738908564310219</v>
      </c>
      <c r="CR26" s="6">
        <f t="shared" si="49"/>
        <v>0.18107828290861502</v>
      </c>
      <c r="CS26" s="6">
        <f t="shared" si="49"/>
        <v>0.18629714457532792</v>
      </c>
      <c r="CT26" s="6">
        <f t="shared" si="49"/>
        <v>0.19495803463383327</v>
      </c>
      <c r="CU26" s="6">
        <f t="shared" si="49"/>
        <v>0.18633759012304726</v>
      </c>
      <c r="CV26" s="6">
        <f t="shared" si="49"/>
        <v>0.17451490457721194</v>
      </c>
      <c r="CW26" s="6">
        <f t="shared" si="49"/>
        <v>0.18619019818027419</v>
      </c>
      <c r="CX26" s="6">
        <f t="shared" si="49"/>
        <v>0.18338261357431163</v>
      </c>
      <c r="CY26" s="6">
        <f t="shared" si="49"/>
        <v>0.17312989895792888</v>
      </c>
      <c r="CZ26" s="6">
        <f t="shared" si="49"/>
        <v>0.183729077930392</v>
      </c>
      <c r="DA26" s="6">
        <f t="shared" si="49"/>
        <v>0.17744742978095268</v>
      </c>
      <c r="DB26" s="6">
        <f t="shared" si="49"/>
        <v>0.17299239928095553</v>
      </c>
      <c r="DC26" s="14">
        <f t="shared" si="49"/>
        <v>0.18228523277230352</v>
      </c>
    </row>
    <row r="27" spans="3:107" ht="17.25" x14ac:dyDescent="0.3">
      <c r="C27" s="30" t="s">
        <v>19</v>
      </c>
      <c r="D27" s="6">
        <f t="shared" ref="D27:AI27" si="50">D8/$A$8*D15</f>
        <v>4.6285848242580636</v>
      </c>
      <c r="E27" s="6">
        <f t="shared" si="50"/>
        <v>4.6999767839496451</v>
      </c>
      <c r="F27" s="6">
        <f t="shared" si="50"/>
        <v>4.4359005678026548</v>
      </c>
      <c r="G27" s="6">
        <f t="shared" si="50"/>
        <v>4.5407759829924315</v>
      </c>
      <c r="H27" s="6">
        <f t="shared" si="50"/>
        <v>4.8684529916052508</v>
      </c>
      <c r="I27" s="6">
        <f t="shared" si="50"/>
        <v>4.569003698398201</v>
      </c>
      <c r="J27" s="6">
        <f t="shared" si="50"/>
        <v>4.9446902827255226</v>
      </c>
      <c r="K27" s="6">
        <f t="shared" si="50"/>
        <v>4.7323767734044706</v>
      </c>
      <c r="L27" s="6">
        <f t="shared" si="50"/>
        <v>4.6910636738291407</v>
      </c>
      <c r="M27" s="6">
        <f t="shared" si="50"/>
        <v>4.7887705496240374</v>
      </c>
      <c r="N27" s="6">
        <f t="shared" si="50"/>
        <v>4.8662233703910056</v>
      </c>
      <c r="O27" s="6">
        <f t="shared" si="50"/>
        <v>4.9340838152198954</v>
      </c>
      <c r="P27" s="6">
        <f t="shared" si="50"/>
        <v>4.9499417081188675</v>
      </c>
      <c r="Q27" s="6">
        <f t="shared" si="50"/>
        <v>4.6434222259226914</v>
      </c>
      <c r="R27" s="6">
        <f t="shared" si="50"/>
        <v>4.8673004158865334</v>
      </c>
      <c r="S27" s="6">
        <f t="shared" si="50"/>
        <v>4.7579385998652786</v>
      </c>
      <c r="T27" s="6">
        <f t="shared" si="50"/>
        <v>4.897033744869252</v>
      </c>
      <c r="U27" s="6">
        <f t="shared" si="50"/>
        <v>5.0306122350235682</v>
      </c>
      <c r="V27" s="6">
        <f t="shared" si="50"/>
        <v>5.1256240429826718</v>
      </c>
      <c r="W27" s="6">
        <f t="shared" si="50"/>
        <v>4.949762023523868</v>
      </c>
      <c r="X27" s="6">
        <f t="shared" si="50"/>
        <v>4.887062538907494</v>
      </c>
      <c r="Y27" s="6">
        <f t="shared" si="50"/>
        <v>4.8188668320976182</v>
      </c>
      <c r="Z27" s="6">
        <f t="shared" si="50"/>
        <v>4.8684276069711059</v>
      </c>
      <c r="AA27" s="6">
        <f t="shared" si="50"/>
        <v>4.9267634535413904</v>
      </c>
      <c r="AB27" s="6">
        <f t="shared" si="50"/>
        <v>4.8039929120802176</v>
      </c>
      <c r="AC27" s="6">
        <f t="shared" si="50"/>
        <v>4.969876749367435</v>
      </c>
      <c r="AD27" s="6">
        <f t="shared" si="50"/>
        <v>4.9991036136130855</v>
      </c>
      <c r="AE27" s="6">
        <f t="shared" si="50"/>
        <v>4.484033333072448</v>
      </c>
      <c r="AF27" s="6">
        <f t="shared" si="50"/>
        <v>5.0105206765537167</v>
      </c>
      <c r="AG27" s="6">
        <f t="shared" si="50"/>
        <v>4.9387169297717488</v>
      </c>
      <c r="AH27" s="6">
        <f t="shared" si="50"/>
        <v>4.7360417000713744</v>
      </c>
      <c r="AI27" s="14">
        <f t="shared" si="50"/>
        <v>4.817724186383205</v>
      </c>
      <c r="AJ27" s="14"/>
      <c r="AK27" s="6">
        <f t="shared" ref="AK27:BK27" si="51">AK8/$A$8*AK15</f>
        <v>2.3402750377510464</v>
      </c>
      <c r="AL27" s="6">
        <f t="shared" si="51"/>
        <v>2.3561377246838147</v>
      </c>
      <c r="AM27" s="6">
        <f t="shared" si="51"/>
        <v>2.4802239773638881</v>
      </c>
      <c r="AN27" s="6">
        <f t="shared" si="51"/>
        <v>2.365490618857601</v>
      </c>
      <c r="AO27" s="6">
        <f t="shared" si="51"/>
        <v>2.3729711797656887</v>
      </c>
      <c r="AP27" s="6">
        <f t="shared" si="51"/>
        <v>2.5403831049816326</v>
      </c>
      <c r="AQ27" s="6">
        <f t="shared" si="51"/>
        <v>2.5642052528126551</v>
      </c>
      <c r="AR27" s="6">
        <f t="shared" si="51"/>
        <v>2.6220880440968908</v>
      </c>
      <c r="AS27" s="6">
        <f t="shared" si="51"/>
        <v>2.6118729216269312</v>
      </c>
      <c r="AT27" s="6">
        <f t="shared" si="51"/>
        <v>2.3402750377510464</v>
      </c>
      <c r="AU27" s="6">
        <f t="shared" si="51"/>
        <v>2.5458945565450488</v>
      </c>
      <c r="AV27" s="6">
        <f t="shared" si="51"/>
        <v>2.6545581052180647</v>
      </c>
      <c r="AW27" s="6">
        <f t="shared" si="51"/>
        <v>2.5701695128010718</v>
      </c>
      <c r="AX27" s="6">
        <f t="shared" si="51"/>
        <v>3.2111748041494965</v>
      </c>
      <c r="AY27" s="6">
        <f t="shared" si="51"/>
        <v>3.1750546609355883</v>
      </c>
      <c r="AZ27" s="6">
        <f t="shared" si="51"/>
        <v>3.2172190107284724</v>
      </c>
      <c r="BA27" s="6">
        <f t="shared" si="51"/>
        <v>2.4855107247821766</v>
      </c>
      <c r="BB27" s="6">
        <f t="shared" si="51"/>
        <v>2.3916913716635158</v>
      </c>
      <c r="BC27" s="6">
        <f t="shared" si="51"/>
        <v>2.4249361948176094</v>
      </c>
      <c r="BD27" s="6">
        <f t="shared" si="51"/>
        <v>2.4131332458914465</v>
      </c>
      <c r="BE27" s="6">
        <f t="shared" si="51"/>
        <v>3.0163812580540679</v>
      </c>
      <c r="BF27" s="6">
        <f t="shared" si="51"/>
        <v>3.0786336810697774</v>
      </c>
      <c r="BG27" s="6">
        <f t="shared" si="51"/>
        <v>3.1634828916180671</v>
      </c>
      <c r="BH27" s="6">
        <f t="shared" si="51"/>
        <v>3.0772933543820318</v>
      </c>
      <c r="BI27" s="6">
        <f t="shared" si="51"/>
        <v>2.9974292824648869</v>
      </c>
      <c r="BJ27" s="6">
        <f t="shared" si="51"/>
        <v>3.0060380847956116</v>
      </c>
      <c r="BK27" s="14">
        <f t="shared" si="51"/>
        <v>2.6961594713814083</v>
      </c>
      <c r="BL27" s="14"/>
      <c r="BM27" s="6"/>
      <c r="BN27" s="6"/>
      <c r="BO27" s="6">
        <f t="shared" ref="BO27:BS27" si="52">BO8/$A$8*BO15</f>
        <v>4.329002765623664</v>
      </c>
      <c r="BP27" s="6">
        <f t="shared" si="52"/>
        <v>4.3033998468569985</v>
      </c>
      <c r="BQ27" s="6">
        <f t="shared" si="52"/>
        <v>4.3386721807276212</v>
      </c>
      <c r="BR27" s="6">
        <f t="shared" si="52"/>
        <v>4.2105712799536636</v>
      </c>
      <c r="BS27" s="6">
        <f t="shared" si="52"/>
        <v>4.3863157280718337</v>
      </c>
      <c r="BT27" s="6">
        <f t="shared" ref="BT27:DC27" si="53">BT8/$A$8*BT15</f>
        <v>4.3006818364985291</v>
      </c>
      <c r="BU27" s="6">
        <f t="shared" si="53"/>
        <v>4.2934017766020638</v>
      </c>
      <c r="BV27" s="6">
        <f t="shared" si="53"/>
        <v>4.2883170955523324</v>
      </c>
      <c r="BW27" s="6">
        <f t="shared" si="53"/>
        <v>4.4379455059033139</v>
      </c>
      <c r="BX27" s="6">
        <f t="shared" si="53"/>
        <v>4.4780867682321635</v>
      </c>
      <c r="BY27" s="6">
        <f t="shared" si="53"/>
        <v>4.3544144456909422</v>
      </c>
      <c r="BZ27" s="6">
        <f t="shared" si="53"/>
        <v>4.419672861613388</v>
      </c>
      <c r="CA27" s="6">
        <f t="shared" si="53"/>
        <v>4.4583316329901281</v>
      </c>
      <c r="CB27" s="6">
        <f t="shared" si="53"/>
        <v>4.427655327334306</v>
      </c>
      <c r="CC27" s="6">
        <f t="shared" si="53"/>
        <v>4.3055076703006341</v>
      </c>
      <c r="CD27" s="6">
        <f t="shared" si="53"/>
        <v>4.3419923965191867</v>
      </c>
      <c r="CE27" s="6">
        <f t="shared" si="53"/>
        <v>4.1511209834365497</v>
      </c>
      <c r="CF27" s="6">
        <f t="shared" si="53"/>
        <v>4.3403392145490187</v>
      </c>
      <c r="CG27" s="6">
        <f t="shared" si="53"/>
        <v>4.2356288718979647</v>
      </c>
      <c r="CH27" s="6">
        <f t="shared" si="53"/>
        <v>4.3056321142013729</v>
      </c>
      <c r="CI27" s="6">
        <f t="shared" si="53"/>
        <v>4.2697336487565272</v>
      </c>
      <c r="CJ27" s="6">
        <f t="shared" si="53"/>
        <v>4.3640163912272207</v>
      </c>
      <c r="CK27" s="6">
        <f t="shared" si="53"/>
        <v>4.3658187328921763</v>
      </c>
      <c r="CL27" s="6">
        <f t="shared" si="53"/>
        <v>4.3251899955293691</v>
      </c>
      <c r="CM27" s="6">
        <f t="shared" si="53"/>
        <v>4.2848539629240321</v>
      </c>
      <c r="CN27" s="6">
        <f t="shared" si="53"/>
        <v>4.2940456316190572</v>
      </c>
      <c r="CO27" s="6">
        <f t="shared" si="53"/>
        <v>4.2420416906584553</v>
      </c>
      <c r="CP27" s="6">
        <f t="shared" si="53"/>
        <v>4.2632585241658889</v>
      </c>
      <c r="CQ27" s="6">
        <f t="shared" si="53"/>
        <v>4.2416502284000694</v>
      </c>
      <c r="CR27" s="6">
        <f t="shared" si="53"/>
        <v>4.2263253119732127</v>
      </c>
      <c r="CS27" s="6">
        <f t="shared" si="53"/>
        <v>4.2278441681200372</v>
      </c>
      <c r="CT27" s="6">
        <f t="shared" si="53"/>
        <v>4.2211756647962932</v>
      </c>
      <c r="CU27" s="6">
        <f t="shared" si="53"/>
        <v>4.1475278185674549</v>
      </c>
      <c r="CV27" s="6">
        <f t="shared" si="53"/>
        <v>4.2891808320694365</v>
      </c>
      <c r="CW27" s="6">
        <f t="shared" si="53"/>
        <v>4.4574111081736358</v>
      </c>
      <c r="CX27" s="6">
        <f t="shared" si="53"/>
        <v>4.3394524704865507</v>
      </c>
      <c r="CY27" s="6">
        <f t="shared" si="53"/>
        <v>4.4299013632726423</v>
      </c>
      <c r="CZ27" s="6">
        <f t="shared" si="53"/>
        <v>4.240177656853434</v>
      </c>
      <c r="DA27" s="6">
        <f t="shared" si="53"/>
        <v>4.2702386063814677</v>
      </c>
      <c r="DB27" s="6">
        <f t="shared" si="53"/>
        <v>4.2108028842513523</v>
      </c>
      <c r="DC27" s="14">
        <f t="shared" si="53"/>
        <v>4.3103284793375547</v>
      </c>
    </row>
    <row r="28" spans="3:107" ht="17.25" x14ac:dyDescent="0.3">
      <c r="C28" s="30" t="s">
        <v>20</v>
      </c>
      <c r="D28" s="6">
        <f t="shared" ref="D28:AI28" si="54">D9/$A$9*D15</f>
        <v>0.26092589982873299</v>
      </c>
      <c r="E28" s="6">
        <f t="shared" si="54"/>
        <v>1.9444060077314276E-2</v>
      </c>
      <c r="F28" s="6">
        <f t="shared" si="54"/>
        <v>0.13552011143408468</v>
      </c>
      <c r="G28" s="6">
        <f t="shared" si="54"/>
        <v>5.5903755713640639E-2</v>
      </c>
      <c r="H28" s="6">
        <f t="shared" si="54"/>
        <v>2.8072559147196668E-2</v>
      </c>
      <c r="I28" s="6">
        <f t="shared" si="54"/>
        <v>8.7916438678976055E-2</v>
      </c>
      <c r="J28" s="6">
        <f t="shared" si="54"/>
        <v>9.8268385102857694E-3</v>
      </c>
      <c r="K28" s="6">
        <f t="shared" si="54"/>
        <v>1.254832019073053E-2</v>
      </c>
      <c r="L28" s="6">
        <f t="shared" si="54"/>
        <v>1.1301706926398578E-2</v>
      </c>
      <c r="M28" s="6">
        <f t="shared" si="54"/>
        <v>1.8554305601341425E-2</v>
      </c>
      <c r="N28" s="6">
        <f t="shared" si="54"/>
        <v>2.7539300814179424E-2</v>
      </c>
      <c r="O28" s="6">
        <f t="shared" si="54"/>
        <v>1.5504514267078731E-2</v>
      </c>
      <c r="P28" s="6">
        <f t="shared" si="54"/>
        <v>1.7667847009260343E-2</v>
      </c>
      <c r="Q28" s="6">
        <f t="shared" si="54"/>
        <v>5.3616640438590005E-2</v>
      </c>
      <c r="R28" s="6">
        <f t="shared" si="54"/>
        <v>1.904681654919858E-2</v>
      </c>
      <c r="S28" s="6">
        <f t="shared" si="54"/>
        <v>0.1171915938935759</v>
      </c>
      <c r="T28" s="6">
        <f t="shared" si="54"/>
        <v>7.0261253133407815E-3</v>
      </c>
      <c r="U28" s="6">
        <f t="shared" si="54"/>
        <v>6.3480046735477783E-3</v>
      </c>
      <c r="V28" s="6">
        <f t="shared" si="54"/>
        <v>1.6081010345161647E-3</v>
      </c>
      <c r="W28" s="6">
        <f t="shared" si="54"/>
        <v>2.4106294547754425E-2</v>
      </c>
      <c r="X28" s="6">
        <f t="shared" si="54"/>
        <v>1.2861227416884606E-2</v>
      </c>
      <c r="Y28" s="6">
        <f t="shared" si="54"/>
        <v>2.9945988772153643E-2</v>
      </c>
      <c r="Z28" s="6">
        <f t="shared" si="54"/>
        <v>2.2351168636511921E-2</v>
      </c>
      <c r="AA28" s="6">
        <f t="shared" si="54"/>
        <v>2.6479442534511129E-2</v>
      </c>
      <c r="AB28" s="6">
        <f t="shared" si="54"/>
        <v>0.1922715877462762</v>
      </c>
      <c r="AC28" s="6">
        <f t="shared" si="54"/>
        <v>7.5103958707922139E-3</v>
      </c>
      <c r="AD28" s="6">
        <f t="shared" si="54"/>
        <v>1.0521218040010034E-2</v>
      </c>
      <c r="AE28" s="6">
        <f t="shared" si="54"/>
        <v>0.61598733096739544</v>
      </c>
      <c r="AF28" s="6">
        <f t="shared" si="54"/>
        <v>6.867280175392826E-3</v>
      </c>
      <c r="AG28" s="6">
        <f t="shared" si="54"/>
        <v>8.0984471050545709E-3</v>
      </c>
      <c r="AH28" s="6">
        <f t="shared" si="54"/>
        <v>1.1570262949494918E-2</v>
      </c>
      <c r="AI28" s="14">
        <f t="shared" si="54"/>
        <v>6.0909684300400405E-2</v>
      </c>
      <c r="AJ28" s="14"/>
      <c r="AK28" s="6">
        <f t="shared" ref="AK28:BK28" si="55">AK9/$A$9*AK15</f>
        <v>2.8304426319133692E-2</v>
      </c>
      <c r="AL28" s="6">
        <f t="shared" si="55"/>
        <v>1.9302489565417143E-2</v>
      </c>
      <c r="AM28" s="6">
        <f t="shared" si="55"/>
        <v>9.6678701938784379E-3</v>
      </c>
      <c r="AN28" s="6">
        <f t="shared" si="55"/>
        <v>1.2393529996907501E-2</v>
      </c>
      <c r="AO28" s="6">
        <f t="shared" si="55"/>
        <v>3.6124482278683312E-2</v>
      </c>
      <c r="AP28" s="6">
        <f t="shared" si="55"/>
        <v>4.2019827142434296E-2</v>
      </c>
      <c r="AQ28" s="6">
        <f t="shared" si="55"/>
        <v>4.6200485078905305E-2</v>
      </c>
      <c r="AR28" s="6">
        <f t="shared" si="55"/>
        <v>6.5343960038600846E-3</v>
      </c>
      <c r="AS28" s="6">
        <f t="shared" si="55"/>
        <v>1.1085982177896945E-2</v>
      </c>
      <c r="AT28" s="6">
        <f t="shared" si="55"/>
        <v>2.8304426319133692E-2</v>
      </c>
      <c r="AU28" s="6">
        <f t="shared" si="55"/>
        <v>6.0314983574545735E-3</v>
      </c>
      <c r="AV28" s="6">
        <f t="shared" si="55"/>
        <v>2.4823124563574488E-3</v>
      </c>
      <c r="AW28" s="6">
        <f t="shared" si="55"/>
        <v>1.0465332669120557E-2</v>
      </c>
      <c r="AX28" s="6">
        <f t="shared" si="55"/>
        <v>5.8196126541510901E-3</v>
      </c>
      <c r="AY28" s="6">
        <f t="shared" si="55"/>
        <v>5.7193003138354933E-3</v>
      </c>
      <c r="AZ28" s="6">
        <f t="shared" si="55"/>
        <v>1.0031163534056144E-2</v>
      </c>
      <c r="BA28" s="6">
        <f t="shared" si="55"/>
        <v>5.1765601599618391E-3</v>
      </c>
      <c r="BB28" s="6">
        <f t="shared" si="55"/>
        <v>2.6729901425825795E-3</v>
      </c>
      <c r="BC28" s="6">
        <f t="shared" si="55"/>
        <v>1.2220373352226045E-3</v>
      </c>
      <c r="BD28" s="6">
        <f t="shared" si="55"/>
        <v>9.7451132861492895E-4</v>
      </c>
      <c r="BE28" s="6">
        <f t="shared" si="55"/>
        <v>4.3857647307275142E-2</v>
      </c>
      <c r="BF28" s="6">
        <f t="shared" si="55"/>
        <v>1.1835153845667296E-2</v>
      </c>
      <c r="BG28" s="6">
        <f t="shared" si="55"/>
        <v>4.2872731680003292E-3</v>
      </c>
      <c r="BH28" s="6">
        <f t="shared" si="55"/>
        <v>5.5095799577577331E-3</v>
      </c>
      <c r="BI28" s="6">
        <f t="shared" si="55"/>
        <v>4.7863507763466302E-3</v>
      </c>
      <c r="BJ28" s="6">
        <f t="shared" si="55"/>
        <v>1.0779345772994183E-2</v>
      </c>
      <c r="BK28" s="14">
        <f t="shared" si="55"/>
        <v>1.4321989244702236E-2</v>
      </c>
      <c r="BL28" s="14"/>
      <c r="BM28" s="6"/>
      <c r="BN28" s="6"/>
      <c r="BO28" s="6">
        <f t="shared" ref="BO28:BS28" si="56">BO9/$A$9*BO15</f>
        <v>3.9361055748144249E-3</v>
      </c>
      <c r="BP28" s="6">
        <f t="shared" si="56"/>
        <v>3.4687560598436538E-3</v>
      </c>
      <c r="BQ28" s="6">
        <f t="shared" si="56"/>
        <v>1.8830467203391017E-3</v>
      </c>
      <c r="BR28" s="6">
        <f t="shared" si="56"/>
        <v>0</v>
      </c>
      <c r="BS28" s="6">
        <f t="shared" si="56"/>
        <v>1.409493944468437E-3</v>
      </c>
      <c r="BT28" s="6">
        <f t="shared" ref="BT28:DC28" si="57">BT9/$A$9*BT15</f>
        <v>0</v>
      </c>
      <c r="BU28" s="6">
        <f t="shared" si="57"/>
        <v>0</v>
      </c>
      <c r="BV28" s="6">
        <f t="shared" si="57"/>
        <v>0</v>
      </c>
      <c r="BW28" s="6">
        <f t="shared" si="57"/>
        <v>4.6540831570447182E-3</v>
      </c>
      <c r="BX28" s="6">
        <f t="shared" si="57"/>
        <v>0</v>
      </c>
      <c r="BY28" s="6">
        <f t="shared" si="57"/>
        <v>0</v>
      </c>
      <c r="BZ28" s="6">
        <f t="shared" si="57"/>
        <v>0</v>
      </c>
      <c r="CA28" s="6">
        <f t="shared" si="57"/>
        <v>2.1058015156108184E-3</v>
      </c>
      <c r="CB28" s="6">
        <f t="shared" si="57"/>
        <v>5.7700175003045475E-3</v>
      </c>
      <c r="CC28" s="6">
        <f t="shared" si="57"/>
        <v>2.7048126993432037E-2</v>
      </c>
      <c r="CD28" s="6">
        <f t="shared" si="57"/>
        <v>2.9754271712366765E-2</v>
      </c>
      <c r="CE28" s="6">
        <f t="shared" si="57"/>
        <v>2.6105003090618965E-2</v>
      </c>
      <c r="CF28" s="6">
        <f t="shared" si="57"/>
        <v>4.6249421984267654E-3</v>
      </c>
      <c r="CG28" s="6">
        <f t="shared" si="57"/>
        <v>6.7156315487656272E-3</v>
      </c>
      <c r="CH28" s="6">
        <f t="shared" si="57"/>
        <v>6.1032422217291247E-3</v>
      </c>
      <c r="CI28" s="6">
        <f t="shared" si="57"/>
        <v>6.4649586001407989E-3</v>
      </c>
      <c r="CJ28" s="6">
        <f t="shared" si="57"/>
        <v>1.1666943028247479E-3</v>
      </c>
      <c r="CK28" s="6">
        <f t="shared" si="57"/>
        <v>0</v>
      </c>
      <c r="CL28" s="6">
        <f t="shared" si="57"/>
        <v>0</v>
      </c>
      <c r="CM28" s="6">
        <f t="shared" si="57"/>
        <v>5.8579561486761583E-3</v>
      </c>
      <c r="CN28" s="6">
        <f t="shared" si="57"/>
        <v>7.646117383324544E-3</v>
      </c>
      <c r="CO28" s="6">
        <f t="shared" si="57"/>
        <v>3.7617203279315817E-3</v>
      </c>
      <c r="CP28" s="6">
        <f t="shared" si="57"/>
        <v>4.9153305812866515E-3</v>
      </c>
      <c r="CQ28" s="6">
        <f t="shared" si="57"/>
        <v>4.6479539120069819E-4</v>
      </c>
      <c r="CR28" s="6">
        <f t="shared" si="57"/>
        <v>1.3255395486896469E-2</v>
      </c>
      <c r="CS28" s="6">
        <f t="shared" si="57"/>
        <v>3.9666277247335903E-3</v>
      </c>
      <c r="CT28" s="6">
        <f t="shared" si="57"/>
        <v>2.2848299751590181E-2</v>
      </c>
      <c r="CU28" s="6">
        <f t="shared" si="57"/>
        <v>1.9218455654631785E-2</v>
      </c>
      <c r="CV28" s="6">
        <f t="shared" si="57"/>
        <v>3.478360029349808E-3</v>
      </c>
      <c r="CW28" s="6">
        <f t="shared" si="57"/>
        <v>0</v>
      </c>
      <c r="CX28" s="6">
        <f t="shared" si="57"/>
        <v>0</v>
      </c>
      <c r="CY28" s="6">
        <f t="shared" si="57"/>
        <v>6.9970573748093755E-4</v>
      </c>
      <c r="CZ28" s="6">
        <f t="shared" si="57"/>
        <v>0</v>
      </c>
      <c r="DA28" s="6">
        <f t="shared" si="57"/>
        <v>0</v>
      </c>
      <c r="DB28" s="6">
        <f t="shared" si="57"/>
        <v>0</v>
      </c>
      <c r="DC28" s="14">
        <f t="shared" si="57"/>
        <v>5.4399061046794496E-3</v>
      </c>
    </row>
    <row r="29" spans="3:107" ht="17.25" x14ac:dyDescent="0.3">
      <c r="C29" s="30" t="s">
        <v>21</v>
      </c>
      <c r="D29" s="6">
        <f t="shared" ref="D29:AI29" si="58">D10/$A$10*2*D15</f>
        <v>6.0533514267470216E-3</v>
      </c>
      <c r="E29" s="6">
        <f t="shared" si="58"/>
        <v>0</v>
      </c>
      <c r="F29" s="6">
        <f t="shared" si="58"/>
        <v>5.7342794145872344E-2</v>
      </c>
      <c r="G29" s="6">
        <f t="shared" si="58"/>
        <v>2.6643298247374134E-2</v>
      </c>
      <c r="H29" s="6">
        <f t="shared" si="58"/>
        <v>1.2594797531296641E-3</v>
      </c>
      <c r="I29" s="6">
        <f t="shared" si="58"/>
        <v>6.5435551807909893E-3</v>
      </c>
      <c r="J29" s="6">
        <f t="shared" si="58"/>
        <v>3.3083286882343074E-3</v>
      </c>
      <c r="K29" s="6">
        <f t="shared" si="58"/>
        <v>0</v>
      </c>
      <c r="L29" s="6">
        <f t="shared" si="58"/>
        <v>0</v>
      </c>
      <c r="M29" s="6">
        <f t="shared" si="58"/>
        <v>1.1751303697221065E-2</v>
      </c>
      <c r="N29" s="6">
        <f t="shared" si="58"/>
        <v>4.1528377554684252E-3</v>
      </c>
      <c r="O29" s="6">
        <f t="shared" si="58"/>
        <v>1.6264561762236545E-2</v>
      </c>
      <c r="P29" s="6">
        <f t="shared" si="58"/>
        <v>8.30416941705723E-4</v>
      </c>
      <c r="Q29" s="6">
        <f t="shared" si="58"/>
        <v>6.03875089641389E-3</v>
      </c>
      <c r="R29" s="6">
        <f t="shared" si="58"/>
        <v>0</v>
      </c>
      <c r="S29" s="6">
        <f t="shared" si="58"/>
        <v>5.1723261792508109E-3</v>
      </c>
      <c r="T29" s="6">
        <f t="shared" si="58"/>
        <v>1.2714204477204743E-2</v>
      </c>
      <c r="U29" s="6">
        <f t="shared" si="58"/>
        <v>0</v>
      </c>
      <c r="V29" s="6">
        <f t="shared" si="58"/>
        <v>1.3302662415588952E-2</v>
      </c>
      <c r="W29" s="6">
        <f t="shared" si="58"/>
        <v>3.355524444066648E-3</v>
      </c>
      <c r="X29" s="6">
        <f t="shared" si="58"/>
        <v>1.7556959930653933E-2</v>
      </c>
      <c r="Y29" s="6">
        <f t="shared" si="58"/>
        <v>2.8712136379554016E-2</v>
      </c>
      <c r="Z29" s="6">
        <f t="shared" si="58"/>
        <v>2.7907608790946038E-2</v>
      </c>
      <c r="AA29" s="6">
        <f t="shared" si="58"/>
        <v>1.2695738552285665E-2</v>
      </c>
      <c r="AB29" s="6">
        <f t="shared" si="58"/>
        <v>8.5756710351894746E-3</v>
      </c>
      <c r="AC29" s="6">
        <f t="shared" si="58"/>
        <v>0</v>
      </c>
      <c r="AD29" s="6">
        <f t="shared" si="58"/>
        <v>1.9038789025859041E-2</v>
      </c>
      <c r="AE29" s="6">
        <f t="shared" si="58"/>
        <v>0</v>
      </c>
      <c r="AF29" s="6">
        <f t="shared" si="58"/>
        <v>1.4912117354881117E-2</v>
      </c>
      <c r="AG29" s="6">
        <f t="shared" si="58"/>
        <v>1.2619270315894278E-2</v>
      </c>
      <c r="AH29" s="6">
        <f t="shared" si="58"/>
        <v>2.3400288346159225E-2</v>
      </c>
      <c r="AI29" s="14">
        <f t="shared" si="58"/>
        <v>1.1019328704258971E-2</v>
      </c>
      <c r="AJ29" s="14"/>
      <c r="AK29" s="6">
        <f t="shared" ref="AK29:BK29" si="59">AK10/$A$10*2*AK15</f>
        <v>1.1134477080726414E-2</v>
      </c>
      <c r="AL29" s="6">
        <f t="shared" si="59"/>
        <v>4.1646160894480914E-2</v>
      </c>
      <c r="AM29" s="6">
        <f t="shared" si="59"/>
        <v>1.6148865032752743E-2</v>
      </c>
      <c r="AN29" s="6">
        <f t="shared" si="59"/>
        <v>4.1713945259857693E-2</v>
      </c>
      <c r="AO29" s="6">
        <f t="shared" si="59"/>
        <v>3.3580204737949829E-2</v>
      </c>
      <c r="AP29" s="6">
        <f t="shared" si="59"/>
        <v>8.1622124857391124E-3</v>
      </c>
      <c r="AQ29" s="6">
        <f t="shared" si="59"/>
        <v>1.0885756507764579E-2</v>
      </c>
      <c r="AR29" s="6">
        <f t="shared" si="59"/>
        <v>1.5327913153786525E-2</v>
      </c>
      <c r="AS29" s="6">
        <f t="shared" si="59"/>
        <v>8.8713157925947569E-2</v>
      </c>
      <c r="AT29" s="6">
        <f t="shared" si="59"/>
        <v>1.1134477080726414E-2</v>
      </c>
      <c r="AU29" s="6">
        <f t="shared" si="59"/>
        <v>0</v>
      </c>
      <c r="AV29" s="6">
        <f t="shared" si="59"/>
        <v>8.98379312606781E-4</v>
      </c>
      <c r="AW29" s="6">
        <f t="shared" si="59"/>
        <v>0</v>
      </c>
      <c r="AX29" s="6">
        <f t="shared" si="59"/>
        <v>1.3163682321911145E-3</v>
      </c>
      <c r="AY29" s="6">
        <f t="shared" si="59"/>
        <v>8.6245204402318667E-4</v>
      </c>
      <c r="AZ29" s="6">
        <f t="shared" si="59"/>
        <v>0</v>
      </c>
      <c r="BA29" s="6">
        <f t="shared" si="59"/>
        <v>0</v>
      </c>
      <c r="BB29" s="6">
        <f t="shared" si="59"/>
        <v>1.8908036326472439E-2</v>
      </c>
      <c r="BC29" s="6">
        <f t="shared" si="59"/>
        <v>0</v>
      </c>
      <c r="BD29" s="6">
        <f t="shared" si="59"/>
        <v>3.9677354766407755E-3</v>
      </c>
      <c r="BE29" s="6">
        <f t="shared" si="59"/>
        <v>0</v>
      </c>
      <c r="BF29" s="6">
        <f t="shared" si="59"/>
        <v>1.1564875663792978E-2</v>
      </c>
      <c r="BG29" s="6">
        <f t="shared" si="59"/>
        <v>1.8964204405172637E-2</v>
      </c>
      <c r="BH29" s="6">
        <f t="shared" si="59"/>
        <v>3.9012740950945817E-3</v>
      </c>
      <c r="BI29" s="6">
        <f t="shared" si="59"/>
        <v>1.8621569567267175E-2</v>
      </c>
      <c r="BJ29" s="6">
        <f t="shared" si="59"/>
        <v>0</v>
      </c>
      <c r="BK29" s="14">
        <f t="shared" si="59"/>
        <v>1.3678632856929263E-2</v>
      </c>
      <c r="BL29" s="14"/>
      <c r="BM29" s="6"/>
      <c r="BN29" s="6"/>
      <c r="BO29" s="6">
        <f t="shared" ref="BO29:BS29" si="60">BO10/$A$10*2*BO15</f>
        <v>1.0474447548225463E-2</v>
      </c>
      <c r="BP29" s="6">
        <f t="shared" si="60"/>
        <v>0</v>
      </c>
      <c r="BQ29" s="6">
        <f t="shared" si="60"/>
        <v>0</v>
      </c>
      <c r="BR29" s="6">
        <f t="shared" si="60"/>
        <v>0</v>
      </c>
      <c r="BS29" s="6">
        <f t="shared" si="60"/>
        <v>9.3520742287643392E-3</v>
      </c>
      <c r="BT29" s="6">
        <f t="shared" ref="BT29:DC29" si="61">BT10/$A$10*2*BT15</f>
        <v>2.1053114056695472E-2</v>
      </c>
      <c r="BU29" s="6">
        <f t="shared" si="61"/>
        <v>1.2564140908439875E-2</v>
      </c>
      <c r="BV29" s="6">
        <f t="shared" si="61"/>
        <v>0</v>
      </c>
      <c r="BW29" s="6">
        <f t="shared" si="61"/>
        <v>1.3896050490356996E-2</v>
      </c>
      <c r="BX29" s="6">
        <f t="shared" si="61"/>
        <v>0</v>
      </c>
      <c r="BY29" s="6">
        <f t="shared" si="61"/>
        <v>0</v>
      </c>
      <c r="BZ29" s="6">
        <f t="shared" si="61"/>
        <v>2.1373257370351804E-2</v>
      </c>
      <c r="CA29" s="6">
        <f t="shared" si="61"/>
        <v>1.9476282109638029E-2</v>
      </c>
      <c r="CB29" s="6">
        <f t="shared" si="61"/>
        <v>6.6823682472389057E-3</v>
      </c>
      <c r="CC29" s="6">
        <f t="shared" si="61"/>
        <v>6.2218530415092165E-3</v>
      </c>
      <c r="CD29" s="6">
        <f t="shared" si="61"/>
        <v>0</v>
      </c>
      <c r="CE29" s="6">
        <f t="shared" si="61"/>
        <v>5.3868582833745283E-3</v>
      </c>
      <c r="CF29" s="6">
        <f t="shared" si="61"/>
        <v>0</v>
      </c>
      <c r="CG29" s="6">
        <f t="shared" si="61"/>
        <v>2.2628508162206747E-2</v>
      </c>
      <c r="CH29" s="6">
        <f t="shared" si="61"/>
        <v>8.4955314980084528E-3</v>
      </c>
      <c r="CI29" s="6">
        <f t="shared" si="61"/>
        <v>0</v>
      </c>
      <c r="CJ29" s="6">
        <f t="shared" si="61"/>
        <v>2.7867904189592077E-2</v>
      </c>
      <c r="CK29" s="6">
        <f t="shared" si="61"/>
        <v>2.0593744549645427E-3</v>
      </c>
      <c r="CL29" s="6">
        <f t="shared" si="61"/>
        <v>0</v>
      </c>
      <c r="CM29" s="6">
        <f t="shared" si="61"/>
        <v>0</v>
      </c>
      <c r="CN29" s="6">
        <f t="shared" si="61"/>
        <v>3.354210457024936E-3</v>
      </c>
      <c r="CO29" s="6">
        <f t="shared" si="61"/>
        <v>7.6579464804932065E-3</v>
      </c>
      <c r="CP29" s="6">
        <f t="shared" si="61"/>
        <v>1.1859456015275884E-2</v>
      </c>
      <c r="CQ29" s="6">
        <f t="shared" si="61"/>
        <v>0</v>
      </c>
      <c r="CR29" s="6">
        <f t="shared" si="61"/>
        <v>0</v>
      </c>
      <c r="CS29" s="6">
        <f t="shared" si="61"/>
        <v>1.266680476618601E-3</v>
      </c>
      <c r="CT29" s="6">
        <f t="shared" si="61"/>
        <v>0</v>
      </c>
      <c r="CU29" s="6">
        <f t="shared" si="61"/>
        <v>0</v>
      </c>
      <c r="CV29" s="6">
        <f t="shared" si="61"/>
        <v>0</v>
      </c>
      <c r="CW29" s="6">
        <f t="shared" si="61"/>
        <v>0</v>
      </c>
      <c r="CX29" s="6">
        <f t="shared" si="61"/>
        <v>0</v>
      </c>
      <c r="CY29" s="6">
        <f t="shared" si="61"/>
        <v>7.5969625562878123E-3</v>
      </c>
      <c r="CZ29" s="6">
        <f t="shared" si="61"/>
        <v>6.221458334906625E-3</v>
      </c>
      <c r="DA29" s="6">
        <f t="shared" si="61"/>
        <v>5.0302338998642806E-3</v>
      </c>
      <c r="DB29" s="6">
        <f t="shared" si="61"/>
        <v>0</v>
      </c>
      <c r="DC29" s="14">
        <f t="shared" si="61"/>
        <v>5.7571251668595141E-3</v>
      </c>
    </row>
    <row r="30" spans="3:107" ht="17.25" x14ac:dyDescent="0.3">
      <c r="C30" s="31" t="s">
        <v>22</v>
      </c>
      <c r="D30" s="11">
        <f t="shared" ref="D30:AI30" si="62">D11/$A$11*2*D15</f>
        <v>2.6553191790051498E-3</v>
      </c>
      <c r="E30" s="11">
        <f t="shared" si="62"/>
        <v>0</v>
      </c>
      <c r="F30" s="11">
        <f t="shared" si="62"/>
        <v>1.6590654974940996E-2</v>
      </c>
      <c r="G30" s="11">
        <f t="shared" si="62"/>
        <v>7.9436136619631618E-3</v>
      </c>
      <c r="H30" s="11">
        <f t="shared" si="62"/>
        <v>0</v>
      </c>
      <c r="I30" s="11">
        <f t="shared" si="62"/>
        <v>1.8836661362025145E-3</v>
      </c>
      <c r="J30" s="11">
        <f t="shared" si="62"/>
        <v>1.0884055786236895E-3</v>
      </c>
      <c r="K30" s="11">
        <f t="shared" si="62"/>
        <v>1.6600779713780538E-3</v>
      </c>
      <c r="L30" s="11">
        <f t="shared" si="62"/>
        <v>2.7462076035744119E-3</v>
      </c>
      <c r="M30" s="11">
        <f t="shared" si="62"/>
        <v>4.4183498956586837E-3</v>
      </c>
      <c r="N30" s="11">
        <f t="shared" si="62"/>
        <v>2.4592324315423136E-3</v>
      </c>
      <c r="O30" s="11">
        <f t="shared" si="62"/>
        <v>1.3377177288070338E-3</v>
      </c>
      <c r="P30" s="11">
        <f t="shared" si="62"/>
        <v>0</v>
      </c>
      <c r="Q30" s="11">
        <f t="shared" si="62"/>
        <v>6.3573950793466647E-3</v>
      </c>
      <c r="R30" s="11">
        <f t="shared" si="62"/>
        <v>0</v>
      </c>
      <c r="S30" s="11">
        <f t="shared" si="62"/>
        <v>6.0211922260843005E-3</v>
      </c>
      <c r="T30" s="11">
        <f t="shared" si="62"/>
        <v>5.3972134923383685E-3</v>
      </c>
      <c r="U30" s="11">
        <f t="shared" si="62"/>
        <v>2.6993836353409622E-4</v>
      </c>
      <c r="V30" s="11">
        <f t="shared" si="62"/>
        <v>1.9146911748476956E-3</v>
      </c>
      <c r="W30" s="11">
        <f t="shared" si="62"/>
        <v>8.0035105472172335E-3</v>
      </c>
      <c r="X30" s="11">
        <f t="shared" si="62"/>
        <v>2.4178840793807471E-3</v>
      </c>
      <c r="Y30" s="11">
        <f t="shared" si="62"/>
        <v>1.0643372319080434E-3</v>
      </c>
      <c r="Z30" s="11">
        <f t="shared" si="62"/>
        <v>2.3951248071837875E-3</v>
      </c>
      <c r="AA30" s="11">
        <f t="shared" si="62"/>
        <v>8.0840619874151891E-4</v>
      </c>
      <c r="AB30" s="11">
        <f t="shared" si="62"/>
        <v>3.761741582020528E-3</v>
      </c>
      <c r="AC30" s="11">
        <f t="shared" si="62"/>
        <v>2.9807597874273728E-3</v>
      </c>
      <c r="AD30" s="11">
        <f t="shared" si="62"/>
        <v>3.2679457588904843E-3</v>
      </c>
      <c r="AE30" s="11">
        <f t="shared" si="62"/>
        <v>4.3063632477232227E-3</v>
      </c>
      <c r="AF30" s="11">
        <f t="shared" si="62"/>
        <v>2.1804137036679472E-3</v>
      </c>
      <c r="AG30" s="11">
        <f t="shared" si="62"/>
        <v>3.214148213575858E-3</v>
      </c>
      <c r="AH30" s="11">
        <f t="shared" si="62"/>
        <v>2.971331740810804E-3</v>
      </c>
      <c r="AI30" s="17">
        <f t="shared" si="62"/>
        <v>3.2369808328251374E-3</v>
      </c>
      <c r="AJ30" s="17"/>
      <c r="AK30" s="11">
        <f t="shared" ref="AK30:BK30" si="63">AK11/$A$11*2*AK15</f>
        <v>1.1722005265384389E-3</v>
      </c>
      <c r="AL30" s="11">
        <f t="shared" si="63"/>
        <v>3.53578113183223E-3</v>
      </c>
      <c r="AM30" s="11">
        <f t="shared" si="63"/>
        <v>0</v>
      </c>
      <c r="AN30" s="11">
        <f t="shared" si="63"/>
        <v>2.6561520452831229E-3</v>
      </c>
      <c r="AO30" s="11">
        <f t="shared" si="63"/>
        <v>5.5974185286869161E-3</v>
      </c>
      <c r="AP30" s="11">
        <f t="shared" si="63"/>
        <v>8.7625012556474379E-3</v>
      </c>
      <c r="AQ30" s="11">
        <f t="shared" si="63"/>
        <v>6.016584294233112E-3</v>
      </c>
      <c r="AR30" s="11">
        <f t="shared" si="63"/>
        <v>2.5934005581756017E-3</v>
      </c>
      <c r="AS30" s="11">
        <f t="shared" si="63"/>
        <v>4.6931782485336816E-3</v>
      </c>
      <c r="AT30" s="11">
        <f t="shared" si="63"/>
        <v>1.1722005265384389E-3</v>
      </c>
      <c r="AU30" s="11">
        <f t="shared" si="63"/>
        <v>8.976781020168668E-4</v>
      </c>
      <c r="AV30" s="11">
        <f t="shared" si="63"/>
        <v>5.911148182094322E-3</v>
      </c>
      <c r="AW30" s="11">
        <f t="shared" si="63"/>
        <v>2.3182484269586964E-3</v>
      </c>
      <c r="AX30" s="11">
        <f t="shared" si="63"/>
        <v>3.7532854424768567E-3</v>
      </c>
      <c r="AY30" s="11">
        <f t="shared" si="63"/>
        <v>3.6885902696222241E-3</v>
      </c>
      <c r="AZ30" s="11">
        <f t="shared" si="63"/>
        <v>5.8261659908367502E-4</v>
      </c>
      <c r="BA30" s="11">
        <f t="shared" si="63"/>
        <v>0</v>
      </c>
      <c r="BB30" s="11">
        <f t="shared" si="63"/>
        <v>0</v>
      </c>
      <c r="BC30" s="11">
        <f t="shared" si="63"/>
        <v>8.7301384087067925E-4</v>
      </c>
      <c r="BD30" s="11">
        <f t="shared" si="63"/>
        <v>3.7709924016440213E-3</v>
      </c>
      <c r="BE30" s="11">
        <f t="shared" si="63"/>
        <v>3.4242139426184136E-3</v>
      </c>
      <c r="BF30" s="11">
        <f t="shared" si="63"/>
        <v>9.5822660465458356E-3</v>
      </c>
      <c r="BG30" s="11">
        <f t="shared" si="63"/>
        <v>3.4031046237097359E-3</v>
      </c>
      <c r="BH30" s="11">
        <f t="shared" si="63"/>
        <v>9.1269576774618243E-3</v>
      </c>
      <c r="BI30" s="11">
        <f t="shared" si="63"/>
        <v>3.9892198165070785E-3</v>
      </c>
      <c r="BJ30" s="11">
        <f t="shared" si="63"/>
        <v>2.9169241149523046E-3</v>
      </c>
      <c r="BK30" s="17">
        <f t="shared" si="63"/>
        <v>3.5019578143666618E-3</v>
      </c>
      <c r="BL30" s="17"/>
      <c r="BM30" s="11"/>
      <c r="BN30" s="11"/>
      <c r="BO30" s="11">
        <f t="shared" ref="BO30:BS30" si="64">BO11/$A$11*2*BO15</f>
        <v>2.4811083533581866E-3</v>
      </c>
      <c r="BP30" s="11">
        <f t="shared" si="64"/>
        <v>2.7533911004044972E-4</v>
      </c>
      <c r="BQ30" s="11">
        <f t="shared" si="64"/>
        <v>2.8025702831103213E-4</v>
      </c>
      <c r="BR30" s="11">
        <f t="shared" si="64"/>
        <v>1.3824516520801351E-3</v>
      </c>
      <c r="BS30" s="11">
        <f t="shared" si="64"/>
        <v>2.5173284127203168E-3</v>
      </c>
      <c r="BT30" s="11">
        <f t="shared" ref="BT30:DC30" si="65">BT11/$A$11*2*BT15</f>
        <v>2.7705018389739025E-4</v>
      </c>
      <c r="BU30" s="11">
        <f t="shared" si="65"/>
        <v>0</v>
      </c>
      <c r="BV30" s="11">
        <f t="shared" si="65"/>
        <v>3.5805159657734749E-3</v>
      </c>
      <c r="BW30" s="11">
        <f t="shared" si="65"/>
        <v>1.3853501360506786E-3</v>
      </c>
      <c r="BX30" s="11">
        <f t="shared" si="65"/>
        <v>3.357362919520174E-3</v>
      </c>
      <c r="BY30" s="11">
        <f t="shared" si="65"/>
        <v>0</v>
      </c>
      <c r="BZ30" s="11">
        <f t="shared" si="65"/>
        <v>0</v>
      </c>
      <c r="CA30" s="11">
        <f t="shared" si="65"/>
        <v>0</v>
      </c>
      <c r="CB30" s="11">
        <f t="shared" si="65"/>
        <v>0</v>
      </c>
      <c r="CC30" s="11">
        <f t="shared" si="65"/>
        <v>8.1876986211664989E-4</v>
      </c>
      <c r="CD30" s="11">
        <f t="shared" si="65"/>
        <v>1.1070946460857386E-3</v>
      </c>
      <c r="CE30" s="11">
        <f t="shared" si="65"/>
        <v>0</v>
      </c>
      <c r="CF30" s="11">
        <f t="shared" si="65"/>
        <v>0</v>
      </c>
      <c r="CG30" s="11">
        <f t="shared" si="65"/>
        <v>2.7572380744826235E-4</v>
      </c>
      <c r="CH30" s="11">
        <f t="shared" si="65"/>
        <v>1.9564587811613343E-3</v>
      </c>
      <c r="CI30" s="11">
        <f t="shared" si="65"/>
        <v>5.4982327032924603E-4</v>
      </c>
      <c r="CJ30" s="11">
        <f t="shared" si="65"/>
        <v>0</v>
      </c>
      <c r="CK30" s="11">
        <f t="shared" si="65"/>
        <v>5.4201014626628478E-4</v>
      </c>
      <c r="CL30" s="11">
        <f t="shared" si="65"/>
        <v>8.1869224708431697E-4</v>
      </c>
      <c r="CM30" s="11">
        <f t="shared" si="65"/>
        <v>2.7899184689946269E-4</v>
      </c>
      <c r="CN30" s="11">
        <f t="shared" si="65"/>
        <v>2.7587505031523166E-3</v>
      </c>
      <c r="CO30" s="11">
        <f t="shared" si="65"/>
        <v>2.2394527954217847E-3</v>
      </c>
      <c r="CP30" s="11">
        <f t="shared" si="65"/>
        <v>0</v>
      </c>
      <c r="CQ30" s="11">
        <f t="shared" si="65"/>
        <v>1.9369359579347978E-3</v>
      </c>
      <c r="CR30" s="11">
        <f t="shared" si="65"/>
        <v>2.49198685901364E-3</v>
      </c>
      <c r="CS30" s="11">
        <f t="shared" si="65"/>
        <v>3.3337971574310702E-3</v>
      </c>
      <c r="CT30" s="11">
        <f t="shared" si="65"/>
        <v>3.0850360466612181E-3</v>
      </c>
      <c r="CU30" s="11">
        <f t="shared" si="65"/>
        <v>6.0652468175291675E-3</v>
      </c>
      <c r="CV30" s="11">
        <f t="shared" si="65"/>
        <v>0</v>
      </c>
      <c r="CW30" s="11">
        <f t="shared" si="65"/>
        <v>5.6086702992539359E-4</v>
      </c>
      <c r="CX30" s="11">
        <f t="shared" si="65"/>
        <v>2.2185126420863613E-3</v>
      </c>
      <c r="CY30" s="11">
        <f t="shared" si="65"/>
        <v>4.9986426416850221E-3</v>
      </c>
      <c r="CZ30" s="11">
        <f t="shared" si="65"/>
        <v>2.7290597345901293E-4</v>
      </c>
      <c r="DA30" s="11">
        <f t="shared" si="65"/>
        <v>0</v>
      </c>
      <c r="DB30" s="11">
        <f t="shared" si="65"/>
        <v>0</v>
      </c>
      <c r="DC30" s="17">
        <f t="shared" si="65"/>
        <v>1.2926436691028872E-3</v>
      </c>
    </row>
    <row r="31" spans="3:107" ht="17.25" x14ac:dyDescent="0.3">
      <c r="C31" s="31" t="s">
        <v>23</v>
      </c>
      <c r="D31" s="4">
        <f t="shared" ref="D31:AI31" si="66">SUM(D23:D30)</f>
        <v>11.754930835066585</v>
      </c>
      <c r="E31" s="4">
        <f t="shared" si="66"/>
        <v>11.965808318792577</v>
      </c>
      <c r="F31" s="4">
        <f t="shared" si="66"/>
        <v>11.678311488395885</v>
      </c>
      <c r="G31" s="4">
        <f t="shared" si="66"/>
        <v>11.834859622888196</v>
      </c>
      <c r="H31" s="4">
        <f t="shared" si="66"/>
        <v>12.064052437686382</v>
      </c>
      <c r="I31" s="4">
        <f t="shared" si="66"/>
        <v>11.846484217499246</v>
      </c>
      <c r="J31" s="4">
        <f t="shared" si="66"/>
        <v>11.986600025566721</v>
      </c>
      <c r="K31" s="4">
        <f t="shared" si="66"/>
        <v>12.015144419183731</v>
      </c>
      <c r="L31" s="4">
        <f t="shared" si="66"/>
        <v>11.930984582324523</v>
      </c>
      <c r="M31" s="4">
        <f t="shared" si="66"/>
        <v>11.98509846918666</v>
      </c>
      <c r="N31" s="4">
        <f t="shared" si="66"/>
        <v>11.955765285884004</v>
      </c>
      <c r="O31" s="4">
        <f t="shared" si="66"/>
        <v>11.953331377533109</v>
      </c>
      <c r="P31" s="4">
        <f t="shared" si="66"/>
        <v>12.020747802622259</v>
      </c>
      <c r="Q31" s="4">
        <f t="shared" si="66"/>
        <v>11.818686024011035</v>
      </c>
      <c r="R31" s="4">
        <f t="shared" si="66"/>
        <v>11.948200729356083</v>
      </c>
      <c r="S31" s="4">
        <f t="shared" si="66"/>
        <v>11.888328799875126</v>
      </c>
      <c r="T31" s="4">
        <f t="shared" si="66"/>
        <v>11.981447843409383</v>
      </c>
      <c r="U31" s="4">
        <f t="shared" si="66"/>
        <v>11.998021979509986</v>
      </c>
      <c r="V31" s="4">
        <f t="shared" si="66"/>
        <v>12.099876229181605</v>
      </c>
      <c r="W31" s="4">
        <f t="shared" si="66"/>
        <v>12.039442917409676</v>
      </c>
      <c r="X31" s="4">
        <f t="shared" si="66"/>
        <v>11.944052353440091</v>
      </c>
      <c r="Y31" s="4">
        <f t="shared" si="66"/>
        <v>11.939233247633874</v>
      </c>
      <c r="Z31" s="4">
        <f t="shared" si="66"/>
        <v>11.918598593802018</v>
      </c>
      <c r="AA31" s="4">
        <f t="shared" si="66"/>
        <v>11.953117482556262</v>
      </c>
      <c r="AB31" s="4">
        <f t="shared" si="66"/>
        <v>11.909421662255022</v>
      </c>
      <c r="AC31" s="4">
        <f t="shared" si="66"/>
        <v>11.994085239095693</v>
      </c>
      <c r="AD31" s="4">
        <f t="shared" si="66"/>
        <v>12.060891925138606</v>
      </c>
      <c r="AE31" s="4">
        <f t="shared" si="66"/>
        <v>11.777537871699916</v>
      </c>
      <c r="AF31" s="4">
        <f t="shared" si="66"/>
        <v>12.056623920847851</v>
      </c>
      <c r="AG31" s="4">
        <f t="shared" si="66"/>
        <v>11.948596337836571</v>
      </c>
      <c r="AH31" s="4">
        <f t="shared" si="66"/>
        <v>11.938933007692997</v>
      </c>
      <c r="AI31" s="20">
        <f t="shared" si="66"/>
        <v>11.941439298195375</v>
      </c>
      <c r="AJ31" s="20"/>
      <c r="AK31" s="4">
        <f t="shared" ref="AK31:BK31" si="67">SUM(AK23:AK30)</f>
        <v>11.820321563308399</v>
      </c>
      <c r="AL31" s="4">
        <f t="shared" si="67"/>
        <v>11.837185283133707</v>
      </c>
      <c r="AM31" s="4">
        <f t="shared" si="67"/>
        <v>11.841353086678476</v>
      </c>
      <c r="AN31" s="4">
        <f t="shared" si="67"/>
        <v>11.831383394217498</v>
      </c>
      <c r="AO31" s="4">
        <f t="shared" si="67"/>
        <v>11.842628479837863</v>
      </c>
      <c r="AP31" s="4">
        <f t="shared" si="67"/>
        <v>11.762672201562015</v>
      </c>
      <c r="AQ31" s="4">
        <f t="shared" si="67"/>
        <v>11.721915147077222</v>
      </c>
      <c r="AR31" s="4">
        <f t="shared" si="67"/>
        <v>11.763733552113568</v>
      </c>
      <c r="AS31" s="4">
        <f t="shared" si="67"/>
        <v>11.938769442240897</v>
      </c>
      <c r="AT31" s="4">
        <f t="shared" si="67"/>
        <v>11.820321563308399</v>
      </c>
      <c r="AU31" s="4">
        <f t="shared" si="67"/>
        <v>11.944945682478446</v>
      </c>
      <c r="AV31" s="4">
        <f t="shared" si="67"/>
        <v>11.893822924981105</v>
      </c>
      <c r="AW31" s="4">
        <f t="shared" si="67"/>
        <v>11.752413012542041</v>
      </c>
      <c r="AX31" s="4">
        <f t="shared" si="67"/>
        <v>11.800352632168327</v>
      </c>
      <c r="AY31" s="4">
        <f t="shared" si="67"/>
        <v>11.695676116668613</v>
      </c>
      <c r="AZ31" s="4">
        <f t="shared" si="67"/>
        <v>11.847625291297486</v>
      </c>
      <c r="BA31" s="4">
        <f t="shared" si="67"/>
        <v>11.87817982423994</v>
      </c>
      <c r="BB31" s="4">
        <f t="shared" si="67"/>
        <v>11.78189312760211</v>
      </c>
      <c r="BC31" s="4">
        <f t="shared" si="67"/>
        <v>11.806388557329273</v>
      </c>
      <c r="BD31" s="4">
        <f t="shared" si="67"/>
        <v>11.793126886456808</v>
      </c>
      <c r="BE31" s="4">
        <f t="shared" si="67"/>
        <v>11.693086067654148</v>
      </c>
      <c r="BF31" s="4">
        <f t="shared" si="67"/>
        <v>11.683701368122453</v>
      </c>
      <c r="BG31" s="4">
        <f t="shared" si="67"/>
        <v>11.710587630320312</v>
      </c>
      <c r="BH31" s="4">
        <f t="shared" si="67"/>
        <v>11.697042308389033</v>
      </c>
      <c r="BI31" s="4">
        <f t="shared" si="67"/>
        <v>11.708172888357812</v>
      </c>
      <c r="BJ31" s="4">
        <f t="shared" si="67"/>
        <v>11.80496880267493</v>
      </c>
      <c r="BK31" s="20">
        <f t="shared" si="67"/>
        <v>11.794050642775266</v>
      </c>
      <c r="BL31" s="20"/>
      <c r="BM31" s="4"/>
      <c r="BN31" s="4"/>
      <c r="BO31" s="4">
        <f t="shared" ref="BO31:BS31" si="68">SUM(BO23:BO30)</f>
        <v>11.910127429008753</v>
      </c>
      <c r="BP31" s="4">
        <f t="shared" si="68"/>
        <v>11.868356206662719</v>
      </c>
      <c r="BQ31" s="4">
        <f t="shared" si="68"/>
        <v>11.996254272931365</v>
      </c>
      <c r="BR31" s="4">
        <f t="shared" si="68"/>
        <v>11.903383469841391</v>
      </c>
      <c r="BS31" s="4">
        <f t="shared" si="68"/>
        <v>12.031149000307089</v>
      </c>
      <c r="BT31" s="4">
        <f t="shared" ref="BT31:DC31" si="69">SUM(BT23:BT30)</f>
        <v>11.940635874574934</v>
      </c>
      <c r="BU31" s="4">
        <f t="shared" si="69"/>
        <v>11.917503740032068</v>
      </c>
      <c r="BV31" s="4">
        <f t="shared" si="69"/>
        <v>11.871558880482819</v>
      </c>
      <c r="BW31" s="4">
        <f t="shared" si="69"/>
        <v>11.975408092732771</v>
      </c>
      <c r="BX31" s="4">
        <f t="shared" si="69"/>
        <v>11.966828644598719</v>
      </c>
      <c r="BY31" s="4">
        <f t="shared" si="69"/>
        <v>11.896417933482606</v>
      </c>
      <c r="BZ31" s="4">
        <f t="shared" si="69"/>
        <v>11.97206875179163</v>
      </c>
      <c r="CA31" s="4">
        <f t="shared" si="69"/>
        <v>12.053963598816649</v>
      </c>
      <c r="CB31" s="4">
        <f t="shared" si="69"/>
        <v>11.969241938357106</v>
      </c>
      <c r="CC31" s="4">
        <f t="shared" si="69"/>
        <v>11.889506273402072</v>
      </c>
      <c r="CD31" s="4">
        <f t="shared" si="69"/>
        <v>11.917096457209238</v>
      </c>
      <c r="CE31" s="4">
        <f t="shared" si="69"/>
        <v>11.785352808210668</v>
      </c>
      <c r="CF31" s="4">
        <f t="shared" si="69"/>
        <v>11.93049017573866</v>
      </c>
      <c r="CG31" s="4">
        <f t="shared" si="69"/>
        <v>11.911794999966899</v>
      </c>
      <c r="CH31" s="4">
        <f t="shared" si="69"/>
        <v>11.928401023955894</v>
      </c>
      <c r="CI31" s="4">
        <f t="shared" si="69"/>
        <v>11.952988003503062</v>
      </c>
      <c r="CJ31" s="4">
        <f t="shared" si="69"/>
        <v>12.019473594948169</v>
      </c>
      <c r="CK31" s="4">
        <f t="shared" si="69"/>
        <v>11.876793765390209</v>
      </c>
      <c r="CL31" s="4">
        <f t="shared" si="69"/>
        <v>11.882285336012648</v>
      </c>
      <c r="CM31" s="4">
        <f t="shared" si="69"/>
        <v>11.965888768779738</v>
      </c>
      <c r="CN31" s="4">
        <f t="shared" si="69"/>
        <v>11.891046563478611</v>
      </c>
      <c r="CO31" s="4">
        <f t="shared" si="69"/>
        <v>12.002260612014279</v>
      </c>
      <c r="CP31" s="4">
        <f t="shared" si="69"/>
        <v>11.972942445148519</v>
      </c>
      <c r="CQ31" s="4">
        <f t="shared" si="69"/>
        <v>11.927199782443743</v>
      </c>
      <c r="CR31" s="4">
        <f t="shared" si="69"/>
        <v>11.891785098816657</v>
      </c>
      <c r="CS31" s="4">
        <f t="shared" si="69"/>
        <v>11.936498226050073</v>
      </c>
      <c r="CT31" s="4">
        <f t="shared" si="69"/>
        <v>11.999233527504197</v>
      </c>
      <c r="CU31" s="4">
        <f t="shared" si="69"/>
        <v>11.903144575318944</v>
      </c>
      <c r="CV31" s="4">
        <f t="shared" si="69"/>
        <v>11.931151034046627</v>
      </c>
      <c r="CW31" s="4">
        <f t="shared" si="69"/>
        <v>12.0285001440465</v>
      </c>
      <c r="CX31" s="4">
        <f t="shared" si="69"/>
        <v>11.927853260384826</v>
      </c>
      <c r="CY31" s="4">
        <f t="shared" si="69"/>
        <v>11.967728808454241</v>
      </c>
      <c r="CZ31" s="4">
        <f t="shared" si="69"/>
        <v>11.856605408617613</v>
      </c>
      <c r="DA31" s="4">
        <f t="shared" si="69"/>
        <v>11.954305073182164</v>
      </c>
      <c r="DB31" s="4">
        <f t="shared" si="69"/>
        <v>11.929489422869302</v>
      </c>
      <c r="DC31" s="20">
        <f t="shared" si="69"/>
        <v>11.93596028631903</v>
      </c>
    </row>
    <row r="32" spans="3:107" ht="17.25" x14ac:dyDescent="0.3">
      <c r="C32" s="3"/>
      <c r="AD32" s="2"/>
      <c r="AE32" s="2"/>
      <c r="AI32" s="3"/>
      <c r="AJ32" s="3"/>
      <c r="BK32" s="3"/>
      <c r="BM32" s="2"/>
    </row>
    <row r="33" spans="3:108" ht="17.25" x14ac:dyDescent="0.3">
      <c r="C33" s="5" t="s">
        <v>24</v>
      </c>
      <c r="D33" s="4">
        <f t="shared" ref="D33:AI33" si="70">D25/(D25+D27)</f>
        <v>0.49664729676484343</v>
      </c>
      <c r="E33" s="4">
        <f t="shared" si="70"/>
        <v>0.51191489368162479</v>
      </c>
      <c r="F33" s="4">
        <f t="shared" si="70"/>
        <v>0.50062028519606572</v>
      </c>
      <c r="G33" s="4">
        <f t="shared" si="70"/>
        <v>0.51441944242363657</v>
      </c>
      <c r="H33" s="4">
        <f t="shared" si="70"/>
        <v>0.50430216539827288</v>
      </c>
      <c r="I33" s="4">
        <f t="shared" si="70"/>
        <v>0.51247613383049551</v>
      </c>
      <c r="J33" s="4">
        <f t="shared" si="70"/>
        <v>0.49018494705419713</v>
      </c>
      <c r="K33" s="4">
        <f t="shared" si="70"/>
        <v>0.51429584272132189</v>
      </c>
      <c r="L33" s="4">
        <f t="shared" si="70"/>
        <v>0.51301468370810843</v>
      </c>
      <c r="M33" s="4">
        <f t="shared" si="70"/>
        <v>0.50618860810600563</v>
      </c>
      <c r="N33" s="4">
        <f t="shared" si="70"/>
        <v>0.49667441703604304</v>
      </c>
      <c r="O33" s="4">
        <f t="shared" si="70"/>
        <v>0.48315158518156398</v>
      </c>
      <c r="P33" s="4">
        <f t="shared" si="70"/>
        <v>0.48790694078141594</v>
      </c>
      <c r="Q33" s="4">
        <f t="shared" si="70"/>
        <v>0.50595884973323102</v>
      </c>
      <c r="R33" s="4">
        <f t="shared" si="70"/>
        <v>0.49416843998308757</v>
      </c>
      <c r="S33" s="4">
        <f t="shared" si="70"/>
        <v>0.49208631586481899</v>
      </c>
      <c r="T33" s="4">
        <f t="shared" si="70"/>
        <v>0.49289998759393816</v>
      </c>
      <c r="U33" s="4">
        <f t="shared" si="70"/>
        <v>0.4811459749351138</v>
      </c>
      <c r="V33" s="4">
        <f t="shared" si="70"/>
        <v>0.47884288087445126</v>
      </c>
      <c r="W33" s="4">
        <f t="shared" si="70"/>
        <v>0.49099046351568282</v>
      </c>
      <c r="X33" s="4">
        <f t="shared" si="70"/>
        <v>0.4887532635365805</v>
      </c>
      <c r="Y33" s="4">
        <f t="shared" si="70"/>
        <v>0.49184326501630932</v>
      </c>
      <c r="Z33" s="4">
        <f t="shared" si="70"/>
        <v>0.48722234033033712</v>
      </c>
      <c r="AA33" s="4">
        <f t="shared" si="70"/>
        <v>0.48548403053229622</v>
      </c>
      <c r="AB33" s="4">
        <f t="shared" si="70"/>
        <v>0.48789889115667184</v>
      </c>
      <c r="AC33" s="4">
        <f t="shared" si="70"/>
        <v>0.48650943344838421</v>
      </c>
      <c r="AD33" s="4">
        <f t="shared" si="70"/>
        <v>0.48966651302492425</v>
      </c>
      <c r="AE33" s="4">
        <f t="shared" si="70"/>
        <v>0.49023401591760746</v>
      </c>
      <c r="AF33" s="4">
        <f t="shared" si="70"/>
        <v>0.48888204507789396</v>
      </c>
      <c r="AG33" s="4">
        <f t="shared" si="70"/>
        <v>0.48426984842270321</v>
      </c>
      <c r="AH33" s="4">
        <f t="shared" si="70"/>
        <v>0.50429713007448651</v>
      </c>
      <c r="AI33" s="20">
        <f t="shared" si="70"/>
        <v>0.49518111524724023</v>
      </c>
      <c r="AJ33" s="3"/>
      <c r="AK33" s="4">
        <f>AK25/(AK25+AK27)</f>
        <v>0.74015753556128905</v>
      </c>
      <c r="AL33" s="4">
        <f t="shared" ref="AL33:BK33" si="71">AL25/(AL25+AL27)</f>
        <v>0.73808931639168918</v>
      </c>
      <c r="AM33" s="4">
        <f t="shared" si="71"/>
        <v>0.72739406653259053</v>
      </c>
      <c r="AN33" s="4">
        <f t="shared" si="71"/>
        <v>0.73890381637738989</v>
      </c>
      <c r="AO33" s="4">
        <f t="shared" si="71"/>
        <v>0.73751206715757778</v>
      </c>
      <c r="AP33" s="4">
        <f t="shared" si="71"/>
        <v>0.71088209894607846</v>
      </c>
      <c r="AQ33" s="4">
        <f t="shared" si="71"/>
        <v>0.70964775528717761</v>
      </c>
      <c r="AR33" s="4">
        <f t="shared" si="71"/>
        <v>0.70559150278982508</v>
      </c>
      <c r="AS33" s="4">
        <f t="shared" si="71"/>
        <v>0.71029744364169223</v>
      </c>
      <c r="AT33" s="4">
        <f t="shared" si="71"/>
        <v>0.74015753556128905</v>
      </c>
      <c r="AU33" s="4">
        <f t="shared" si="71"/>
        <v>0.72415486973993792</v>
      </c>
      <c r="AV33" s="4">
        <f t="shared" si="71"/>
        <v>0.70992665698572921</v>
      </c>
      <c r="AW33" s="4">
        <f t="shared" si="71"/>
        <v>0.71470270595514973</v>
      </c>
      <c r="AX33" s="4">
        <f t="shared" si="71"/>
        <v>0.64953170830828233</v>
      </c>
      <c r="AY33" s="4">
        <f t="shared" si="71"/>
        <v>0.64586266852472318</v>
      </c>
      <c r="AZ33" s="4">
        <f t="shared" si="71"/>
        <v>0.64974551781120238</v>
      </c>
      <c r="BA33" s="4">
        <f t="shared" si="71"/>
        <v>0.72648582680734053</v>
      </c>
      <c r="BB33" s="4">
        <f t="shared" si="71"/>
        <v>0.73183197942009648</v>
      </c>
      <c r="BC33" s="4">
        <f t="shared" si="71"/>
        <v>0.7297091356622234</v>
      </c>
      <c r="BD33" s="4">
        <f t="shared" si="71"/>
        <v>0.73002396032275796</v>
      </c>
      <c r="BE33" s="4">
        <f t="shared" si="71"/>
        <v>0.6609987328195257</v>
      </c>
      <c r="BF33" s="4">
        <f t="shared" si="71"/>
        <v>0.65350073359813854</v>
      </c>
      <c r="BG33" s="4">
        <f t="shared" si="71"/>
        <v>0.64734908437429062</v>
      </c>
      <c r="BH33" s="4">
        <f t="shared" si="71"/>
        <v>0.65559346651860073</v>
      </c>
      <c r="BI33" s="4">
        <f t="shared" si="71"/>
        <v>0.66488499966331882</v>
      </c>
      <c r="BJ33" s="4">
        <f t="shared" si="71"/>
        <v>0.66985517267657535</v>
      </c>
      <c r="BK33" s="20">
        <f t="shared" si="71"/>
        <v>0.70051924839976198</v>
      </c>
      <c r="BM33" s="2"/>
      <c r="BO33" s="4">
        <f t="shared" ref="BO33:DC33" si="72">BO25/(BO25+BO27)</f>
        <v>0.52889285208979997</v>
      </c>
      <c r="BP33" s="4">
        <f t="shared" si="72"/>
        <v>0.53016544262234699</v>
      </c>
      <c r="BQ33" s="4">
        <f t="shared" si="72"/>
        <v>0.53381470733485026</v>
      </c>
      <c r="BR33" s="4">
        <f t="shared" si="72"/>
        <v>0.53918654644787933</v>
      </c>
      <c r="BS33" s="4">
        <f t="shared" si="72"/>
        <v>0.52974506687049705</v>
      </c>
      <c r="BT33" s="4">
        <f t="shared" si="72"/>
        <v>0.53157854310896091</v>
      </c>
      <c r="BU33" s="4">
        <f t="shared" si="72"/>
        <v>0.53239765376428161</v>
      </c>
      <c r="BV33" s="4">
        <f t="shared" si="72"/>
        <v>0.52898754821775018</v>
      </c>
      <c r="BW33" s="4">
        <f t="shared" si="72"/>
        <v>0.52176201875187767</v>
      </c>
      <c r="BX33" s="4">
        <f t="shared" si="72"/>
        <v>0.5171126533378666</v>
      </c>
      <c r="BY33" s="4">
        <f t="shared" si="72"/>
        <v>0.52531157984564814</v>
      </c>
      <c r="BZ33" s="4">
        <f t="shared" si="72"/>
        <v>0.52337950620850726</v>
      </c>
      <c r="CA33" s="4">
        <f t="shared" si="72"/>
        <v>0.52638571958298552</v>
      </c>
      <c r="CB33" s="4">
        <f t="shared" si="72"/>
        <v>0.52380490160619464</v>
      </c>
      <c r="CC33" s="4">
        <f t="shared" si="72"/>
        <v>0.52760669331763776</v>
      </c>
      <c r="CD33" s="4">
        <f t="shared" si="72"/>
        <v>0.52848456963357016</v>
      </c>
      <c r="CE33" s="4">
        <f t="shared" si="72"/>
        <v>0.53735298851168101</v>
      </c>
      <c r="CF33" s="4">
        <f t="shared" si="72"/>
        <v>0.5311701809651751</v>
      </c>
      <c r="CG33" s="4">
        <f t="shared" si="72"/>
        <v>0.53791647201104775</v>
      </c>
      <c r="CH33" s="4">
        <f t="shared" si="72"/>
        <v>0.53383943590038407</v>
      </c>
      <c r="CI33" s="4">
        <f t="shared" si="72"/>
        <v>0.53690589450921888</v>
      </c>
      <c r="CJ33" s="4">
        <f t="shared" si="72"/>
        <v>0.53326094722557082</v>
      </c>
      <c r="CK33" s="4">
        <f t="shared" si="72"/>
        <v>0.52219312946049679</v>
      </c>
      <c r="CL33" s="4">
        <f t="shared" si="72"/>
        <v>0.52815593409168182</v>
      </c>
      <c r="CM33" s="4">
        <f t="shared" si="72"/>
        <v>0.53844652443845586</v>
      </c>
      <c r="CN33" s="4">
        <f t="shared" si="72"/>
        <v>0.53255768830086392</v>
      </c>
      <c r="CO33" s="4">
        <f t="shared" si="72"/>
        <v>0.54536291512043111</v>
      </c>
      <c r="CP33" s="4">
        <f t="shared" si="72"/>
        <v>0.54033882743824557</v>
      </c>
      <c r="CQ33" s="4">
        <f t="shared" si="72"/>
        <v>0.53893784918444276</v>
      </c>
      <c r="CR33" s="4">
        <f t="shared" si="72"/>
        <v>0.53715689043258807</v>
      </c>
      <c r="CS33" s="4">
        <f t="shared" si="72"/>
        <v>0.54333626683539449</v>
      </c>
      <c r="CT33" s="4">
        <f t="shared" si="72"/>
        <v>0.54603861789899932</v>
      </c>
      <c r="CU33" s="4">
        <f t="shared" si="72"/>
        <v>0.54662932256983232</v>
      </c>
      <c r="CV33" s="4">
        <f t="shared" si="72"/>
        <v>0.53445678531187246</v>
      </c>
      <c r="CW33" s="4">
        <f t="shared" si="72"/>
        <v>0.52384887209086461</v>
      </c>
      <c r="CX33" s="4">
        <f t="shared" si="72"/>
        <v>0.52853978695649761</v>
      </c>
      <c r="CY33" s="4">
        <f t="shared" si="72"/>
        <v>0.52273665635980493</v>
      </c>
      <c r="CZ33" s="4">
        <f t="shared" si="72"/>
        <v>0.5342272115859189</v>
      </c>
      <c r="DA33" s="4">
        <f t="shared" si="72"/>
        <v>0.5380815632618472</v>
      </c>
      <c r="DB33" s="4">
        <f t="shared" si="72"/>
        <v>0.54311708301863548</v>
      </c>
      <c r="DC33" s="20">
        <f t="shared" si="72"/>
        <v>0.53255654835518207</v>
      </c>
    </row>
    <row r="34" spans="3:108" thickBot="1" x14ac:dyDescent="0.35">
      <c r="C34" s="5" t="s">
        <v>25</v>
      </c>
      <c r="D34" s="4">
        <f t="shared" ref="D34:AI34" si="73">D18/2+0.7*D33</f>
        <v>1.1991001768137488</v>
      </c>
      <c r="E34" s="4">
        <f t="shared" si="73"/>
        <v>1.4285000772595386</v>
      </c>
      <c r="F34" s="4">
        <f t="shared" si="73"/>
        <v>1.241858087809631</v>
      </c>
      <c r="G34" s="4">
        <f t="shared" si="73"/>
        <v>1.3254248149075343</v>
      </c>
      <c r="H34" s="4">
        <f t="shared" si="73"/>
        <v>1.4743174847541416</v>
      </c>
      <c r="I34" s="4">
        <f t="shared" si="73"/>
        <v>1.361777767723507</v>
      </c>
      <c r="J34" s="4">
        <f t="shared" si="73"/>
        <v>1.409847033011943</v>
      </c>
      <c r="K34" s="4">
        <f t="shared" si="73"/>
        <v>1.4489407112431367</v>
      </c>
      <c r="L34" s="4">
        <f t="shared" si="73"/>
        <v>1.3838154813120755</v>
      </c>
      <c r="M34" s="4">
        <f t="shared" si="73"/>
        <v>1.404604926605292</v>
      </c>
      <c r="N34" s="4">
        <f t="shared" si="73"/>
        <v>1.3835012089193108</v>
      </c>
      <c r="O34" s="4">
        <f t="shared" si="73"/>
        <v>1.4146307782401404</v>
      </c>
      <c r="P34" s="4">
        <f t="shared" si="73"/>
        <v>1.4769462381901999</v>
      </c>
      <c r="Q34" s="4">
        <f t="shared" si="73"/>
        <v>1.3055081335763876</v>
      </c>
      <c r="R34" s="4">
        <f t="shared" si="73"/>
        <v>1.4025112266122368</v>
      </c>
      <c r="S34" s="4">
        <f t="shared" si="73"/>
        <v>1.4038174033273683</v>
      </c>
      <c r="T34" s="4">
        <f t="shared" si="73"/>
        <v>1.4204607522093766</v>
      </c>
      <c r="U34" s="4">
        <f t="shared" si="73"/>
        <v>1.4358302630522941</v>
      </c>
      <c r="V34" s="4">
        <f t="shared" si="73"/>
        <v>1.5000653994297053</v>
      </c>
      <c r="W34" s="4">
        <f t="shared" si="73"/>
        <v>1.4647257374662466</v>
      </c>
      <c r="X34" s="4">
        <f t="shared" si="73"/>
        <v>1.4007339378731474</v>
      </c>
      <c r="Y34" s="4">
        <f t="shared" si="73"/>
        <v>1.417471905695501</v>
      </c>
      <c r="Z34" s="4">
        <f t="shared" si="73"/>
        <v>1.3823946735583272</v>
      </c>
      <c r="AA34" s="4">
        <f t="shared" si="73"/>
        <v>1.4145533447495111</v>
      </c>
      <c r="AB34" s="4">
        <f t="shared" si="73"/>
        <v>1.410943830825552</v>
      </c>
      <c r="AC34" s="4">
        <f t="shared" si="73"/>
        <v>1.4332956179817375</v>
      </c>
      <c r="AD34" s="4">
        <f t="shared" si="73"/>
        <v>1.4564506327836388</v>
      </c>
      <c r="AE34" s="4">
        <f t="shared" si="73"/>
        <v>1.4325450599205645</v>
      </c>
      <c r="AF34" s="4">
        <f t="shared" si="73"/>
        <v>1.4517230980027116</v>
      </c>
      <c r="AG34" s="4">
        <f t="shared" si="73"/>
        <v>1.3999345625188437</v>
      </c>
      <c r="AH34" s="18">
        <f t="shared" si="73"/>
        <v>1.4009492499064251</v>
      </c>
      <c r="AI34" s="19">
        <f t="shared" si="73"/>
        <v>1.4023829635388996</v>
      </c>
      <c r="AJ34" s="3"/>
      <c r="AK34" s="4">
        <f>AK18/2+0.7*AK33</f>
        <v>1.6038710185033853</v>
      </c>
      <c r="AL34" s="4">
        <f t="shared" ref="AL34:BK34" si="74">AL18/2+0.7*AL33</f>
        <v>1.6125125256915758</v>
      </c>
      <c r="AM34" s="4">
        <f t="shared" si="74"/>
        <v>1.5943547262330069</v>
      </c>
      <c r="AN34" s="4">
        <f t="shared" si="74"/>
        <v>1.5764308016960114</v>
      </c>
      <c r="AO34" s="4">
        <f t="shared" si="74"/>
        <v>1.5937555673465198</v>
      </c>
      <c r="AP34" s="4">
        <f t="shared" si="74"/>
        <v>1.5986162747212771</v>
      </c>
      <c r="AQ34" s="4">
        <f t="shared" si="74"/>
        <v>1.5096073313635678</v>
      </c>
      <c r="AR34" s="4">
        <f t="shared" si="74"/>
        <v>1.5510990093620813</v>
      </c>
      <c r="AS34" s="4">
        <f t="shared" si="74"/>
        <v>1.6861300736013405</v>
      </c>
      <c r="AT34" s="4">
        <f t="shared" si="74"/>
        <v>1.6038710185033853</v>
      </c>
      <c r="AU34" s="4">
        <f t="shared" si="74"/>
        <v>1.6878169156591132</v>
      </c>
      <c r="AV34" s="4">
        <f t="shared" si="74"/>
        <v>1.6401370110425471</v>
      </c>
      <c r="AW34" s="4">
        <f t="shared" si="74"/>
        <v>1.5295194768646638</v>
      </c>
      <c r="AX34" s="4">
        <f t="shared" si="74"/>
        <v>1.496986237647038</v>
      </c>
      <c r="AY34" s="4">
        <f t="shared" si="74"/>
        <v>1.4384191306284659</v>
      </c>
      <c r="AZ34" s="4">
        <f t="shared" si="74"/>
        <v>1.5630420642904972</v>
      </c>
      <c r="BA34" s="4">
        <f t="shared" si="74"/>
        <v>1.6616120082824111</v>
      </c>
      <c r="BB34" s="4">
        <f t="shared" si="74"/>
        <v>1.5881141154285328</v>
      </c>
      <c r="BC34" s="4">
        <f t="shared" si="74"/>
        <v>1.6159863742303451</v>
      </c>
      <c r="BD34" s="4">
        <f t="shared" si="74"/>
        <v>1.6021343695699479</v>
      </c>
      <c r="BE34" s="4">
        <f t="shared" si="74"/>
        <v>1.4612908403002351</v>
      </c>
      <c r="BF34" s="4">
        <f t="shared" si="74"/>
        <v>1.4330854317025929</v>
      </c>
      <c r="BG34" s="4">
        <f t="shared" si="74"/>
        <v>1.4346712502326275</v>
      </c>
      <c r="BH34" s="4">
        <f t="shared" si="74"/>
        <v>1.4482941401135838</v>
      </c>
      <c r="BI34" s="4">
        <f t="shared" si="74"/>
        <v>1.4595800497784923</v>
      </c>
      <c r="BJ34" s="18">
        <f t="shared" si="74"/>
        <v>1.5314632877041967</v>
      </c>
      <c r="BK34" s="19">
        <f t="shared" si="74"/>
        <v>1.5575780174793858</v>
      </c>
      <c r="BM34" s="2"/>
      <c r="BO34" s="4">
        <f t="shared" ref="BO34:DC34" si="75">BO18/2+0.7*BO33</f>
        <v>1.5337622704104363</v>
      </c>
      <c r="BP34" s="4">
        <f t="shared" si="75"/>
        <v>1.508254904866366</v>
      </c>
      <c r="BQ34" s="4">
        <f t="shared" si="75"/>
        <v>1.6277330166830744</v>
      </c>
      <c r="BR34" s="4">
        <f t="shared" si="75"/>
        <v>1.574012695273141</v>
      </c>
      <c r="BS34" s="4">
        <f t="shared" si="75"/>
        <v>1.6467547787789774</v>
      </c>
      <c r="BT34" s="4">
        <f t="shared" si="75"/>
        <v>1.5819043646695856</v>
      </c>
      <c r="BU34" s="4">
        <f t="shared" si="75"/>
        <v>1.5583407698552447</v>
      </c>
      <c r="BV34" s="4">
        <f t="shared" si="75"/>
        <v>1.5376335180245722</v>
      </c>
      <c r="BW34" s="4">
        <f t="shared" si="75"/>
        <v>1.581348521294375</v>
      </c>
      <c r="BX34" s="4">
        <f t="shared" si="75"/>
        <v>1.5862814072203897</v>
      </c>
      <c r="BY34" s="4">
        <f t="shared" si="75"/>
        <v>1.5347241904262263</v>
      </c>
      <c r="BZ34" s="4">
        <f t="shared" si="75"/>
        <v>1.578794478862086</v>
      </c>
      <c r="CA34" s="4">
        <f t="shared" si="75"/>
        <v>1.629945440372645</v>
      </c>
      <c r="CB34" s="4">
        <f t="shared" si="75"/>
        <v>1.5787315447469288</v>
      </c>
      <c r="CC34" s="4">
        <f t="shared" si="75"/>
        <v>1.5493391076926206</v>
      </c>
      <c r="CD34" s="4">
        <f t="shared" si="75"/>
        <v>1.5490041866163593</v>
      </c>
      <c r="CE34" s="4">
        <f t="shared" si="75"/>
        <v>1.4728637688555208</v>
      </c>
      <c r="CF34" s="4">
        <f t="shared" si="75"/>
        <v>1.5532432724622873</v>
      </c>
      <c r="CG34" s="4">
        <f t="shared" si="75"/>
        <v>1.5478277068082438</v>
      </c>
      <c r="CH34" s="4">
        <f t="shared" si="75"/>
        <v>1.5409089137642207</v>
      </c>
      <c r="CI34" s="4">
        <f t="shared" si="75"/>
        <v>1.6023224444393813</v>
      </c>
      <c r="CJ34" s="4">
        <f t="shared" si="75"/>
        <v>1.6083736116006555</v>
      </c>
      <c r="CK34" s="4">
        <f t="shared" si="75"/>
        <v>1.5217149320665522</v>
      </c>
      <c r="CL34" s="4">
        <f t="shared" si="75"/>
        <v>1.5237863298925856</v>
      </c>
      <c r="CM34" s="4">
        <f t="shared" si="75"/>
        <v>1.5936190023473613</v>
      </c>
      <c r="CN34" s="4">
        <f t="shared" si="75"/>
        <v>1.5209000340288954</v>
      </c>
      <c r="CO34" s="4">
        <f t="shared" si="75"/>
        <v>1.6103698474728501</v>
      </c>
      <c r="CP34" s="4">
        <f t="shared" si="75"/>
        <v>1.5999372918735844</v>
      </c>
      <c r="CQ34" s="4">
        <f t="shared" si="75"/>
        <v>1.5769746600820087</v>
      </c>
      <c r="CR34" s="4">
        <f t="shared" si="75"/>
        <v>1.5547834413322787</v>
      </c>
      <c r="CS34" s="4">
        <f t="shared" si="75"/>
        <v>1.5622740440172393</v>
      </c>
      <c r="CT34" s="4">
        <f t="shared" si="75"/>
        <v>1.6258585036090984</v>
      </c>
      <c r="CU34" s="4">
        <f t="shared" si="75"/>
        <v>1.5608336212073768</v>
      </c>
      <c r="CV34" s="4">
        <f t="shared" si="75"/>
        <v>1.5765927411523879</v>
      </c>
      <c r="CW34" s="4">
        <f t="shared" si="75"/>
        <v>1.6382621638242181</v>
      </c>
      <c r="CX34" s="4">
        <f t="shared" si="75"/>
        <v>1.5657072212431424</v>
      </c>
      <c r="CY34" s="4">
        <f t="shared" si="75"/>
        <v>1.5792690001617347</v>
      </c>
      <c r="CZ34" s="4">
        <f t="shared" si="75"/>
        <v>1.5105123742114355</v>
      </c>
      <c r="DA34" s="4">
        <f t="shared" si="75"/>
        <v>1.5933755855144556</v>
      </c>
      <c r="DB34" s="18">
        <f t="shared" si="75"/>
        <v>1.5846692646955605</v>
      </c>
      <c r="DC34" s="19">
        <f t="shared" si="75"/>
        <v>1.5692738202921503</v>
      </c>
    </row>
    <row r="35" spans="3:108" ht="17.25" x14ac:dyDescent="0.3">
      <c r="C35" s="5" t="s">
        <v>31</v>
      </c>
      <c r="D35" s="12">
        <f t="shared" ref="D35:AH35" si="76">106*D34+18</f>
        <v>145.10461874225737</v>
      </c>
      <c r="E35" s="12">
        <f t="shared" si="76"/>
        <v>169.4210081895111</v>
      </c>
      <c r="F35" s="12">
        <f t="shared" si="76"/>
        <v>149.63695730782089</v>
      </c>
      <c r="G35" s="12">
        <f t="shared" si="76"/>
        <v>158.49503038019864</v>
      </c>
      <c r="H35" s="12">
        <f t="shared" si="76"/>
        <v>174.277653383939</v>
      </c>
      <c r="I35" s="12">
        <f t="shared" si="76"/>
        <v>162.34844337869174</v>
      </c>
      <c r="J35" s="12">
        <f t="shared" si="76"/>
        <v>167.44378549926597</v>
      </c>
      <c r="K35" s="12">
        <f t="shared" si="76"/>
        <v>171.58771539177249</v>
      </c>
      <c r="L35" s="12">
        <f t="shared" si="76"/>
        <v>164.68444101908</v>
      </c>
      <c r="M35" s="12">
        <f t="shared" si="76"/>
        <v>166.88812222016097</v>
      </c>
      <c r="N35" s="12">
        <f t="shared" si="76"/>
        <v>164.65112814544696</v>
      </c>
      <c r="O35" s="12">
        <f t="shared" si="76"/>
        <v>167.95086249345488</v>
      </c>
      <c r="P35" s="12">
        <f t="shared" si="76"/>
        <v>174.55630124816119</v>
      </c>
      <c r="Q35" s="12">
        <f t="shared" si="76"/>
        <v>156.38386215909708</v>
      </c>
      <c r="R35" s="12">
        <f t="shared" si="76"/>
        <v>166.66619002089709</v>
      </c>
      <c r="S35" s="12">
        <f t="shared" si="76"/>
        <v>166.80464475270102</v>
      </c>
      <c r="T35" s="12">
        <f t="shared" si="76"/>
        <v>168.56883973419392</v>
      </c>
      <c r="U35" s="12">
        <f t="shared" si="76"/>
        <v>170.19800788354317</v>
      </c>
      <c r="V35" s="12">
        <f t="shared" si="76"/>
        <v>177.00693233954877</v>
      </c>
      <c r="W35" s="12">
        <f t="shared" si="76"/>
        <v>173.26092817142214</v>
      </c>
      <c r="X35" s="12">
        <f t="shared" si="76"/>
        <v>166.47779741455363</v>
      </c>
      <c r="Y35" s="12">
        <f t="shared" si="76"/>
        <v>168.25202200372311</v>
      </c>
      <c r="Z35" s="12">
        <f t="shared" si="76"/>
        <v>164.53383539718268</v>
      </c>
      <c r="AA35" s="12">
        <f t="shared" si="76"/>
        <v>167.94265454344819</v>
      </c>
      <c r="AB35" s="12">
        <f t="shared" si="76"/>
        <v>167.56004606750849</v>
      </c>
      <c r="AC35" s="12">
        <f t="shared" si="76"/>
        <v>169.92933550606418</v>
      </c>
      <c r="AD35" s="12">
        <f t="shared" si="76"/>
        <v>172.38376707506572</v>
      </c>
      <c r="AE35" s="12">
        <f t="shared" si="76"/>
        <v>169.84977635157983</v>
      </c>
      <c r="AF35" s="12">
        <f t="shared" si="76"/>
        <v>171.88264838828744</v>
      </c>
      <c r="AG35" s="12">
        <f t="shared" si="76"/>
        <v>166.39306362699745</v>
      </c>
      <c r="AH35" s="22">
        <f t="shared" si="76"/>
        <v>166.50062049008108</v>
      </c>
      <c r="AI35" s="23">
        <f t="shared" ref="AI35" si="77">AVERAGE(D35:AH35)</f>
        <v>166.69809804276312</v>
      </c>
      <c r="AJ35" s="24">
        <f t="shared" ref="AJ35" si="78">STDEV(D35:AH35)</f>
        <v>6.7457146591670591</v>
      </c>
      <c r="AK35" s="12">
        <f>106*AK34+18</f>
        <v>188.01032796135885</v>
      </c>
      <c r="AL35" s="12">
        <f t="shared" ref="AL35:BJ35" si="79">106*AL34+18</f>
        <v>188.92632772330703</v>
      </c>
      <c r="AM35" s="12">
        <f t="shared" si="79"/>
        <v>187.00160098069873</v>
      </c>
      <c r="AN35" s="12">
        <f t="shared" si="79"/>
        <v>185.10166497977721</v>
      </c>
      <c r="AO35" s="12">
        <f t="shared" si="79"/>
        <v>186.9380901387311</v>
      </c>
      <c r="AP35" s="12">
        <f t="shared" si="79"/>
        <v>187.45332512045536</v>
      </c>
      <c r="AQ35" s="12">
        <f t="shared" si="79"/>
        <v>178.0183771245382</v>
      </c>
      <c r="AR35" s="12">
        <f t="shared" si="79"/>
        <v>182.41649499238062</v>
      </c>
      <c r="AS35" s="12">
        <f t="shared" si="79"/>
        <v>196.72978780174208</v>
      </c>
      <c r="AT35" s="12">
        <f t="shared" si="79"/>
        <v>188.01032796135885</v>
      </c>
      <c r="AU35" s="12">
        <f t="shared" si="79"/>
        <v>196.90859305986601</v>
      </c>
      <c r="AV35" s="12">
        <f t="shared" si="79"/>
        <v>191.85452317050999</v>
      </c>
      <c r="AW35" s="12">
        <f t="shared" si="79"/>
        <v>180.12906454765437</v>
      </c>
      <c r="AX35" s="12">
        <f t="shared" si="79"/>
        <v>176.68054119058601</v>
      </c>
      <c r="AY35" s="12">
        <f t="shared" si="79"/>
        <v>170.47242784661739</v>
      </c>
      <c r="AZ35" s="12">
        <f t="shared" si="79"/>
        <v>183.68245881479271</v>
      </c>
      <c r="BA35" s="12">
        <f t="shared" si="79"/>
        <v>194.13087287793559</v>
      </c>
      <c r="BB35" s="12">
        <f t="shared" si="79"/>
        <v>186.34009623542448</v>
      </c>
      <c r="BC35" s="12">
        <f t="shared" si="79"/>
        <v>189.29455566841659</v>
      </c>
      <c r="BD35" s="12">
        <f t="shared" si="79"/>
        <v>187.82624317441449</v>
      </c>
      <c r="BE35" s="12">
        <f t="shared" si="79"/>
        <v>172.89682907182492</v>
      </c>
      <c r="BF35" s="12">
        <f t="shared" si="79"/>
        <v>169.90705576047486</v>
      </c>
      <c r="BG35" s="12">
        <f t="shared" si="79"/>
        <v>170.07515252465851</v>
      </c>
      <c r="BH35" s="12">
        <f t="shared" si="79"/>
        <v>171.51917885203989</v>
      </c>
      <c r="BI35" s="12">
        <f t="shared" si="79"/>
        <v>172.71548527652018</v>
      </c>
      <c r="BJ35" s="22">
        <f t="shared" si="79"/>
        <v>180.33510849664486</v>
      </c>
      <c r="BK35" s="23">
        <f t="shared" ref="BK35" si="80">AVERAGE(AK35:BJ35)</f>
        <v>183.20671197510498</v>
      </c>
      <c r="BL35" s="24">
        <f t="shared" ref="BL35" si="81">STDEV(AK35:BJ35)</f>
        <v>8.2807889261746066</v>
      </c>
      <c r="BM35" s="2"/>
      <c r="BO35" s="12">
        <f t="shared" ref="BO35:DB35" si="82">106*BO34+18</f>
        <v>180.57880066350626</v>
      </c>
      <c r="BP35" s="12">
        <f t="shared" si="82"/>
        <v>177.8750199158348</v>
      </c>
      <c r="BQ35" s="12">
        <f t="shared" si="82"/>
        <v>190.53969976840588</v>
      </c>
      <c r="BR35" s="12">
        <f t="shared" si="82"/>
        <v>184.84534569895294</v>
      </c>
      <c r="BS35" s="12">
        <f t="shared" si="82"/>
        <v>192.5560065505716</v>
      </c>
      <c r="BT35" s="12">
        <f t="shared" si="82"/>
        <v>185.68186265497607</v>
      </c>
      <c r="BU35" s="12">
        <f t="shared" si="82"/>
        <v>183.18412160465593</v>
      </c>
      <c r="BV35" s="12">
        <f t="shared" si="82"/>
        <v>180.98915291060464</v>
      </c>
      <c r="BW35" s="12">
        <f t="shared" si="82"/>
        <v>185.62294325720376</v>
      </c>
      <c r="BX35" s="12">
        <f t="shared" si="82"/>
        <v>186.14582916536131</v>
      </c>
      <c r="BY35" s="12">
        <f t="shared" si="82"/>
        <v>180.68076418517998</v>
      </c>
      <c r="BZ35" s="12">
        <f t="shared" si="82"/>
        <v>185.35221475938113</v>
      </c>
      <c r="CA35" s="12">
        <f t="shared" si="82"/>
        <v>190.77421667950037</v>
      </c>
      <c r="CB35" s="12">
        <f t="shared" si="82"/>
        <v>185.34554374317446</v>
      </c>
      <c r="CC35" s="12">
        <f t="shared" si="82"/>
        <v>182.22994541541777</v>
      </c>
      <c r="CD35" s="12">
        <f t="shared" si="82"/>
        <v>182.19444378133409</v>
      </c>
      <c r="CE35" s="12">
        <f t="shared" si="82"/>
        <v>174.12355949868521</v>
      </c>
      <c r="CF35" s="12">
        <f t="shared" si="82"/>
        <v>182.64378688100246</v>
      </c>
      <c r="CG35" s="12">
        <f t="shared" si="82"/>
        <v>182.06973692167384</v>
      </c>
      <c r="CH35" s="12">
        <f t="shared" si="82"/>
        <v>181.3363448590074</v>
      </c>
      <c r="CI35" s="12">
        <f t="shared" si="82"/>
        <v>187.84617911057441</v>
      </c>
      <c r="CJ35" s="12">
        <f t="shared" si="82"/>
        <v>188.48760282966947</v>
      </c>
      <c r="CK35" s="12">
        <f t="shared" si="82"/>
        <v>179.30178279905454</v>
      </c>
      <c r="CL35" s="12">
        <f t="shared" si="82"/>
        <v>179.52135096861406</v>
      </c>
      <c r="CM35" s="12">
        <f t="shared" si="82"/>
        <v>186.92361424882029</v>
      </c>
      <c r="CN35" s="12">
        <f t="shared" si="82"/>
        <v>179.21540360706291</v>
      </c>
      <c r="CO35" s="12">
        <f t="shared" si="82"/>
        <v>188.69920383212209</v>
      </c>
      <c r="CP35" s="12">
        <f t="shared" si="82"/>
        <v>187.59335293859993</v>
      </c>
      <c r="CQ35" s="12">
        <f t="shared" si="82"/>
        <v>185.15931396869291</v>
      </c>
      <c r="CR35" s="12">
        <f t="shared" si="82"/>
        <v>182.80704478122155</v>
      </c>
      <c r="CS35" s="12">
        <f t="shared" si="82"/>
        <v>183.60104866582736</v>
      </c>
      <c r="CT35" s="12">
        <f t="shared" si="82"/>
        <v>190.34100138256443</v>
      </c>
      <c r="CU35" s="12">
        <f t="shared" si="82"/>
        <v>183.44836384798194</v>
      </c>
      <c r="CV35" s="12">
        <f t="shared" si="82"/>
        <v>185.11883056215311</v>
      </c>
      <c r="CW35" s="12">
        <f t="shared" si="82"/>
        <v>191.65578936536713</v>
      </c>
      <c r="CX35" s="12">
        <f t="shared" si="82"/>
        <v>183.96496545177311</v>
      </c>
      <c r="CY35" s="12">
        <f t="shared" si="82"/>
        <v>185.40251401714389</v>
      </c>
      <c r="CZ35" s="12">
        <f t="shared" si="82"/>
        <v>178.11431166641216</v>
      </c>
      <c r="DA35" s="12">
        <f t="shared" si="82"/>
        <v>186.8978120645323</v>
      </c>
      <c r="DB35" s="22">
        <f t="shared" si="82"/>
        <v>185.97494205772941</v>
      </c>
      <c r="DC35" s="23">
        <f t="shared" ref="DC35" si="83">AVERAGE(BO35:DB35)</f>
        <v>184.37109417700873</v>
      </c>
      <c r="DD35" s="24">
        <f t="shared" ref="DD35" si="84">STDEV(BO35:DB35)</f>
        <v>4.0920430871304072</v>
      </c>
    </row>
    <row r="36" spans="3:108" ht="17.25" x14ac:dyDescent="0.3">
      <c r="AD36" s="2"/>
      <c r="AE36" s="2"/>
      <c r="AH36" s="25" t="s">
        <v>26</v>
      </c>
      <c r="AI36" s="16">
        <f>MIN(D35:AH35)</f>
        <v>145.10461874225737</v>
      </c>
      <c r="AJ36" s="26"/>
      <c r="BJ36" s="25" t="s">
        <v>26</v>
      </c>
      <c r="BK36" s="16">
        <f>MIN(AK35:BJ35)</f>
        <v>169.90705576047486</v>
      </c>
      <c r="BL36" s="26"/>
      <c r="BM36" s="2"/>
      <c r="DB36" s="25" t="s">
        <v>26</v>
      </c>
      <c r="DC36" s="16">
        <f>MIN(BO35:DB35)</f>
        <v>174.12355949868521</v>
      </c>
      <c r="DD36" s="26"/>
    </row>
    <row r="37" spans="3:108" thickBot="1" x14ac:dyDescent="0.35">
      <c r="AD37" s="2"/>
      <c r="AE37" s="2"/>
      <c r="AH37" s="27" t="s">
        <v>27</v>
      </c>
      <c r="AI37" s="28">
        <f>MAX(D35:AH35)</f>
        <v>177.00693233954877</v>
      </c>
      <c r="AJ37" s="29"/>
      <c r="BJ37" s="27" t="s">
        <v>27</v>
      </c>
      <c r="BK37" s="28">
        <f>MAX(AK35:BJ35)</f>
        <v>196.90859305986601</v>
      </c>
      <c r="BL37" s="29"/>
      <c r="BM37" s="2"/>
      <c r="DB37" s="27" t="s">
        <v>27</v>
      </c>
      <c r="DC37" s="28">
        <f>MAX(BO35:DB35)</f>
        <v>192.5560065505716</v>
      </c>
      <c r="DD37" s="29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Chlorite geothermometry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2020-06-28T16:42:44Z</dcterms:created>
  <dcterms:modified xsi:type="dcterms:W3CDTF">2020-06-28T16:52:36Z</dcterms:modified>
</cp:coreProperties>
</file>