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5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drawings/drawing6.xml" ContentType="application/vnd.openxmlformats-officedocument.drawing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drawings/drawing7.xml" ContentType="application/vnd.openxmlformats-officedocument.drawing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esarco\Documents\Publications\Paper VIII\Submit\"/>
    </mc:Choice>
  </mc:AlternateContent>
  <bookViews>
    <workbookView xWindow="0" yWindow="0" windowWidth="28800" windowHeight="12450" firstSheet="10" activeTab="1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World" sheetId="6" r:id="rId6"/>
    <sheet name="chatellier" sheetId="7" r:id="rId7"/>
    <sheet name="Sheet6" sheetId="8" r:id="rId8"/>
    <sheet name="Sheet7" sheetId="9" r:id="rId9"/>
    <sheet name="Sheet8" sheetId="10" r:id="rId10"/>
    <sheet name="Table S2" sheetId="12" r:id="rId11"/>
  </sheets>
  <externalReferences>
    <externalReference r:id="rId12"/>
  </externalReferences>
  <definedNames>
    <definedName name="_xlnm._FilterDatabase" localSheetId="5" hidden="1">World!$J$1:$P$1125</definedName>
  </definedNames>
  <calcPr calcId="162913"/>
</workbook>
</file>

<file path=xl/calcChain.xml><?xml version="1.0" encoding="utf-8"?>
<calcChain xmlns="http://schemas.openxmlformats.org/spreadsheetml/2006/main">
  <c r="Y124" i="6" l="1"/>
  <c r="Y125" i="6"/>
  <c r="Y126" i="6"/>
  <c r="Y127" i="6"/>
  <c r="Y128" i="6"/>
  <c r="Y129" i="6"/>
  <c r="Y130" i="6"/>
  <c r="Y131" i="6"/>
  <c r="Y132" i="6"/>
  <c r="Y133" i="6"/>
  <c r="Y134" i="6"/>
  <c r="Y135" i="6"/>
  <c r="Y136" i="6"/>
  <c r="Y137" i="6"/>
  <c r="Y138" i="6"/>
  <c r="Y139" i="6"/>
  <c r="Y140" i="6"/>
  <c r="Y141" i="6"/>
  <c r="Y142" i="6"/>
  <c r="Y143" i="6"/>
  <c r="Y144" i="6"/>
  <c r="Y145" i="6"/>
  <c r="Y146" i="6"/>
  <c r="Y147" i="6"/>
  <c r="Y148" i="6"/>
  <c r="Y149" i="6"/>
  <c r="Y150" i="6"/>
  <c r="Y151" i="6"/>
  <c r="Y152" i="6"/>
  <c r="Y153" i="6"/>
  <c r="Y154" i="6"/>
  <c r="Y155" i="6"/>
  <c r="Y156" i="6"/>
  <c r="Y157" i="6"/>
  <c r="Y158" i="6"/>
  <c r="Y159" i="6"/>
  <c r="Y160" i="6"/>
  <c r="Y161" i="6"/>
  <c r="Y162" i="6"/>
  <c r="Y163" i="6"/>
  <c r="Y164" i="6"/>
  <c r="Y165" i="6"/>
  <c r="Y166" i="6"/>
  <c r="Y167" i="6"/>
  <c r="Y168" i="6"/>
  <c r="Y169" i="6"/>
  <c r="Y170" i="6"/>
  <c r="Y171" i="6"/>
  <c r="Y172" i="6"/>
  <c r="Y173" i="6"/>
  <c r="Y174" i="6"/>
  <c r="Y175" i="6"/>
  <c r="Y176" i="6"/>
  <c r="Y177" i="6"/>
  <c r="Y178" i="6"/>
  <c r="Y179" i="6"/>
  <c r="Y180" i="6"/>
  <c r="Y181" i="6"/>
  <c r="Y182" i="6"/>
  <c r="Y183" i="6"/>
  <c r="Y184" i="6"/>
  <c r="Y185" i="6"/>
  <c r="Y186" i="6"/>
  <c r="Y187" i="6"/>
  <c r="Y188" i="6"/>
  <c r="Y189" i="6"/>
  <c r="Y190" i="6"/>
  <c r="Y191" i="6"/>
  <c r="Y192" i="6"/>
  <c r="Y193" i="6"/>
  <c r="Y194" i="6"/>
  <c r="Y195" i="6"/>
  <c r="Y196" i="6"/>
  <c r="Y197" i="6"/>
  <c r="Y198" i="6"/>
  <c r="Y199" i="6"/>
  <c r="Y200" i="6"/>
  <c r="Y201" i="6"/>
  <c r="Y202" i="6"/>
  <c r="Y203" i="6"/>
  <c r="Y204" i="6"/>
  <c r="Y205" i="6"/>
  <c r="Y206" i="6"/>
  <c r="Y207" i="6"/>
  <c r="Y208" i="6"/>
  <c r="Y209" i="6"/>
  <c r="Y210" i="6"/>
  <c r="Y211" i="6"/>
  <c r="Y212" i="6"/>
  <c r="Y213" i="6"/>
  <c r="Y214" i="6"/>
  <c r="Y215" i="6"/>
  <c r="Y216" i="6"/>
  <c r="Y217" i="6"/>
  <c r="Y218" i="6"/>
  <c r="Y219" i="6"/>
  <c r="Y220" i="6"/>
  <c r="Y221" i="6"/>
  <c r="Y222" i="6"/>
  <c r="Y223" i="6"/>
  <c r="Y224" i="6"/>
  <c r="Y225" i="6"/>
  <c r="Y226" i="6"/>
  <c r="Y227" i="6"/>
  <c r="Y228" i="6"/>
  <c r="Y229" i="6"/>
  <c r="Y230" i="6"/>
  <c r="Y231" i="6"/>
  <c r="Y232" i="6"/>
  <c r="Y233" i="6"/>
  <c r="Y234" i="6"/>
  <c r="Y235" i="6"/>
  <c r="Y236" i="6"/>
  <c r="Y237" i="6"/>
  <c r="Y238" i="6"/>
  <c r="Y239" i="6"/>
  <c r="Y240" i="6"/>
  <c r="Y241" i="6"/>
  <c r="Y242" i="6"/>
  <c r="Y243" i="6"/>
  <c r="Y244" i="6"/>
  <c r="Y245" i="6"/>
  <c r="Y123" i="6"/>
  <c r="G3" i="7" l="1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2" i="7"/>
  <c r="AD248" i="6" l="1"/>
  <c r="AD252" i="6"/>
  <c r="AD256" i="6"/>
  <c r="AD260" i="6"/>
  <c r="AD264" i="6"/>
  <c r="AD268" i="6"/>
  <c r="AD246" i="6"/>
  <c r="AC247" i="6"/>
  <c r="AD247" i="6" s="1"/>
  <c r="AC248" i="6"/>
  <c r="AC249" i="6"/>
  <c r="AD249" i="6" s="1"/>
  <c r="AC250" i="6"/>
  <c r="AD250" i="6" s="1"/>
  <c r="AC251" i="6"/>
  <c r="AD251" i="6" s="1"/>
  <c r="AC252" i="6"/>
  <c r="AC253" i="6"/>
  <c r="AD253" i="6" s="1"/>
  <c r="AC254" i="6"/>
  <c r="AD254" i="6" s="1"/>
  <c r="AC255" i="6"/>
  <c r="AD255" i="6" s="1"/>
  <c r="AC256" i="6"/>
  <c r="AC257" i="6"/>
  <c r="AD257" i="6" s="1"/>
  <c r="AC258" i="6"/>
  <c r="AD258" i="6" s="1"/>
  <c r="AC259" i="6"/>
  <c r="AD259" i="6" s="1"/>
  <c r="AC260" i="6"/>
  <c r="AC261" i="6"/>
  <c r="AD261" i="6" s="1"/>
  <c r="AC262" i="6"/>
  <c r="AD262" i="6" s="1"/>
  <c r="AC263" i="6"/>
  <c r="AD263" i="6" s="1"/>
  <c r="AC264" i="6"/>
  <c r="AC265" i="6"/>
  <c r="AD265" i="6" s="1"/>
  <c r="AC266" i="6"/>
  <c r="AD266" i="6" s="1"/>
  <c r="AC267" i="6"/>
  <c r="AD267" i="6" s="1"/>
  <c r="AC268" i="6"/>
  <c r="AC269" i="6"/>
  <c r="AD269" i="6" s="1"/>
  <c r="AC270" i="6"/>
  <c r="AD270" i="6" s="1"/>
  <c r="AC271" i="6"/>
  <c r="AD271" i="6" s="1"/>
  <c r="AC246" i="6"/>
  <c r="AA449" i="6" l="1"/>
  <c r="AA453" i="6"/>
  <c r="AA457" i="6"/>
  <c r="AA461" i="6"/>
  <c r="AB248" i="6"/>
  <c r="AB252" i="6"/>
  <c r="AB256" i="6"/>
  <c r="AB260" i="6"/>
  <c r="AB264" i="6"/>
  <c r="AB268" i="6"/>
  <c r="AB246" i="6"/>
  <c r="Y448" i="6"/>
  <c r="Y449" i="6"/>
  <c r="Y450" i="6"/>
  <c r="Y451" i="6"/>
  <c r="Y452" i="6"/>
  <c r="Y453" i="6"/>
  <c r="Y454" i="6"/>
  <c r="Y455" i="6"/>
  <c r="Y456" i="6"/>
  <c r="Y457" i="6"/>
  <c r="Y458" i="6"/>
  <c r="Y459" i="6"/>
  <c r="Y460" i="6"/>
  <c r="Y461" i="6"/>
  <c r="Y462" i="6"/>
  <c r="X448" i="6"/>
  <c r="X449" i="6"/>
  <c r="X450" i="6"/>
  <c r="X451" i="6"/>
  <c r="X452" i="6"/>
  <c r="X453" i="6"/>
  <c r="X454" i="6"/>
  <c r="X455" i="6"/>
  <c r="X456" i="6"/>
  <c r="X457" i="6"/>
  <c r="X458" i="6"/>
  <c r="X459" i="6"/>
  <c r="X460" i="6"/>
  <c r="X461" i="6"/>
  <c r="X462" i="6"/>
  <c r="Y447" i="6"/>
  <c r="X447" i="6"/>
  <c r="X568" i="6"/>
  <c r="X569" i="6"/>
  <c r="W568" i="6"/>
  <c r="Y568" i="6" s="1"/>
  <c r="W569" i="6"/>
  <c r="Y569" i="6" s="1"/>
  <c r="X567" i="6"/>
  <c r="W567" i="6"/>
  <c r="Y567" i="6" s="1"/>
  <c r="Y512" i="6"/>
  <c r="Y513" i="6"/>
  <c r="Y517" i="6"/>
  <c r="Y519" i="6"/>
  <c r="Y520" i="6"/>
  <c r="Y521" i="6"/>
  <c r="Y522" i="6"/>
  <c r="Y523" i="6"/>
  <c r="Y524" i="6"/>
  <c r="Y511" i="6"/>
  <c r="X512" i="6"/>
  <c r="Z512" i="6" s="1"/>
  <c r="X513" i="6"/>
  <c r="Z513" i="6" s="1"/>
  <c r="X517" i="6"/>
  <c r="Z517" i="6" s="1"/>
  <c r="X519" i="6"/>
  <c r="Z519" i="6" s="1"/>
  <c r="X520" i="6"/>
  <c r="Z520" i="6" s="1"/>
  <c r="X521" i="6"/>
  <c r="Z521" i="6" s="1"/>
  <c r="X522" i="6"/>
  <c r="Z522" i="6" s="1"/>
  <c r="X523" i="6"/>
  <c r="Z523" i="6" s="1"/>
  <c r="X524" i="6"/>
  <c r="Z524" i="6" s="1"/>
  <c r="X511" i="6"/>
  <c r="Z511" i="6" s="1"/>
  <c r="AA511" i="6" s="1"/>
  <c r="W463" i="6"/>
  <c r="X465" i="6" s="1"/>
  <c r="W464" i="6"/>
  <c r="X463" i="6" s="1"/>
  <c r="W465" i="6"/>
  <c r="W466" i="6"/>
  <c r="W467" i="6"/>
  <c r="W468" i="6"/>
  <c r="X469" i="6"/>
  <c r="W470" i="6"/>
  <c r="W471" i="6"/>
  <c r="W472" i="6"/>
  <c r="W473" i="6"/>
  <c r="W474" i="6"/>
  <c r="W475" i="6"/>
  <c r="W476" i="6"/>
  <c r="W477" i="6"/>
  <c r="W462" i="6"/>
  <c r="AA462" i="6" s="1"/>
  <c r="W461" i="6"/>
  <c r="W460" i="6"/>
  <c r="AA460" i="6" s="1"/>
  <c r="W459" i="6"/>
  <c r="AA459" i="6" s="1"/>
  <c r="W458" i="6"/>
  <c r="AA458" i="6" s="1"/>
  <c r="W457" i="6"/>
  <c r="W456" i="6"/>
  <c r="AA456" i="6" s="1"/>
  <c r="W455" i="6"/>
  <c r="AA455" i="6" s="1"/>
  <c r="W454" i="6"/>
  <c r="AA454" i="6" s="1"/>
  <c r="W453" i="6"/>
  <c r="W452" i="6"/>
  <c r="AA452" i="6" s="1"/>
  <c r="W451" i="6"/>
  <c r="AA451" i="6" s="1"/>
  <c r="W450" i="6"/>
  <c r="AA450" i="6" s="1"/>
  <c r="W449" i="6"/>
  <c r="W448" i="6"/>
  <c r="AA448" i="6" s="1"/>
  <c r="W447" i="6"/>
  <c r="Z449" i="6" s="1"/>
  <c r="W442" i="6"/>
  <c r="W443" i="6"/>
  <c r="W444" i="6"/>
  <c r="W445" i="6"/>
  <c r="W446" i="6"/>
  <c r="W441" i="6"/>
  <c r="Z263" i="6"/>
  <c r="Z264" i="6"/>
  <c r="Z265" i="6"/>
  <c r="Z266" i="6"/>
  <c r="Z267" i="6"/>
  <c r="Z268" i="6"/>
  <c r="Z269" i="6"/>
  <c r="Z270" i="6"/>
  <c r="Z271" i="6"/>
  <c r="Y263" i="6"/>
  <c r="AB263" i="6" s="1"/>
  <c r="Y264" i="6"/>
  <c r="Y265" i="6"/>
  <c r="AB265" i="6" s="1"/>
  <c r="Y266" i="6"/>
  <c r="AB266" i="6" s="1"/>
  <c r="Y267" i="6"/>
  <c r="AB267" i="6" s="1"/>
  <c r="Y268" i="6"/>
  <c r="Y269" i="6"/>
  <c r="AB269" i="6" s="1"/>
  <c r="Y270" i="6"/>
  <c r="AB270" i="6" s="1"/>
  <c r="Y271" i="6"/>
  <c r="AB271" i="6" s="1"/>
  <c r="W262" i="6"/>
  <c r="X262" i="6"/>
  <c r="Y262" i="6"/>
  <c r="AB262" i="6" s="1"/>
  <c r="Z262" i="6"/>
  <c r="AA271" i="6"/>
  <c r="AA270" i="6"/>
  <c r="AA269" i="6"/>
  <c r="AA268" i="6"/>
  <c r="AA267" i="6"/>
  <c r="AA266" i="6"/>
  <c r="AA265" i="6"/>
  <c r="AA264" i="6"/>
  <c r="AA263" i="6"/>
  <c r="AA262" i="6"/>
  <c r="W261" i="6"/>
  <c r="X261" i="6"/>
  <c r="Y261" i="6"/>
  <c r="AB261" i="6" s="1"/>
  <c r="Z261" i="6"/>
  <c r="W260" i="6"/>
  <c r="X260" i="6"/>
  <c r="Y260" i="6"/>
  <c r="Z260" i="6"/>
  <c r="W259" i="6"/>
  <c r="X259" i="6"/>
  <c r="Y259" i="6"/>
  <c r="AB259" i="6" s="1"/>
  <c r="Z259" i="6"/>
  <c r="AA261" i="6"/>
  <c r="AA260" i="6"/>
  <c r="AA259" i="6"/>
  <c r="W258" i="6"/>
  <c r="X258" i="6"/>
  <c r="Y258" i="6"/>
  <c r="AB258" i="6" s="1"/>
  <c r="Z258" i="6"/>
  <c r="W257" i="6"/>
  <c r="X257" i="6"/>
  <c r="Y257" i="6"/>
  <c r="AB257" i="6" s="1"/>
  <c r="Z257" i="6"/>
  <c r="W256" i="6"/>
  <c r="X256" i="6"/>
  <c r="Y256" i="6"/>
  <c r="Z256" i="6"/>
  <c r="W255" i="6"/>
  <c r="X255" i="6"/>
  <c r="Y255" i="6"/>
  <c r="AB255" i="6" s="1"/>
  <c r="Z255" i="6"/>
  <c r="W254" i="6"/>
  <c r="X254" i="6"/>
  <c r="Y254" i="6"/>
  <c r="AB254" i="6" s="1"/>
  <c r="Z254" i="6"/>
  <c r="AA258" i="6"/>
  <c r="AA257" i="6"/>
  <c r="AA256" i="6"/>
  <c r="AA255" i="6"/>
  <c r="AA254" i="6"/>
  <c r="AA247" i="6"/>
  <c r="AA248" i="6"/>
  <c r="AA249" i="6"/>
  <c r="AA250" i="6"/>
  <c r="AA251" i="6"/>
  <c r="AA252" i="6"/>
  <c r="AA253" i="6"/>
  <c r="AA246" i="6"/>
  <c r="Z247" i="6"/>
  <c r="Z248" i="6"/>
  <c r="Z249" i="6"/>
  <c r="Z250" i="6"/>
  <c r="Z251" i="6"/>
  <c r="Z252" i="6"/>
  <c r="Z253" i="6"/>
  <c r="Z246" i="6"/>
  <c r="Y247" i="6"/>
  <c r="Y272" i="6" s="1"/>
  <c r="Y248" i="6"/>
  <c r="Y249" i="6"/>
  <c r="AB249" i="6" s="1"/>
  <c r="Y250" i="6"/>
  <c r="AB250" i="6" s="1"/>
  <c r="Y251" i="6"/>
  <c r="AB251" i="6" s="1"/>
  <c r="Y252" i="6"/>
  <c r="Y253" i="6"/>
  <c r="AB253" i="6" s="1"/>
  <c r="Y246" i="6"/>
  <c r="W253" i="6"/>
  <c r="X253" i="6"/>
  <c r="W252" i="6"/>
  <c r="X252" i="6"/>
  <c r="W251" i="6"/>
  <c r="X251" i="6"/>
  <c r="W250" i="6"/>
  <c r="X250" i="6"/>
  <c r="W249" i="6"/>
  <c r="X249" i="6"/>
  <c r="W248" i="6"/>
  <c r="X248" i="6"/>
  <c r="W247" i="6"/>
  <c r="X247" i="6"/>
  <c r="W246" i="6"/>
  <c r="X246" i="6"/>
  <c r="V3" i="7"/>
  <c r="V4" i="7"/>
  <c r="V5" i="7"/>
  <c r="V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V56" i="7"/>
  <c r="V57" i="7"/>
  <c r="V58" i="7"/>
  <c r="V59" i="7"/>
  <c r="V60" i="7"/>
  <c r="V61" i="7"/>
  <c r="V62" i="7"/>
  <c r="V63" i="7"/>
  <c r="V64" i="7"/>
  <c r="V65" i="7"/>
  <c r="V66" i="7"/>
  <c r="V67" i="7"/>
  <c r="V68" i="7"/>
  <c r="V69" i="7"/>
  <c r="V70" i="7"/>
  <c r="V71" i="7"/>
  <c r="V72" i="7"/>
  <c r="V73" i="7"/>
  <c r="V74" i="7"/>
  <c r="V75" i="7"/>
  <c r="V76" i="7"/>
  <c r="V77" i="7"/>
  <c r="V78" i="7"/>
  <c r="V79" i="7"/>
  <c r="V80" i="7"/>
  <c r="V81" i="7"/>
  <c r="V82" i="7"/>
  <c r="V83" i="7"/>
  <c r="V84" i="7"/>
  <c r="V85" i="7"/>
  <c r="V86" i="7"/>
  <c r="V87" i="7"/>
  <c r="V88" i="7"/>
  <c r="V89" i="7"/>
  <c r="V90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105" i="7"/>
  <c r="V106" i="7"/>
  <c r="V2" i="7"/>
  <c r="AI4" i="7" s="1"/>
  <c r="AI2" i="7" l="1"/>
  <c r="Z447" i="6"/>
  <c r="X464" i="6"/>
  <c r="AB247" i="6"/>
  <c r="AI3" i="7"/>
  <c r="Z448" i="6"/>
  <c r="AA447" i="6"/>
  <c r="X4" i="7" l="1"/>
  <c r="X8" i="7"/>
  <c r="X12" i="7"/>
  <c r="X16" i="7"/>
  <c r="X20" i="7"/>
  <c r="X24" i="7"/>
  <c r="X28" i="7"/>
  <c r="X32" i="7"/>
  <c r="X36" i="7"/>
  <c r="X40" i="7"/>
  <c r="X44" i="7"/>
  <c r="X48" i="7"/>
  <c r="X52" i="7"/>
  <c r="X56" i="7"/>
  <c r="X60" i="7"/>
  <c r="X64" i="7"/>
  <c r="X68" i="7"/>
  <c r="X72" i="7"/>
  <c r="X76" i="7"/>
  <c r="X80" i="7"/>
  <c r="X84" i="7"/>
  <c r="X88" i="7"/>
  <c r="X92" i="7"/>
  <c r="X96" i="7"/>
  <c r="X100" i="7"/>
  <c r="X104" i="7"/>
  <c r="W2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2" i="7"/>
  <c r="N3" i="7"/>
  <c r="X3" i="7" s="1"/>
  <c r="N4" i="7"/>
  <c r="N5" i="7"/>
  <c r="X5" i="7" s="1"/>
  <c r="N6" i="7"/>
  <c r="X6" i="7" s="1"/>
  <c r="N7" i="7"/>
  <c r="X7" i="7" s="1"/>
  <c r="N8" i="7"/>
  <c r="N9" i="7"/>
  <c r="X9" i="7" s="1"/>
  <c r="N10" i="7"/>
  <c r="X10" i="7" s="1"/>
  <c r="N11" i="7"/>
  <c r="X11" i="7" s="1"/>
  <c r="N12" i="7"/>
  <c r="N13" i="7"/>
  <c r="X13" i="7" s="1"/>
  <c r="N14" i="7"/>
  <c r="X14" i="7" s="1"/>
  <c r="N15" i="7"/>
  <c r="X15" i="7" s="1"/>
  <c r="N16" i="7"/>
  <c r="N17" i="7"/>
  <c r="X17" i="7" s="1"/>
  <c r="N18" i="7"/>
  <c r="X18" i="7" s="1"/>
  <c r="N19" i="7"/>
  <c r="X19" i="7" s="1"/>
  <c r="N20" i="7"/>
  <c r="N21" i="7"/>
  <c r="X21" i="7" s="1"/>
  <c r="N22" i="7"/>
  <c r="X22" i="7" s="1"/>
  <c r="N23" i="7"/>
  <c r="X23" i="7" s="1"/>
  <c r="N24" i="7"/>
  <c r="N25" i="7"/>
  <c r="X25" i="7" s="1"/>
  <c r="N26" i="7"/>
  <c r="X26" i="7" s="1"/>
  <c r="N27" i="7"/>
  <c r="X27" i="7" s="1"/>
  <c r="N28" i="7"/>
  <c r="N29" i="7"/>
  <c r="X29" i="7" s="1"/>
  <c r="N30" i="7"/>
  <c r="X30" i="7" s="1"/>
  <c r="N31" i="7"/>
  <c r="X31" i="7" s="1"/>
  <c r="N32" i="7"/>
  <c r="N33" i="7"/>
  <c r="X33" i="7" s="1"/>
  <c r="N34" i="7"/>
  <c r="X34" i="7" s="1"/>
  <c r="N35" i="7"/>
  <c r="X35" i="7" s="1"/>
  <c r="N36" i="7"/>
  <c r="N37" i="7"/>
  <c r="X37" i="7" s="1"/>
  <c r="N38" i="7"/>
  <c r="X38" i="7" s="1"/>
  <c r="N39" i="7"/>
  <c r="X39" i="7" s="1"/>
  <c r="N40" i="7"/>
  <c r="N41" i="7"/>
  <c r="X41" i="7" s="1"/>
  <c r="N42" i="7"/>
  <c r="X42" i="7" s="1"/>
  <c r="N43" i="7"/>
  <c r="X43" i="7" s="1"/>
  <c r="N44" i="7"/>
  <c r="N45" i="7"/>
  <c r="X45" i="7" s="1"/>
  <c r="N46" i="7"/>
  <c r="X46" i="7" s="1"/>
  <c r="N47" i="7"/>
  <c r="X47" i="7" s="1"/>
  <c r="N48" i="7"/>
  <c r="N49" i="7"/>
  <c r="X49" i="7" s="1"/>
  <c r="N50" i="7"/>
  <c r="X50" i="7" s="1"/>
  <c r="N51" i="7"/>
  <c r="X51" i="7" s="1"/>
  <c r="N52" i="7"/>
  <c r="N53" i="7"/>
  <c r="X53" i="7" s="1"/>
  <c r="N54" i="7"/>
  <c r="X54" i="7" s="1"/>
  <c r="N55" i="7"/>
  <c r="X55" i="7" s="1"/>
  <c r="N56" i="7"/>
  <c r="N57" i="7"/>
  <c r="X57" i="7" s="1"/>
  <c r="N58" i="7"/>
  <c r="X58" i="7" s="1"/>
  <c r="N59" i="7"/>
  <c r="X59" i="7" s="1"/>
  <c r="N60" i="7"/>
  <c r="N61" i="7"/>
  <c r="X61" i="7" s="1"/>
  <c r="N62" i="7"/>
  <c r="X62" i="7" s="1"/>
  <c r="N63" i="7"/>
  <c r="X63" i="7" s="1"/>
  <c r="N64" i="7"/>
  <c r="N65" i="7"/>
  <c r="X65" i="7" s="1"/>
  <c r="N66" i="7"/>
  <c r="X66" i="7" s="1"/>
  <c r="N67" i="7"/>
  <c r="X67" i="7" s="1"/>
  <c r="N68" i="7"/>
  <c r="N69" i="7"/>
  <c r="X69" i="7" s="1"/>
  <c r="N70" i="7"/>
  <c r="X70" i="7" s="1"/>
  <c r="N71" i="7"/>
  <c r="X71" i="7" s="1"/>
  <c r="N72" i="7"/>
  <c r="N73" i="7"/>
  <c r="X73" i="7" s="1"/>
  <c r="N74" i="7"/>
  <c r="X74" i="7" s="1"/>
  <c r="N75" i="7"/>
  <c r="X75" i="7" s="1"/>
  <c r="N76" i="7"/>
  <c r="N77" i="7"/>
  <c r="X77" i="7" s="1"/>
  <c r="N78" i="7"/>
  <c r="X78" i="7" s="1"/>
  <c r="N79" i="7"/>
  <c r="X79" i="7" s="1"/>
  <c r="N80" i="7"/>
  <c r="N81" i="7"/>
  <c r="X81" i="7" s="1"/>
  <c r="N82" i="7"/>
  <c r="X82" i="7" s="1"/>
  <c r="N83" i="7"/>
  <c r="X83" i="7" s="1"/>
  <c r="N84" i="7"/>
  <c r="N85" i="7"/>
  <c r="X85" i="7" s="1"/>
  <c r="N86" i="7"/>
  <c r="X86" i="7" s="1"/>
  <c r="N87" i="7"/>
  <c r="X87" i="7" s="1"/>
  <c r="N88" i="7"/>
  <c r="N89" i="7"/>
  <c r="X89" i="7" s="1"/>
  <c r="N90" i="7"/>
  <c r="X90" i="7" s="1"/>
  <c r="N91" i="7"/>
  <c r="X91" i="7" s="1"/>
  <c r="N92" i="7"/>
  <c r="N93" i="7"/>
  <c r="X93" i="7" s="1"/>
  <c r="N94" i="7"/>
  <c r="X94" i="7" s="1"/>
  <c r="N95" i="7"/>
  <c r="X95" i="7" s="1"/>
  <c r="N96" i="7"/>
  <c r="N97" i="7"/>
  <c r="X97" i="7" s="1"/>
  <c r="N98" i="7"/>
  <c r="X98" i="7" s="1"/>
  <c r="N99" i="7"/>
  <c r="X99" i="7" s="1"/>
  <c r="N100" i="7"/>
  <c r="N101" i="7"/>
  <c r="X101" i="7" s="1"/>
  <c r="N102" i="7"/>
  <c r="X102" i="7" s="1"/>
  <c r="N103" i="7"/>
  <c r="X103" i="7" s="1"/>
  <c r="N104" i="7"/>
  <c r="N105" i="7"/>
  <c r="X105" i="7" s="1"/>
  <c r="N106" i="7"/>
  <c r="X106" i="7" s="1"/>
  <c r="N2" i="7"/>
  <c r="X2" i="7" s="1"/>
  <c r="M2" i="7"/>
  <c r="AG2" i="7" s="1"/>
  <c r="AH2" i="7" s="1"/>
  <c r="M3" i="7"/>
  <c r="M4" i="7"/>
  <c r="AG4" i="7" s="1"/>
  <c r="AH4" i="7" s="1"/>
  <c r="M5" i="7"/>
  <c r="M6" i="7"/>
  <c r="M7" i="7"/>
  <c r="M8" i="7"/>
  <c r="AG8" i="7" s="1"/>
  <c r="AH8" i="7" s="1"/>
  <c r="M9" i="7"/>
  <c r="M10" i="7"/>
  <c r="M11" i="7"/>
  <c r="M12" i="7"/>
  <c r="AG12" i="7" s="1"/>
  <c r="AH12" i="7" s="1"/>
  <c r="M13" i="7"/>
  <c r="M14" i="7"/>
  <c r="M15" i="7"/>
  <c r="M16" i="7"/>
  <c r="AG16" i="7" s="1"/>
  <c r="AH16" i="7" s="1"/>
  <c r="M17" i="7"/>
  <c r="M18" i="7"/>
  <c r="M19" i="7"/>
  <c r="M20" i="7"/>
  <c r="AG20" i="7" s="1"/>
  <c r="AH20" i="7" s="1"/>
  <c r="M21" i="7"/>
  <c r="M22" i="7"/>
  <c r="M23" i="7"/>
  <c r="M24" i="7"/>
  <c r="AG24" i="7" s="1"/>
  <c r="AH24" i="7" s="1"/>
  <c r="M25" i="7"/>
  <c r="M26" i="7"/>
  <c r="M27" i="7"/>
  <c r="M28" i="7"/>
  <c r="AG28" i="7" s="1"/>
  <c r="AH28" i="7" s="1"/>
  <c r="M29" i="7"/>
  <c r="M30" i="7"/>
  <c r="M31" i="7"/>
  <c r="M32" i="7"/>
  <c r="AG32" i="7" s="1"/>
  <c r="AH32" i="7" s="1"/>
  <c r="M33" i="7"/>
  <c r="M34" i="7"/>
  <c r="M35" i="7"/>
  <c r="M36" i="7"/>
  <c r="AG36" i="7" s="1"/>
  <c r="AH36" i="7" s="1"/>
  <c r="M37" i="7"/>
  <c r="M38" i="7"/>
  <c r="M39" i="7"/>
  <c r="AG39" i="7" s="1"/>
  <c r="AH39" i="7" s="1"/>
  <c r="M40" i="7"/>
  <c r="AG40" i="7" s="1"/>
  <c r="AH40" i="7" s="1"/>
  <c r="M41" i="7"/>
  <c r="M42" i="7"/>
  <c r="M43" i="7"/>
  <c r="M44" i="7"/>
  <c r="AG44" i="7" s="1"/>
  <c r="AH44" i="7" s="1"/>
  <c r="M45" i="7"/>
  <c r="M46" i="7"/>
  <c r="M47" i="7"/>
  <c r="AG47" i="7" s="1"/>
  <c r="AH47" i="7" s="1"/>
  <c r="M48" i="7"/>
  <c r="AG48" i="7" s="1"/>
  <c r="AH48" i="7" s="1"/>
  <c r="M49" i="7"/>
  <c r="M50" i="7"/>
  <c r="M51" i="7"/>
  <c r="AG51" i="7" s="1"/>
  <c r="AH51" i="7" s="1"/>
  <c r="M52" i="7"/>
  <c r="AG52" i="7" s="1"/>
  <c r="AH52" i="7" s="1"/>
  <c r="M53" i="7"/>
  <c r="M54" i="7"/>
  <c r="M55" i="7"/>
  <c r="AG55" i="7" s="1"/>
  <c r="AH55" i="7" s="1"/>
  <c r="M56" i="7"/>
  <c r="AG56" i="7" s="1"/>
  <c r="AH56" i="7" s="1"/>
  <c r="M57" i="7"/>
  <c r="M58" i="7"/>
  <c r="M59" i="7"/>
  <c r="AG59" i="7" s="1"/>
  <c r="AH59" i="7" s="1"/>
  <c r="M60" i="7"/>
  <c r="AG60" i="7" s="1"/>
  <c r="AH60" i="7" s="1"/>
  <c r="M61" i="7"/>
  <c r="M62" i="7"/>
  <c r="M63" i="7"/>
  <c r="AG63" i="7" s="1"/>
  <c r="AH63" i="7" s="1"/>
  <c r="M64" i="7"/>
  <c r="AG64" i="7" s="1"/>
  <c r="AH64" i="7" s="1"/>
  <c r="M65" i="7"/>
  <c r="M66" i="7"/>
  <c r="M67" i="7"/>
  <c r="AG67" i="7" s="1"/>
  <c r="AH67" i="7" s="1"/>
  <c r="M68" i="7"/>
  <c r="AG68" i="7" s="1"/>
  <c r="AH68" i="7" s="1"/>
  <c r="M69" i="7"/>
  <c r="M70" i="7"/>
  <c r="M71" i="7"/>
  <c r="AG71" i="7" s="1"/>
  <c r="AH71" i="7" s="1"/>
  <c r="M72" i="7"/>
  <c r="AG72" i="7" s="1"/>
  <c r="AH72" i="7" s="1"/>
  <c r="M73" i="7"/>
  <c r="M74" i="7"/>
  <c r="M75" i="7"/>
  <c r="AG75" i="7" s="1"/>
  <c r="AH75" i="7" s="1"/>
  <c r="M76" i="7"/>
  <c r="AG76" i="7" s="1"/>
  <c r="AH76" i="7" s="1"/>
  <c r="M77" i="7"/>
  <c r="M78" i="7"/>
  <c r="M79" i="7"/>
  <c r="AG79" i="7" s="1"/>
  <c r="AH79" i="7" s="1"/>
  <c r="M80" i="7"/>
  <c r="AG80" i="7" s="1"/>
  <c r="AH80" i="7" s="1"/>
  <c r="M81" i="7"/>
  <c r="M82" i="7"/>
  <c r="M83" i="7"/>
  <c r="AG83" i="7" s="1"/>
  <c r="AH83" i="7" s="1"/>
  <c r="M84" i="7"/>
  <c r="AG84" i="7" s="1"/>
  <c r="AH84" i="7" s="1"/>
  <c r="M85" i="7"/>
  <c r="M86" i="7"/>
  <c r="M87" i="7"/>
  <c r="AG87" i="7" s="1"/>
  <c r="AH87" i="7" s="1"/>
  <c r="M88" i="7"/>
  <c r="AG88" i="7" s="1"/>
  <c r="AH88" i="7" s="1"/>
  <c r="M89" i="7"/>
  <c r="M90" i="7"/>
  <c r="M91" i="7"/>
  <c r="AG91" i="7" s="1"/>
  <c r="AH91" i="7" s="1"/>
  <c r="M92" i="7"/>
  <c r="AG92" i="7" s="1"/>
  <c r="AH92" i="7" s="1"/>
  <c r="M93" i="7"/>
  <c r="M94" i="7"/>
  <c r="M95" i="7"/>
  <c r="AG95" i="7" s="1"/>
  <c r="AH95" i="7" s="1"/>
  <c r="M96" i="7"/>
  <c r="AG96" i="7" s="1"/>
  <c r="AH96" i="7" s="1"/>
  <c r="M97" i="7"/>
  <c r="M98" i="7"/>
  <c r="M99" i="7"/>
  <c r="AG99" i="7" s="1"/>
  <c r="AH99" i="7" s="1"/>
  <c r="M100" i="7"/>
  <c r="AG100" i="7" s="1"/>
  <c r="AH100" i="7" s="1"/>
  <c r="M101" i="7"/>
  <c r="M102" i="7"/>
  <c r="W102" i="7" s="1"/>
  <c r="M103" i="7"/>
  <c r="AG103" i="7" s="1"/>
  <c r="AH103" i="7" s="1"/>
  <c r="M104" i="7"/>
  <c r="AG104" i="7" s="1"/>
  <c r="AH104" i="7" s="1"/>
  <c r="M105" i="7"/>
  <c r="M106" i="7"/>
  <c r="AG43" i="7" l="1"/>
  <c r="AH43" i="7" s="1"/>
  <c r="W43" i="7"/>
  <c r="AG35" i="7"/>
  <c r="AH35" i="7" s="1"/>
  <c r="W35" i="7"/>
  <c r="AG27" i="7"/>
  <c r="AH27" i="7" s="1"/>
  <c r="W27" i="7"/>
  <c r="AG15" i="7"/>
  <c r="AH15" i="7" s="1"/>
  <c r="W15" i="7"/>
  <c r="AG3" i="7"/>
  <c r="AH3" i="7" s="1"/>
  <c r="W3" i="7"/>
  <c r="W103" i="7"/>
  <c r="W87" i="7"/>
  <c r="W55" i="7"/>
  <c r="W99" i="7"/>
  <c r="W83" i="7"/>
  <c r="W67" i="7"/>
  <c r="W51" i="7"/>
  <c r="AG23" i="7"/>
  <c r="AH23" i="7" s="1"/>
  <c r="W23" i="7"/>
  <c r="AG11" i="7"/>
  <c r="AH11" i="7" s="1"/>
  <c r="W11" i="7"/>
  <c r="W71" i="7"/>
  <c r="W95" i="7"/>
  <c r="W79" i="7"/>
  <c r="W63" i="7"/>
  <c r="W47" i="7"/>
  <c r="AG31" i="7"/>
  <c r="AH31" i="7" s="1"/>
  <c r="W31" i="7"/>
  <c r="AG19" i="7"/>
  <c r="AH19" i="7" s="1"/>
  <c r="W19" i="7"/>
  <c r="AG7" i="7"/>
  <c r="AH7" i="7" s="1"/>
  <c r="W7" i="7"/>
  <c r="W91" i="7"/>
  <c r="W75" i="7"/>
  <c r="W59" i="7"/>
  <c r="W39" i="7"/>
  <c r="AG106" i="7"/>
  <c r="AH106" i="7" s="1"/>
  <c r="AG98" i="7"/>
  <c r="AH98" i="7" s="1"/>
  <c r="AG94" i="7"/>
  <c r="AH94" i="7" s="1"/>
  <c r="AG90" i="7"/>
  <c r="AH90" i="7" s="1"/>
  <c r="AG86" i="7"/>
  <c r="AH86" i="7" s="1"/>
  <c r="AG82" i="7"/>
  <c r="AH82" i="7" s="1"/>
  <c r="AG78" i="7"/>
  <c r="AH78" i="7" s="1"/>
  <c r="AG74" i="7"/>
  <c r="AH74" i="7" s="1"/>
  <c r="AG70" i="7"/>
  <c r="AH70" i="7" s="1"/>
  <c r="AG66" i="7"/>
  <c r="AH66" i="7" s="1"/>
  <c r="AG62" i="7"/>
  <c r="AH62" i="7" s="1"/>
  <c r="AG58" i="7"/>
  <c r="AH58" i="7" s="1"/>
  <c r="AG54" i="7"/>
  <c r="AH54" i="7" s="1"/>
  <c r="AG50" i="7"/>
  <c r="AH50" i="7" s="1"/>
  <c r="AG46" i="7"/>
  <c r="AH46" i="7" s="1"/>
  <c r="AG42" i="7"/>
  <c r="AH42" i="7" s="1"/>
  <c r="AG38" i="7"/>
  <c r="AH38" i="7" s="1"/>
  <c r="AG34" i="7"/>
  <c r="AH34" i="7" s="1"/>
  <c r="AG30" i="7"/>
  <c r="AH30" i="7" s="1"/>
  <c r="AG26" i="7"/>
  <c r="AH26" i="7" s="1"/>
  <c r="AG22" i="7"/>
  <c r="AH22" i="7" s="1"/>
  <c r="AG18" i="7"/>
  <c r="AH18" i="7" s="1"/>
  <c r="AG14" i="7"/>
  <c r="AH14" i="7" s="1"/>
  <c r="AG10" i="7"/>
  <c r="AH10" i="7" s="1"/>
  <c r="AG6" i="7"/>
  <c r="AH6" i="7" s="1"/>
  <c r="W106" i="7"/>
  <c r="W98" i="7"/>
  <c r="W94" i="7"/>
  <c r="W90" i="7"/>
  <c r="W86" i="7"/>
  <c r="W82" i="7"/>
  <c r="W78" i="7"/>
  <c r="W74" i="7"/>
  <c r="W70" i="7"/>
  <c r="W66" i="7"/>
  <c r="W62" i="7"/>
  <c r="W58" i="7"/>
  <c r="W54" i="7"/>
  <c r="W50" i="7"/>
  <c r="W46" i="7"/>
  <c r="W42" i="7"/>
  <c r="W38" i="7"/>
  <c r="W34" i="7"/>
  <c r="W30" i="7"/>
  <c r="W26" i="7"/>
  <c r="W22" i="7"/>
  <c r="W18" i="7"/>
  <c r="W14" i="7"/>
  <c r="W10" i="7"/>
  <c r="W6" i="7"/>
  <c r="AG102" i="7"/>
  <c r="AH102" i="7" s="1"/>
  <c r="AG105" i="7"/>
  <c r="AH105" i="7" s="1"/>
  <c r="AG101" i="7"/>
  <c r="AH101" i="7" s="1"/>
  <c r="AG97" i="7"/>
  <c r="AH97" i="7" s="1"/>
  <c r="AG93" i="7"/>
  <c r="AH93" i="7" s="1"/>
  <c r="AG89" i="7"/>
  <c r="AH89" i="7" s="1"/>
  <c r="AG85" i="7"/>
  <c r="AH85" i="7" s="1"/>
  <c r="AG81" i="7"/>
  <c r="AH81" i="7" s="1"/>
  <c r="AG77" i="7"/>
  <c r="AH77" i="7" s="1"/>
  <c r="AG73" i="7"/>
  <c r="AH73" i="7" s="1"/>
  <c r="AG69" i="7"/>
  <c r="AH69" i="7" s="1"/>
  <c r="AG65" i="7"/>
  <c r="AH65" i="7" s="1"/>
  <c r="AG61" i="7"/>
  <c r="AH61" i="7" s="1"/>
  <c r="AG57" i="7"/>
  <c r="AH57" i="7" s="1"/>
  <c r="AG53" i="7"/>
  <c r="AH53" i="7" s="1"/>
  <c r="AG49" i="7"/>
  <c r="AH49" i="7" s="1"/>
  <c r="AG45" i="7"/>
  <c r="AH45" i="7" s="1"/>
  <c r="AG41" i="7"/>
  <c r="AH41" i="7" s="1"/>
  <c r="AG37" i="7"/>
  <c r="AH37" i="7" s="1"/>
  <c r="AG33" i="7"/>
  <c r="AH33" i="7" s="1"/>
  <c r="AG29" i="7"/>
  <c r="AH29" i="7" s="1"/>
  <c r="AG25" i="7"/>
  <c r="AH25" i="7" s="1"/>
  <c r="AG21" i="7"/>
  <c r="AH21" i="7" s="1"/>
  <c r="AG17" i="7"/>
  <c r="AH17" i="7" s="1"/>
  <c r="AG13" i="7"/>
  <c r="AH13" i="7" s="1"/>
  <c r="AG9" i="7"/>
  <c r="AH9" i="7" s="1"/>
  <c r="AG5" i="7"/>
  <c r="AH5" i="7" s="1"/>
  <c r="W105" i="7"/>
  <c r="W101" i="7"/>
  <c r="W97" i="7"/>
  <c r="W93" i="7"/>
  <c r="W89" i="7"/>
  <c r="W85" i="7"/>
  <c r="W81" i="7"/>
  <c r="W77" i="7"/>
  <c r="W73" i="7"/>
  <c r="W69" i="7"/>
  <c r="W65" i="7"/>
  <c r="W61" i="7"/>
  <c r="W57" i="7"/>
  <c r="W53" i="7"/>
  <c r="W49" i="7"/>
  <c r="W45" i="7"/>
  <c r="W41" i="7"/>
  <c r="W37" i="7"/>
  <c r="W33" i="7"/>
  <c r="W29" i="7"/>
  <c r="W25" i="7"/>
  <c r="W21" i="7"/>
  <c r="W17" i="7"/>
  <c r="W13" i="7"/>
  <c r="W9" i="7"/>
  <c r="W5" i="7"/>
  <c r="W104" i="7"/>
  <c r="W100" i="7"/>
  <c r="W96" i="7"/>
  <c r="W92" i="7"/>
  <c r="W88" i="7"/>
  <c r="W84" i="7"/>
  <c r="W80" i="7"/>
  <c r="W76" i="7"/>
  <c r="W72" i="7"/>
  <c r="W68" i="7"/>
  <c r="W64" i="7"/>
  <c r="W60" i="7"/>
  <c r="W56" i="7"/>
  <c r="W52" i="7"/>
  <c r="W48" i="7"/>
  <c r="W44" i="7"/>
  <c r="W40" i="7"/>
  <c r="W36" i="7"/>
  <c r="W32" i="7"/>
  <c r="W28" i="7"/>
  <c r="W24" i="7"/>
  <c r="W20" i="7"/>
  <c r="W16" i="7"/>
  <c r="W12" i="7"/>
  <c r="W8" i="7"/>
  <c r="W4" i="7"/>
  <c r="L64" i="6"/>
  <c r="L65" i="6"/>
  <c r="L66" i="6"/>
  <c r="L67" i="6"/>
  <c r="K64" i="6"/>
  <c r="K65" i="6"/>
  <c r="K66" i="6"/>
  <c r="K67" i="6"/>
  <c r="J64" i="6"/>
  <c r="J65" i="6"/>
  <c r="J66" i="6"/>
  <c r="J67" i="6"/>
  <c r="W135" i="6" l="1"/>
  <c r="X135" i="6"/>
  <c r="X245" i="6" l="1"/>
  <c r="X244" i="6"/>
  <c r="X243" i="6"/>
  <c r="X242" i="6"/>
  <c r="X241" i="6"/>
  <c r="X240" i="6"/>
  <c r="X239" i="6"/>
  <c r="X238" i="6"/>
  <c r="X237" i="6"/>
  <c r="X236" i="6"/>
  <c r="X235" i="6"/>
  <c r="X234" i="6"/>
  <c r="X233" i="6"/>
  <c r="X232" i="6"/>
  <c r="X231" i="6"/>
  <c r="X230" i="6"/>
  <c r="X229" i="6"/>
  <c r="X228" i="6"/>
  <c r="X227" i="6"/>
  <c r="X226" i="6"/>
  <c r="X225" i="6"/>
  <c r="X224" i="6"/>
  <c r="X223" i="6"/>
  <c r="X222" i="6"/>
  <c r="X221" i="6"/>
  <c r="X220" i="6"/>
  <c r="X219" i="6"/>
  <c r="X218" i="6"/>
  <c r="X217" i="6"/>
  <c r="X216" i="6"/>
  <c r="X215" i="6"/>
  <c r="X214" i="6"/>
  <c r="X213" i="6"/>
  <c r="X212" i="6"/>
  <c r="X211" i="6"/>
  <c r="X210" i="6"/>
  <c r="X209" i="6"/>
  <c r="X208" i="6"/>
  <c r="X207" i="6"/>
  <c r="X206" i="6"/>
  <c r="X205" i="6"/>
  <c r="X204" i="6"/>
  <c r="X203" i="6"/>
  <c r="X202" i="6"/>
  <c r="X201" i="6"/>
  <c r="X200" i="6"/>
  <c r="X199" i="6"/>
  <c r="X198" i="6"/>
  <c r="X197" i="6"/>
  <c r="X196" i="6"/>
  <c r="X195" i="6"/>
  <c r="X194" i="6"/>
  <c r="X193" i="6"/>
  <c r="X192" i="6"/>
  <c r="X191" i="6"/>
  <c r="X190" i="6"/>
  <c r="X189" i="6"/>
  <c r="X188" i="6"/>
  <c r="X187" i="6"/>
  <c r="X186" i="6"/>
  <c r="X185" i="6"/>
  <c r="X184" i="6"/>
  <c r="X183" i="6"/>
  <c r="X182" i="6"/>
  <c r="X181" i="6"/>
  <c r="X180" i="6"/>
  <c r="X179" i="6"/>
  <c r="X178" i="6"/>
  <c r="X177" i="6"/>
  <c r="X176" i="6"/>
  <c r="X175" i="6"/>
  <c r="X174" i="6"/>
  <c r="X173" i="6"/>
  <c r="X172" i="6"/>
  <c r="X171" i="6"/>
  <c r="X170" i="6"/>
  <c r="X169" i="6"/>
  <c r="X168" i="6"/>
  <c r="X167" i="6"/>
  <c r="X166" i="6"/>
  <c r="X165" i="6"/>
  <c r="X164" i="6"/>
  <c r="X163" i="6"/>
  <c r="X162" i="6"/>
  <c r="X161" i="6"/>
  <c r="X160" i="6"/>
  <c r="X159" i="6"/>
  <c r="X158" i="6"/>
  <c r="X157" i="6"/>
  <c r="X156" i="6"/>
  <c r="X155" i="6"/>
  <c r="X154" i="6"/>
  <c r="X153" i="6"/>
  <c r="X152" i="6"/>
  <c r="X151" i="6"/>
  <c r="X150" i="6"/>
  <c r="X149" i="6"/>
  <c r="X148" i="6"/>
  <c r="X147" i="6"/>
  <c r="X146" i="6"/>
  <c r="X145" i="6"/>
  <c r="X144" i="6"/>
  <c r="X143" i="6"/>
  <c r="X142" i="6"/>
  <c r="X141" i="6"/>
  <c r="X140" i="6"/>
  <c r="X139" i="6"/>
  <c r="X138" i="6"/>
  <c r="X137" i="6"/>
  <c r="X136" i="6"/>
  <c r="X134" i="6"/>
  <c r="X133" i="6"/>
  <c r="X132" i="6"/>
  <c r="X131" i="6"/>
  <c r="X130" i="6"/>
  <c r="X129" i="6"/>
  <c r="X128" i="6"/>
  <c r="X127" i="6"/>
  <c r="X126" i="6"/>
  <c r="X125" i="6"/>
  <c r="X124" i="6"/>
  <c r="X123" i="6"/>
  <c r="W524" i="6" l="1"/>
  <c r="W523" i="6"/>
  <c r="W522" i="6"/>
  <c r="W521" i="6"/>
  <c r="W520" i="6"/>
  <c r="W519" i="6"/>
  <c r="W517" i="6"/>
  <c r="W513" i="6"/>
  <c r="W512" i="6"/>
  <c r="W511" i="6"/>
  <c r="K524" i="6"/>
  <c r="L524" i="6"/>
  <c r="O524" i="6"/>
  <c r="R524" i="6"/>
  <c r="S524" i="6"/>
  <c r="K523" i="6"/>
  <c r="L523" i="6"/>
  <c r="O523" i="6"/>
  <c r="R523" i="6"/>
  <c r="S523" i="6"/>
  <c r="K522" i="6"/>
  <c r="L522" i="6"/>
  <c r="O522" i="6"/>
  <c r="R522" i="6"/>
  <c r="S522" i="6"/>
  <c r="K521" i="6"/>
  <c r="L521" i="6"/>
  <c r="O521" i="6"/>
  <c r="R521" i="6"/>
  <c r="S521" i="6"/>
  <c r="J524" i="6"/>
  <c r="N524" i="6"/>
  <c r="P524" i="6"/>
  <c r="Q524" i="6"/>
  <c r="J523" i="6"/>
  <c r="N523" i="6"/>
  <c r="P523" i="6"/>
  <c r="Q523" i="6"/>
  <c r="J522" i="6"/>
  <c r="N522" i="6"/>
  <c r="P522" i="6"/>
  <c r="Q522" i="6"/>
  <c r="J521" i="6"/>
  <c r="N521" i="6"/>
  <c r="P521" i="6"/>
  <c r="Q521" i="6"/>
  <c r="W245" i="6" l="1"/>
  <c r="W244" i="6"/>
  <c r="W243" i="6"/>
  <c r="W242" i="6"/>
  <c r="W241" i="6"/>
  <c r="W240" i="6"/>
  <c r="W239" i="6"/>
  <c r="W238" i="6"/>
  <c r="W237" i="6"/>
  <c r="W236" i="6"/>
  <c r="W235" i="6"/>
  <c r="W234" i="6"/>
  <c r="W233" i="6"/>
  <c r="W232" i="6"/>
  <c r="W231" i="6"/>
  <c r="W230" i="6"/>
  <c r="W229" i="6"/>
  <c r="W228" i="6"/>
  <c r="W227" i="6"/>
  <c r="W226" i="6"/>
  <c r="W225" i="6"/>
  <c r="W224" i="6"/>
  <c r="W223" i="6"/>
  <c r="W222" i="6"/>
  <c r="W221" i="6"/>
  <c r="W220" i="6"/>
  <c r="W219" i="6"/>
  <c r="W218" i="6"/>
  <c r="W217" i="6"/>
  <c r="W216" i="6"/>
  <c r="W215" i="6"/>
  <c r="W214" i="6"/>
  <c r="W213" i="6"/>
  <c r="W212" i="6"/>
  <c r="W211" i="6"/>
  <c r="W210" i="6"/>
  <c r="W209" i="6"/>
  <c r="W208" i="6"/>
  <c r="W207" i="6"/>
  <c r="W206" i="6"/>
  <c r="W205" i="6"/>
  <c r="W204" i="6"/>
  <c r="W203" i="6"/>
  <c r="W202" i="6"/>
  <c r="W201" i="6"/>
  <c r="W200" i="6"/>
  <c r="W199" i="6"/>
  <c r="W198" i="6"/>
  <c r="W197" i="6"/>
  <c r="W196" i="6"/>
  <c r="W195" i="6"/>
  <c r="W194" i="6"/>
  <c r="W193" i="6"/>
  <c r="W192" i="6"/>
  <c r="W191" i="6"/>
  <c r="W190" i="6"/>
  <c r="W189" i="6"/>
  <c r="W188" i="6"/>
  <c r="W187" i="6"/>
  <c r="W186" i="6"/>
  <c r="W185" i="6"/>
  <c r="W184" i="6"/>
  <c r="W183" i="6"/>
  <c r="W182" i="6"/>
  <c r="W181" i="6"/>
  <c r="W180" i="6"/>
  <c r="W179" i="6"/>
  <c r="W178" i="6"/>
  <c r="W177" i="6"/>
  <c r="W176" i="6"/>
  <c r="W175" i="6"/>
  <c r="W174" i="6"/>
  <c r="W173" i="6"/>
  <c r="W172" i="6"/>
  <c r="W171" i="6"/>
  <c r="W170" i="6"/>
  <c r="W169" i="6"/>
  <c r="W168" i="6"/>
  <c r="W167" i="6"/>
  <c r="W166" i="6"/>
  <c r="W165" i="6"/>
  <c r="W164" i="6"/>
  <c r="W163" i="6"/>
  <c r="W162" i="6"/>
  <c r="W161" i="6"/>
  <c r="W160" i="6"/>
  <c r="W159" i="6"/>
  <c r="W158" i="6"/>
  <c r="W157" i="6"/>
  <c r="W156" i="6"/>
  <c r="W155" i="6"/>
  <c r="W154" i="6"/>
  <c r="W153" i="6"/>
  <c r="W152" i="6"/>
  <c r="W151" i="6"/>
  <c r="W150" i="6"/>
  <c r="W149" i="6"/>
  <c r="W148" i="6"/>
  <c r="W147" i="6"/>
  <c r="W146" i="6"/>
  <c r="W145" i="6"/>
  <c r="W144" i="6"/>
  <c r="W143" i="6"/>
  <c r="W142" i="6"/>
  <c r="W141" i="6"/>
  <c r="W140" i="6"/>
  <c r="W139" i="6"/>
  <c r="W138" i="6"/>
  <c r="W137" i="6"/>
  <c r="W136" i="6"/>
  <c r="W134" i="6"/>
  <c r="W133" i="6"/>
  <c r="W132" i="6"/>
  <c r="W131" i="6"/>
  <c r="W130" i="6"/>
  <c r="W129" i="6"/>
  <c r="W128" i="6"/>
  <c r="W127" i="6"/>
  <c r="W126" i="6"/>
  <c r="W125" i="6"/>
  <c r="W124" i="6"/>
  <c r="W123" i="6"/>
  <c r="K227" i="6"/>
  <c r="L227" i="6"/>
  <c r="O227" i="6"/>
  <c r="R227" i="6"/>
  <c r="S227" i="6"/>
  <c r="J227" i="6"/>
  <c r="M227" i="6"/>
  <c r="N227" i="6"/>
  <c r="P227" i="6"/>
  <c r="Q227" i="6"/>
  <c r="K210" i="6"/>
  <c r="L210" i="6"/>
  <c r="O210" i="6"/>
  <c r="R210" i="6"/>
  <c r="S210" i="6"/>
  <c r="J210" i="6"/>
  <c r="M210" i="6"/>
  <c r="N210" i="6"/>
  <c r="P210" i="6"/>
  <c r="Q210" i="6"/>
  <c r="K201" i="6"/>
  <c r="L201" i="6"/>
  <c r="O201" i="6"/>
  <c r="R201" i="6"/>
  <c r="S201" i="6"/>
  <c r="J201" i="6"/>
  <c r="M201" i="6"/>
  <c r="N201" i="6"/>
  <c r="P201" i="6"/>
  <c r="Q201" i="6"/>
  <c r="K137" i="6"/>
  <c r="L137" i="6"/>
  <c r="O137" i="6"/>
  <c r="R137" i="6"/>
  <c r="S137" i="6"/>
  <c r="J137" i="6"/>
  <c r="M137" i="6"/>
  <c r="N137" i="6"/>
  <c r="P137" i="6"/>
  <c r="Q137" i="6"/>
  <c r="K606" i="6" l="1"/>
  <c r="L606" i="6"/>
  <c r="K605" i="6"/>
  <c r="L605" i="6"/>
  <c r="K604" i="6"/>
  <c r="L604" i="6"/>
  <c r="K603" i="6"/>
  <c r="L603" i="6"/>
  <c r="K602" i="6"/>
  <c r="L602" i="6"/>
  <c r="K601" i="6"/>
  <c r="L601" i="6"/>
  <c r="K600" i="6"/>
  <c r="L600" i="6"/>
  <c r="K599" i="6"/>
  <c r="L599" i="6"/>
  <c r="K598" i="6"/>
  <c r="L598" i="6"/>
  <c r="J606" i="6"/>
  <c r="J605" i="6"/>
  <c r="J604" i="6"/>
  <c r="J603" i="6"/>
  <c r="J602" i="6"/>
  <c r="J601" i="6"/>
  <c r="J600" i="6"/>
  <c r="J599" i="6"/>
  <c r="J598" i="6"/>
  <c r="L586" i="6" l="1"/>
  <c r="L587" i="6"/>
  <c r="L588" i="6"/>
  <c r="L589" i="6"/>
  <c r="L590" i="6"/>
  <c r="L591" i="6"/>
  <c r="L592" i="6"/>
  <c r="L593" i="6"/>
  <c r="L594" i="6"/>
  <c r="L595" i="6"/>
  <c r="L596" i="6"/>
  <c r="L597" i="6"/>
  <c r="K586" i="6"/>
  <c r="K587" i="6"/>
  <c r="K588" i="6"/>
  <c r="K589" i="6"/>
  <c r="K590" i="6"/>
  <c r="K591" i="6"/>
  <c r="K592" i="6"/>
  <c r="K593" i="6"/>
  <c r="K594" i="6"/>
  <c r="K595" i="6"/>
  <c r="K596" i="6"/>
  <c r="K597" i="6"/>
  <c r="J592" i="6"/>
  <c r="J593" i="6"/>
  <c r="J594" i="6"/>
  <c r="J595" i="6"/>
  <c r="J596" i="6"/>
  <c r="J597" i="6"/>
  <c r="J589" i="6"/>
  <c r="J590" i="6"/>
  <c r="J586" i="6"/>
  <c r="J587" i="6"/>
  <c r="J591" i="6"/>
  <c r="J588" i="6"/>
  <c r="K585" i="6"/>
  <c r="L585" i="6"/>
  <c r="J585" i="6"/>
  <c r="K584" i="6"/>
  <c r="L584" i="6"/>
  <c r="J584" i="6"/>
  <c r="K583" i="6"/>
  <c r="L583" i="6"/>
  <c r="K582" i="6"/>
  <c r="L582" i="6"/>
  <c r="K581" i="6"/>
  <c r="L581" i="6"/>
  <c r="K580" i="6"/>
  <c r="L580" i="6"/>
  <c r="K579" i="6"/>
  <c r="L579" i="6"/>
  <c r="K578" i="6"/>
  <c r="L578" i="6"/>
  <c r="K577" i="6"/>
  <c r="L577" i="6"/>
  <c r="K576" i="6"/>
  <c r="L576" i="6"/>
  <c r="K575" i="6"/>
  <c r="L575" i="6"/>
  <c r="K574" i="6"/>
  <c r="L574" i="6"/>
  <c r="K573" i="6"/>
  <c r="L573" i="6"/>
  <c r="K572" i="6"/>
  <c r="L572" i="6"/>
  <c r="K571" i="6"/>
  <c r="L571" i="6"/>
  <c r="K570" i="6"/>
  <c r="L570" i="6"/>
  <c r="J583" i="6"/>
  <c r="J582" i="6"/>
  <c r="J581" i="6"/>
  <c r="J580" i="6"/>
  <c r="J579" i="6"/>
  <c r="J578" i="6"/>
  <c r="J577" i="6"/>
  <c r="J576" i="6"/>
  <c r="J575" i="6"/>
  <c r="J574" i="6"/>
  <c r="J573" i="6"/>
  <c r="J572" i="6"/>
  <c r="J571" i="6"/>
  <c r="J570" i="6"/>
  <c r="J1112" i="6" l="1"/>
  <c r="J1113" i="6"/>
  <c r="J1114" i="6"/>
  <c r="J1115" i="6"/>
  <c r="J1116" i="6"/>
  <c r="J1117" i="6"/>
  <c r="J1118" i="6"/>
  <c r="J1119" i="6"/>
  <c r="J1120" i="6"/>
  <c r="J1121" i="6"/>
  <c r="J1122" i="6"/>
  <c r="J1123" i="6"/>
  <c r="J1124" i="6"/>
  <c r="J1125" i="6"/>
  <c r="J1111" i="6"/>
  <c r="L1112" i="6"/>
  <c r="L1113" i="6"/>
  <c r="L1114" i="6"/>
  <c r="L1115" i="6"/>
  <c r="L1116" i="6"/>
  <c r="L1117" i="6"/>
  <c r="L1118" i="6"/>
  <c r="L1119" i="6"/>
  <c r="L1120" i="6"/>
  <c r="L1121" i="6"/>
  <c r="L1122" i="6"/>
  <c r="L1123" i="6"/>
  <c r="L1124" i="6"/>
  <c r="L1125" i="6"/>
  <c r="L1111" i="6"/>
  <c r="K1111" i="6"/>
  <c r="K1112" i="6"/>
  <c r="K1113" i="6"/>
  <c r="K1114" i="6"/>
  <c r="K1115" i="6"/>
  <c r="K1116" i="6"/>
  <c r="K1117" i="6"/>
  <c r="K1118" i="6"/>
  <c r="K1119" i="6"/>
  <c r="K1120" i="6"/>
  <c r="K1121" i="6"/>
  <c r="K1122" i="6"/>
  <c r="K1123" i="6"/>
  <c r="K1124" i="6"/>
  <c r="K1125" i="6"/>
  <c r="K1106" i="6" l="1"/>
  <c r="K1107" i="6"/>
  <c r="K1108" i="6"/>
  <c r="K1109" i="6"/>
  <c r="K1110" i="6"/>
  <c r="J1106" i="6"/>
  <c r="J1107" i="6"/>
  <c r="J1108" i="6"/>
  <c r="J1109" i="6"/>
  <c r="J1110" i="6"/>
  <c r="K1097" i="6"/>
  <c r="K1098" i="6"/>
  <c r="K1099" i="6"/>
  <c r="K1100" i="6"/>
  <c r="K1101" i="6"/>
  <c r="K1102" i="6"/>
  <c r="K1103" i="6"/>
  <c r="K1104" i="6"/>
  <c r="K1105" i="6"/>
  <c r="J1097" i="6"/>
  <c r="J1098" i="6"/>
  <c r="J1099" i="6"/>
  <c r="J1100" i="6"/>
  <c r="J1101" i="6"/>
  <c r="J1102" i="6"/>
  <c r="J1103" i="6"/>
  <c r="J1104" i="6"/>
  <c r="J1105" i="6"/>
  <c r="K1095" i="6"/>
  <c r="K1096" i="6"/>
  <c r="J1096" i="6"/>
  <c r="J1095" i="6"/>
  <c r="K1094" i="6"/>
  <c r="J1094" i="6"/>
  <c r="I542" i="6" l="1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41" i="6"/>
  <c r="V547" i="6" l="1"/>
  <c r="Y547" i="6" s="1"/>
  <c r="V544" i="6"/>
  <c r="Y544" i="6" s="1"/>
  <c r="V545" i="6"/>
  <c r="Y545" i="6" s="1"/>
  <c r="V548" i="6"/>
  <c r="Y548" i="6" s="1"/>
  <c r="V550" i="6"/>
  <c r="Y550" i="6" s="1"/>
  <c r="V552" i="6"/>
  <c r="Y552" i="6" s="1"/>
  <c r="V553" i="6"/>
  <c r="Y553" i="6" s="1"/>
  <c r="V554" i="6"/>
  <c r="Y554" i="6" s="1"/>
  <c r="V541" i="6"/>
  <c r="Y541" i="6" s="1"/>
  <c r="J29" i="6" l="1"/>
  <c r="K559" i="6"/>
  <c r="L559" i="6"/>
  <c r="O559" i="6"/>
  <c r="R559" i="6"/>
  <c r="S559" i="6"/>
  <c r="K558" i="6"/>
  <c r="L558" i="6"/>
  <c r="O558" i="6"/>
  <c r="R558" i="6"/>
  <c r="S558" i="6"/>
  <c r="K557" i="6"/>
  <c r="L557" i="6"/>
  <c r="O557" i="6"/>
  <c r="R557" i="6"/>
  <c r="S557" i="6"/>
  <c r="K556" i="6"/>
  <c r="L556" i="6"/>
  <c r="O556" i="6"/>
  <c r="R556" i="6"/>
  <c r="S556" i="6"/>
  <c r="J559" i="6"/>
  <c r="N559" i="6"/>
  <c r="P559" i="6"/>
  <c r="Q559" i="6"/>
  <c r="J558" i="6"/>
  <c r="N558" i="6"/>
  <c r="P558" i="6"/>
  <c r="Q558" i="6"/>
  <c r="J557" i="6"/>
  <c r="N557" i="6"/>
  <c r="P557" i="6"/>
  <c r="Q557" i="6"/>
  <c r="J556" i="6"/>
  <c r="N556" i="6"/>
  <c r="P556" i="6"/>
  <c r="Q556" i="6"/>
  <c r="K555" i="6"/>
  <c r="L555" i="6"/>
  <c r="O555" i="6"/>
  <c r="R555" i="6"/>
  <c r="S555" i="6"/>
  <c r="K554" i="6"/>
  <c r="L554" i="6"/>
  <c r="O554" i="6"/>
  <c r="R554" i="6"/>
  <c r="S554" i="6"/>
  <c r="K553" i="6"/>
  <c r="L553" i="6"/>
  <c r="O553" i="6"/>
  <c r="R553" i="6"/>
  <c r="S553" i="6"/>
  <c r="K552" i="6"/>
  <c r="L552" i="6"/>
  <c r="O552" i="6"/>
  <c r="R552" i="6"/>
  <c r="S552" i="6"/>
  <c r="K551" i="6"/>
  <c r="L551" i="6"/>
  <c r="O551" i="6"/>
  <c r="R551" i="6"/>
  <c r="S551" i="6"/>
  <c r="K550" i="6"/>
  <c r="L550" i="6"/>
  <c r="O550" i="6"/>
  <c r="R550" i="6"/>
  <c r="S550" i="6"/>
  <c r="K549" i="6"/>
  <c r="L549" i="6"/>
  <c r="O549" i="6"/>
  <c r="R549" i="6"/>
  <c r="S549" i="6"/>
  <c r="K548" i="6"/>
  <c r="L548" i="6"/>
  <c r="O548" i="6"/>
  <c r="R548" i="6"/>
  <c r="S548" i="6"/>
  <c r="K547" i="6"/>
  <c r="L547" i="6"/>
  <c r="O547" i="6"/>
  <c r="R547" i="6"/>
  <c r="S547" i="6"/>
  <c r="K546" i="6"/>
  <c r="L546" i="6"/>
  <c r="O546" i="6"/>
  <c r="R546" i="6"/>
  <c r="S546" i="6"/>
  <c r="K545" i="6"/>
  <c r="L545" i="6"/>
  <c r="O545" i="6"/>
  <c r="R545" i="6"/>
  <c r="S545" i="6"/>
  <c r="K544" i="6"/>
  <c r="L544" i="6"/>
  <c r="O544" i="6"/>
  <c r="R544" i="6"/>
  <c r="S544" i="6"/>
  <c r="K543" i="6"/>
  <c r="L543" i="6"/>
  <c r="O543" i="6"/>
  <c r="R543" i="6"/>
  <c r="S543" i="6"/>
  <c r="K542" i="6"/>
  <c r="L542" i="6"/>
  <c r="O542" i="6"/>
  <c r="R542" i="6"/>
  <c r="S542" i="6"/>
  <c r="K541" i="6"/>
  <c r="L541" i="6"/>
  <c r="O541" i="6"/>
  <c r="R541" i="6"/>
  <c r="S541" i="6"/>
  <c r="J555" i="6"/>
  <c r="N555" i="6"/>
  <c r="P555" i="6"/>
  <c r="Q555" i="6"/>
  <c r="J554" i="6"/>
  <c r="N554" i="6"/>
  <c r="P554" i="6"/>
  <c r="Q554" i="6"/>
  <c r="J553" i="6"/>
  <c r="N553" i="6"/>
  <c r="P553" i="6"/>
  <c r="Q553" i="6"/>
  <c r="J552" i="6"/>
  <c r="N552" i="6"/>
  <c r="P552" i="6"/>
  <c r="Q552" i="6"/>
  <c r="J551" i="6"/>
  <c r="N551" i="6"/>
  <c r="P551" i="6"/>
  <c r="Q551" i="6"/>
  <c r="J550" i="6"/>
  <c r="N550" i="6"/>
  <c r="P550" i="6"/>
  <c r="Q550" i="6"/>
  <c r="J549" i="6"/>
  <c r="N549" i="6"/>
  <c r="P549" i="6"/>
  <c r="Q549" i="6"/>
  <c r="J548" i="6"/>
  <c r="N548" i="6"/>
  <c r="P548" i="6"/>
  <c r="Q548" i="6"/>
  <c r="J547" i="6"/>
  <c r="N547" i="6"/>
  <c r="P547" i="6"/>
  <c r="Q547" i="6"/>
  <c r="J546" i="6"/>
  <c r="N546" i="6"/>
  <c r="P546" i="6"/>
  <c r="Q546" i="6"/>
  <c r="J545" i="6"/>
  <c r="N545" i="6"/>
  <c r="P545" i="6"/>
  <c r="Q545" i="6"/>
  <c r="J544" i="6"/>
  <c r="N544" i="6"/>
  <c r="P544" i="6"/>
  <c r="Q544" i="6"/>
  <c r="J543" i="6"/>
  <c r="N543" i="6"/>
  <c r="P543" i="6"/>
  <c r="Q543" i="6"/>
  <c r="J542" i="6"/>
  <c r="N542" i="6"/>
  <c r="P542" i="6"/>
  <c r="Q542" i="6"/>
  <c r="J541" i="6"/>
  <c r="N541" i="6"/>
  <c r="P541" i="6"/>
  <c r="Q541" i="6"/>
  <c r="K540" i="6" l="1"/>
  <c r="L540" i="6"/>
  <c r="O540" i="6"/>
  <c r="R540" i="6"/>
  <c r="S540" i="6"/>
  <c r="K539" i="6"/>
  <c r="L539" i="6"/>
  <c r="O539" i="6"/>
  <c r="R539" i="6"/>
  <c r="S539" i="6"/>
  <c r="K538" i="6"/>
  <c r="L538" i="6"/>
  <c r="O538" i="6"/>
  <c r="R538" i="6"/>
  <c r="S538" i="6"/>
  <c r="K537" i="6"/>
  <c r="L537" i="6"/>
  <c r="O537" i="6"/>
  <c r="R537" i="6"/>
  <c r="S537" i="6"/>
  <c r="K536" i="6"/>
  <c r="L536" i="6"/>
  <c r="O536" i="6"/>
  <c r="R536" i="6"/>
  <c r="S536" i="6"/>
  <c r="K535" i="6"/>
  <c r="L535" i="6"/>
  <c r="O535" i="6"/>
  <c r="R535" i="6"/>
  <c r="S535" i="6"/>
  <c r="J540" i="6"/>
  <c r="N540" i="6"/>
  <c r="P540" i="6"/>
  <c r="Q540" i="6"/>
  <c r="J539" i="6"/>
  <c r="N539" i="6"/>
  <c r="P539" i="6"/>
  <c r="Q539" i="6"/>
  <c r="J538" i="6"/>
  <c r="N538" i="6"/>
  <c r="P538" i="6"/>
  <c r="Q538" i="6"/>
  <c r="J537" i="6"/>
  <c r="N537" i="6"/>
  <c r="P537" i="6"/>
  <c r="Q537" i="6"/>
  <c r="J536" i="6"/>
  <c r="N536" i="6"/>
  <c r="P536" i="6"/>
  <c r="Q536" i="6"/>
  <c r="J535" i="6"/>
  <c r="N535" i="6"/>
  <c r="P535" i="6"/>
  <c r="Q535" i="6"/>
  <c r="K534" i="6" l="1"/>
  <c r="J534" i="6"/>
  <c r="L534" i="6"/>
  <c r="O534" i="6"/>
  <c r="R534" i="6"/>
  <c r="S534" i="6"/>
  <c r="K533" i="6"/>
  <c r="L533" i="6"/>
  <c r="O533" i="6"/>
  <c r="R533" i="6"/>
  <c r="S533" i="6"/>
  <c r="N534" i="6"/>
  <c r="P534" i="6"/>
  <c r="Q534" i="6"/>
  <c r="J533" i="6"/>
  <c r="N533" i="6"/>
  <c r="P533" i="6"/>
  <c r="Q533" i="6"/>
  <c r="K532" i="6"/>
  <c r="L532" i="6"/>
  <c r="O532" i="6"/>
  <c r="R532" i="6"/>
  <c r="S532" i="6"/>
  <c r="J532" i="6"/>
  <c r="N532" i="6"/>
  <c r="P532" i="6"/>
  <c r="Q532" i="6"/>
  <c r="AE161" i="6" l="1"/>
  <c r="S441" i="6"/>
  <c r="S442" i="6"/>
  <c r="S443" i="6"/>
  <c r="S444" i="6"/>
  <c r="S445" i="6"/>
  <c r="S446" i="6"/>
  <c r="S447" i="6"/>
  <c r="S448" i="6"/>
  <c r="S449" i="6"/>
  <c r="S450" i="6"/>
  <c r="S451" i="6"/>
  <c r="S452" i="6"/>
  <c r="S453" i="6"/>
  <c r="S454" i="6"/>
  <c r="S455" i="6"/>
  <c r="S456" i="6"/>
  <c r="S457" i="6"/>
  <c r="S458" i="6"/>
  <c r="S459" i="6"/>
  <c r="S460" i="6"/>
  <c r="S461" i="6"/>
  <c r="S462" i="6"/>
  <c r="S463" i="6"/>
  <c r="S464" i="6"/>
  <c r="S465" i="6"/>
  <c r="S466" i="6"/>
  <c r="S467" i="6"/>
  <c r="S468" i="6"/>
  <c r="S469" i="6"/>
  <c r="S470" i="6"/>
  <c r="S471" i="6"/>
  <c r="S472" i="6"/>
  <c r="S473" i="6"/>
  <c r="S474" i="6"/>
  <c r="S475" i="6"/>
  <c r="S476" i="6"/>
  <c r="S477" i="6"/>
  <c r="S478" i="6"/>
  <c r="S479" i="6"/>
  <c r="S480" i="6"/>
  <c r="S481" i="6"/>
  <c r="S482" i="6"/>
  <c r="S483" i="6"/>
  <c r="S484" i="6"/>
  <c r="S485" i="6"/>
  <c r="S486" i="6"/>
  <c r="S487" i="6"/>
  <c r="S488" i="6"/>
  <c r="S489" i="6"/>
  <c r="S490" i="6"/>
  <c r="S491" i="6"/>
  <c r="S492" i="6"/>
  <c r="S493" i="6"/>
  <c r="S494" i="6"/>
  <c r="S495" i="6"/>
  <c r="S496" i="6"/>
  <c r="S497" i="6"/>
  <c r="S498" i="6"/>
  <c r="S499" i="6"/>
  <c r="S500" i="6"/>
  <c r="S501" i="6"/>
  <c r="S502" i="6"/>
  <c r="S503" i="6"/>
  <c r="S504" i="6"/>
  <c r="S505" i="6"/>
  <c r="S506" i="6"/>
  <c r="S507" i="6"/>
  <c r="S508" i="6"/>
  <c r="S509" i="6"/>
  <c r="S510" i="6"/>
  <c r="S511" i="6"/>
  <c r="S512" i="6"/>
  <c r="S513" i="6"/>
  <c r="S514" i="6"/>
  <c r="S515" i="6"/>
  <c r="S516" i="6"/>
  <c r="S517" i="6"/>
  <c r="S518" i="6"/>
  <c r="S519" i="6"/>
  <c r="S520" i="6"/>
  <c r="S525" i="6"/>
  <c r="S526" i="6"/>
  <c r="S527" i="6"/>
  <c r="S528" i="6"/>
  <c r="S529" i="6"/>
  <c r="S530" i="6"/>
  <c r="S531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196" i="6"/>
  <c r="R197" i="6"/>
  <c r="R198" i="6"/>
  <c r="R199" i="6"/>
  <c r="R200" i="6"/>
  <c r="R202" i="6"/>
  <c r="R203" i="6"/>
  <c r="R204" i="6"/>
  <c r="R205" i="6"/>
  <c r="R206" i="6"/>
  <c r="R207" i="6"/>
  <c r="R208" i="6"/>
  <c r="R209" i="6"/>
  <c r="R211" i="6"/>
  <c r="R212" i="6"/>
  <c r="R213" i="6"/>
  <c r="R214" i="6"/>
  <c r="R215" i="6"/>
  <c r="R216" i="6"/>
  <c r="R217" i="6"/>
  <c r="R218" i="6"/>
  <c r="R219" i="6"/>
  <c r="R220" i="6"/>
  <c r="R221" i="6"/>
  <c r="R222" i="6"/>
  <c r="R223" i="6"/>
  <c r="R224" i="6"/>
  <c r="R225" i="6"/>
  <c r="R226" i="6"/>
  <c r="R228" i="6"/>
  <c r="R229" i="6"/>
  <c r="R230" i="6"/>
  <c r="R231" i="6"/>
  <c r="R232" i="6"/>
  <c r="R233" i="6"/>
  <c r="R234" i="6"/>
  <c r="R235" i="6"/>
  <c r="R236" i="6"/>
  <c r="R237" i="6"/>
  <c r="R238" i="6"/>
  <c r="R239" i="6"/>
  <c r="R240" i="6"/>
  <c r="R241" i="6"/>
  <c r="R242" i="6"/>
  <c r="R243" i="6"/>
  <c r="R244" i="6"/>
  <c r="R245" i="6"/>
  <c r="R246" i="6"/>
  <c r="R247" i="6"/>
  <c r="R248" i="6"/>
  <c r="R249" i="6"/>
  <c r="R250" i="6"/>
  <c r="R251" i="6"/>
  <c r="R252" i="6"/>
  <c r="R253" i="6"/>
  <c r="R254" i="6"/>
  <c r="R255" i="6"/>
  <c r="R256" i="6"/>
  <c r="R257" i="6"/>
  <c r="R258" i="6"/>
  <c r="R259" i="6"/>
  <c r="R260" i="6"/>
  <c r="R261" i="6"/>
  <c r="R262" i="6"/>
  <c r="R263" i="6"/>
  <c r="R264" i="6"/>
  <c r="R265" i="6"/>
  <c r="R266" i="6"/>
  <c r="R267" i="6"/>
  <c r="R268" i="6"/>
  <c r="R269" i="6"/>
  <c r="R270" i="6"/>
  <c r="R271" i="6"/>
  <c r="R272" i="6"/>
  <c r="R273" i="6"/>
  <c r="R274" i="6"/>
  <c r="R275" i="6"/>
  <c r="R276" i="6"/>
  <c r="R277" i="6"/>
  <c r="R278" i="6"/>
  <c r="R279" i="6"/>
  <c r="R280" i="6"/>
  <c r="R281" i="6"/>
  <c r="R282" i="6"/>
  <c r="R283" i="6"/>
  <c r="R284" i="6"/>
  <c r="R285" i="6"/>
  <c r="R286" i="6"/>
  <c r="R287" i="6"/>
  <c r="R288" i="6"/>
  <c r="R289" i="6"/>
  <c r="R290" i="6"/>
  <c r="R291" i="6"/>
  <c r="R292" i="6"/>
  <c r="R293" i="6"/>
  <c r="R294" i="6"/>
  <c r="R295" i="6"/>
  <c r="R296" i="6"/>
  <c r="R297" i="6"/>
  <c r="R298" i="6"/>
  <c r="R299" i="6"/>
  <c r="R300" i="6"/>
  <c r="R301" i="6"/>
  <c r="R302" i="6"/>
  <c r="R303" i="6"/>
  <c r="R304" i="6"/>
  <c r="R305" i="6"/>
  <c r="R306" i="6"/>
  <c r="R307" i="6"/>
  <c r="R308" i="6"/>
  <c r="R309" i="6"/>
  <c r="R310" i="6"/>
  <c r="R311" i="6"/>
  <c r="R312" i="6"/>
  <c r="R313" i="6"/>
  <c r="R314" i="6"/>
  <c r="R315" i="6"/>
  <c r="R316" i="6"/>
  <c r="R317" i="6"/>
  <c r="R318" i="6"/>
  <c r="R319" i="6"/>
  <c r="R320" i="6"/>
  <c r="R321" i="6"/>
  <c r="R322" i="6"/>
  <c r="R323" i="6"/>
  <c r="R324" i="6"/>
  <c r="R325" i="6"/>
  <c r="R326" i="6"/>
  <c r="R327" i="6"/>
  <c r="R328" i="6"/>
  <c r="R329" i="6"/>
  <c r="R330" i="6"/>
  <c r="R331" i="6"/>
  <c r="R332" i="6"/>
  <c r="R333" i="6"/>
  <c r="R334" i="6"/>
  <c r="R335" i="6"/>
  <c r="R336" i="6"/>
  <c r="R337" i="6"/>
  <c r="R338" i="6"/>
  <c r="R339" i="6"/>
  <c r="R340" i="6"/>
  <c r="R341" i="6"/>
  <c r="R342" i="6"/>
  <c r="R343" i="6"/>
  <c r="R344" i="6"/>
  <c r="R345" i="6"/>
  <c r="R346" i="6"/>
  <c r="R347" i="6"/>
  <c r="R348" i="6"/>
  <c r="R349" i="6"/>
  <c r="R350" i="6"/>
  <c r="R351" i="6"/>
  <c r="R352" i="6"/>
  <c r="R353" i="6"/>
  <c r="R354" i="6"/>
  <c r="R355" i="6"/>
  <c r="R356" i="6"/>
  <c r="R357" i="6"/>
  <c r="R358" i="6"/>
  <c r="R359" i="6"/>
  <c r="R360" i="6"/>
  <c r="R361" i="6"/>
  <c r="R362" i="6"/>
  <c r="R363" i="6"/>
  <c r="R364" i="6"/>
  <c r="R365" i="6"/>
  <c r="R366" i="6"/>
  <c r="R367" i="6"/>
  <c r="R368" i="6"/>
  <c r="R369" i="6"/>
  <c r="R370" i="6"/>
  <c r="R371" i="6"/>
  <c r="R372" i="6"/>
  <c r="R373" i="6"/>
  <c r="R374" i="6"/>
  <c r="R375" i="6"/>
  <c r="R376" i="6"/>
  <c r="R377" i="6"/>
  <c r="R378" i="6"/>
  <c r="R379" i="6"/>
  <c r="R380" i="6"/>
  <c r="R381" i="6"/>
  <c r="R382" i="6"/>
  <c r="R383" i="6"/>
  <c r="R384" i="6"/>
  <c r="R385" i="6"/>
  <c r="R386" i="6"/>
  <c r="R387" i="6"/>
  <c r="R388" i="6"/>
  <c r="R389" i="6"/>
  <c r="R390" i="6"/>
  <c r="R391" i="6"/>
  <c r="R392" i="6"/>
  <c r="R393" i="6"/>
  <c r="R394" i="6"/>
  <c r="R395" i="6"/>
  <c r="R396" i="6"/>
  <c r="R397" i="6"/>
  <c r="R398" i="6"/>
  <c r="R399" i="6"/>
  <c r="R400" i="6"/>
  <c r="R401" i="6"/>
  <c r="R402" i="6"/>
  <c r="R403" i="6"/>
  <c r="R404" i="6"/>
  <c r="R405" i="6"/>
  <c r="R406" i="6"/>
  <c r="R407" i="6"/>
  <c r="R408" i="6"/>
  <c r="R409" i="6"/>
  <c r="R410" i="6"/>
  <c r="R411" i="6"/>
  <c r="R412" i="6"/>
  <c r="R413" i="6"/>
  <c r="R414" i="6"/>
  <c r="R415" i="6"/>
  <c r="R416" i="6"/>
  <c r="R417" i="6"/>
  <c r="R418" i="6"/>
  <c r="R419" i="6"/>
  <c r="R420" i="6"/>
  <c r="R421" i="6"/>
  <c r="R422" i="6"/>
  <c r="R423" i="6"/>
  <c r="R424" i="6"/>
  <c r="R425" i="6"/>
  <c r="R426" i="6"/>
  <c r="R427" i="6"/>
  <c r="R428" i="6"/>
  <c r="R429" i="6"/>
  <c r="R430" i="6"/>
  <c r="R431" i="6"/>
  <c r="R432" i="6"/>
  <c r="R433" i="6"/>
  <c r="R434" i="6"/>
  <c r="R435" i="6"/>
  <c r="R436" i="6"/>
  <c r="R437" i="6"/>
  <c r="R438" i="6"/>
  <c r="R439" i="6"/>
  <c r="R440" i="6"/>
  <c r="R441" i="6"/>
  <c r="R442" i="6"/>
  <c r="R443" i="6"/>
  <c r="R444" i="6"/>
  <c r="R445" i="6"/>
  <c r="R446" i="6"/>
  <c r="R447" i="6"/>
  <c r="R448" i="6"/>
  <c r="R449" i="6"/>
  <c r="R450" i="6"/>
  <c r="R451" i="6"/>
  <c r="R452" i="6"/>
  <c r="R453" i="6"/>
  <c r="R454" i="6"/>
  <c r="R455" i="6"/>
  <c r="R456" i="6"/>
  <c r="R457" i="6"/>
  <c r="R458" i="6"/>
  <c r="R459" i="6"/>
  <c r="R460" i="6"/>
  <c r="R461" i="6"/>
  <c r="R462" i="6"/>
  <c r="R463" i="6"/>
  <c r="R464" i="6"/>
  <c r="R465" i="6"/>
  <c r="R466" i="6"/>
  <c r="R467" i="6"/>
  <c r="R468" i="6"/>
  <c r="R469" i="6"/>
  <c r="R470" i="6"/>
  <c r="R471" i="6"/>
  <c r="R472" i="6"/>
  <c r="R473" i="6"/>
  <c r="R474" i="6"/>
  <c r="R475" i="6"/>
  <c r="R476" i="6"/>
  <c r="R477" i="6"/>
  <c r="R478" i="6"/>
  <c r="R479" i="6"/>
  <c r="R480" i="6"/>
  <c r="R481" i="6"/>
  <c r="R482" i="6"/>
  <c r="R483" i="6"/>
  <c r="R484" i="6"/>
  <c r="R485" i="6"/>
  <c r="R486" i="6"/>
  <c r="R487" i="6"/>
  <c r="R488" i="6"/>
  <c r="R489" i="6"/>
  <c r="R490" i="6"/>
  <c r="R491" i="6"/>
  <c r="R492" i="6"/>
  <c r="R493" i="6"/>
  <c r="R494" i="6"/>
  <c r="R495" i="6"/>
  <c r="R496" i="6"/>
  <c r="R497" i="6"/>
  <c r="R498" i="6"/>
  <c r="R499" i="6"/>
  <c r="R500" i="6"/>
  <c r="R501" i="6"/>
  <c r="R502" i="6"/>
  <c r="R503" i="6"/>
  <c r="R504" i="6"/>
  <c r="R505" i="6"/>
  <c r="R506" i="6"/>
  <c r="R507" i="6"/>
  <c r="R508" i="6"/>
  <c r="R509" i="6"/>
  <c r="R510" i="6"/>
  <c r="R511" i="6"/>
  <c r="R512" i="6"/>
  <c r="R513" i="6"/>
  <c r="R514" i="6"/>
  <c r="R515" i="6"/>
  <c r="R516" i="6"/>
  <c r="R517" i="6"/>
  <c r="R518" i="6"/>
  <c r="R519" i="6"/>
  <c r="R520" i="6"/>
  <c r="R525" i="6"/>
  <c r="R526" i="6"/>
  <c r="R527" i="6"/>
  <c r="R528" i="6"/>
  <c r="R529" i="6"/>
  <c r="R530" i="6"/>
  <c r="R531" i="6"/>
  <c r="S3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131" i="6"/>
  <c r="S132" i="6"/>
  <c r="S133" i="6"/>
  <c r="S134" i="6"/>
  <c r="S135" i="6"/>
  <c r="S136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78" i="6"/>
  <c r="S179" i="6"/>
  <c r="S180" i="6"/>
  <c r="S181" i="6"/>
  <c r="S182" i="6"/>
  <c r="S183" i="6"/>
  <c r="S184" i="6"/>
  <c r="S185" i="6"/>
  <c r="S186" i="6"/>
  <c r="S187" i="6"/>
  <c r="S188" i="6"/>
  <c r="S189" i="6"/>
  <c r="S190" i="6"/>
  <c r="S191" i="6"/>
  <c r="S192" i="6"/>
  <c r="S193" i="6"/>
  <c r="S194" i="6"/>
  <c r="S195" i="6"/>
  <c r="S196" i="6"/>
  <c r="S197" i="6"/>
  <c r="S198" i="6"/>
  <c r="S199" i="6"/>
  <c r="S200" i="6"/>
  <c r="S202" i="6"/>
  <c r="S203" i="6"/>
  <c r="S204" i="6"/>
  <c r="S205" i="6"/>
  <c r="S206" i="6"/>
  <c r="S207" i="6"/>
  <c r="S208" i="6"/>
  <c r="S209" i="6"/>
  <c r="S211" i="6"/>
  <c r="S212" i="6"/>
  <c r="S213" i="6"/>
  <c r="S214" i="6"/>
  <c r="S215" i="6"/>
  <c r="S216" i="6"/>
  <c r="S217" i="6"/>
  <c r="S218" i="6"/>
  <c r="S219" i="6"/>
  <c r="S220" i="6"/>
  <c r="S221" i="6"/>
  <c r="S222" i="6"/>
  <c r="S223" i="6"/>
  <c r="S224" i="6"/>
  <c r="S225" i="6"/>
  <c r="S226" i="6"/>
  <c r="S228" i="6"/>
  <c r="S229" i="6"/>
  <c r="S230" i="6"/>
  <c r="S231" i="6"/>
  <c r="S232" i="6"/>
  <c r="S233" i="6"/>
  <c r="S234" i="6"/>
  <c r="S235" i="6"/>
  <c r="S236" i="6"/>
  <c r="S237" i="6"/>
  <c r="S238" i="6"/>
  <c r="S239" i="6"/>
  <c r="S240" i="6"/>
  <c r="S241" i="6"/>
  <c r="S242" i="6"/>
  <c r="S243" i="6"/>
  <c r="S244" i="6"/>
  <c r="S245" i="6"/>
  <c r="S246" i="6"/>
  <c r="S247" i="6"/>
  <c r="S248" i="6"/>
  <c r="S249" i="6"/>
  <c r="S250" i="6"/>
  <c r="S251" i="6"/>
  <c r="S252" i="6"/>
  <c r="S253" i="6"/>
  <c r="S254" i="6"/>
  <c r="S255" i="6"/>
  <c r="S256" i="6"/>
  <c r="S257" i="6"/>
  <c r="S258" i="6"/>
  <c r="S259" i="6"/>
  <c r="S260" i="6"/>
  <c r="S261" i="6"/>
  <c r="S262" i="6"/>
  <c r="S263" i="6"/>
  <c r="S264" i="6"/>
  <c r="S265" i="6"/>
  <c r="S266" i="6"/>
  <c r="S267" i="6"/>
  <c r="S268" i="6"/>
  <c r="S269" i="6"/>
  <c r="S270" i="6"/>
  <c r="S271" i="6"/>
  <c r="S272" i="6"/>
  <c r="S273" i="6"/>
  <c r="S274" i="6"/>
  <c r="S275" i="6"/>
  <c r="S276" i="6"/>
  <c r="S277" i="6"/>
  <c r="S278" i="6"/>
  <c r="S279" i="6"/>
  <c r="S280" i="6"/>
  <c r="S281" i="6"/>
  <c r="S282" i="6"/>
  <c r="S283" i="6"/>
  <c r="S284" i="6"/>
  <c r="S285" i="6"/>
  <c r="S286" i="6"/>
  <c r="S287" i="6"/>
  <c r="S288" i="6"/>
  <c r="S289" i="6"/>
  <c r="S290" i="6"/>
  <c r="S291" i="6"/>
  <c r="S292" i="6"/>
  <c r="S293" i="6"/>
  <c r="S294" i="6"/>
  <c r="S295" i="6"/>
  <c r="S296" i="6"/>
  <c r="S297" i="6"/>
  <c r="S298" i="6"/>
  <c r="S299" i="6"/>
  <c r="S300" i="6"/>
  <c r="S301" i="6"/>
  <c r="S302" i="6"/>
  <c r="S303" i="6"/>
  <c r="S304" i="6"/>
  <c r="S305" i="6"/>
  <c r="S306" i="6"/>
  <c r="S307" i="6"/>
  <c r="S308" i="6"/>
  <c r="S309" i="6"/>
  <c r="S310" i="6"/>
  <c r="S311" i="6"/>
  <c r="S312" i="6"/>
  <c r="S313" i="6"/>
  <c r="S314" i="6"/>
  <c r="S315" i="6"/>
  <c r="S316" i="6"/>
  <c r="S317" i="6"/>
  <c r="S318" i="6"/>
  <c r="S319" i="6"/>
  <c r="S320" i="6"/>
  <c r="S321" i="6"/>
  <c r="S322" i="6"/>
  <c r="S323" i="6"/>
  <c r="S324" i="6"/>
  <c r="S325" i="6"/>
  <c r="S326" i="6"/>
  <c r="S327" i="6"/>
  <c r="S328" i="6"/>
  <c r="S329" i="6"/>
  <c r="S330" i="6"/>
  <c r="S331" i="6"/>
  <c r="S332" i="6"/>
  <c r="S333" i="6"/>
  <c r="S334" i="6"/>
  <c r="S335" i="6"/>
  <c r="S336" i="6"/>
  <c r="S337" i="6"/>
  <c r="S338" i="6"/>
  <c r="S339" i="6"/>
  <c r="S340" i="6"/>
  <c r="S341" i="6"/>
  <c r="S342" i="6"/>
  <c r="S343" i="6"/>
  <c r="S344" i="6"/>
  <c r="S345" i="6"/>
  <c r="S346" i="6"/>
  <c r="S347" i="6"/>
  <c r="S348" i="6"/>
  <c r="S349" i="6"/>
  <c r="S350" i="6"/>
  <c r="S351" i="6"/>
  <c r="S352" i="6"/>
  <c r="S353" i="6"/>
  <c r="S354" i="6"/>
  <c r="S355" i="6"/>
  <c r="S356" i="6"/>
  <c r="S357" i="6"/>
  <c r="S358" i="6"/>
  <c r="S359" i="6"/>
  <c r="S360" i="6"/>
  <c r="S361" i="6"/>
  <c r="S362" i="6"/>
  <c r="S363" i="6"/>
  <c r="S364" i="6"/>
  <c r="S365" i="6"/>
  <c r="S366" i="6"/>
  <c r="S367" i="6"/>
  <c r="S368" i="6"/>
  <c r="S369" i="6"/>
  <c r="S370" i="6"/>
  <c r="S371" i="6"/>
  <c r="S372" i="6"/>
  <c r="S373" i="6"/>
  <c r="S374" i="6"/>
  <c r="S375" i="6"/>
  <c r="S376" i="6"/>
  <c r="S377" i="6"/>
  <c r="S378" i="6"/>
  <c r="S379" i="6"/>
  <c r="S380" i="6"/>
  <c r="S381" i="6"/>
  <c r="S382" i="6"/>
  <c r="S383" i="6"/>
  <c r="S384" i="6"/>
  <c r="S385" i="6"/>
  <c r="S386" i="6"/>
  <c r="S387" i="6"/>
  <c r="S388" i="6"/>
  <c r="S389" i="6"/>
  <c r="S390" i="6"/>
  <c r="S391" i="6"/>
  <c r="S392" i="6"/>
  <c r="S393" i="6"/>
  <c r="S394" i="6"/>
  <c r="S395" i="6"/>
  <c r="S396" i="6"/>
  <c r="S397" i="6"/>
  <c r="S398" i="6"/>
  <c r="S399" i="6"/>
  <c r="S400" i="6"/>
  <c r="S401" i="6"/>
  <c r="S402" i="6"/>
  <c r="S403" i="6"/>
  <c r="S404" i="6"/>
  <c r="S405" i="6"/>
  <c r="S406" i="6"/>
  <c r="S407" i="6"/>
  <c r="S408" i="6"/>
  <c r="S409" i="6"/>
  <c r="S410" i="6"/>
  <c r="S411" i="6"/>
  <c r="S412" i="6"/>
  <c r="S413" i="6"/>
  <c r="S414" i="6"/>
  <c r="S415" i="6"/>
  <c r="S416" i="6"/>
  <c r="S417" i="6"/>
  <c r="S418" i="6"/>
  <c r="S419" i="6"/>
  <c r="S420" i="6"/>
  <c r="S421" i="6"/>
  <c r="S422" i="6"/>
  <c r="S423" i="6"/>
  <c r="S424" i="6"/>
  <c r="S425" i="6"/>
  <c r="S426" i="6"/>
  <c r="S427" i="6"/>
  <c r="S428" i="6"/>
  <c r="S429" i="6"/>
  <c r="S430" i="6"/>
  <c r="S431" i="6"/>
  <c r="S432" i="6"/>
  <c r="S433" i="6"/>
  <c r="S434" i="6"/>
  <c r="S435" i="6"/>
  <c r="S436" i="6"/>
  <c r="S437" i="6"/>
  <c r="S438" i="6"/>
  <c r="S439" i="6"/>
  <c r="S440" i="6"/>
  <c r="S2" i="6"/>
  <c r="R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8" i="6"/>
  <c r="R69" i="6"/>
  <c r="R70" i="6"/>
  <c r="R2" i="6"/>
  <c r="Q3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2" i="6"/>
  <c r="Q203" i="6"/>
  <c r="Q204" i="6"/>
  <c r="Q205" i="6"/>
  <c r="Q206" i="6"/>
  <c r="Q207" i="6"/>
  <c r="Q208" i="6"/>
  <c r="Q209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8" i="6"/>
  <c r="Q229" i="6"/>
  <c r="Q230" i="6"/>
  <c r="Q231" i="6"/>
  <c r="Q232" i="6"/>
  <c r="Q233" i="6"/>
  <c r="Q234" i="6"/>
  <c r="Q235" i="6"/>
  <c r="Q236" i="6"/>
  <c r="Q237" i="6"/>
  <c r="Q238" i="6"/>
  <c r="Q239" i="6"/>
  <c r="Q240" i="6"/>
  <c r="Q241" i="6"/>
  <c r="Q242" i="6"/>
  <c r="Q243" i="6"/>
  <c r="Q244" i="6"/>
  <c r="Q245" i="6"/>
  <c r="Q246" i="6"/>
  <c r="Q247" i="6"/>
  <c r="Q248" i="6"/>
  <c r="Q249" i="6"/>
  <c r="Q250" i="6"/>
  <c r="Q251" i="6"/>
  <c r="Q252" i="6"/>
  <c r="Q253" i="6"/>
  <c r="Q254" i="6"/>
  <c r="Q255" i="6"/>
  <c r="Q256" i="6"/>
  <c r="Q257" i="6"/>
  <c r="Q258" i="6"/>
  <c r="Q259" i="6"/>
  <c r="Q260" i="6"/>
  <c r="Q261" i="6"/>
  <c r="Q262" i="6"/>
  <c r="Q263" i="6"/>
  <c r="Q264" i="6"/>
  <c r="Q265" i="6"/>
  <c r="Q266" i="6"/>
  <c r="Q267" i="6"/>
  <c r="Q268" i="6"/>
  <c r="Q269" i="6"/>
  <c r="Q270" i="6"/>
  <c r="Q271" i="6"/>
  <c r="Q272" i="6"/>
  <c r="Q273" i="6"/>
  <c r="Q274" i="6"/>
  <c r="Q275" i="6"/>
  <c r="Q276" i="6"/>
  <c r="Q277" i="6"/>
  <c r="Q278" i="6"/>
  <c r="Q279" i="6"/>
  <c r="Q280" i="6"/>
  <c r="Q281" i="6"/>
  <c r="Q282" i="6"/>
  <c r="Q283" i="6"/>
  <c r="Q284" i="6"/>
  <c r="Q285" i="6"/>
  <c r="Q286" i="6"/>
  <c r="Q287" i="6"/>
  <c r="Q288" i="6"/>
  <c r="Q289" i="6"/>
  <c r="Q290" i="6"/>
  <c r="Q291" i="6"/>
  <c r="Q292" i="6"/>
  <c r="Q293" i="6"/>
  <c r="Q294" i="6"/>
  <c r="Q295" i="6"/>
  <c r="Q296" i="6"/>
  <c r="Q297" i="6"/>
  <c r="Q298" i="6"/>
  <c r="Q299" i="6"/>
  <c r="Q300" i="6"/>
  <c r="Q301" i="6"/>
  <c r="Q302" i="6"/>
  <c r="Q303" i="6"/>
  <c r="Q304" i="6"/>
  <c r="Q305" i="6"/>
  <c r="Q306" i="6"/>
  <c r="Q307" i="6"/>
  <c r="Q308" i="6"/>
  <c r="Q309" i="6"/>
  <c r="Q310" i="6"/>
  <c r="Q311" i="6"/>
  <c r="Q312" i="6"/>
  <c r="Q313" i="6"/>
  <c r="Q314" i="6"/>
  <c r="Q315" i="6"/>
  <c r="Q316" i="6"/>
  <c r="Q317" i="6"/>
  <c r="Q318" i="6"/>
  <c r="Q319" i="6"/>
  <c r="Q320" i="6"/>
  <c r="Q321" i="6"/>
  <c r="Q322" i="6"/>
  <c r="Q323" i="6"/>
  <c r="Q324" i="6"/>
  <c r="Q325" i="6"/>
  <c r="Q326" i="6"/>
  <c r="Q327" i="6"/>
  <c r="Q328" i="6"/>
  <c r="Q329" i="6"/>
  <c r="Q330" i="6"/>
  <c r="Q331" i="6"/>
  <c r="Q332" i="6"/>
  <c r="Q333" i="6"/>
  <c r="Q334" i="6"/>
  <c r="Q335" i="6"/>
  <c r="Q336" i="6"/>
  <c r="Q337" i="6"/>
  <c r="Q338" i="6"/>
  <c r="Q339" i="6"/>
  <c r="Q340" i="6"/>
  <c r="Q341" i="6"/>
  <c r="Q342" i="6"/>
  <c r="Q343" i="6"/>
  <c r="Q344" i="6"/>
  <c r="Q345" i="6"/>
  <c r="Q346" i="6"/>
  <c r="Q347" i="6"/>
  <c r="Q348" i="6"/>
  <c r="Q349" i="6"/>
  <c r="Q350" i="6"/>
  <c r="Q351" i="6"/>
  <c r="Q352" i="6"/>
  <c r="Q353" i="6"/>
  <c r="Q354" i="6"/>
  <c r="Q355" i="6"/>
  <c r="Q356" i="6"/>
  <c r="Q357" i="6"/>
  <c r="Q358" i="6"/>
  <c r="Q359" i="6"/>
  <c r="Q360" i="6"/>
  <c r="Q361" i="6"/>
  <c r="Q362" i="6"/>
  <c r="Q363" i="6"/>
  <c r="Q364" i="6"/>
  <c r="Q365" i="6"/>
  <c r="Q366" i="6"/>
  <c r="Q367" i="6"/>
  <c r="Q368" i="6"/>
  <c r="Q369" i="6"/>
  <c r="Q370" i="6"/>
  <c r="Q371" i="6"/>
  <c r="Q372" i="6"/>
  <c r="Q373" i="6"/>
  <c r="Q374" i="6"/>
  <c r="Q375" i="6"/>
  <c r="Q376" i="6"/>
  <c r="Q377" i="6"/>
  <c r="Q378" i="6"/>
  <c r="Q379" i="6"/>
  <c r="Q380" i="6"/>
  <c r="Q381" i="6"/>
  <c r="Q382" i="6"/>
  <c r="Q383" i="6"/>
  <c r="Q384" i="6"/>
  <c r="Q385" i="6"/>
  <c r="Q386" i="6"/>
  <c r="Q387" i="6"/>
  <c r="Q388" i="6"/>
  <c r="Q389" i="6"/>
  <c r="Q390" i="6"/>
  <c r="Q391" i="6"/>
  <c r="Q392" i="6"/>
  <c r="Q393" i="6"/>
  <c r="Q394" i="6"/>
  <c r="Q395" i="6"/>
  <c r="Q396" i="6"/>
  <c r="Q397" i="6"/>
  <c r="Q398" i="6"/>
  <c r="Q399" i="6"/>
  <c r="Q400" i="6"/>
  <c r="Q401" i="6"/>
  <c r="Q402" i="6"/>
  <c r="Q403" i="6"/>
  <c r="Q404" i="6"/>
  <c r="Q405" i="6"/>
  <c r="Q406" i="6"/>
  <c r="Q407" i="6"/>
  <c r="Q408" i="6"/>
  <c r="Q409" i="6"/>
  <c r="Q410" i="6"/>
  <c r="Q411" i="6"/>
  <c r="Q412" i="6"/>
  <c r="Q413" i="6"/>
  <c r="Q414" i="6"/>
  <c r="Q415" i="6"/>
  <c r="Q416" i="6"/>
  <c r="Q417" i="6"/>
  <c r="Q418" i="6"/>
  <c r="Q419" i="6"/>
  <c r="Q420" i="6"/>
  <c r="Q421" i="6"/>
  <c r="Q422" i="6"/>
  <c r="Q423" i="6"/>
  <c r="Q424" i="6"/>
  <c r="Q425" i="6"/>
  <c r="Q426" i="6"/>
  <c r="Q427" i="6"/>
  <c r="Q428" i="6"/>
  <c r="Q429" i="6"/>
  <c r="Q430" i="6"/>
  <c r="Q431" i="6"/>
  <c r="Q432" i="6"/>
  <c r="Q433" i="6"/>
  <c r="Q434" i="6"/>
  <c r="Q435" i="6"/>
  <c r="Q436" i="6"/>
  <c r="Q437" i="6"/>
  <c r="Q438" i="6"/>
  <c r="Q439" i="6"/>
  <c r="Q440" i="6"/>
  <c r="Q441" i="6"/>
  <c r="Q442" i="6"/>
  <c r="Q443" i="6"/>
  <c r="Q444" i="6"/>
  <c r="Q445" i="6"/>
  <c r="Q446" i="6"/>
  <c r="Q447" i="6"/>
  <c r="Q448" i="6"/>
  <c r="Q449" i="6"/>
  <c r="Q450" i="6"/>
  <c r="Q451" i="6"/>
  <c r="Q452" i="6"/>
  <c r="Q453" i="6"/>
  <c r="Q454" i="6"/>
  <c r="Q455" i="6"/>
  <c r="Q456" i="6"/>
  <c r="Q457" i="6"/>
  <c r="Q458" i="6"/>
  <c r="Q459" i="6"/>
  <c r="Q460" i="6"/>
  <c r="Q461" i="6"/>
  <c r="Q462" i="6"/>
  <c r="Q463" i="6"/>
  <c r="Q464" i="6"/>
  <c r="Q465" i="6"/>
  <c r="Q466" i="6"/>
  <c r="Q467" i="6"/>
  <c r="Q468" i="6"/>
  <c r="Q469" i="6"/>
  <c r="Q470" i="6"/>
  <c r="Q471" i="6"/>
  <c r="Q472" i="6"/>
  <c r="Q473" i="6"/>
  <c r="Q474" i="6"/>
  <c r="Q475" i="6"/>
  <c r="Q476" i="6"/>
  <c r="Q477" i="6"/>
  <c r="Q478" i="6"/>
  <c r="Q479" i="6"/>
  <c r="Q480" i="6"/>
  <c r="Q481" i="6"/>
  <c r="Q482" i="6"/>
  <c r="Q483" i="6"/>
  <c r="Q484" i="6"/>
  <c r="Q485" i="6"/>
  <c r="Q486" i="6"/>
  <c r="Q487" i="6"/>
  <c r="Q488" i="6"/>
  <c r="Q489" i="6"/>
  <c r="Q490" i="6"/>
  <c r="Q491" i="6"/>
  <c r="Q492" i="6"/>
  <c r="Q493" i="6"/>
  <c r="Q494" i="6"/>
  <c r="Q495" i="6"/>
  <c r="Q496" i="6"/>
  <c r="Q497" i="6"/>
  <c r="Q498" i="6"/>
  <c r="Q499" i="6"/>
  <c r="Q500" i="6"/>
  <c r="Q501" i="6"/>
  <c r="Q502" i="6"/>
  <c r="Q503" i="6"/>
  <c r="Q504" i="6"/>
  <c r="Q505" i="6"/>
  <c r="Q506" i="6"/>
  <c r="Q507" i="6"/>
  <c r="Q508" i="6"/>
  <c r="Q509" i="6"/>
  <c r="Q510" i="6"/>
  <c r="Q511" i="6"/>
  <c r="Q512" i="6"/>
  <c r="Q513" i="6"/>
  <c r="Q514" i="6"/>
  <c r="Q515" i="6"/>
  <c r="Q516" i="6"/>
  <c r="Q517" i="6"/>
  <c r="Q518" i="6"/>
  <c r="Q519" i="6"/>
  <c r="Q520" i="6"/>
  <c r="Q525" i="6"/>
  <c r="Q526" i="6"/>
  <c r="Q527" i="6"/>
  <c r="Q528" i="6"/>
  <c r="Q529" i="6"/>
  <c r="Q530" i="6"/>
  <c r="Q531" i="6"/>
  <c r="Q607" i="6"/>
  <c r="Q608" i="6"/>
  <c r="Q609" i="6"/>
  <c r="Q610" i="6"/>
  <c r="Q611" i="6"/>
  <c r="Q612" i="6"/>
  <c r="Q613" i="6"/>
  <c r="Q614" i="6"/>
  <c r="Q615" i="6"/>
  <c r="Q616" i="6"/>
  <c r="Q617" i="6"/>
  <c r="Q618" i="6"/>
  <c r="Q619" i="6"/>
  <c r="Q620" i="6"/>
  <c r="Q621" i="6"/>
  <c r="Q622" i="6"/>
  <c r="Q623" i="6"/>
  <c r="Q624" i="6"/>
  <c r="Q625" i="6"/>
  <c r="Q626" i="6"/>
  <c r="Q627" i="6"/>
  <c r="Q628" i="6"/>
  <c r="Q629" i="6"/>
  <c r="Q630" i="6"/>
  <c r="Q631" i="6"/>
  <c r="Q632" i="6"/>
  <c r="Q633" i="6"/>
  <c r="Q634" i="6"/>
  <c r="Q635" i="6"/>
  <c r="Q636" i="6"/>
  <c r="Q637" i="6"/>
  <c r="Q638" i="6"/>
  <c r="Q639" i="6"/>
  <c r="Q640" i="6"/>
  <c r="Q641" i="6"/>
  <c r="Q642" i="6"/>
  <c r="Q643" i="6"/>
  <c r="Q644" i="6"/>
  <c r="Q645" i="6"/>
  <c r="Q646" i="6"/>
  <c r="Q647" i="6"/>
  <c r="Q648" i="6"/>
  <c r="Q649" i="6"/>
  <c r="Q650" i="6"/>
  <c r="Q651" i="6"/>
  <c r="Q652" i="6"/>
  <c r="Q653" i="6"/>
  <c r="Q654" i="6"/>
  <c r="Q655" i="6"/>
  <c r="Q656" i="6"/>
  <c r="Q657" i="6"/>
  <c r="Q658" i="6"/>
  <c r="Q659" i="6"/>
  <c r="Q660" i="6"/>
  <c r="Q661" i="6"/>
  <c r="Q662" i="6"/>
  <c r="Q663" i="6"/>
  <c r="Q664" i="6"/>
  <c r="Q665" i="6"/>
  <c r="Q666" i="6"/>
  <c r="Q667" i="6"/>
  <c r="Q560" i="6"/>
  <c r="Q561" i="6"/>
  <c r="Q562" i="6"/>
  <c r="Q563" i="6"/>
  <c r="Q564" i="6"/>
  <c r="Q565" i="6"/>
  <c r="Q566" i="6"/>
  <c r="Q567" i="6"/>
  <c r="Q568" i="6"/>
  <c r="Q569" i="6"/>
  <c r="Q668" i="6"/>
  <c r="Q669" i="6"/>
  <c r="Q670" i="6"/>
  <c r="Q671" i="6"/>
  <c r="Q672" i="6"/>
  <c r="Q673" i="6"/>
  <c r="Q674" i="6"/>
  <c r="Q675" i="6"/>
  <c r="Q676" i="6"/>
  <c r="Q677" i="6"/>
  <c r="Q678" i="6"/>
  <c r="Q679" i="6"/>
  <c r="Q680" i="6"/>
  <c r="Q681" i="6"/>
  <c r="Q682" i="6"/>
  <c r="Q683" i="6"/>
  <c r="Q684" i="6"/>
  <c r="Q685" i="6"/>
  <c r="Q686" i="6"/>
  <c r="Q687" i="6"/>
  <c r="Q688" i="6"/>
  <c r="Q689" i="6"/>
  <c r="Q690" i="6"/>
  <c r="Q691" i="6"/>
  <c r="Q692" i="6"/>
  <c r="Q693" i="6"/>
  <c r="Q694" i="6"/>
  <c r="Q695" i="6"/>
  <c r="Q696" i="6"/>
  <c r="Q697" i="6"/>
  <c r="Q698" i="6"/>
  <c r="Q699" i="6"/>
  <c r="Q700" i="6"/>
  <c r="Q701" i="6"/>
  <c r="Q702" i="6"/>
  <c r="Q703" i="6"/>
  <c r="Q704" i="6"/>
  <c r="Q705" i="6"/>
  <c r="Q706" i="6"/>
  <c r="Q707" i="6"/>
  <c r="Q708" i="6"/>
  <c r="Q709" i="6"/>
  <c r="Q710" i="6"/>
  <c r="Q711" i="6"/>
  <c r="Q712" i="6"/>
  <c r="Q713" i="6"/>
  <c r="Q714" i="6"/>
  <c r="Q715" i="6"/>
  <c r="Q716" i="6"/>
  <c r="Q717" i="6"/>
  <c r="Q718" i="6"/>
  <c r="Q719" i="6"/>
  <c r="Q720" i="6"/>
  <c r="Q721" i="6"/>
  <c r="Q722" i="6"/>
  <c r="Q723" i="6"/>
  <c r="Q724" i="6"/>
  <c r="Q725" i="6"/>
  <c r="Q726" i="6"/>
  <c r="Q727" i="6"/>
  <c r="Q728" i="6"/>
  <c r="Q729" i="6"/>
  <c r="Q730" i="6"/>
  <c r="Q731" i="6"/>
  <c r="Q732" i="6"/>
  <c r="Q733" i="6"/>
  <c r="Q734" i="6"/>
  <c r="Q735" i="6"/>
  <c r="Q736" i="6"/>
  <c r="Q737" i="6"/>
  <c r="Q738" i="6"/>
  <c r="Q739" i="6"/>
  <c r="Q740" i="6"/>
  <c r="Q741" i="6"/>
  <c r="Q742" i="6"/>
  <c r="Q743" i="6"/>
  <c r="Q744" i="6"/>
  <c r="Q745" i="6"/>
  <c r="Q746" i="6"/>
  <c r="Q747" i="6"/>
  <c r="Q748" i="6"/>
  <c r="Q749" i="6"/>
  <c r="Q750" i="6"/>
  <c r="Q751" i="6"/>
  <c r="Q752" i="6"/>
  <c r="Q753" i="6"/>
  <c r="Q754" i="6"/>
  <c r="Q755" i="6"/>
  <c r="Q756" i="6"/>
  <c r="Q757" i="6"/>
  <c r="Q758" i="6"/>
  <c r="Q759" i="6"/>
  <c r="Q760" i="6"/>
  <c r="Q761" i="6"/>
  <c r="Q762" i="6"/>
  <c r="Q763" i="6"/>
  <c r="Q764" i="6"/>
  <c r="Q765" i="6"/>
  <c r="Q766" i="6"/>
  <c r="Q767" i="6"/>
  <c r="Q768" i="6"/>
  <c r="Q769" i="6"/>
  <c r="Q770" i="6"/>
  <c r="Q771" i="6"/>
  <c r="Q772" i="6"/>
  <c r="Q773" i="6"/>
  <c r="Q774" i="6"/>
  <c r="Q775" i="6"/>
  <c r="Q776" i="6"/>
  <c r="Q777" i="6"/>
  <c r="Q778" i="6"/>
  <c r="Q779" i="6"/>
  <c r="Q780" i="6"/>
  <c r="Q781" i="6"/>
  <c r="Q782" i="6"/>
  <c r="Q783" i="6"/>
  <c r="Q784" i="6"/>
  <c r="Q785" i="6"/>
  <c r="Q786" i="6"/>
  <c r="Q787" i="6"/>
  <c r="Q788" i="6"/>
  <c r="Q789" i="6"/>
  <c r="Q790" i="6"/>
  <c r="Q791" i="6"/>
  <c r="Q792" i="6"/>
  <c r="Q793" i="6"/>
  <c r="Q794" i="6"/>
  <c r="Q795" i="6"/>
  <c r="Q796" i="6"/>
  <c r="Q797" i="6"/>
  <c r="Q798" i="6"/>
  <c r="Q799" i="6"/>
  <c r="Q800" i="6"/>
  <c r="Q801" i="6"/>
  <c r="Q802" i="6"/>
  <c r="Q803" i="6"/>
  <c r="Q804" i="6"/>
  <c r="Q805" i="6"/>
  <c r="Q806" i="6"/>
  <c r="Q807" i="6"/>
  <c r="Q808" i="6"/>
  <c r="Q809" i="6"/>
  <c r="Q810" i="6"/>
  <c r="Q811" i="6"/>
  <c r="Q812" i="6"/>
  <c r="Q813" i="6"/>
  <c r="Q814" i="6"/>
  <c r="Q815" i="6"/>
  <c r="Q816" i="6"/>
  <c r="Q817" i="6"/>
  <c r="Q818" i="6"/>
  <c r="Q819" i="6"/>
  <c r="Q820" i="6"/>
  <c r="Q821" i="6"/>
  <c r="Q822" i="6"/>
  <c r="Q823" i="6"/>
  <c r="Q824" i="6"/>
  <c r="Q825" i="6"/>
  <c r="Q826" i="6"/>
  <c r="Q827" i="6"/>
  <c r="Q828" i="6"/>
  <c r="Q829" i="6"/>
  <c r="Q830" i="6"/>
  <c r="Q831" i="6"/>
  <c r="Q832" i="6"/>
  <c r="Q833" i="6"/>
  <c r="Q834" i="6"/>
  <c r="Q835" i="6"/>
  <c r="Q836" i="6"/>
  <c r="Q837" i="6"/>
  <c r="Q838" i="6"/>
  <c r="Q839" i="6"/>
  <c r="Q840" i="6"/>
  <c r="Q841" i="6"/>
  <c r="Q842" i="6"/>
  <c r="Q843" i="6"/>
  <c r="Q844" i="6"/>
  <c r="Q845" i="6"/>
  <c r="Q846" i="6"/>
  <c r="Q847" i="6"/>
  <c r="Q848" i="6"/>
  <c r="Q849" i="6"/>
  <c r="Q850" i="6"/>
  <c r="Q851" i="6"/>
  <c r="Q852" i="6"/>
  <c r="Q853" i="6"/>
  <c r="Q854" i="6"/>
  <c r="Q855" i="6"/>
  <c r="Q856" i="6"/>
  <c r="Q857" i="6"/>
  <c r="Q858" i="6"/>
  <c r="Q859" i="6"/>
  <c r="Q860" i="6"/>
  <c r="Q861" i="6"/>
  <c r="Q862" i="6"/>
  <c r="Q863" i="6"/>
  <c r="Q864" i="6"/>
  <c r="Q865" i="6"/>
  <c r="Q866" i="6"/>
  <c r="Q867" i="6"/>
  <c r="Q868" i="6"/>
  <c r="Q869" i="6"/>
  <c r="Q870" i="6"/>
  <c r="Q871" i="6"/>
  <c r="Q872" i="6"/>
  <c r="Q873" i="6"/>
  <c r="Q874" i="6"/>
  <c r="Q875" i="6"/>
  <c r="Q876" i="6"/>
  <c r="Q877" i="6"/>
  <c r="Q878" i="6"/>
  <c r="Q879" i="6"/>
  <c r="Q880" i="6"/>
  <c r="Q881" i="6"/>
  <c r="Q882" i="6"/>
  <c r="Q883" i="6"/>
  <c r="Q884" i="6"/>
  <c r="Q885" i="6"/>
  <c r="Q886" i="6"/>
  <c r="Q887" i="6"/>
  <c r="Q888" i="6"/>
  <c r="Q889" i="6"/>
  <c r="Q890" i="6"/>
  <c r="Q891" i="6"/>
  <c r="Q892" i="6"/>
  <c r="Q893" i="6"/>
  <c r="Q894" i="6"/>
  <c r="Q895" i="6"/>
  <c r="Q896" i="6"/>
  <c r="Q897" i="6"/>
  <c r="Q898" i="6"/>
  <c r="Q899" i="6"/>
  <c r="Q900" i="6"/>
  <c r="Q901" i="6"/>
  <c r="Q902" i="6"/>
  <c r="Q903" i="6"/>
  <c r="Q904" i="6"/>
  <c r="Q905" i="6"/>
  <c r="Q906" i="6"/>
  <c r="Q907" i="6"/>
  <c r="Q908" i="6"/>
  <c r="Q909" i="6"/>
  <c r="Q910" i="6"/>
  <c r="Q911" i="6"/>
  <c r="Q912" i="6"/>
  <c r="Q913" i="6"/>
  <c r="Q914" i="6"/>
  <c r="Q915" i="6"/>
  <c r="Q916" i="6"/>
  <c r="Q917" i="6"/>
  <c r="Q918" i="6"/>
  <c r="Q919" i="6"/>
  <c r="Q920" i="6"/>
  <c r="Q921" i="6"/>
  <c r="Q922" i="6"/>
  <c r="Q923" i="6"/>
  <c r="Q924" i="6"/>
  <c r="Q925" i="6"/>
  <c r="Q926" i="6"/>
  <c r="Q927" i="6"/>
  <c r="Q928" i="6"/>
  <c r="Q929" i="6"/>
  <c r="Q930" i="6"/>
  <c r="Q931" i="6"/>
  <c r="Q932" i="6"/>
  <c r="Q933" i="6"/>
  <c r="Q934" i="6"/>
  <c r="Q935" i="6"/>
  <c r="Q936" i="6"/>
  <c r="Q937" i="6"/>
  <c r="Q938" i="6"/>
  <c r="Q939" i="6"/>
  <c r="Q940" i="6"/>
  <c r="Q941" i="6"/>
  <c r="Q942" i="6"/>
  <c r="Q943" i="6"/>
  <c r="Q944" i="6"/>
  <c r="Q945" i="6"/>
  <c r="Q946" i="6"/>
  <c r="Q947" i="6"/>
  <c r="Q948" i="6"/>
  <c r="Q949" i="6"/>
  <c r="Q950" i="6"/>
  <c r="Q951" i="6"/>
  <c r="Q952" i="6"/>
  <c r="Q953" i="6"/>
  <c r="Q954" i="6"/>
  <c r="Q955" i="6"/>
  <c r="Q956" i="6"/>
  <c r="Q957" i="6"/>
  <c r="Q958" i="6"/>
  <c r="Q959" i="6"/>
  <c r="Q960" i="6"/>
  <c r="Q961" i="6"/>
  <c r="Q962" i="6"/>
  <c r="Q963" i="6"/>
  <c r="Q964" i="6"/>
  <c r="Q965" i="6"/>
  <c r="Q966" i="6"/>
  <c r="Q967" i="6"/>
  <c r="Q968" i="6"/>
  <c r="Q969" i="6"/>
  <c r="Q970" i="6"/>
  <c r="Q971" i="6"/>
  <c r="Q972" i="6"/>
  <c r="Q973" i="6"/>
  <c r="Q974" i="6"/>
  <c r="Q975" i="6"/>
  <c r="Q976" i="6"/>
  <c r="Q977" i="6"/>
  <c r="Q978" i="6"/>
  <c r="Q979" i="6"/>
  <c r="Q980" i="6"/>
  <c r="Q981" i="6"/>
  <c r="Q982" i="6"/>
  <c r="Q983" i="6"/>
  <c r="Q984" i="6"/>
  <c r="Q985" i="6"/>
  <c r="Q986" i="6"/>
  <c r="Q987" i="6"/>
  <c r="Q988" i="6"/>
  <c r="Q989" i="6"/>
  <c r="Q990" i="6"/>
  <c r="Q991" i="6"/>
  <c r="Q992" i="6"/>
  <c r="Q993" i="6"/>
  <c r="Q994" i="6"/>
  <c r="Q995" i="6"/>
  <c r="Q996" i="6"/>
  <c r="Q997" i="6"/>
  <c r="Q998" i="6"/>
  <c r="Q999" i="6"/>
  <c r="Q1000" i="6"/>
  <c r="Q1001" i="6"/>
  <c r="Q1002" i="6"/>
  <c r="Q1003" i="6"/>
  <c r="Q1004" i="6"/>
  <c r="Q1005" i="6"/>
  <c r="Q1006" i="6"/>
  <c r="Q1007" i="6"/>
  <c r="Q1008" i="6"/>
  <c r="Q1009" i="6"/>
  <c r="Q1010" i="6"/>
  <c r="Q1011" i="6"/>
  <c r="Q1012" i="6"/>
  <c r="Q1013" i="6"/>
  <c r="Q1014" i="6"/>
  <c r="Q1015" i="6"/>
  <c r="Q1016" i="6"/>
  <c r="Q1017" i="6"/>
  <c r="Q1018" i="6"/>
  <c r="Q1019" i="6"/>
  <c r="Q1020" i="6"/>
  <c r="Q1021" i="6"/>
  <c r="Q1022" i="6"/>
  <c r="Q1023" i="6"/>
  <c r="Q1024" i="6"/>
  <c r="Q1025" i="6"/>
  <c r="Q1026" i="6"/>
  <c r="Q1027" i="6"/>
  <c r="Q1028" i="6"/>
  <c r="Q1029" i="6"/>
  <c r="Q1030" i="6"/>
  <c r="Q1031" i="6"/>
  <c r="Q1032" i="6"/>
  <c r="Q1033" i="6"/>
  <c r="Q1034" i="6"/>
  <c r="Q1035" i="6"/>
  <c r="Q1036" i="6"/>
  <c r="Q1037" i="6"/>
  <c r="Q1038" i="6"/>
  <c r="Q1039" i="6"/>
  <c r="Q1040" i="6"/>
  <c r="Q1041" i="6"/>
  <c r="Q1042" i="6"/>
  <c r="Q1043" i="6"/>
  <c r="Q1044" i="6"/>
  <c r="Q1045" i="6"/>
  <c r="Q1046" i="6"/>
  <c r="Q1047" i="6"/>
  <c r="Q1048" i="6"/>
  <c r="Q1049" i="6"/>
  <c r="Q1050" i="6"/>
  <c r="Q1051" i="6"/>
  <c r="Q1052" i="6"/>
  <c r="Q1053" i="6"/>
  <c r="Q1054" i="6"/>
  <c r="Q1055" i="6"/>
  <c r="Q1056" i="6"/>
  <c r="Q1057" i="6"/>
  <c r="Q1058" i="6"/>
  <c r="Q1059" i="6"/>
  <c r="Q1060" i="6"/>
  <c r="Q1061" i="6"/>
  <c r="Q1062" i="6"/>
  <c r="Q1063" i="6"/>
  <c r="Q1064" i="6"/>
  <c r="Q1065" i="6"/>
  <c r="Q1066" i="6"/>
  <c r="Q1067" i="6"/>
  <c r="Q1068" i="6"/>
  <c r="Q1069" i="6"/>
  <c r="Q1070" i="6"/>
  <c r="Q1071" i="6"/>
  <c r="Q1072" i="6"/>
  <c r="Q1073" i="6"/>
  <c r="Q1074" i="6"/>
  <c r="Q1075" i="6"/>
  <c r="Q1076" i="6"/>
  <c r="Q1077" i="6"/>
  <c r="Q1078" i="6"/>
  <c r="Q1079" i="6"/>
  <c r="Q1080" i="6"/>
  <c r="Q1081" i="6"/>
  <c r="Q1082" i="6"/>
  <c r="Q1083" i="6"/>
  <c r="Q1084" i="6"/>
  <c r="Q1085" i="6"/>
  <c r="Q1086" i="6"/>
  <c r="Q1087" i="6"/>
  <c r="Q1088" i="6"/>
  <c r="Q1089" i="6"/>
  <c r="Q1090" i="6"/>
  <c r="Q1091" i="6"/>
  <c r="Q1092" i="6"/>
  <c r="Q1093" i="6"/>
  <c r="Q2" i="6"/>
  <c r="AE162" i="6" l="1"/>
  <c r="BQ399" i="6"/>
  <c r="BQ400" i="6"/>
  <c r="BQ398" i="6"/>
  <c r="O528" i="6"/>
  <c r="O529" i="6"/>
  <c r="O530" i="6"/>
  <c r="O531" i="6"/>
  <c r="O526" i="6"/>
  <c r="O527" i="6"/>
  <c r="P531" i="6"/>
  <c r="P3" i="6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2" i="6"/>
  <c r="P203" i="6"/>
  <c r="P204" i="6"/>
  <c r="P205" i="6"/>
  <c r="P206" i="6"/>
  <c r="P207" i="6"/>
  <c r="P208" i="6"/>
  <c r="P209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P240" i="6"/>
  <c r="P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P295" i="6"/>
  <c r="P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316" i="6"/>
  <c r="P317" i="6"/>
  <c r="P318" i="6"/>
  <c r="P319" i="6"/>
  <c r="P320" i="6"/>
  <c r="P321" i="6"/>
  <c r="P322" i="6"/>
  <c r="P323" i="6"/>
  <c r="P324" i="6"/>
  <c r="P325" i="6"/>
  <c r="P326" i="6"/>
  <c r="P327" i="6"/>
  <c r="P328" i="6"/>
  <c r="P329" i="6"/>
  <c r="P330" i="6"/>
  <c r="P331" i="6"/>
  <c r="P332" i="6"/>
  <c r="P333" i="6"/>
  <c r="P334" i="6"/>
  <c r="P335" i="6"/>
  <c r="P336" i="6"/>
  <c r="P337" i="6"/>
  <c r="P338" i="6"/>
  <c r="P339" i="6"/>
  <c r="P340" i="6"/>
  <c r="P341" i="6"/>
  <c r="P342" i="6"/>
  <c r="P343" i="6"/>
  <c r="P344" i="6"/>
  <c r="P345" i="6"/>
  <c r="P346" i="6"/>
  <c r="P347" i="6"/>
  <c r="P348" i="6"/>
  <c r="P349" i="6"/>
  <c r="P350" i="6"/>
  <c r="P351" i="6"/>
  <c r="P352" i="6"/>
  <c r="P353" i="6"/>
  <c r="P354" i="6"/>
  <c r="P355" i="6"/>
  <c r="P356" i="6"/>
  <c r="P357" i="6"/>
  <c r="P358" i="6"/>
  <c r="P359" i="6"/>
  <c r="P360" i="6"/>
  <c r="P361" i="6"/>
  <c r="P362" i="6"/>
  <c r="P363" i="6"/>
  <c r="P364" i="6"/>
  <c r="P365" i="6"/>
  <c r="P366" i="6"/>
  <c r="P367" i="6"/>
  <c r="P368" i="6"/>
  <c r="P369" i="6"/>
  <c r="P370" i="6"/>
  <c r="P371" i="6"/>
  <c r="P372" i="6"/>
  <c r="P373" i="6"/>
  <c r="P374" i="6"/>
  <c r="P375" i="6"/>
  <c r="P376" i="6"/>
  <c r="P377" i="6"/>
  <c r="P378" i="6"/>
  <c r="P379" i="6"/>
  <c r="P380" i="6"/>
  <c r="P381" i="6"/>
  <c r="P382" i="6"/>
  <c r="P383" i="6"/>
  <c r="P384" i="6"/>
  <c r="P385" i="6"/>
  <c r="P386" i="6"/>
  <c r="P387" i="6"/>
  <c r="P388" i="6"/>
  <c r="P389" i="6"/>
  <c r="P390" i="6"/>
  <c r="P391" i="6"/>
  <c r="P392" i="6"/>
  <c r="P393" i="6"/>
  <c r="P394" i="6"/>
  <c r="P395" i="6"/>
  <c r="P396" i="6"/>
  <c r="P397" i="6"/>
  <c r="P398" i="6"/>
  <c r="P399" i="6"/>
  <c r="P400" i="6"/>
  <c r="P401" i="6"/>
  <c r="P402" i="6"/>
  <c r="P403" i="6"/>
  <c r="P404" i="6"/>
  <c r="P405" i="6"/>
  <c r="P406" i="6"/>
  <c r="P407" i="6"/>
  <c r="P408" i="6"/>
  <c r="P409" i="6"/>
  <c r="P410" i="6"/>
  <c r="P411" i="6"/>
  <c r="P412" i="6"/>
  <c r="P413" i="6"/>
  <c r="P414" i="6"/>
  <c r="P415" i="6"/>
  <c r="P416" i="6"/>
  <c r="P417" i="6"/>
  <c r="P418" i="6"/>
  <c r="P419" i="6"/>
  <c r="P420" i="6"/>
  <c r="P421" i="6"/>
  <c r="P422" i="6"/>
  <c r="P423" i="6"/>
  <c r="P424" i="6"/>
  <c r="P425" i="6"/>
  <c r="P426" i="6"/>
  <c r="P427" i="6"/>
  <c r="P428" i="6"/>
  <c r="P429" i="6"/>
  <c r="P430" i="6"/>
  <c r="P431" i="6"/>
  <c r="P432" i="6"/>
  <c r="P433" i="6"/>
  <c r="P434" i="6"/>
  <c r="P435" i="6"/>
  <c r="P436" i="6"/>
  <c r="P437" i="6"/>
  <c r="P438" i="6"/>
  <c r="P439" i="6"/>
  <c r="P440" i="6"/>
  <c r="P441" i="6"/>
  <c r="P442" i="6"/>
  <c r="P443" i="6"/>
  <c r="P444" i="6"/>
  <c r="P445" i="6"/>
  <c r="P446" i="6"/>
  <c r="P447" i="6"/>
  <c r="P448" i="6"/>
  <c r="P449" i="6"/>
  <c r="P450" i="6"/>
  <c r="P451" i="6"/>
  <c r="P452" i="6"/>
  <c r="P453" i="6"/>
  <c r="P454" i="6"/>
  <c r="P455" i="6"/>
  <c r="P456" i="6"/>
  <c r="P457" i="6"/>
  <c r="P458" i="6"/>
  <c r="P459" i="6"/>
  <c r="P460" i="6"/>
  <c r="P461" i="6"/>
  <c r="P462" i="6"/>
  <c r="P463" i="6"/>
  <c r="P464" i="6"/>
  <c r="P465" i="6"/>
  <c r="P466" i="6"/>
  <c r="P467" i="6"/>
  <c r="P468" i="6"/>
  <c r="P469" i="6"/>
  <c r="P470" i="6"/>
  <c r="P471" i="6"/>
  <c r="P472" i="6"/>
  <c r="P473" i="6"/>
  <c r="P474" i="6"/>
  <c r="P475" i="6"/>
  <c r="P476" i="6"/>
  <c r="P477" i="6"/>
  <c r="P478" i="6"/>
  <c r="P479" i="6"/>
  <c r="P480" i="6"/>
  <c r="P481" i="6"/>
  <c r="P482" i="6"/>
  <c r="P483" i="6"/>
  <c r="P484" i="6"/>
  <c r="P485" i="6"/>
  <c r="P486" i="6"/>
  <c r="P487" i="6"/>
  <c r="P488" i="6"/>
  <c r="P489" i="6"/>
  <c r="P490" i="6"/>
  <c r="P491" i="6"/>
  <c r="P492" i="6"/>
  <c r="P493" i="6"/>
  <c r="P494" i="6"/>
  <c r="P495" i="6"/>
  <c r="P496" i="6"/>
  <c r="P497" i="6"/>
  <c r="P498" i="6"/>
  <c r="P499" i="6"/>
  <c r="P500" i="6"/>
  <c r="P501" i="6"/>
  <c r="P502" i="6"/>
  <c r="P503" i="6"/>
  <c r="P504" i="6"/>
  <c r="P505" i="6"/>
  <c r="P506" i="6"/>
  <c r="P507" i="6"/>
  <c r="P508" i="6"/>
  <c r="P509" i="6"/>
  <c r="P510" i="6"/>
  <c r="P511" i="6"/>
  <c r="P512" i="6"/>
  <c r="P513" i="6"/>
  <c r="P514" i="6"/>
  <c r="P515" i="6"/>
  <c r="P516" i="6"/>
  <c r="P517" i="6"/>
  <c r="P518" i="6"/>
  <c r="P519" i="6"/>
  <c r="P520" i="6"/>
  <c r="P525" i="6"/>
  <c r="P526" i="6"/>
  <c r="P527" i="6"/>
  <c r="P528" i="6"/>
  <c r="P529" i="6"/>
  <c r="P530" i="6"/>
  <c r="P2" i="6"/>
  <c r="K569" i="6" l="1"/>
  <c r="L569" i="6"/>
  <c r="O569" i="6"/>
  <c r="K568" i="6"/>
  <c r="L568" i="6"/>
  <c r="O568" i="6"/>
  <c r="K567" i="6"/>
  <c r="L567" i="6"/>
  <c r="O567" i="6"/>
  <c r="K566" i="6"/>
  <c r="L566" i="6"/>
  <c r="O566" i="6"/>
  <c r="K565" i="6"/>
  <c r="L565" i="6"/>
  <c r="O565" i="6"/>
  <c r="K564" i="6"/>
  <c r="L564" i="6"/>
  <c r="O564" i="6"/>
  <c r="K563" i="6"/>
  <c r="L563" i="6"/>
  <c r="O563" i="6"/>
  <c r="K562" i="6"/>
  <c r="L562" i="6"/>
  <c r="O562" i="6"/>
  <c r="K561" i="6"/>
  <c r="L561" i="6"/>
  <c r="O561" i="6"/>
  <c r="K560" i="6"/>
  <c r="L560" i="6"/>
  <c r="O560" i="6"/>
  <c r="J569" i="6"/>
  <c r="N569" i="6"/>
  <c r="J568" i="6"/>
  <c r="N568" i="6"/>
  <c r="J567" i="6"/>
  <c r="N567" i="6"/>
  <c r="J566" i="6"/>
  <c r="N566" i="6"/>
  <c r="J565" i="6"/>
  <c r="N565" i="6"/>
  <c r="J564" i="6"/>
  <c r="N564" i="6"/>
  <c r="J563" i="6"/>
  <c r="N563" i="6"/>
  <c r="J562" i="6"/>
  <c r="N562" i="6"/>
  <c r="J561" i="6"/>
  <c r="N561" i="6"/>
  <c r="J560" i="6"/>
  <c r="N560" i="6"/>
  <c r="J1093" i="6"/>
  <c r="N1093" i="6"/>
  <c r="J1092" i="6"/>
  <c r="N1092" i="6"/>
  <c r="J1091" i="6"/>
  <c r="N1091" i="6"/>
  <c r="J1090" i="6"/>
  <c r="N1090" i="6"/>
  <c r="J1089" i="6"/>
  <c r="N1089" i="6"/>
  <c r="J1088" i="6"/>
  <c r="N1088" i="6"/>
  <c r="J1087" i="6"/>
  <c r="N1087" i="6"/>
  <c r="J1086" i="6"/>
  <c r="N1086" i="6"/>
  <c r="J1085" i="6"/>
  <c r="N1085" i="6"/>
  <c r="J1084" i="6"/>
  <c r="N1084" i="6"/>
  <c r="J1083" i="6"/>
  <c r="N1083" i="6"/>
  <c r="J1082" i="6"/>
  <c r="N1082" i="6"/>
  <c r="N1063" i="6" l="1"/>
  <c r="N1064" i="6"/>
  <c r="N1065" i="6"/>
  <c r="N1066" i="6"/>
  <c r="N1067" i="6"/>
  <c r="N1068" i="6"/>
  <c r="N1069" i="6"/>
  <c r="N1070" i="6"/>
  <c r="N1071" i="6"/>
  <c r="N1072" i="6"/>
  <c r="N1073" i="6"/>
  <c r="N1074" i="6"/>
  <c r="N1075" i="6"/>
  <c r="N1076" i="6"/>
  <c r="N1077" i="6"/>
  <c r="N1078" i="6"/>
  <c r="N1079" i="6"/>
  <c r="N1080" i="6"/>
  <c r="N1081" i="6"/>
  <c r="J1063" i="6"/>
  <c r="J1064" i="6"/>
  <c r="J1065" i="6"/>
  <c r="J1066" i="6"/>
  <c r="J1067" i="6"/>
  <c r="J1068" i="6"/>
  <c r="J1069" i="6"/>
  <c r="J1070" i="6"/>
  <c r="J1071" i="6"/>
  <c r="J1072" i="6"/>
  <c r="J1073" i="6"/>
  <c r="J1074" i="6"/>
  <c r="J1075" i="6"/>
  <c r="J1076" i="6"/>
  <c r="J1077" i="6"/>
  <c r="J1078" i="6"/>
  <c r="J1079" i="6"/>
  <c r="J1080" i="6"/>
  <c r="J1081" i="6"/>
  <c r="N678" i="6"/>
  <c r="N679" i="6"/>
  <c r="N680" i="6"/>
  <c r="N681" i="6"/>
  <c r="N682" i="6"/>
  <c r="N683" i="6"/>
  <c r="N684" i="6"/>
  <c r="N685" i="6"/>
  <c r="N686" i="6"/>
  <c r="N687" i="6"/>
  <c r="N688" i="6"/>
  <c r="N689" i="6"/>
  <c r="N690" i="6"/>
  <c r="N691" i="6"/>
  <c r="N692" i="6"/>
  <c r="N693" i="6"/>
  <c r="N694" i="6"/>
  <c r="N695" i="6"/>
  <c r="N696" i="6"/>
  <c r="N697" i="6"/>
  <c r="N698" i="6"/>
  <c r="N699" i="6"/>
  <c r="N700" i="6"/>
  <c r="N701" i="6"/>
  <c r="N702" i="6"/>
  <c r="N703" i="6"/>
  <c r="N704" i="6"/>
  <c r="N705" i="6"/>
  <c r="N706" i="6"/>
  <c r="N707" i="6"/>
  <c r="N708" i="6"/>
  <c r="N709" i="6"/>
  <c r="N710" i="6"/>
  <c r="N711" i="6"/>
  <c r="N712" i="6"/>
  <c r="N713" i="6"/>
  <c r="N714" i="6"/>
  <c r="N715" i="6"/>
  <c r="N716" i="6"/>
  <c r="N717" i="6"/>
  <c r="N718" i="6"/>
  <c r="N719" i="6"/>
  <c r="N720" i="6"/>
  <c r="N721" i="6"/>
  <c r="N722" i="6"/>
  <c r="N723" i="6"/>
  <c r="N724" i="6"/>
  <c r="N725" i="6"/>
  <c r="N726" i="6"/>
  <c r="N727" i="6"/>
  <c r="N728" i="6"/>
  <c r="N729" i="6"/>
  <c r="N730" i="6"/>
  <c r="N731" i="6"/>
  <c r="N732" i="6"/>
  <c r="N733" i="6"/>
  <c r="N734" i="6"/>
  <c r="N735" i="6"/>
  <c r="N736" i="6"/>
  <c r="N737" i="6"/>
  <c r="N738" i="6"/>
  <c r="N739" i="6"/>
  <c r="N740" i="6"/>
  <c r="N741" i="6"/>
  <c r="N742" i="6"/>
  <c r="N743" i="6"/>
  <c r="N744" i="6"/>
  <c r="N745" i="6"/>
  <c r="N746" i="6"/>
  <c r="N747" i="6"/>
  <c r="N748" i="6"/>
  <c r="N749" i="6"/>
  <c r="N750" i="6"/>
  <c r="N751" i="6"/>
  <c r="N752" i="6"/>
  <c r="N753" i="6"/>
  <c r="N754" i="6"/>
  <c r="N755" i="6"/>
  <c r="N756" i="6"/>
  <c r="N757" i="6"/>
  <c r="N758" i="6"/>
  <c r="N759" i="6"/>
  <c r="N760" i="6"/>
  <c r="N761" i="6"/>
  <c r="N762" i="6"/>
  <c r="N763" i="6"/>
  <c r="N764" i="6"/>
  <c r="N765" i="6"/>
  <c r="N766" i="6"/>
  <c r="N767" i="6"/>
  <c r="N768" i="6"/>
  <c r="N769" i="6"/>
  <c r="N770" i="6"/>
  <c r="N771" i="6"/>
  <c r="N772" i="6"/>
  <c r="N773" i="6"/>
  <c r="N774" i="6"/>
  <c r="N775" i="6"/>
  <c r="N776" i="6"/>
  <c r="N777" i="6"/>
  <c r="N778" i="6"/>
  <c r="N779" i="6"/>
  <c r="N780" i="6"/>
  <c r="N781" i="6"/>
  <c r="N782" i="6"/>
  <c r="N783" i="6"/>
  <c r="N784" i="6"/>
  <c r="N785" i="6"/>
  <c r="N786" i="6"/>
  <c r="N787" i="6"/>
  <c r="N788" i="6"/>
  <c r="N789" i="6"/>
  <c r="N790" i="6"/>
  <c r="N791" i="6"/>
  <c r="N792" i="6"/>
  <c r="N793" i="6"/>
  <c r="N794" i="6"/>
  <c r="N795" i="6"/>
  <c r="N796" i="6"/>
  <c r="N797" i="6"/>
  <c r="N798" i="6"/>
  <c r="N799" i="6"/>
  <c r="N800" i="6"/>
  <c r="N801" i="6"/>
  <c r="N802" i="6"/>
  <c r="N803" i="6"/>
  <c r="N804" i="6"/>
  <c r="N805" i="6"/>
  <c r="N806" i="6"/>
  <c r="N807" i="6"/>
  <c r="N808" i="6"/>
  <c r="N809" i="6"/>
  <c r="N810" i="6"/>
  <c r="N811" i="6"/>
  <c r="N812" i="6"/>
  <c r="N813" i="6"/>
  <c r="N814" i="6"/>
  <c r="N815" i="6"/>
  <c r="N816" i="6"/>
  <c r="N817" i="6"/>
  <c r="N818" i="6"/>
  <c r="N819" i="6"/>
  <c r="N820" i="6"/>
  <c r="N821" i="6"/>
  <c r="N822" i="6"/>
  <c r="N823" i="6"/>
  <c r="N824" i="6"/>
  <c r="N825" i="6"/>
  <c r="N826" i="6"/>
  <c r="N827" i="6"/>
  <c r="N828" i="6"/>
  <c r="N829" i="6"/>
  <c r="N830" i="6"/>
  <c r="N831" i="6"/>
  <c r="N832" i="6"/>
  <c r="N833" i="6"/>
  <c r="N834" i="6"/>
  <c r="N835" i="6"/>
  <c r="N836" i="6"/>
  <c r="N837" i="6"/>
  <c r="N838" i="6"/>
  <c r="N839" i="6"/>
  <c r="N840" i="6"/>
  <c r="N841" i="6"/>
  <c r="N842" i="6"/>
  <c r="N843" i="6"/>
  <c r="N844" i="6"/>
  <c r="N845" i="6"/>
  <c r="N846" i="6"/>
  <c r="N847" i="6"/>
  <c r="N848" i="6"/>
  <c r="N849" i="6"/>
  <c r="N850" i="6"/>
  <c r="N851" i="6"/>
  <c r="N852" i="6"/>
  <c r="N853" i="6"/>
  <c r="N854" i="6"/>
  <c r="N855" i="6"/>
  <c r="N856" i="6"/>
  <c r="N857" i="6"/>
  <c r="N858" i="6"/>
  <c r="N859" i="6"/>
  <c r="N860" i="6"/>
  <c r="N861" i="6"/>
  <c r="N862" i="6"/>
  <c r="N863" i="6"/>
  <c r="N864" i="6"/>
  <c r="N865" i="6"/>
  <c r="N866" i="6"/>
  <c r="N867" i="6"/>
  <c r="N868" i="6"/>
  <c r="N869" i="6"/>
  <c r="N870" i="6"/>
  <c r="N871" i="6"/>
  <c r="N872" i="6"/>
  <c r="N873" i="6"/>
  <c r="N874" i="6"/>
  <c r="N875" i="6"/>
  <c r="N876" i="6"/>
  <c r="N877" i="6"/>
  <c r="N878" i="6"/>
  <c r="N879" i="6"/>
  <c r="N880" i="6"/>
  <c r="N881" i="6"/>
  <c r="N882" i="6"/>
  <c r="N883" i="6"/>
  <c r="N884" i="6"/>
  <c r="N885" i="6"/>
  <c r="N886" i="6"/>
  <c r="N887" i="6"/>
  <c r="N888" i="6"/>
  <c r="N889" i="6"/>
  <c r="N890" i="6"/>
  <c r="N891" i="6"/>
  <c r="N892" i="6"/>
  <c r="N893" i="6"/>
  <c r="N894" i="6"/>
  <c r="N895" i="6"/>
  <c r="N896" i="6"/>
  <c r="N897" i="6"/>
  <c r="N898" i="6"/>
  <c r="N899" i="6"/>
  <c r="N900" i="6"/>
  <c r="N901" i="6"/>
  <c r="N902" i="6"/>
  <c r="N903" i="6"/>
  <c r="N904" i="6"/>
  <c r="N905" i="6"/>
  <c r="N906" i="6"/>
  <c r="N907" i="6"/>
  <c r="N908" i="6"/>
  <c r="N909" i="6"/>
  <c r="N910" i="6"/>
  <c r="N911" i="6"/>
  <c r="N912" i="6"/>
  <c r="N913" i="6"/>
  <c r="N914" i="6"/>
  <c r="N915" i="6"/>
  <c r="N916" i="6"/>
  <c r="N917" i="6"/>
  <c r="N918" i="6"/>
  <c r="N919" i="6"/>
  <c r="N920" i="6"/>
  <c r="N921" i="6"/>
  <c r="N922" i="6"/>
  <c r="N923" i="6"/>
  <c r="N924" i="6"/>
  <c r="N925" i="6"/>
  <c r="N926" i="6"/>
  <c r="N927" i="6"/>
  <c r="N928" i="6"/>
  <c r="N929" i="6"/>
  <c r="N930" i="6"/>
  <c r="N931" i="6"/>
  <c r="N932" i="6"/>
  <c r="N933" i="6"/>
  <c r="N934" i="6"/>
  <c r="N935" i="6"/>
  <c r="N936" i="6"/>
  <c r="N937" i="6"/>
  <c r="N938" i="6"/>
  <c r="N939" i="6"/>
  <c r="N940" i="6"/>
  <c r="N941" i="6"/>
  <c r="N942" i="6"/>
  <c r="N943" i="6"/>
  <c r="N944" i="6"/>
  <c r="N945" i="6"/>
  <c r="N946" i="6"/>
  <c r="N947" i="6"/>
  <c r="N948" i="6"/>
  <c r="N949" i="6"/>
  <c r="N950" i="6"/>
  <c r="N951" i="6"/>
  <c r="N952" i="6"/>
  <c r="N953" i="6"/>
  <c r="N954" i="6"/>
  <c r="N955" i="6"/>
  <c r="N956" i="6"/>
  <c r="N957" i="6"/>
  <c r="N958" i="6"/>
  <c r="N959" i="6"/>
  <c r="N960" i="6"/>
  <c r="N961" i="6"/>
  <c r="N962" i="6"/>
  <c r="N963" i="6"/>
  <c r="N964" i="6"/>
  <c r="N965" i="6"/>
  <c r="N966" i="6"/>
  <c r="N967" i="6"/>
  <c r="N968" i="6"/>
  <c r="N969" i="6"/>
  <c r="N970" i="6"/>
  <c r="N971" i="6"/>
  <c r="N972" i="6"/>
  <c r="N973" i="6"/>
  <c r="N974" i="6"/>
  <c r="N975" i="6"/>
  <c r="N976" i="6"/>
  <c r="N977" i="6"/>
  <c r="N978" i="6"/>
  <c r="N979" i="6"/>
  <c r="N980" i="6"/>
  <c r="N981" i="6"/>
  <c r="N982" i="6"/>
  <c r="N983" i="6"/>
  <c r="N984" i="6"/>
  <c r="N985" i="6"/>
  <c r="N986" i="6"/>
  <c r="N987" i="6"/>
  <c r="N988" i="6"/>
  <c r="N989" i="6"/>
  <c r="N990" i="6"/>
  <c r="N991" i="6"/>
  <c r="N992" i="6"/>
  <c r="N993" i="6"/>
  <c r="N994" i="6"/>
  <c r="N995" i="6"/>
  <c r="N996" i="6"/>
  <c r="N997" i="6"/>
  <c r="N998" i="6"/>
  <c r="N999" i="6"/>
  <c r="N1000" i="6"/>
  <c r="N1001" i="6"/>
  <c r="N1002" i="6"/>
  <c r="N1003" i="6"/>
  <c r="N1004" i="6"/>
  <c r="N1005" i="6"/>
  <c r="N1006" i="6"/>
  <c r="N1007" i="6"/>
  <c r="N1008" i="6"/>
  <c r="N1009" i="6"/>
  <c r="N1010" i="6"/>
  <c r="N1011" i="6"/>
  <c r="N1012" i="6"/>
  <c r="N1013" i="6"/>
  <c r="N1014" i="6"/>
  <c r="N1015" i="6"/>
  <c r="N1016" i="6"/>
  <c r="N1017" i="6"/>
  <c r="N1018" i="6"/>
  <c r="N1019" i="6"/>
  <c r="N1020" i="6"/>
  <c r="N1021" i="6"/>
  <c r="N1022" i="6"/>
  <c r="N1023" i="6"/>
  <c r="N1024" i="6"/>
  <c r="N1025" i="6"/>
  <c r="N1026" i="6"/>
  <c r="N1027" i="6"/>
  <c r="N1028" i="6"/>
  <c r="N1029" i="6"/>
  <c r="N1030" i="6"/>
  <c r="N1031" i="6"/>
  <c r="N1032" i="6"/>
  <c r="N1033" i="6"/>
  <c r="N1034" i="6"/>
  <c r="N1035" i="6"/>
  <c r="N1036" i="6"/>
  <c r="N1037" i="6"/>
  <c r="N1038" i="6"/>
  <c r="N1039" i="6"/>
  <c r="N1040" i="6"/>
  <c r="N1041" i="6"/>
  <c r="N1042" i="6"/>
  <c r="N1043" i="6"/>
  <c r="N1044" i="6"/>
  <c r="N1045" i="6"/>
  <c r="N1046" i="6"/>
  <c r="N1047" i="6"/>
  <c r="N1048" i="6"/>
  <c r="N1049" i="6"/>
  <c r="N1050" i="6"/>
  <c r="N1051" i="6"/>
  <c r="N1052" i="6"/>
  <c r="N1053" i="6"/>
  <c r="N1054" i="6"/>
  <c r="N1055" i="6"/>
  <c r="N1056" i="6"/>
  <c r="N1057" i="6"/>
  <c r="N1058" i="6"/>
  <c r="N1059" i="6"/>
  <c r="N1060" i="6"/>
  <c r="N1061" i="6"/>
  <c r="N1062" i="6"/>
  <c r="K689" i="6"/>
  <c r="K701" i="6"/>
  <c r="K704" i="6"/>
  <c r="K776" i="6"/>
  <c r="K782" i="6"/>
  <c r="K799" i="6"/>
  <c r="K803" i="6"/>
  <c r="K811" i="6"/>
  <c r="K825" i="6"/>
  <c r="K831" i="6"/>
  <c r="K833" i="6"/>
  <c r="K857" i="6"/>
  <c r="K861" i="6"/>
  <c r="K871" i="6"/>
  <c r="K937" i="6"/>
  <c r="K985" i="6"/>
  <c r="K999" i="6"/>
  <c r="K1000" i="6"/>
  <c r="K1040" i="6"/>
  <c r="K1061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1005" i="6"/>
  <c r="J1006" i="6"/>
  <c r="J1007" i="6"/>
  <c r="J1008" i="6"/>
  <c r="J1009" i="6"/>
  <c r="J1010" i="6"/>
  <c r="J1011" i="6"/>
  <c r="J1012" i="6"/>
  <c r="J1013" i="6"/>
  <c r="J1014" i="6"/>
  <c r="J1015" i="6"/>
  <c r="J1016" i="6"/>
  <c r="J1017" i="6"/>
  <c r="J1018" i="6"/>
  <c r="J1019" i="6"/>
  <c r="J1020" i="6"/>
  <c r="J1021" i="6"/>
  <c r="J1022" i="6"/>
  <c r="J1023" i="6"/>
  <c r="J1024" i="6"/>
  <c r="J1025" i="6"/>
  <c r="J1026" i="6"/>
  <c r="J1027" i="6"/>
  <c r="J1028" i="6"/>
  <c r="J1029" i="6"/>
  <c r="J1030" i="6"/>
  <c r="J1031" i="6"/>
  <c r="J1032" i="6"/>
  <c r="J1033" i="6"/>
  <c r="J1034" i="6"/>
  <c r="J1035" i="6"/>
  <c r="J1036" i="6"/>
  <c r="J1037" i="6"/>
  <c r="J1038" i="6"/>
  <c r="J1039" i="6"/>
  <c r="J1040" i="6"/>
  <c r="J1041" i="6"/>
  <c r="J1042" i="6"/>
  <c r="J1043" i="6"/>
  <c r="J1044" i="6"/>
  <c r="J1045" i="6"/>
  <c r="J1046" i="6"/>
  <c r="J1047" i="6"/>
  <c r="J1048" i="6"/>
  <c r="J1049" i="6"/>
  <c r="J1050" i="6"/>
  <c r="J1051" i="6"/>
  <c r="J1052" i="6"/>
  <c r="J1053" i="6"/>
  <c r="J1054" i="6"/>
  <c r="J1055" i="6"/>
  <c r="J1056" i="6"/>
  <c r="J1057" i="6"/>
  <c r="J1058" i="6"/>
  <c r="J1059" i="6"/>
  <c r="J1060" i="6"/>
  <c r="J1061" i="6"/>
  <c r="J1062" i="6"/>
  <c r="I2" i="10" l="1"/>
  <c r="I1" i="10"/>
  <c r="H2" i="10"/>
  <c r="B3" i="10"/>
  <c r="B4" i="10"/>
  <c r="B5" i="10"/>
  <c r="B2" i="10"/>
  <c r="B1" i="10"/>
  <c r="H1" i="10" l="1"/>
  <c r="L525" i="6"/>
  <c r="L526" i="6"/>
  <c r="L527" i="6"/>
  <c r="L528" i="6"/>
  <c r="L529" i="6"/>
  <c r="L530" i="6"/>
  <c r="L531" i="6"/>
  <c r="K525" i="6"/>
  <c r="K526" i="6"/>
  <c r="K527" i="6"/>
  <c r="K528" i="6"/>
  <c r="K529" i="6"/>
  <c r="K530" i="6"/>
  <c r="K531" i="6"/>
  <c r="J531" i="6"/>
  <c r="N531" i="6"/>
  <c r="J530" i="6"/>
  <c r="N530" i="6"/>
  <c r="J529" i="6"/>
  <c r="N529" i="6"/>
  <c r="J528" i="6"/>
  <c r="N528" i="6"/>
  <c r="J527" i="6"/>
  <c r="N527" i="6"/>
  <c r="J526" i="6"/>
  <c r="N526" i="6"/>
  <c r="J525" i="6"/>
  <c r="N525" i="6"/>
  <c r="O525" i="6"/>
  <c r="L512" i="6" l="1"/>
  <c r="L513" i="6"/>
  <c r="L514" i="6"/>
  <c r="L515" i="6"/>
  <c r="L516" i="6"/>
  <c r="L517" i="6"/>
  <c r="L518" i="6"/>
  <c r="L519" i="6"/>
  <c r="L520" i="6"/>
  <c r="K512" i="6"/>
  <c r="K513" i="6"/>
  <c r="K514" i="6"/>
  <c r="K515" i="6"/>
  <c r="K516" i="6"/>
  <c r="K517" i="6"/>
  <c r="K518" i="6"/>
  <c r="K519" i="6"/>
  <c r="K520" i="6"/>
  <c r="L511" i="6"/>
  <c r="K511" i="6"/>
  <c r="O520" i="6"/>
  <c r="O519" i="6"/>
  <c r="O518" i="6"/>
  <c r="O517" i="6"/>
  <c r="O516" i="6"/>
  <c r="O515" i="6"/>
  <c r="O514" i="6"/>
  <c r="J520" i="6"/>
  <c r="N520" i="6"/>
  <c r="J519" i="6"/>
  <c r="N519" i="6"/>
  <c r="J518" i="6"/>
  <c r="N518" i="6"/>
  <c r="J517" i="6"/>
  <c r="N517" i="6"/>
  <c r="J516" i="6"/>
  <c r="N516" i="6"/>
  <c r="J515" i="6"/>
  <c r="N515" i="6"/>
  <c r="J514" i="6"/>
  <c r="N514" i="6"/>
  <c r="J513" i="6"/>
  <c r="N513" i="6"/>
  <c r="O513" i="6"/>
  <c r="J512" i="6"/>
  <c r="N512" i="6"/>
  <c r="O512" i="6"/>
  <c r="J511" i="6"/>
  <c r="N511" i="6"/>
  <c r="O511" i="6"/>
  <c r="AF3" i="7" l="1"/>
  <c r="AF4" i="7"/>
  <c r="AF5" i="7"/>
  <c r="AF6" i="7"/>
  <c r="AF7" i="7"/>
  <c r="AF8" i="7"/>
  <c r="AF9" i="7"/>
  <c r="AF10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F36" i="7"/>
  <c r="AF37" i="7"/>
  <c r="AF38" i="7"/>
  <c r="AF39" i="7"/>
  <c r="AF40" i="7"/>
  <c r="AF41" i="7"/>
  <c r="AF42" i="7"/>
  <c r="AF43" i="7"/>
  <c r="AF44" i="7"/>
  <c r="AF45" i="7"/>
  <c r="AF46" i="7"/>
  <c r="AF47" i="7"/>
  <c r="AF48" i="7"/>
  <c r="AF49" i="7"/>
  <c r="AF50" i="7"/>
  <c r="AF51" i="7"/>
  <c r="AF52" i="7"/>
  <c r="AF53" i="7"/>
  <c r="AF54" i="7"/>
  <c r="AF55" i="7"/>
  <c r="AF56" i="7"/>
  <c r="AF57" i="7"/>
  <c r="AF58" i="7"/>
  <c r="AF59" i="7"/>
  <c r="AF60" i="7"/>
  <c r="AF61" i="7"/>
  <c r="AF62" i="7"/>
  <c r="AF63" i="7"/>
  <c r="AF64" i="7"/>
  <c r="AF65" i="7"/>
  <c r="AF66" i="7"/>
  <c r="AF67" i="7"/>
  <c r="AF68" i="7"/>
  <c r="AF69" i="7"/>
  <c r="AF70" i="7"/>
  <c r="AF71" i="7"/>
  <c r="AF72" i="7"/>
  <c r="AF2" i="7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8" i="6"/>
  <c r="O139" i="6"/>
  <c r="O140" i="6"/>
  <c r="O141" i="6"/>
  <c r="O142" i="6"/>
  <c r="O143" i="6"/>
  <c r="O144" i="6"/>
  <c r="O145" i="6"/>
  <c r="O146" i="6"/>
  <c r="O147" i="6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O161" i="6"/>
  <c r="O162" i="6"/>
  <c r="O163" i="6"/>
  <c r="O164" i="6"/>
  <c r="O165" i="6"/>
  <c r="O166" i="6"/>
  <c r="O167" i="6"/>
  <c r="O168" i="6"/>
  <c r="O169" i="6"/>
  <c r="O170" i="6"/>
  <c r="O171" i="6"/>
  <c r="O172" i="6"/>
  <c r="O173" i="6"/>
  <c r="O174" i="6"/>
  <c r="O175" i="6"/>
  <c r="O176" i="6"/>
  <c r="O177" i="6"/>
  <c r="O178" i="6"/>
  <c r="O179" i="6"/>
  <c r="O180" i="6"/>
  <c r="O181" i="6"/>
  <c r="O182" i="6"/>
  <c r="O183" i="6"/>
  <c r="O184" i="6"/>
  <c r="O185" i="6"/>
  <c r="O186" i="6"/>
  <c r="O187" i="6"/>
  <c r="O188" i="6"/>
  <c r="O189" i="6"/>
  <c r="O190" i="6"/>
  <c r="O191" i="6"/>
  <c r="O192" i="6"/>
  <c r="O193" i="6"/>
  <c r="O194" i="6"/>
  <c r="O195" i="6"/>
  <c r="O196" i="6"/>
  <c r="O197" i="6"/>
  <c r="O198" i="6"/>
  <c r="O199" i="6"/>
  <c r="O200" i="6"/>
  <c r="O202" i="6"/>
  <c r="O203" i="6"/>
  <c r="O204" i="6"/>
  <c r="O205" i="6"/>
  <c r="O206" i="6"/>
  <c r="O207" i="6"/>
  <c r="O208" i="6"/>
  <c r="O209" i="6"/>
  <c r="O211" i="6"/>
  <c r="O212" i="6"/>
  <c r="O213" i="6"/>
  <c r="O214" i="6"/>
  <c r="O215" i="6"/>
  <c r="O216" i="6"/>
  <c r="O217" i="6"/>
  <c r="O218" i="6"/>
  <c r="O219" i="6"/>
  <c r="O220" i="6"/>
  <c r="O221" i="6"/>
  <c r="O222" i="6"/>
  <c r="O223" i="6"/>
  <c r="O224" i="6"/>
  <c r="O225" i="6"/>
  <c r="O226" i="6"/>
  <c r="O228" i="6"/>
  <c r="O229" i="6"/>
  <c r="O230" i="6"/>
  <c r="O231" i="6"/>
  <c r="O232" i="6"/>
  <c r="O233" i="6"/>
  <c r="O234" i="6"/>
  <c r="O235" i="6"/>
  <c r="O236" i="6"/>
  <c r="O237" i="6"/>
  <c r="O238" i="6"/>
  <c r="O239" i="6"/>
  <c r="O240" i="6"/>
  <c r="O241" i="6"/>
  <c r="O242" i="6"/>
  <c r="O243" i="6"/>
  <c r="O244" i="6"/>
  <c r="O245" i="6"/>
  <c r="O246" i="6"/>
  <c r="O247" i="6"/>
  <c r="O248" i="6"/>
  <c r="O249" i="6"/>
  <c r="O250" i="6"/>
  <c r="O251" i="6"/>
  <c r="O252" i="6"/>
  <c r="O253" i="6"/>
  <c r="O254" i="6"/>
  <c r="O255" i="6"/>
  <c r="O256" i="6"/>
  <c r="O257" i="6"/>
  <c r="O258" i="6"/>
  <c r="O259" i="6"/>
  <c r="O260" i="6"/>
  <c r="O261" i="6"/>
  <c r="O262" i="6"/>
  <c r="O263" i="6"/>
  <c r="O264" i="6"/>
  <c r="O265" i="6"/>
  <c r="O266" i="6"/>
  <c r="O267" i="6"/>
  <c r="O268" i="6"/>
  <c r="O269" i="6"/>
  <c r="O270" i="6"/>
  <c r="O271" i="6"/>
  <c r="O272" i="6"/>
  <c r="O273" i="6"/>
  <c r="O274" i="6"/>
  <c r="O275" i="6"/>
  <c r="O276" i="6"/>
  <c r="O277" i="6"/>
  <c r="O278" i="6"/>
  <c r="O279" i="6"/>
  <c r="O280" i="6"/>
  <c r="O281" i="6"/>
  <c r="O282" i="6"/>
  <c r="O283" i="6"/>
  <c r="O284" i="6"/>
  <c r="O285" i="6"/>
  <c r="O286" i="6"/>
  <c r="O287" i="6"/>
  <c r="O288" i="6"/>
  <c r="O289" i="6"/>
  <c r="O290" i="6"/>
  <c r="O291" i="6"/>
  <c r="O292" i="6"/>
  <c r="O293" i="6"/>
  <c r="O294" i="6"/>
  <c r="O295" i="6"/>
  <c r="O296" i="6"/>
  <c r="O297" i="6"/>
  <c r="O298" i="6"/>
  <c r="O299" i="6"/>
  <c r="O300" i="6"/>
  <c r="O301" i="6"/>
  <c r="O302" i="6"/>
  <c r="O303" i="6"/>
  <c r="O304" i="6"/>
  <c r="O305" i="6"/>
  <c r="O306" i="6"/>
  <c r="O307" i="6"/>
  <c r="O308" i="6"/>
  <c r="O309" i="6"/>
  <c r="O310" i="6"/>
  <c r="O311" i="6"/>
  <c r="O312" i="6"/>
  <c r="O313" i="6"/>
  <c r="O314" i="6"/>
  <c r="O315" i="6"/>
  <c r="O316" i="6"/>
  <c r="O317" i="6"/>
  <c r="O318" i="6"/>
  <c r="O319" i="6"/>
  <c r="O320" i="6"/>
  <c r="O321" i="6"/>
  <c r="O322" i="6"/>
  <c r="O323" i="6"/>
  <c r="O324" i="6"/>
  <c r="O325" i="6"/>
  <c r="O326" i="6"/>
  <c r="O327" i="6"/>
  <c r="O328" i="6"/>
  <c r="O329" i="6"/>
  <c r="O330" i="6"/>
  <c r="O331" i="6"/>
  <c r="O332" i="6"/>
  <c r="O333" i="6"/>
  <c r="O334" i="6"/>
  <c r="O335" i="6"/>
  <c r="O336" i="6"/>
  <c r="O337" i="6"/>
  <c r="O338" i="6"/>
  <c r="O339" i="6"/>
  <c r="O340" i="6"/>
  <c r="O341" i="6"/>
  <c r="O342" i="6"/>
  <c r="O343" i="6"/>
  <c r="O344" i="6"/>
  <c r="O345" i="6"/>
  <c r="O346" i="6"/>
  <c r="O347" i="6"/>
  <c r="O348" i="6"/>
  <c r="O349" i="6"/>
  <c r="O350" i="6"/>
  <c r="O351" i="6"/>
  <c r="O352" i="6"/>
  <c r="O353" i="6"/>
  <c r="O354" i="6"/>
  <c r="O355" i="6"/>
  <c r="O356" i="6"/>
  <c r="O357" i="6"/>
  <c r="O358" i="6"/>
  <c r="O359" i="6"/>
  <c r="O360" i="6"/>
  <c r="O361" i="6"/>
  <c r="O362" i="6"/>
  <c r="O363" i="6"/>
  <c r="O364" i="6"/>
  <c r="O365" i="6"/>
  <c r="O366" i="6"/>
  <c r="O367" i="6"/>
  <c r="O368" i="6"/>
  <c r="O369" i="6"/>
  <c r="O370" i="6"/>
  <c r="O371" i="6"/>
  <c r="O372" i="6"/>
  <c r="O373" i="6"/>
  <c r="O374" i="6"/>
  <c r="O375" i="6"/>
  <c r="O376" i="6"/>
  <c r="O377" i="6"/>
  <c r="O378" i="6"/>
  <c r="O379" i="6"/>
  <c r="O380" i="6"/>
  <c r="O381" i="6"/>
  <c r="O382" i="6"/>
  <c r="O383" i="6"/>
  <c r="O384" i="6"/>
  <c r="O385" i="6"/>
  <c r="O386" i="6"/>
  <c r="O387" i="6"/>
  <c r="O388" i="6"/>
  <c r="O389" i="6"/>
  <c r="O390" i="6"/>
  <c r="O391" i="6"/>
  <c r="O392" i="6"/>
  <c r="O393" i="6"/>
  <c r="O394" i="6"/>
  <c r="O395" i="6"/>
  <c r="O396" i="6"/>
  <c r="O397" i="6"/>
  <c r="O398" i="6"/>
  <c r="O399" i="6"/>
  <c r="O400" i="6"/>
  <c r="O401" i="6"/>
  <c r="O402" i="6"/>
  <c r="O403" i="6"/>
  <c r="O404" i="6"/>
  <c r="O405" i="6"/>
  <c r="O406" i="6"/>
  <c r="O407" i="6"/>
  <c r="O408" i="6"/>
  <c r="O409" i="6"/>
  <c r="O410" i="6"/>
  <c r="O411" i="6"/>
  <c r="O412" i="6"/>
  <c r="O413" i="6"/>
  <c r="O414" i="6"/>
  <c r="O415" i="6"/>
  <c r="O416" i="6"/>
  <c r="O417" i="6"/>
  <c r="O418" i="6"/>
  <c r="O419" i="6"/>
  <c r="O420" i="6"/>
  <c r="O421" i="6"/>
  <c r="O422" i="6"/>
  <c r="O423" i="6"/>
  <c r="O424" i="6"/>
  <c r="O425" i="6"/>
  <c r="O426" i="6"/>
  <c r="O427" i="6"/>
  <c r="O428" i="6"/>
  <c r="O429" i="6"/>
  <c r="O430" i="6"/>
  <c r="O431" i="6"/>
  <c r="O432" i="6"/>
  <c r="O433" i="6"/>
  <c r="O434" i="6"/>
  <c r="O435" i="6"/>
  <c r="O436" i="6"/>
  <c r="O437" i="6"/>
  <c r="O438" i="6"/>
  <c r="O439" i="6"/>
  <c r="O440" i="6"/>
  <c r="O441" i="6"/>
  <c r="O442" i="6"/>
  <c r="O443" i="6"/>
  <c r="O444" i="6"/>
  <c r="O445" i="6"/>
  <c r="O446" i="6"/>
  <c r="O447" i="6"/>
  <c r="O448" i="6"/>
  <c r="O449" i="6"/>
  <c r="O450" i="6"/>
  <c r="O451" i="6"/>
  <c r="O452" i="6"/>
  <c r="O453" i="6"/>
  <c r="O454" i="6"/>
  <c r="O455" i="6"/>
  <c r="O456" i="6"/>
  <c r="O457" i="6"/>
  <c r="O458" i="6"/>
  <c r="O459" i="6"/>
  <c r="O460" i="6"/>
  <c r="O461" i="6"/>
  <c r="O462" i="6"/>
  <c r="O463" i="6"/>
  <c r="O464" i="6"/>
  <c r="O465" i="6"/>
  <c r="O466" i="6"/>
  <c r="O467" i="6"/>
  <c r="O468" i="6"/>
  <c r="O469" i="6"/>
  <c r="O470" i="6"/>
  <c r="O471" i="6"/>
  <c r="O472" i="6"/>
  <c r="O473" i="6"/>
  <c r="O474" i="6"/>
  <c r="O475" i="6"/>
  <c r="O476" i="6"/>
  <c r="O477" i="6"/>
  <c r="O478" i="6"/>
  <c r="O479" i="6"/>
  <c r="O480" i="6"/>
  <c r="O481" i="6"/>
  <c r="O482" i="6"/>
  <c r="O483" i="6"/>
  <c r="O484" i="6"/>
  <c r="O485" i="6"/>
  <c r="O486" i="6"/>
  <c r="O487" i="6"/>
  <c r="O488" i="6"/>
  <c r="O489" i="6"/>
  <c r="O490" i="6"/>
  <c r="O491" i="6"/>
  <c r="O492" i="6"/>
  <c r="O493" i="6"/>
  <c r="O494" i="6"/>
  <c r="O495" i="6"/>
  <c r="O496" i="6"/>
  <c r="O497" i="6"/>
  <c r="O498" i="6"/>
  <c r="O499" i="6"/>
  <c r="O500" i="6"/>
  <c r="O501" i="6"/>
  <c r="O502" i="6"/>
  <c r="O503" i="6"/>
  <c r="O504" i="6"/>
  <c r="O505" i="6"/>
  <c r="O506" i="6"/>
  <c r="O507" i="6"/>
  <c r="O508" i="6"/>
  <c r="O509" i="6"/>
  <c r="O510" i="6"/>
  <c r="O607" i="6"/>
  <c r="O608" i="6"/>
  <c r="O609" i="6"/>
  <c r="O610" i="6"/>
  <c r="O611" i="6"/>
  <c r="O612" i="6"/>
  <c r="O613" i="6"/>
  <c r="O614" i="6"/>
  <c r="O615" i="6"/>
  <c r="O616" i="6"/>
  <c r="O617" i="6"/>
  <c r="O618" i="6"/>
  <c r="O619" i="6"/>
  <c r="O620" i="6"/>
  <c r="O621" i="6"/>
  <c r="O622" i="6"/>
  <c r="O623" i="6"/>
  <c r="O624" i="6"/>
  <c r="O625" i="6"/>
  <c r="O626" i="6"/>
  <c r="O627" i="6"/>
  <c r="O628" i="6"/>
  <c r="O629" i="6"/>
  <c r="O630" i="6"/>
  <c r="O631" i="6"/>
  <c r="O632" i="6"/>
  <c r="O633" i="6"/>
  <c r="O634" i="6"/>
  <c r="O635" i="6"/>
  <c r="O636" i="6"/>
  <c r="O637" i="6"/>
  <c r="O638" i="6"/>
  <c r="O639" i="6"/>
  <c r="O640" i="6"/>
  <c r="O641" i="6"/>
  <c r="O642" i="6"/>
  <c r="O643" i="6"/>
  <c r="O644" i="6"/>
  <c r="O645" i="6"/>
  <c r="O646" i="6"/>
  <c r="O647" i="6"/>
  <c r="O648" i="6"/>
  <c r="O649" i="6"/>
  <c r="O650" i="6"/>
  <c r="O651" i="6"/>
  <c r="O652" i="6"/>
  <c r="O653" i="6"/>
  <c r="O654" i="6"/>
  <c r="O655" i="6"/>
  <c r="O656" i="6"/>
  <c r="O657" i="6"/>
  <c r="O658" i="6"/>
  <c r="O659" i="6"/>
  <c r="O660" i="6"/>
  <c r="O661" i="6"/>
  <c r="O662" i="6"/>
  <c r="O663" i="6"/>
  <c r="O664" i="6"/>
  <c r="O665" i="6"/>
  <c r="O666" i="6"/>
  <c r="O667" i="6"/>
  <c r="O2" i="6"/>
  <c r="O668" i="6"/>
  <c r="O669" i="6"/>
  <c r="O670" i="6"/>
  <c r="O671" i="6"/>
  <c r="O672" i="6"/>
  <c r="O673" i="6"/>
  <c r="O674" i="6"/>
  <c r="O675" i="6"/>
  <c r="O676" i="6"/>
  <c r="O677" i="6"/>
  <c r="J677" i="6"/>
  <c r="N677" i="6"/>
  <c r="J676" i="6"/>
  <c r="N676" i="6"/>
  <c r="J675" i="6"/>
  <c r="N675" i="6"/>
  <c r="J674" i="6"/>
  <c r="N674" i="6"/>
  <c r="J673" i="6"/>
  <c r="N673" i="6"/>
  <c r="J672" i="6"/>
  <c r="N672" i="6"/>
  <c r="J671" i="6"/>
  <c r="N671" i="6"/>
  <c r="J670" i="6"/>
  <c r="N670" i="6"/>
  <c r="J669" i="6"/>
  <c r="N669" i="6"/>
  <c r="J668" i="6"/>
  <c r="N668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4" i="6"/>
  <c r="N135" i="6"/>
  <c r="N136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82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2" i="6"/>
  <c r="N203" i="6"/>
  <c r="N204" i="6"/>
  <c r="N205" i="6"/>
  <c r="N206" i="6"/>
  <c r="N207" i="6"/>
  <c r="N208" i="6"/>
  <c r="N209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N269" i="6"/>
  <c r="N270" i="6"/>
  <c r="N271" i="6"/>
  <c r="N272" i="6"/>
  <c r="N273" i="6"/>
  <c r="N274" i="6"/>
  <c r="N275" i="6"/>
  <c r="N276" i="6"/>
  <c r="N277" i="6"/>
  <c r="N278" i="6"/>
  <c r="N279" i="6"/>
  <c r="N280" i="6"/>
  <c r="N281" i="6"/>
  <c r="N282" i="6"/>
  <c r="N283" i="6"/>
  <c r="N284" i="6"/>
  <c r="N285" i="6"/>
  <c r="N286" i="6"/>
  <c r="N287" i="6"/>
  <c r="N288" i="6"/>
  <c r="N289" i="6"/>
  <c r="N290" i="6"/>
  <c r="N291" i="6"/>
  <c r="N292" i="6"/>
  <c r="N293" i="6"/>
  <c r="N294" i="6"/>
  <c r="N295" i="6"/>
  <c r="N296" i="6"/>
  <c r="N297" i="6"/>
  <c r="N298" i="6"/>
  <c r="N299" i="6"/>
  <c r="N300" i="6"/>
  <c r="N301" i="6"/>
  <c r="N302" i="6"/>
  <c r="N303" i="6"/>
  <c r="N304" i="6"/>
  <c r="N305" i="6"/>
  <c r="N306" i="6"/>
  <c r="N307" i="6"/>
  <c r="N308" i="6"/>
  <c r="N309" i="6"/>
  <c r="N310" i="6"/>
  <c r="N311" i="6"/>
  <c r="N312" i="6"/>
  <c r="N313" i="6"/>
  <c r="N314" i="6"/>
  <c r="N315" i="6"/>
  <c r="N316" i="6"/>
  <c r="N317" i="6"/>
  <c r="N318" i="6"/>
  <c r="N319" i="6"/>
  <c r="N320" i="6"/>
  <c r="N321" i="6"/>
  <c r="N322" i="6"/>
  <c r="N323" i="6"/>
  <c r="N324" i="6"/>
  <c r="N325" i="6"/>
  <c r="N326" i="6"/>
  <c r="N327" i="6"/>
  <c r="N328" i="6"/>
  <c r="N329" i="6"/>
  <c r="N330" i="6"/>
  <c r="N331" i="6"/>
  <c r="N332" i="6"/>
  <c r="N333" i="6"/>
  <c r="N334" i="6"/>
  <c r="N335" i="6"/>
  <c r="N336" i="6"/>
  <c r="N337" i="6"/>
  <c r="N338" i="6"/>
  <c r="N339" i="6"/>
  <c r="N340" i="6"/>
  <c r="N341" i="6"/>
  <c r="N342" i="6"/>
  <c r="N343" i="6"/>
  <c r="N344" i="6"/>
  <c r="N345" i="6"/>
  <c r="N346" i="6"/>
  <c r="N347" i="6"/>
  <c r="N348" i="6"/>
  <c r="N349" i="6"/>
  <c r="N350" i="6"/>
  <c r="N351" i="6"/>
  <c r="N352" i="6"/>
  <c r="N353" i="6"/>
  <c r="N354" i="6"/>
  <c r="N355" i="6"/>
  <c r="N356" i="6"/>
  <c r="N357" i="6"/>
  <c r="N358" i="6"/>
  <c r="N359" i="6"/>
  <c r="N360" i="6"/>
  <c r="N361" i="6"/>
  <c r="N362" i="6"/>
  <c r="N363" i="6"/>
  <c r="N364" i="6"/>
  <c r="N365" i="6"/>
  <c r="N366" i="6"/>
  <c r="N367" i="6"/>
  <c r="N368" i="6"/>
  <c r="N369" i="6"/>
  <c r="N370" i="6"/>
  <c r="N371" i="6"/>
  <c r="N372" i="6"/>
  <c r="N373" i="6"/>
  <c r="N374" i="6"/>
  <c r="N375" i="6"/>
  <c r="N376" i="6"/>
  <c r="N377" i="6"/>
  <c r="N378" i="6"/>
  <c r="N379" i="6"/>
  <c r="N380" i="6"/>
  <c r="N381" i="6"/>
  <c r="N382" i="6"/>
  <c r="N383" i="6"/>
  <c r="N384" i="6"/>
  <c r="N385" i="6"/>
  <c r="N386" i="6"/>
  <c r="N387" i="6"/>
  <c r="N388" i="6"/>
  <c r="N389" i="6"/>
  <c r="N390" i="6"/>
  <c r="N391" i="6"/>
  <c r="N392" i="6"/>
  <c r="N393" i="6"/>
  <c r="N394" i="6"/>
  <c r="N395" i="6"/>
  <c r="N396" i="6"/>
  <c r="N397" i="6"/>
  <c r="N398" i="6"/>
  <c r="N399" i="6"/>
  <c r="N400" i="6"/>
  <c r="N401" i="6"/>
  <c r="N402" i="6"/>
  <c r="N403" i="6"/>
  <c r="N404" i="6"/>
  <c r="N405" i="6"/>
  <c r="N406" i="6"/>
  <c r="N407" i="6"/>
  <c r="N408" i="6"/>
  <c r="N409" i="6"/>
  <c r="N410" i="6"/>
  <c r="N411" i="6"/>
  <c r="N412" i="6"/>
  <c r="N413" i="6"/>
  <c r="N414" i="6"/>
  <c r="N415" i="6"/>
  <c r="N416" i="6"/>
  <c r="N417" i="6"/>
  <c r="N418" i="6"/>
  <c r="N419" i="6"/>
  <c r="N420" i="6"/>
  <c r="N421" i="6"/>
  <c r="N422" i="6"/>
  <c r="N423" i="6"/>
  <c r="N424" i="6"/>
  <c r="N425" i="6"/>
  <c r="N426" i="6"/>
  <c r="N427" i="6"/>
  <c r="N428" i="6"/>
  <c r="N429" i="6"/>
  <c r="N430" i="6"/>
  <c r="N431" i="6"/>
  <c r="N432" i="6"/>
  <c r="N433" i="6"/>
  <c r="N434" i="6"/>
  <c r="N435" i="6"/>
  <c r="N436" i="6"/>
  <c r="N437" i="6"/>
  <c r="N438" i="6"/>
  <c r="N439" i="6"/>
  <c r="N440" i="6"/>
  <c r="N441" i="6"/>
  <c r="N442" i="6"/>
  <c r="N443" i="6"/>
  <c r="N444" i="6"/>
  <c r="N445" i="6"/>
  <c r="N446" i="6"/>
  <c r="N447" i="6"/>
  <c r="N448" i="6"/>
  <c r="N449" i="6"/>
  <c r="N450" i="6"/>
  <c r="N451" i="6"/>
  <c r="N452" i="6"/>
  <c r="N453" i="6"/>
  <c r="N454" i="6"/>
  <c r="N455" i="6"/>
  <c r="N456" i="6"/>
  <c r="N457" i="6"/>
  <c r="N458" i="6"/>
  <c r="N459" i="6"/>
  <c r="N460" i="6"/>
  <c r="N461" i="6"/>
  <c r="N462" i="6"/>
  <c r="N463" i="6"/>
  <c r="N464" i="6"/>
  <c r="N465" i="6"/>
  <c r="N466" i="6"/>
  <c r="N467" i="6"/>
  <c r="N468" i="6"/>
  <c r="N469" i="6"/>
  <c r="N470" i="6"/>
  <c r="N471" i="6"/>
  <c r="N472" i="6"/>
  <c r="N473" i="6"/>
  <c r="N474" i="6"/>
  <c r="N475" i="6"/>
  <c r="N476" i="6"/>
  <c r="N477" i="6"/>
  <c r="N478" i="6"/>
  <c r="N479" i="6"/>
  <c r="N480" i="6"/>
  <c r="N481" i="6"/>
  <c r="N482" i="6"/>
  <c r="N483" i="6"/>
  <c r="N484" i="6"/>
  <c r="N485" i="6"/>
  <c r="N486" i="6"/>
  <c r="N487" i="6"/>
  <c r="N488" i="6"/>
  <c r="N489" i="6"/>
  <c r="N490" i="6"/>
  <c r="N491" i="6"/>
  <c r="N492" i="6"/>
  <c r="N493" i="6"/>
  <c r="N494" i="6"/>
  <c r="N495" i="6"/>
  <c r="N496" i="6"/>
  <c r="N497" i="6"/>
  <c r="N498" i="6"/>
  <c r="N499" i="6"/>
  <c r="N500" i="6"/>
  <c r="N501" i="6"/>
  <c r="N502" i="6"/>
  <c r="N503" i="6"/>
  <c r="N504" i="6"/>
  <c r="N505" i="6"/>
  <c r="N506" i="6"/>
  <c r="N507" i="6"/>
  <c r="N508" i="6"/>
  <c r="N509" i="6"/>
  <c r="N510" i="6"/>
  <c r="N607" i="6"/>
  <c r="N608" i="6"/>
  <c r="N609" i="6"/>
  <c r="N610" i="6"/>
  <c r="N611" i="6"/>
  <c r="N612" i="6"/>
  <c r="N613" i="6"/>
  <c r="N614" i="6"/>
  <c r="N615" i="6"/>
  <c r="N616" i="6"/>
  <c r="N617" i="6"/>
  <c r="N618" i="6"/>
  <c r="N619" i="6"/>
  <c r="N620" i="6"/>
  <c r="N621" i="6"/>
  <c r="N622" i="6"/>
  <c r="N623" i="6"/>
  <c r="N624" i="6"/>
  <c r="N625" i="6"/>
  <c r="N626" i="6"/>
  <c r="N627" i="6"/>
  <c r="N628" i="6"/>
  <c r="N629" i="6"/>
  <c r="N630" i="6"/>
  <c r="N631" i="6"/>
  <c r="N632" i="6"/>
  <c r="N633" i="6"/>
  <c r="N634" i="6"/>
  <c r="N635" i="6"/>
  <c r="N636" i="6"/>
  <c r="N637" i="6"/>
  <c r="N638" i="6"/>
  <c r="N639" i="6"/>
  <c r="N640" i="6"/>
  <c r="N641" i="6"/>
  <c r="N642" i="6"/>
  <c r="N643" i="6"/>
  <c r="N644" i="6"/>
  <c r="N645" i="6"/>
  <c r="N646" i="6"/>
  <c r="N647" i="6"/>
  <c r="N648" i="6"/>
  <c r="N649" i="6"/>
  <c r="N650" i="6"/>
  <c r="N651" i="6"/>
  <c r="N652" i="6"/>
  <c r="N653" i="6"/>
  <c r="N654" i="6"/>
  <c r="N655" i="6"/>
  <c r="N656" i="6"/>
  <c r="N657" i="6"/>
  <c r="N658" i="6"/>
  <c r="N659" i="6"/>
  <c r="N660" i="6"/>
  <c r="N661" i="6"/>
  <c r="N662" i="6"/>
  <c r="N663" i="6"/>
  <c r="N664" i="6"/>
  <c r="N665" i="6"/>
  <c r="N666" i="6"/>
  <c r="N667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3" i="6"/>
  <c r="N4" i="6"/>
  <c r="N5" i="6"/>
  <c r="N6" i="6"/>
  <c r="N7" i="6"/>
  <c r="N8" i="6"/>
  <c r="N9" i="6"/>
  <c r="N10" i="6"/>
  <c r="N11" i="6"/>
  <c r="N12" i="6"/>
  <c r="N2" i="6"/>
  <c r="K667" i="6"/>
  <c r="L667" i="6"/>
  <c r="K666" i="6"/>
  <c r="L666" i="6"/>
  <c r="K665" i="6"/>
  <c r="L665" i="6"/>
  <c r="K664" i="6"/>
  <c r="L664" i="6"/>
  <c r="K663" i="6"/>
  <c r="L663" i="6"/>
  <c r="K662" i="6"/>
  <c r="L662" i="6"/>
  <c r="K661" i="6"/>
  <c r="L661" i="6"/>
  <c r="K660" i="6"/>
  <c r="L660" i="6"/>
  <c r="K659" i="6"/>
  <c r="L659" i="6"/>
  <c r="J667" i="6"/>
  <c r="J666" i="6"/>
  <c r="J665" i="6"/>
  <c r="J664" i="6"/>
  <c r="J663" i="6"/>
  <c r="J662" i="6"/>
  <c r="J661" i="6"/>
  <c r="J660" i="6"/>
  <c r="J659" i="6"/>
  <c r="K658" i="6"/>
  <c r="L658" i="6"/>
  <c r="K657" i="6"/>
  <c r="L657" i="6"/>
  <c r="K656" i="6"/>
  <c r="L656" i="6"/>
  <c r="K655" i="6"/>
  <c r="L655" i="6"/>
  <c r="K654" i="6"/>
  <c r="L654" i="6"/>
  <c r="K653" i="6"/>
  <c r="L653" i="6"/>
  <c r="K652" i="6"/>
  <c r="L652" i="6"/>
  <c r="K651" i="6"/>
  <c r="L651" i="6"/>
  <c r="K650" i="6"/>
  <c r="L650" i="6"/>
  <c r="K649" i="6"/>
  <c r="L649" i="6"/>
  <c r="K648" i="6"/>
  <c r="L648" i="6"/>
  <c r="K647" i="6"/>
  <c r="L647" i="6"/>
  <c r="K646" i="6"/>
  <c r="L646" i="6"/>
  <c r="K645" i="6"/>
  <c r="L645" i="6"/>
  <c r="J658" i="6"/>
  <c r="J657" i="6"/>
  <c r="J656" i="6"/>
  <c r="J655" i="6"/>
  <c r="J654" i="6"/>
  <c r="J653" i="6"/>
  <c r="J652" i="6"/>
  <c r="J651" i="6"/>
  <c r="J650" i="6"/>
  <c r="J649" i="6"/>
  <c r="J648" i="6"/>
  <c r="J647" i="6"/>
  <c r="J646" i="6"/>
  <c r="J645" i="6"/>
  <c r="M607" i="6"/>
  <c r="M608" i="6"/>
  <c r="M609" i="6"/>
  <c r="M610" i="6"/>
  <c r="M611" i="6"/>
  <c r="M612" i="6"/>
  <c r="M613" i="6"/>
  <c r="M614" i="6"/>
  <c r="M615" i="6"/>
  <c r="M616" i="6"/>
  <c r="M617" i="6"/>
  <c r="M618" i="6"/>
  <c r="M619" i="6"/>
  <c r="M620" i="6"/>
  <c r="M621" i="6"/>
  <c r="M622" i="6"/>
  <c r="M623" i="6"/>
  <c r="M624" i="6"/>
  <c r="M625" i="6"/>
  <c r="M626" i="6"/>
  <c r="M627" i="6"/>
  <c r="M628" i="6"/>
  <c r="M629" i="6"/>
  <c r="M630" i="6"/>
  <c r="M631" i="6"/>
  <c r="M632" i="6"/>
  <c r="M633" i="6"/>
  <c r="M634" i="6"/>
  <c r="M635" i="6"/>
  <c r="M636" i="6"/>
  <c r="M637" i="6"/>
  <c r="M638" i="6"/>
  <c r="M639" i="6"/>
  <c r="M640" i="6"/>
  <c r="M641" i="6"/>
  <c r="M642" i="6"/>
  <c r="M643" i="6"/>
  <c r="M644" i="6"/>
  <c r="L608" i="6"/>
  <c r="L609" i="6"/>
  <c r="L610" i="6"/>
  <c r="L611" i="6"/>
  <c r="L612" i="6"/>
  <c r="L613" i="6"/>
  <c r="L614" i="6"/>
  <c r="L615" i="6"/>
  <c r="L616" i="6"/>
  <c r="L617" i="6"/>
  <c r="L618" i="6"/>
  <c r="L619" i="6"/>
  <c r="L620" i="6"/>
  <c r="L621" i="6"/>
  <c r="L622" i="6"/>
  <c r="L623" i="6"/>
  <c r="L624" i="6"/>
  <c r="L625" i="6"/>
  <c r="L626" i="6"/>
  <c r="L627" i="6"/>
  <c r="L628" i="6"/>
  <c r="L629" i="6"/>
  <c r="L630" i="6"/>
  <c r="L631" i="6"/>
  <c r="L632" i="6"/>
  <c r="L633" i="6"/>
  <c r="L634" i="6"/>
  <c r="L635" i="6"/>
  <c r="L636" i="6"/>
  <c r="L637" i="6"/>
  <c r="L638" i="6"/>
  <c r="L639" i="6"/>
  <c r="L640" i="6"/>
  <c r="L641" i="6"/>
  <c r="L642" i="6"/>
  <c r="L643" i="6"/>
  <c r="L644" i="6"/>
  <c r="K608" i="6"/>
  <c r="K609" i="6"/>
  <c r="K610" i="6"/>
  <c r="K611" i="6"/>
  <c r="K612" i="6"/>
  <c r="K613" i="6"/>
  <c r="K614" i="6"/>
  <c r="K615" i="6"/>
  <c r="K616" i="6"/>
  <c r="K617" i="6"/>
  <c r="K618" i="6"/>
  <c r="K619" i="6"/>
  <c r="K620" i="6"/>
  <c r="K621" i="6"/>
  <c r="K622" i="6"/>
  <c r="K623" i="6"/>
  <c r="K624" i="6"/>
  <c r="K625" i="6"/>
  <c r="K626" i="6"/>
  <c r="K627" i="6"/>
  <c r="K628" i="6"/>
  <c r="K629" i="6"/>
  <c r="K630" i="6"/>
  <c r="K631" i="6"/>
  <c r="K632" i="6"/>
  <c r="K633" i="6"/>
  <c r="K634" i="6"/>
  <c r="K635" i="6"/>
  <c r="K636" i="6"/>
  <c r="K637" i="6"/>
  <c r="K638" i="6"/>
  <c r="K639" i="6"/>
  <c r="K640" i="6"/>
  <c r="K641" i="6"/>
  <c r="K642" i="6"/>
  <c r="K643" i="6"/>
  <c r="K644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K607" i="6"/>
  <c r="L607" i="6"/>
  <c r="J607" i="6"/>
  <c r="U3" i="7" l="1"/>
  <c r="U4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/>
  <c r="U71" i="7"/>
  <c r="U72" i="7"/>
  <c r="U73" i="7"/>
  <c r="U74" i="7"/>
  <c r="U75" i="7"/>
  <c r="U76" i="7"/>
  <c r="U77" i="7"/>
  <c r="U78" i="7"/>
  <c r="U79" i="7"/>
  <c r="U80" i="7"/>
  <c r="U81" i="7"/>
  <c r="U82" i="7"/>
  <c r="U83" i="7"/>
  <c r="U84" i="7"/>
  <c r="U85" i="7"/>
  <c r="U86" i="7"/>
  <c r="U87" i="7"/>
  <c r="U88" i="7"/>
  <c r="U89" i="7"/>
  <c r="U90" i="7"/>
  <c r="U91" i="7"/>
  <c r="U92" i="7"/>
  <c r="U93" i="7"/>
  <c r="U94" i="7"/>
  <c r="U95" i="7"/>
  <c r="U96" i="7"/>
  <c r="U97" i="7"/>
  <c r="U98" i="7"/>
  <c r="U99" i="7"/>
  <c r="U100" i="7"/>
  <c r="U101" i="7"/>
  <c r="U102" i="7"/>
  <c r="U103" i="7"/>
  <c r="U104" i="7"/>
  <c r="U105" i="7"/>
  <c r="U106" i="7"/>
  <c r="U2" i="7"/>
  <c r="S3" i="7" l="1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S71" i="7"/>
  <c r="S72" i="7"/>
  <c r="S73" i="7"/>
  <c r="S74" i="7"/>
  <c r="S75" i="7"/>
  <c r="S76" i="7"/>
  <c r="S77" i="7"/>
  <c r="S78" i="7"/>
  <c r="S79" i="7"/>
  <c r="S80" i="7"/>
  <c r="S81" i="7"/>
  <c r="S82" i="7"/>
  <c r="S83" i="7"/>
  <c r="S84" i="7"/>
  <c r="S85" i="7"/>
  <c r="S86" i="7"/>
  <c r="S87" i="7"/>
  <c r="S88" i="7"/>
  <c r="S89" i="7"/>
  <c r="S90" i="7"/>
  <c r="S91" i="7"/>
  <c r="S92" i="7"/>
  <c r="S93" i="7"/>
  <c r="S94" i="7"/>
  <c r="S95" i="7"/>
  <c r="S96" i="7"/>
  <c r="S97" i="7"/>
  <c r="S98" i="7"/>
  <c r="S99" i="7"/>
  <c r="S100" i="7"/>
  <c r="S101" i="7"/>
  <c r="S102" i="7"/>
  <c r="S103" i="7"/>
  <c r="S104" i="7"/>
  <c r="S105" i="7"/>
  <c r="S106" i="7"/>
  <c r="S2" i="7"/>
  <c r="AE4" i="7" l="1"/>
  <c r="AC4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91" i="7"/>
  <c r="T92" i="7"/>
  <c r="T93" i="7"/>
  <c r="T94" i="7"/>
  <c r="T95" i="7"/>
  <c r="T96" i="7"/>
  <c r="T97" i="7"/>
  <c r="T98" i="7"/>
  <c r="T99" i="7"/>
  <c r="T100" i="7"/>
  <c r="T101" i="7"/>
  <c r="T102" i="7"/>
  <c r="T103" i="7"/>
  <c r="T104" i="7"/>
  <c r="T105" i="7"/>
  <c r="T106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Q73" i="7"/>
  <c r="Q74" i="7"/>
  <c r="Q75" i="7"/>
  <c r="Q76" i="7"/>
  <c r="Q77" i="7"/>
  <c r="Q78" i="7"/>
  <c r="Q79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Q96" i="7"/>
  <c r="Q97" i="7"/>
  <c r="Q98" i="7"/>
  <c r="Q99" i="7"/>
  <c r="Q100" i="7"/>
  <c r="Q101" i="7"/>
  <c r="Q102" i="7"/>
  <c r="Q103" i="7"/>
  <c r="Q104" i="7"/>
  <c r="Q105" i="7"/>
  <c r="Q106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T3" i="7"/>
  <c r="T4" i="7"/>
  <c r="T5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2" i="7"/>
  <c r="R3" i="7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2" i="7"/>
  <c r="Q3" i="7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2" i="7"/>
  <c r="P3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2" i="7"/>
  <c r="Q110" i="7" l="1"/>
  <c r="T108" i="7"/>
  <c r="T109" i="7"/>
  <c r="P109" i="7"/>
  <c r="Q109" i="7"/>
  <c r="R110" i="7"/>
  <c r="A18" i="7"/>
  <c r="T110" i="7"/>
  <c r="P108" i="7"/>
  <c r="Q108" i="7"/>
  <c r="P110" i="7"/>
  <c r="A19" i="7"/>
  <c r="A52" i="7"/>
  <c r="A51" i="7"/>
  <c r="Q111" i="7"/>
  <c r="A93" i="7"/>
  <c r="A92" i="7"/>
  <c r="T111" i="7"/>
  <c r="R108" i="7"/>
  <c r="A80" i="7"/>
  <c r="P111" i="7"/>
  <c r="R111" i="7"/>
  <c r="A79" i="7"/>
  <c r="R109" i="7"/>
  <c r="M501" i="6"/>
  <c r="M502" i="6"/>
  <c r="M503" i="6"/>
  <c r="M504" i="6"/>
  <c r="M505" i="6"/>
  <c r="M506" i="6"/>
  <c r="M507" i="6"/>
  <c r="M508" i="6"/>
  <c r="M509" i="6"/>
  <c r="M510" i="6"/>
  <c r="K510" i="6"/>
  <c r="L510" i="6"/>
  <c r="K509" i="6"/>
  <c r="L509" i="6"/>
  <c r="K508" i="6"/>
  <c r="L508" i="6"/>
  <c r="K507" i="6"/>
  <c r="L507" i="6"/>
  <c r="K506" i="6"/>
  <c r="L506" i="6"/>
  <c r="K505" i="6"/>
  <c r="L505" i="6"/>
  <c r="K504" i="6"/>
  <c r="L504" i="6"/>
  <c r="K503" i="6"/>
  <c r="L503" i="6"/>
  <c r="K502" i="6"/>
  <c r="L502" i="6"/>
  <c r="K501" i="6"/>
  <c r="L501" i="6"/>
  <c r="J510" i="6"/>
  <c r="J509" i="6"/>
  <c r="J508" i="6"/>
  <c r="J507" i="6"/>
  <c r="J506" i="6"/>
  <c r="J505" i="6"/>
  <c r="J504" i="6"/>
  <c r="J503" i="6"/>
  <c r="J502" i="6"/>
  <c r="J501" i="6"/>
  <c r="J500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M500" i="6"/>
  <c r="K500" i="6"/>
  <c r="L500" i="6"/>
  <c r="K499" i="6"/>
  <c r="L499" i="6"/>
  <c r="K498" i="6"/>
  <c r="L498" i="6"/>
  <c r="K497" i="6"/>
  <c r="L497" i="6"/>
  <c r="K496" i="6"/>
  <c r="L496" i="6"/>
  <c r="K495" i="6"/>
  <c r="L495" i="6"/>
  <c r="K494" i="6"/>
  <c r="L494" i="6"/>
  <c r="K493" i="6"/>
  <c r="L493" i="6"/>
  <c r="K492" i="6"/>
  <c r="L492" i="6"/>
  <c r="K491" i="6"/>
  <c r="L491" i="6"/>
  <c r="K490" i="6"/>
  <c r="L490" i="6"/>
  <c r="K489" i="6"/>
  <c r="L489" i="6"/>
  <c r="K488" i="6"/>
  <c r="L488" i="6"/>
  <c r="K487" i="6"/>
  <c r="L487" i="6"/>
  <c r="M499" i="6"/>
  <c r="M498" i="6"/>
  <c r="M497" i="6"/>
  <c r="M496" i="6"/>
  <c r="M495" i="6"/>
  <c r="M494" i="6"/>
  <c r="M493" i="6"/>
  <c r="M492" i="6"/>
  <c r="M491" i="6"/>
  <c r="M490" i="6"/>
  <c r="M489" i="6"/>
  <c r="M488" i="6"/>
  <c r="M487" i="6"/>
  <c r="K486" i="6"/>
  <c r="L486" i="6"/>
  <c r="K485" i="6"/>
  <c r="L485" i="6"/>
  <c r="K484" i="6"/>
  <c r="L484" i="6"/>
  <c r="M486" i="6"/>
  <c r="M485" i="6"/>
  <c r="M484" i="6"/>
  <c r="K483" i="6"/>
  <c r="L483" i="6"/>
  <c r="M483" i="6"/>
  <c r="K482" i="6"/>
  <c r="L482" i="6"/>
  <c r="M482" i="6"/>
  <c r="K481" i="6"/>
  <c r="L481" i="6"/>
  <c r="M481" i="6"/>
  <c r="K480" i="6"/>
  <c r="L480" i="6"/>
  <c r="M480" i="6"/>
  <c r="K479" i="6"/>
  <c r="L479" i="6"/>
  <c r="M479" i="6"/>
  <c r="K478" i="6"/>
  <c r="L478" i="6"/>
  <c r="J478" i="6"/>
  <c r="M478" i="6"/>
  <c r="AB3" i="7" l="1"/>
  <c r="AE3" i="7" s="1"/>
  <c r="AB5" i="7"/>
  <c r="AE5" i="7" s="1"/>
  <c r="AB6" i="7"/>
  <c r="AE6" i="7" s="1"/>
  <c r="AB7" i="7"/>
  <c r="AE7" i="7" s="1"/>
  <c r="AB8" i="7"/>
  <c r="AE8" i="7" s="1"/>
  <c r="AB9" i="7"/>
  <c r="AE9" i="7" s="1"/>
  <c r="AB10" i="7"/>
  <c r="AE10" i="7" s="1"/>
  <c r="AB11" i="7"/>
  <c r="AE11" i="7" s="1"/>
  <c r="AB12" i="7"/>
  <c r="AE12" i="7" s="1"/>
  <c r="AB13" i="7"/>
  <c r="AE13" i="7" s="1"/>
  <c r="AB14" i="7"/>
  <c r="AE14" i="7" s="1"/>
  <c r="AB15" i="7"/>
  <c r="AE15" i="7" s="1"/>
  <c r="AB16" i="7"/>
  <c r="AE16" i="7" s="1"/>
  <c r="AB17" i="7"/>
  <c r="AE17" i="7" s="1"/>
  <c r="AB18" i="7"/>
  <c r="AE18" i="7" s="1"/>
  <c r="AB19" i="7"/>
  <c r="AE19" i="7" s="1"/>
  <c r="AB20" i="7"/>
  <c r="AE20" i="7" s="1"/>
  <c r="AB21" i="7"/>
  <c r="AE21" i="7" s="1"/>
  <c r="AB22" i="7"/>
  <c r="AE22" i="7" s="1"/>
  <c r="AB23" i="7"/>
  <c r="AE23" i="7" s="1"/>
  <c r="AB24" i="7"/>
  <c r="AE24" i="7" s="1"/>
  <c r="AB25" i="7"/>
  <c r="AE25" i="7" s="1"/>
  <c r="AB26" i="7"/>
  <c r="AE26" i="7" s="1"/>
  <c r="AB27" i="7"/>
  <c r="AE27" i="7" s="1"/>
  <c r="AB28" i="7"/>
  <c r="AE28" i="7" s="1"/>
  <c r="AB29" i="7"/>
  <c r="AE29" i="7" s="1"/>
  <c r="AB30" i="7"/>
  <c r="AE30" i="7" s="1"/>
  <c r="AB31" i="7"/>
  <c r="AE31" i="7" s="1"/>
  <c r="AB32" i="7"/>
  <c r="AE32" i="7" s="1"/>
  <c r="AB33" i="7"/>
  <c r="AE33" i="7" s="1"/>
  <c r="AB34" i="7"/>
  <c r="AE34" i="7" s="1"/>
  <c r="AB35" i="7"/>
  <c r="AE35" i="7" s="1"/>
  <c r="AB36" i="7"/>
  <c r="AE36" i="7" s="1"/>
  <c r="AB37" i="7"/>
  <c r="AE37" i="7" s="1"/>
  <c r="AB38" i="7"/>
  <c r="AE38" i="7" s="1"/>
  <c r="AB39" i="7"/>
  <c r="AE39" i="7" s="1"/>
  <c r="AB40" i="7"/>
  <c r="AE40" i="7" s="1"/>
  <c r="AB41" i="7"/>
  <c r="AE41" i="7" s="1"/>
  <c r="AB42" i="7"/>
  <c r="AE42" i="7" s="1"/>
  <c r="AB43" i="7"/>
  <c r="AE43" i="7" s="1"/>
  <c r="AB44" i="7"/>
  <c r="AE44" i="7" s="1"/>
  <c r="AB45" i="7"/>
  <c r="AE45" i="7" s="1"/>
  <c r="AB46" i="7"/>
  <c r="AE46" i="7" s="1"/>
  <c r="AB47" i="7"/>
  <c r="AE47" i="7" s="1"/>
  <c r="AB48" i="7"/>
  <c r="AE48" i="7" s="1"/>
  <c r="AB49" i="7"/>
  <c r="AE49" i="7" s="1"/>
  <c r="AB50" i="7"/>
  <c r="AE50" i="7" s="1"/>
  <c r="AB51" i="7"/>
  <c r="AE51" i="7" s="1"/>
  <c r="AB52" i="7"/>
  <c r="AE52" i="7" s="1"/>
  <c r="AB53" i="7"/>
  <c r="AE53" i="7" s="1"/>
  <c r="AB54" i="7"/>
  <c r="AE54" i="7" s="1"/>
  <c r="AB55" i="7"/>
  <c r="AE55" i="7" s="1"/>
  <c r="AB56" i="7"/>
  <c r="AE56" i="7" s="1"/>
  <c r="AB57" i="7"/>
  <c r="AE57" i="7" s="1"/>
  <c r="AB58" i="7"/>
  <c r="AE58" i="7" s="1"/>
  <c r="AB59" i="7"/>
  <c r="AE59" i="7" s="1"/>
  <c r="AB60" i="7"/>
  <c r="AE60" i="7" s="1"/>
  <c r="AB61" i="7"/>
  <c r="AE61" i="7" s="1"/>
  <c r="AB62" i="7"/>
  <c r="AE62" i="7" s="1"/>
  <c r="AB63" i="7"/>
  <c r="AE63" i="7" s="1"/>
  <c r="AB64" i="7"/>
  <c r="AE64" i="7" s="1"/>
  <c r="AB65" i="7"/>
  <c r="AE65" i="7" s="1"/>
  <c r="AB66" i="7"/>
  <c r="AE66" i="7" s="1"/>
  <c r="AB67" i="7"/>
  <c r="AE67" i="7" s="1"/>
  <c r="AB68" i="7"/>
  <c r="AE68" i="7" s="1"/>
  <c r="AB69" i="7"/>
  <c r="AE69" i="7" s="1"/>
  <c r="AB70" i="7"/>
  <c r="AE70" i="7" s="1"/>
  <c r="AB71" i="7"/>
  <c r="AE71" i="7" s="1"/>
  <c r="AB72" i="7"/>
  <c r="AE72" i="7" s="1"/>
  <c r="AB73" i="7"/>
  <c r="AE73" i="7" s="1"/>
  <c r="AB74" i="7"/>
  <c r="AE74" i="7" s="1"/>
  <c r="AB75" i="7"/>
  <c r="AE75" i="7" s="1"/>
  <c r="AB76" i="7"/>
  <c r="AE76" i="7" s="1"/>
  <c r="AB77" i="7"/>
  <c r="AE77" i="7" s="1"/>
  <c r="AB78" i="7"/>
  <c r="AE78" i="7" s="1"/>
  <c r="AB79" i="7"/>
  <c r="AE79" i="7" s="1"/>
  <c r="AB80" i="7"/>
  <c r="AE80" i="7" s="1"/>
  <c r="AB81" i="7"/>
  <c r="AE81" i="7" s="1"/>
  <c r="AB82" i="7"/>
  <c r="AE82" i="7" s="1"/>
  <c r="AB83" i="7"/>
  <c r="AE83" i="7" s="1"/>
  <c r="AB84" i="7"/>
  <c r="AE84" i="7" s="1"/>
  <c r="AB85" i="7"/>
  <c r="AE85" i="7" s="1"/>
  <c r="AB86" i="7"/>
  <c r="AE86" i="7" s="1"/>
  <c r="AB87" i="7"/>
  <c r="AE87" i="7" s="1"/>
  <c r="AB88" i="7"/>
  <c r="AE88" i="7" s="1"/>
  <c r="AB89" i="7"/>
  <c r="AE89" i="7" s="1"/>
  <c r="AB90" i="7"/>
  <c r="AE90" i="7" s="1"/>
  <c r="AB91" i="7"/>
  <c r="AE91" i="7" s="1"/>
  <c r="AB92" i="7"/>
  <c r="AE92" i="7" s="1"/>
  <c r="AB93" i="7"/>
  <c r="AE93" i="7" s="1"/>
  <c r="AB94" i="7"/>
  <c r="AE94" i="7" s="1"/>
  <c r="AB95" i="7"/>
  <c r="AE95" i="7" s="1"/>
  <c r="AB96" i="7"/>
  <c r="AE96" i="7" s="1"/>
  <c r="AB97" i="7"/>
  <c r="AE97" i="7" s="1"/>
  <c r="AB98" i="7"/>
  <c r="AE98" i="7" s="1"/>
  <c r="AB99" i="7"/>
  <c r="AE99" i="7" s="1"/>
  <c r="AB100" i="7"/>
  <c r="AE100" i="7" s="1"/>
  <c r="AB101" i="7"/>
  <c r="AE101" i="7" s="1"/>
  <c r="AB102" i="7"/>
  <c r="AE102" i="7" s="1"/>
  <c r="AB103" i="7"/>
  <c r="AE103" i="7" s="1"/>
  <c r="AB104" i="7"/>
  <c r="AE104" i="7" s="1"/>
  <c r="AB105" i="7"/>
  <c r="AE105" i="7" s="1"/>
  <c r="AB106" i="7"/>
  <c r="AE106" i="7" s="1"/>
  <c r="AB2" i="7"/>
  <c r="AE2" i="7" s="1"/>
  <c r="AA106" i="7"/>
  <c r="AD106" i="7" s="1"/>
  <c r="AA105" i="7"/>
  <c r="AD105" i="7" s="1"/>
  <c r="AA104" i="7"/>
  <c r="AD104" i="7" s="1"/>
  <c r="AA103" i="7"/>
  <c r="AD103" i="7" s="1"/>
  <c r="AA102" i="7"/>
  <c r="AD102" i="7" s="1"/>
  <c r="AA101" i="7"/>
  <c r="AD101" i="7" s="1"/>
  <c r="AA100" i="7"/>
  <c r="AD100" i="7" s="1"/>
  <c r="AA99" i="7"/>
  <c r="AD99" i="7" s="1"/>
  <c r="AA98" i="7"/>
  <c r="AD98" i="7" s="1"/>
  <c r="AA97" i="7"/>
  <c r="AD97" i="7" s="1"/>
  <c r="AA96" i="7"/>
  <c r="AD96" i="7" s="1"/>
  <c r="AA95" i="7"/>
  <c r="AD95" i="7" s="1"/>
  <c r="AA94" i="7"/>
  <c r="AD94" i="7" s="1"/>
  <c r="AA93" i="7"/>
  <c r="AD93" i="7" s="1"/>
  <c r="AA92" i="7"/>
  <c r="AD92" i="7" s="1"/>
  <c r="AA91" i="7"/>
  <c r="AD91" i="7" s="1"/>
  <c r="AA90" i="7"/>
  <c r="AD90" i="7" s="1"/>
  <c r="AA89" i="7"/>
  <c r="AD89" i="7" s="1"/>
  <c r="AA88" i="7"/>
  <c r="AD88" i="7" s="1"/>
  <c r="AA87" i="7"/>
  <c r="AD87" i="7" s="1"/>
  <c r="Z106" i="7"/>
  <c r="AC106" i="7" s="1"/>
  <c r="Z105" i="7"/>
  <c r="AC105" i="7" s="1"/>
  <c r="Z104" i="7"/>
  <c r="AC104" i="7" s="1"/>
  <c r="Z103" i="7"/>
  <c r="AC103" i="7" s="1"/>
  <c r="Z102" i="7"/>
  <c r="AC102" i="7" s="1"/>
  <c r="Z101" i="7"/>
  <c r="AC101" i="7" s="1"/>
  <c r="Z100" i="7"/>
  <c r="AC100" i="7" s="1"/>
  <c r="Z99" i="7"/>
  <c r="AC99" i="7" s="1"/>
  <c r="Z98" i="7"/>
  <c r="AC98" i="7" s="1"/>
  <c r="Z97" i="7"/>
  <c r="AC97" i="7" s="1"/>
  <c r="Z96" i="7"/>
  <c r="AC96" i="7" s="1"/>
  <c r="Z95" i="7"/>
  <c r="AC95" i="7" s="1"/>
  <c r="Z94" i="7"/>
  <c r="AC94" i="7" s="1"/>
  <c r="Z93" i="7"/>
  <c r="AC93" i="7" s="1"/>
  <c r="Z92" i="7"/>
  <c r="AC92" i="7" s="1"/>
  <c r="Z91" i="7"/>
  <c r="AC91" i="7" s="1"/>
  <c r="Z90" i="7"/>
  <c r="AC90" i="7" s="1"/>
  <c r="Z89" i="7"/>
  <c r="AC89" i="7" s="1"/>
  <c r="Z88" i="7"/>
  <c r="AC88" i="7" s="1"/>
  <c r="Z87" i="7"/>
  <c r="AC87" i="7" s="1"/>
  <c r="AA86" i="7" l="1"/>
  <c r="AD86" i="7" s="1"/>
  <c r="AA85" i="7"/>
  <c r="AD85" i="7" s="1"/>
  <c r="AA84" i="7"/>
  <c r="AD84" i="7" s="1"/>
  <c r="AA83" i="7"/>
  <c r="AD83" i="7" s="1"/>
  <c r="AA82" i="7"/>
  <c r="AD82" i="7" s="1"/>
  <c r="AA81" i="7"/>
  <c r="AD81" i="7" s="1"/>
  <c r="AA80" i="7"/>
  <c r="AD80" i="7" s="1"/>
  <c r="AA79" i="7"/>
  <c r="AD79" i="7" s="1"/>
  <c r="AA78" i="7"/>
  <c r="AD78" i="7" s="1"/>
  <c r="AA77" i="7"/>
  <c r="AD77" i="7" s="1"/>
  <c r="AA76" i="7"/>
  <c r="AD76" i="7" s="1"/>
  <c r="AA75" i="7"/>
  <c r="AD75" i="7" s="1"/>
  <c r="AA74" i="7"/>
  <c r="AD74" i="7" s="1"/>
  <c r="AA73" i="7"/>
  <c r="AD73" i="7" s="1"/>
  <c r="Z86" i="7"/>
  <c r="AC86" i="7" s="1"/>
  <c r="Z85" i="7"/>
  <c r="AC85" i="7" s="1"/>
  <c r="Z84" i="7"/>
  <c r="AC84" i="7" s="1"/>
  <c r="Z83" i="7"/>
  <c r="AC83" i="7" s="1"/>
  <c r="Z82" i="7"/>
  <c r="AC82" i="7" s="1"/>
  <c r="Z81" i="7"/>
  <c r="AC81" i="7" s="1"/>
  <c r="Z80" i="7"/>
  <c r="AC80" i="7" s="1"/>
  <c r="Z79" i="7"/>
  <c r="AC79" i="7" s="1"/>
  <c r="Z78" i="7"/>
  <c r="AC78" i="7" s="1"/>
  <c r="Z77" i="7"/>
  <c r="AC77" i="7" s="1"/>
  <c r="Z76" i="7"/>
  <c r="AC76" i="7" s="1"/>
  <c r="Z75" i="7"/>
  <c r="AC75" i="7" s="1"/>
  <c r="Z74" i="7"/>
  <c r="AC74" i="7" s="1"/>
  <c r="Z73" i="7"/>
  <c r="AC73" i="7" s="1"/>
  <c r="Z38" i="7"/>
  <c r="AC38" i="7" s="1"/>
  <c r="Z39" i="7"/>
  <c r="AC39" i="7" s="1"/>
  <c r="Z40" i="7"/>
  <c r="AC40" i="7" s="1"/>
  <c r="Z41" i="7"/>
  <c r="AC41" i="7" s="1"/>
  <c r="Z42" i="7"/>
  <c r="AC42" i="7" s="1"/>
  <c r="Z43" i="7"/>
  <c r="AC43" i="7" s="1"/>
  <c r="Z44" i="7"/>
  <c r="AC44" i="7" s="1"/>
  <c r="Z45" i="7"/>
  <c r="AC45" i="7" s="1"/>
  <c r="Z46" i="7"/>
  <c r="AC46" i="7" s="1"/>
  <c r="Z47" i="7"/>
  <c r="AC47" i="7" s="1"/>
  <c r="Z48" i="7"/>
  <c r="AC48" i="7" s="1"/>
  <c r="Z49" i="7"/>
  <c r="AC49" i="7" s="1"/>
  <c r="Z50" i="7"/>
  <c r="AC50" i="7" s="1"/>
  <c r="Z51" i="7"/>
  <c r="AC51" i="7" s="1"/>
  <c r="Z52" i="7"/>
  <c r="AC52" i="7" s="1"/>
  <c r="Z53" i="7"/>
  <c r="AC53" i="7" s="1"/>
  <c r="Z54" i="7"/>
  <c r="AC54" i="7" s="1"/>
  <c r="Z55" i="7"/>
  <c r="AC55" i="7" s="1"/>
  <c r="Z56" i="7"/>
  <c r="AC56" i="7" s="1"/>
  <c r="Z57" i="7"/>
  <c r="AC57" i="7" s="1"/>
  <c r="Z58" i="7"/>
  <c r="AC58" i="7" s="1"/>
  <c r="Z59" i="7"/>
  <c r="AC59" i="7" s="1"/>
  <c r="Z60" i="7"/>
  <c r="AC60" i="7" s="1"/>
  <c r="Z61" i="7"/>
  <c r="AC61" i="7" s="1"/>
  <c r="Z62" i="7"/>
  <c r="AC62" i="7" s="1"/>
  <c r="Z63" i="7"/>
  <c r="AC63" i="7" s="1"/>
  <c r="Z64" i="7"/>
  <c r="AC64" i="7" s="1"/>
  <c r="Z65" i="7"/>
  <c r="AC65" i="7" s="1"/>
  <c r="Z66" i="7"/>
  <c r="AC66" i="7" s="1"/>
  <c r="Z67" i="7"/>
  <c r="AC67" i="7" s="1"/>
  <c r="Z68" i="7"/>
  <c r="AC68" i="7" s="1"/>
  <c r="Z69" i="7"/>
  <c r="AC69" i="7" s="1"/>
  <c r="Z70" i="7"/>
  <c r="AC70" i="7" s="1"/>
  <c r="Z71" i="7"/>
  <c r="AC71" i="7" s="1"/>
  <c r="Z72" i="7"/>
  <c r="AC72" i="7" s="1"/>
  <c r="AA72" i="7"/>
  <c r="AD72" i="7" s="1"/>
  <c r="AA71" i="7"/>
  <c r="AD71" i="7" s="1"/>
  <c r="AA70" i="7"/>
  <c r="AD70" i="7" s="1"/>
  <c r="AA69" i="7"/>
  <c r="AD69" i="7" s="1"/>
  <c r="AA68" i="7"/>
  <c r="AD68" i="7" s="1"/>
  <c r="AA67" i="7"/>
  <c r="AD67" i="7" s="1"/>
  <c r="AA66" i="7"/>
  <c r="AD66" i="7" s="1"/>
  <c r="AA65" i="7"/>
  <c r="AD65" i="7" s="1"/>
  <c r="AA64" i="7"/>
  <c r="AD64" i="7" s="1"/>
  <c r="AA63" i="7"/>
  <c r="AD63" i="7" s="1"/>
  <c r="AA62" i="7"/>
  <c r="AD62" i="7" s="1"/>
  <c r="AA61" i="7"/>
  <c r="AD61" i="7" s="1"/>
  <c r="AA60" i="7"/>
  <c r="AD60" i="7" s="1"/>
  <c r="AA59" i="7"/>
  <c r="AD59" i="7" s="1"/>
  <c r="AA58" i="7"/>
  <c r="AD58" i="7" s="1"/>
  <c r="AA57" i="7"/>
  <c r="AD57" i="7" s="1"/>
  <c r="AA56" i="7"/>
  <c r="AD56" i="7" s="1"/>
  <c r="AA55" i="7"/>
  <c r="AD55" i="7" s="1"/>
  <c r="AA54" i="7"/>
  <c r="AD54" i="7" s="1"/>
  <c r="AA53" i="7"/>
  <c r="AD53" i="7" s="1"/>
  <c r="AA52" i="7"/>
  <c r="AD52" i="7" s="1"/>
  <c r="AA51" i="7"/>
  <c r="AD51" i="7" s="1"/>
  <c r="AA50" i="7"/>
  <c r="AD50" i="7" s="1"/>
  <c r="AA49" i="7"/>
  <c r="AD49" i="7" s="1"/>
  <c r="AA48" i="7"/>
  <c r="AD48" i="7" s="1"/>
  <c r="AA47" i="7"/>
  <c r="AD47" i="7" s="1"/>
  <c r="AA46" i="7"/>
  <c r="AD46" i="7" s="1"/>
  <c r="AA45" i="7"/>
  <c r="AD45" i="7" s="1"/>
  <c r="AA44" i="7"/>
  <c r="AD44" i="7" s="1"/>
  <c r="AA43" i="7"/>
  <c r="AD43" i="7" s="1"/>
  <c r="AA42" i="7"/>
  <c r="AD42" i="7" s="1"/>
  <c r="AA41" i="7"/>
  <c r="AD41" i="7" s="1"/>
  <c r="AA40" i="7"/>
  <c r="AD40" i="7" s="1"/>
  <c r="AA39" i="7"/>
  <c r="AD39" i="7" s="1"/>
  <c r="AA38" i="7"/>
  <c r="AD38" i="7" s="1"/>
  <c r="AA37" i="7"/>
  <c r="AD37" i="7" s="1"/>
  <c r="Z37" i="7"/>
  <c r="AC37" i="7" s="1"/>
  <c r="AA3" i="7"/>
  <c r="AD3" i="7" s="1"/>
  <c r="AD4" i="7"/>
  <c r="AA5" i="7"/>
  <c r="AD5" i="7" s="1"/>
  <c r="AA6" i="7"/>
  <c r="AD6" i="7" s="1"/>
  <c r="AA7" i="7"/>
  <c r="AD7" i="7" s="1"/>
  <c r="AA8" i="7"/>
  <c r="AD8" i="7" s="1"/>
  <c r="AA9" i="7"/>
  <c r="AD9" i="7" s="1"/>
  <c r="AA10" i="7"/>
  <c r="AD10" i="7" s="1"/>
  <c r="AA11" i="7"/>
  <c r="AD11" i="7" s="1"/>
  <c r="AA12" i="7"/>
  <c r="AD12" i="7" s="1"/>
  <c r="AA13" i="7"/>
  <c r="AD13" i="7" s="1"/>
  <c r="AA14" i="7"/>
  <c r="AD14" i="7" s="1"/>
  <c r="AA15" i="7"/>
  <c r="AD15" i="7" s="1"/>
  <c r="AA16" i="7"/>
  <c r="AD16" i="7" s="1"/>
  <c r="AA17" i="7"/>
  <c r="AD17" i="7" s="1"/>
  <c r="AA18" i="7"/>
  <c r="AD18" i="7" s="1"/>
  <c r="AA19" i="7"/>
  <c r="AD19" i="7" s="1"/>
  <c r="AA20" i="7"/>
  <c r="AD20" i="7" s="1"/>
  <c r="AA21" i="7"/>
  <c r="AD21" i="7" s="1"/>
  <c r="AA22" i="7"/>
  <c r="AD22" i="7" s="1"/>
  <c r="AA23" i="7"/>
  <c r="AD23" i="7" s="1"/>
  <c r="AA24" i="7"/>
  <c r="AD24" i="7" s="1"/>
  <c r="AA25" i="7"/>
  <c r="AD25" i="7" s="1"/>
  <c r="AA26" i="7"/>
  <c r="AD26" i="7" s="1"/>
  <c r="AA27" i="7"/>
  <c r="AD27" i="7" s="1"/>
  <c r="AA28" i="7"/>
  <c r="AD28" i="7" s="1"/>
  <c r="AA29" i="7"/>
  <c r="AD29" i="7" s="1"/>
  <c r="AA30" i="7"/>
  <c r="AD30" i="7" s="1"/>
  <c r="AA31" i="7"/>
  <c r="AD31" i="7" s="1"/>
  <c r="AA32" i="7"/>
  <c r="AD32" i="7" s="1"/>
  <c r="AA33" i="7"/>
  <c r="AD33" i="7" s="1"/>
  <c r="AA34" i="7"/>
  <c r="AD34" i="7" s="1"/>
  <c r="AA35" i="7"/>
  <c r="AD35" i="7" s="1"/>
  <c r="AA36" i="7"/>
  <c r="AD36" i="7" s="1"/>
  <c r="AA2" i="7"/>
  <c r="AD2" i="7" s="1"/>
  <c r="Z3" i="7"/>
  <c r="AC3" i="7" s="1"/>
  <c r="Z5" i="7"/>
  <c r="AC5" i="7" s="1"/>
  <c r="Z6" i="7"/>
  <c r="AC6" i="7" s="1"/>
  <c r="Z7" i="7"/>
  <c r="AC7" i="7" s="1"/>
  <c r="Z8" i="7"/>
  <c r="AC8" i="7" s="1"/>
  <c r="Z9" i="7"/>
  <c r="AC9" i="7" s="1"/>
  <c r="Z10" i="7"/>
  <c r="AC10" i="7" s="1"/>
  <c r="Z11" i="7"/>
  <c r="AC11" i="7" s="1"/>
  <c r="Z12" i="7"/>
  <c r="AC12" i="7" s="1"/>
  <c r="Z13" i="7"/>
  <c r="AC13" i="7" s="1"/>
  <c r="Z14" i="7"/>
  <c r="AC14" i="7" s="1"/>
  <c r="Z15" i="7"/>
  <c r="AC15" i="7" s="1"/>
  <c r="Z16" i="7"/>
  <c r="AC16" i="7" s="1"/>
  <c r="Z17" i="7"/>
  <c r="AC17" i="7" s="1"/>
  <c r="Z18" i="7"/>
  <c r="AC18" i="7" s="1"/>
  <c r="Z19" i="7"/>
  <c r="AC19" i="7" s="1"/>
  <c r="Z20" i="7"/>
  <c r="AC20" i="7" s="1"/>
  <c r="Z21" i="7"/>
  <c r="AC21" i="7" s="1"/>
  <c r="Z22" i="7"/>
  <c r="AC22" i="7" s="1"/>
  <c r="Z23" i="7"/>
  <c r="AC23" i="7" s="1"/>
  <c r="Z24" i="7"/>
  <c r="AC24" i="7" s="1"/>
  <c r="Z25" i="7"/>
  <c r="AC25" i="7" s="1"/>
  <c r="Z26" i="7"/>
  <c r="AC26" i="7" s="1"/>
  <c r="Z27" i="7"/>
  <c r="AC27" i="7" s="1"/>
  <c r="Z28" i="7"/>
  <c r="AC28" i="7" s="1"/>
  <c r="Z29" i="7"/>
  <c r="AC29" i="7" s="1"/>
  <c r="Z30" i="7"/>
  <c r="AC30" i="7" s="1"/>
  <c r="Z31" i="7"/>
  <c r="AC31" i="7" s="1"/>
  <c r="Z32" i="7"/>
  <c r="AC32" i="7" s="1"/>
  <c r="Z33" i="7"/>
  <c r="AC33" i="7" s="1"/>
  <c r="Z34" i="7"/>
  <c r="AC34" i="7" s="1"/>
  <c r="Z35" i="7"/>
  <c r="AC35" i="7" s="1"/>
  <c r="Z36" i="7"/>
  <c r="AC36" i="7" s="1"/>
  <c r="Z2" i="7"/>
  <c r="AC2" i="7" s="1"/>
  <c r="M3" i="6" l="1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M188" i="6"/>
  <c r="M189" i="6"/>
  <c r="M190" i="6"/>
  <c r="M191" i="6"/>
  <c r="M192" i="6"/>
  <c r="M193" i="6"/>
  <c r="M194" i="6"/>
  <c r="M195" i="6"/>
  <c r="M196" i="6"/>
  <c r="M197" i="6"/>
  <c r="M198" i="6"/>
  <c r="M199" i="6"/>
  <c r="M200" i="6"/>
  <c r="M202" i="6"/>
  <c r="M203" i="6"/>
  <c r="M204" i="6"/>
  <c r="M205" i="6"/>
  <c r="M206" i="6"/>
  <c r="M207" i="6"/>
  <c r="M208" i="6"/>
  <c r="M209" i="6"/>
  <c r="M211" i="6"/>
  <c r="M212" i="6"/>
  <c r="M213" i="6"/>
  <c r="M214" i="6"/>
  <c r="M215" i="6"/>
  <c r="M216" i="6"/>
  <c r="M217" i="6"/>
  <c r="M218" i="6"/>
  <c r="M219" i="6"/>
  <c r="M220" i="6"/>
  <c r="M221" i="6"/>
  <c r="M222" i="6"/>
  <c r="M223" i="6"/>
  <c r="M224" i="6"/>
  <c r="M225" i="6"/>
  <c r="M226" i="6"/>
  <c r="M228" i="6"/>
  <c r="M229" i="6"/>
  <c r="M230" i="6"/>
  <c r="M231" i="6"/>
  <c r="M232" i="6"/>
  <c r="M233" i="6"/>
  <c r="M234" i="6"/>
  <c r="M235" i="6"/>
  <c r="M236" i="6"/>
  <c r="M237" i="6"/>
  <c r="M238" i="6"/>
  <c r="M239" i="6"/>
  <c r="M240" i="6"/>
  <c r="M241" i="6"/>
  <c r="M242" i="6"/>
  <c r="M243" i="6"/>
  <c r="M244" i="6"/>
  <c r="M245" i="6"/>
  <c r="M246" i="6"/>
  <c r="M247" i="6"/>
  <c r="M248" i="6"/>
  <c r="M249" i="6"/>
  <c r="M250" i="6"/>
  <c r="M251" i="6"/>
  <c r="M252" i="6"/>
  <c r="M253" i="6"/>
  <c r="M254" i="6"/>
  <c r="M255" i="6"/>
  <c r="M256" i="6"/>
  <c r="M257" i="6"/>
  <c r="M258" i="6"/>
  <c r="M259" i="6"/>
  <c r="M260" i="6"/>
  <c r="M261" i="6"/>
  <c r="M262" i="6"/>
  <c r="M263" i="6"/>
  <c r="M264" i="6"/>
  <c r="M265" i="6"/>
  <c r="M266" i="6"/>
  <c r="M267" i="6"/>
  <c r="M268" i="6"/>
  <c r="M269" i="6"/>
  <c r="M270" i="6"/>
  <c r="M271" i="6"/>
  <c r="M272" i="6"/>
  <c r="M273" i="6"/>
  <c r="M274" i="6"/>
  <c r="M275" i="6"/>
  <c r="M276" i="6"/>
  <c r="M277" i="6"/>
  <c r="M278" i="6"/>
  <c r="M279" i="6"/>
  <c r="M280" i="6"/>
  <c r="M281" i="6"/>
  <c r="M282" i="6"/>
  <c r="M283" i="6"/>
  <c r="M284" i="6"/>
  <c r="M285" i="6"/>
  <c r="M286" i="6"/>
  <c r="M287" i="6"/>
  <c r="M288" i="6"/>
  <c r="M289" i="6"/>
  <c r="M290" i="6"/>
  <c r="M291" i="6"/>
  <c r="M292" i="6"/>
  <c r="M293" i="6"/>
  <c r="M294" i="6"/>
  <c r="M295" i="6"/>
  <c r="M296" i="6"/>
  <c r="M297" i="6"/>
  <c r="M298" i="6"/>
  <c r="M299" i="6"/>
  <c r="M300" i="6"/>
  <c r="M301" i="6"/>
  <c r="M302" i="6"/>
  <c r="M303" i="6"/>
  <c r="M304" i="6"/>
  <c r="M305" i="6"/>
  <c r="M306" i="6"/>
  <c r="M307" i="6"/>
  <c r="M308" i="6"/>
  <c r="M309" i="6"/>
  <c r="M310" i="6"/>
  <c r="M311" i="6"/>
  <c r="M312" i="6"/>
  <c r="M313" i="6"/>
  <c r="M314" i="6"/>
  <c r="M315" i="6"/>
  <c r="M316" i="6"/>
  <c r="M317" i="6"/>
  <c r="M318" i="6"/>
  <c r="M319" i="6"/>
  <c r="M320" i="6"/>
  <c r="M321" i="6"/>
  <c r="M322" i="6"/>
  <c r="M323" i="6"/>
  <c r="M324" i="6"/>
  <c r="M325" i="6"/>
  <c r="M326" i="6"/>
  <c r="M327" i="6"/>
  <c r="M328" i="6"/>
  <c r="M329" i="6"/>
  <c r="M330" i="6"/>
  <c r="M331" i="6"/>
  <c r="M332" i="6"/>
  <c r="M333" i="6"/>
  <c r="M334" i="6"/>
  <c r="M335" i="6"/>
  <c r="M336" i="6"/>
  <c r="M337" i="6"/>
  <c r="M338" i="6"/>
  <c r="M339" i="6"/>
  <c r="M340" i="6"/>
  <c r="M341" i="6"/>
  <c r="M342" i="6"/>
  <c r="M343" i="6"/>
  <c r="M344" i="6"/>
  <c r="M345" i="6"/>
  <c r="M346" i="6"/>
  <c r="M347" i="6"/>
  <c r="M348" i="6"/>
  <c r="M349" i="6"/>
  <c r="M350" i="6"/>
  <c r="M351" i="6"/>
  <c r="M352" i="6"/>
  <c r="M353" i="6"/>
  <c r="M354" i="6"/>
  <c r="M355" i="6"/>
  <c r="M356" i="6"/>
  <c r="M357" i="6"/>
  <c r="M358" i="6"/>
  <c r="M359" i="6"/>
  <c r="M360" i="6"/>
  <c r="M361" i="6"/>
  <c r="M362" i="6"/>
  <c r="M363" i="6"/>
  <c r="M364" i="6"/>
  <c r="M365" i="6"/>
  <c r="M366" i="6"/>
  <c r="M367" i="6"/>
  <c r="M368" i="6"/>
  <c r="M369" i="6"/>
  <c r="M370" i="6"/>
  <c r="M371" i="6"/>
  <c r="M372" i="6"/>
  <c r="M373" i="6"/>
  <c r="M374" i="6"/>
  <c r="M375" i="6"/>
  <c r="M376" i="6"/>
  <c r="M377" i="6"/>
  <c r="M378" i="6"/>
  <c r="M379" i="6"/>
  <c r="M380" i="6"/>
  <c r="M381" i="6"/>
  <c r="M382" i="6"/>
  <c r="M383" i="6"/>
  <c r="M384" i="6"/>
  <c r="M385" i="6"/>
  <c r="M386" i="6"/>
  <c r="M387" i="6"/>
  <c r="M388" i="6"/>
  <c r="M389" i="6"/>
  <c r="M390" i="6"/>
  <c r="M391" i="6"/>
  <c r="M392" i="6"/>
  <c r="M393" i="6"/>
  <c r="M394" i="6"/>
  <c r="M395" i="6"/>
  <c r="M396" i="6"/>
  <c r="M397" i="6"/>
  <c r="M398" i="6"/>
  <c r="M399" i="6"/>
  <c r="M400" i="6"/>
  <c r="M401" i="6"/>
  <c r="M402" i="6"/>
  <c r="M403" i="6"/>
  <c r="M404" i="6"/>
  <c r="M405" i="6"/>
  <c r="M406" i="6"/>
  <c r="M407" i="6"/>
  <c r="M408" i="6"/>
  <c r="M409" i="6"/>
  <c r="M410" i="6"/>
  <c r="M411" i="6"/>
  <c r="M412" i="6"/>
  <c r="M413" i="6"/>
  <c r="M414" i="6"/>
  <c r="M415" i="6"/>
  <c r="M416" i="6"/>
  <c r="M417" i="6"/>
  <c r="M418" i="6"/>
  <c r="M419" i="6"/>
  <c r="M420" i="6"/>
  <c r="M421" i="6"/>
  <c r="M422" i="6"/>
  <c r="M423" i="6"/>
  <c r="M424" i="6"/>
  <c r="M425" i="6"/>
  <c r="M426" i="6"/>
  <c r="M427" i="6"/>
  <c r="M428" i="6"/>
  <c r="M429" i="6"/>
  <c r="M430" i="6"/>
  <c r="M431" i="6"/>
  <c r="M432" i="6"/>
  <c r="M433" i="6"/>
  <c r="M434" i="6"/>
  <c r="M435" i="6"/>
  <c r="M436" i="6"/>
  <c r="M437" i="6"/>
  <c r="M438" i="6"/>
  <c r="M439" i="6"/>
  <c r="M440" i="6"/>
  <c r="M441" i="6"/>
  <c r="M442" i="6"/>
  <c r="M443" i="6"/>
  <c r="M444" i="6"/>
  <c r="M445" i="6"/>
  <c r="M446" i="6"/>
  <c r="M447" i="6"/>
  <c r="M448" i="6"/>
  <c r="M449" i="6"/>
  <c r="M450" i="6"/>
  <c r="M451" i="6"/>
  <c r="M452" i="6"/>
  <c r="M453" i="6"/>
  <c r="M454" i="6"/>
  <c r="M455" i="6"/>
  <c r="M456" i="6"/>
  <c r="M457" i="6"/>
  <c r="M458" i="6"/>
  <c r="M459" i="6"/>
  <c r="M460" i="6"/>
  <c r="M461" i="6"/>
  <c r="M462" i="6"/>
  <c r="M463" i="6"/>
  <c r="M464" i="6"/>
  <c r="M465" i="6"/>
  <c r="M466" i="6"/>
  <c r="M467" i="6"/>
  <c r="M468" i="6"/>
  <c r="M469" i="6"/>
  <c r="M470" i="6"/>
  <c r="M471" i="6"/>
  <c r="M472" i="6"/>
  <c r="M473" i="6"/>
  <c r="M474" i="6"/>
  <c r="M475" i="6"/>
  <c r="M476" i="6"/>
  <c r="M477" i="6"/>
  <c r="M2" i="6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162" i="6"/>
  <c r="L163" i="6"/>
  <c r="L164" i="6"/>
  <c r="L165" i="6"/>
  <c r="L166" i="6"/>
  <c r="L167" i="6"/>
  <c r="L168" i="6"/>
  <c r="L169" i="6"/>
  <c r="L170" i="6"/>
  <c r="L171" i="6"/>
  <c r="L172" i="6"/>
  <c r="L173" i="6"/>
  <c r="L174" i="6"/>
  <c r="L175" i="6"/>
  <c r="L176" i="6"/>
  <c r="L177" i="6"/>
  <c r="L178" i="6"/>
  <c r="L179" i="6"/>
  <c r="L180" i="6"/>
  <c r="L181" i="6"/>
  <c r="L182" i="6"/>
  <c r="L183" i="6"/>
  <c r="L184" i="6"/>
  <c r="L185" i="6"/>
  <c r="L186" i="6"/>
  <c r="L187" i="6"/>
  <c r="L188" i="6"/>
  <c r="L189" i="6"/>
  <c r="L190" i="6"/>
  <c r="L191" i="6"/>
  <c r="L192" i="6"/>
  <c r="L193" i="6"/>
  <c r="L194" i="6"/>
  <c r="L195" i="6"/>
  <c r="L196" i="6"/>
  <c r="L197" i="6"/>
  <c r="L198" i="6"/>
  <c r="L199" i="6"/>
  <c r="L200" i="6"/>
  <c r="L202" i="6"/>
  <c r="L203" i="6"/>
  <c r="L204" i="6"/>
  <c r="L205" i="6"/>
  <c r="L206" i="6"/>
  <c r="L207" i="6"/>
  <c r="L208" i="6"/>
  <c r="L209" i="6"/>
  <c r="L211" i="6"/>
  <c r="L212" i="6"/>
  <c r="L213" i="6"/>
  <c r="L214" i="6"/>
  <c r="L215" i="6"/>
  <c r="L216" i="6"/>
  <c r="L217" i="6"/>
  <c r="L218" i="6"/>
  <c r="L219" i="6"/>
  <c r="L220" i="6"/>
  <c r="L221" i="6"/>
  <c r="L222" i="6"/>
  <c r="L223" i="6"/>
  <c r="L224" i="6"/>
  <c r="L225" i="6"/>
  <c r="L226" i="6"/>
  <c r="L228" i="6"/>
  <c r="L229" i="6"/>
  <c r="L230" i="6"/>
  <c r="L231" i="6"/>
  <c r="L232" i="6"/>
  <c r="L233" i="6"/>
  <c r="L234" i="6"/>
  <c r="L235" i="6"/>
  <c r="L236" i="6"/>
  <c r="L237" i="6"/>
  <c r="L238" i="6"/>
  <c r="L239" i="6"/>
  <c r="L240" i="6"/>
  <c r="L241" i="6"/>
  <c r="L242" i="6"/>
  <c r="L243" i="6"/>
  <c r="L244" i="6"/>
  <c r="L245" i="6"/>
  <c r="L246" i="6"/>
  <c r="L247" i="6"/>
  <c r="L248" i="6"/>
  <c r="L249" i="6"/>
  <c r="L250" i="6"/>
  <c r="L251" i="6"/>
  <c r="L252" i="6"/>
  <c r="L253" i="6"/>
  <c r="L254" i="6"/>
  <c r="L255" i="6"/>
  <c r="L256" i="6"/>
  <c r="L257" i="6"/>
  <c r="L258" i="6"/>
  <c r="L259" i="6"/>
  <c r="L260" i="6"/>
  <c r="L261" i="6"/>
  <c r="L262" i="6"/>
  <c r="L263" i="6"/>
  <c r="L264" i="6"/>
  <c r="L265" i="6"/>
  <c r="L266" i="6"/>
  <c r="L267" i="6"/>
  <c r="L268" i="6"/>
  <c r="L269" i="6"/>
  <c r="L270" i="6"/>
  <c r="L271" i="6"/>
  <c r="L272" i="6"/>
  <c r="L273" i="6"/>
  <c r="L274" i="6"/>
  <c r="L275" i="6"/>
  <c r="L276" i="6"/>
  <c r="L277" i="6"/>
  <c r="L278" i="6"/>
  <c r="L279" i="6"/>
  <c r="L280" i="6"/>
  <c r="L281" i="6"/>
  <c r="L282" i="6"/>
  <c r="L283" i="6"/>
  <c r="L284" i="6"/>
  <c r="L285" i="6"/>
  <c r="L286" i="6"/>
  <c r="L287" i="6"/>
  <c r="L288" i="6"/>
  <c r="L289" i="6"/>
  <c r="L290" i="6"/>
  <c r="L291" i="6"/>
  <c r="L292" i="6"/>
  <c r="L293" i="6"/>
  <c r="L294" i="6"/>
  <c r="L295" i="6"/>
  <c r="L296" i="6"/>
  <c r="L297" i="6"/>
  <c r="L298" i="6"/>
  <c r="L299" i="6"/>
  <c r="L300" i="6"/>
  <c r="L301" i="6"/>
  <c r="L302" i="6"/>
  <c r="L303" i="6"/>
  <c r="L304" i="6"/>
  <c r="L305" i="6"/>
  <c r="L306" i="6"/>
  <c r="L307" i="6"/>
  <c r="L308" i="6"/>
  <c r="L309" i="6"/>
  <c r="L310" i="6"/>
  <c r="L311" i="6"/>
  <c r="L312" i="6"/>
  <c r="L313" i="6"/>
  <c r="L314" i="6"/>
  <c r="L315" i="6"/>
  <c r="L316" i="6"/>
  <c r="L317" i="6"/>
  <c r="L318" i="6"/>
  <c r="L319" i="6"/>
  <c r="L320" i="6"/>
  <c r="L321" i="6"/>
  <c r="L322" i="6"/>
  <c r="L323" i="6"/>
  <c r="L324" i="6"/>
  <c r="L325" i="6"/>
  <c r="L326" i="6"/>
  <c r="L327" i="6"/>
  <c r="L328" i="6"/>
  <c r="L329" i="6"/>
  <c r="L330" i="6"/>
  <c r="L331" i="6"/>
  <c r="L332" i="6"/>
  <c r="L333" i="6"/>
  <c r="L334" i="6"/>
  <c r="L335" i="6"/>
  <c r="L336" i="6"/>
  <c r="L337" i="6"/>
  <c r="L338" i="6"/>
  <c r="L339" i="6"/>
  <c r="L340" i="6"/>
  <c r="L341" i="6"/>
  <c r="L342" i="6"/>
  <c r="L343" i="6"/>
  <c r="L344" i="6"/>
  <c r="L345" i="6"/>
  <c r="L346" i="6"/>
  <c r="L347" i="6"/>
  <c r="L348" i="6"/>
  <c r="L349" i="6"/>
  <c r="L350" i="6"/>
  <c r="L351" i="6"/>
  <c r="L352" i="6"/>
  <c r="L353" i="6"/>
  <c r="L354" i="6"/>
  <c r="L355" i="6"/>
  <c r="L356" i="6"/>
  <c r="L357" i="6"/>
  <c r="L358" i="6"/>
  <c r="L359" i="6"/>
  <c r="L360" i="6"/>
  <c r="L361" i="6"/>
  <c r="L362" i="6"/>
  <c r="L363" i="6"/>
  <c r="L364" i="6"/>
  <c r="L365" i="6"/>
  <c r="L366" i="6"/>
  <c r="L367" i="6"/>
  <c r="L368" i="6"/>
  <c r="L369" i="6"/>
  <c r="L370" i="6"/>
  <c r="L371" i="6"/>
  <c r="L372" i="6"/>
  <c r="L373" i="6"/>
  <c r="L374" i="6"/>
  <c r="L375" i="6"/>
  <c r="L376" i="6"/>
  <c r="L377" i="6"/>
  <c r="L378" i="6"/>
  <c r="L379" i="6"/>
  <c r="L380" i="6"/>
  <c r="L381" i="6"/>
  <c r="L382" i="6"/>
  <c r="L383" i="6"/>
  <c r="L384" i="6"/>
  <c r="L385" i="6"/>
  <c r="L386" i="6"/>
  <c r="L387" i="6"/>
  <c r="L388" i="6"/>
  <c r="L389" i="6"/>
  <c r="L390" i="6"/>
  <c r="L391" i="6"/>
  <c r="L392" i="6"/>
  <c r="L393" i="6"/>
  <c r="L394" i="6"/>
  <c r="L395" i="6"/>
  <c r="L396" i="6"/>
  <c r="L397" i="6"/>
  <c r="L398" i="6"/>
  <c r="L399" i="6"/>
  <c r="L400" i="6"/>
  <c r="L401" i="6"/>
  <c r="L402" i="6"/>
  <c r="L403" i="6"/>
  <c r="L404" i="6"/>
  <c r="L405" i="6"/>
  <c r="L406" i="6"/>
  <c r="L407" i="6"/>
  <c r="L408" i="6"/>
  <c r="L409" i="6"/>
  <c r="L410" i="6"/>
  <c r="L411" i="6"/>
  <c r="L412" i="6"/>
  <c r="L413" i="6"/>
  <c r="L414" i="6"/>
  <c r="L415" i="6"/>
  <c r="L416" i="6"/>
  <c r="L417" i="6"/>
  <c r="L418" i="6"/>
  <c r="L419" i="6"/>
  <c r="L420" i="6"/>
  <c r="L421" i="6"/>
  <c r="L422" i="6"/>
  <c r="L423" i="6"/>
  <c r="L424" i="6"/>
  <c r="L425" i="6"/>
  <c r="L426" i="6"/>
  <c r="L427" i="6"/>
  <c r="L428" i="6"/>
  <c r="L429" i="6"/>
  <c r="L430" i="6"/>
  <c r="L431" i="6"/>
  <c r="L432" i="6"/>
  <c r="L433" i="6"/>
  <c r="L434" i="6"/>
  <c r="L435" i="6"/>
  <c r="L436" i="6"/>
  <c r="L437" i="6"/>
  <c r="L438" i="6"/>
  <c r="L439" i="6"/>
  <c r="L440" i="6"/>
  <c r="L441" i="6"/>
  <c r="L442" i="6"/>
  <c r="L443" i="6"/>
  <c r="L444" i="6"/>
  <c r="L445" i="6"/>
  <c r="L446" i="6"/>
  <c r="L447" i="6"/>
  <c r="L448" i="6"/>
  <c r="L449" i="6"/>
  <c r="L450" i="6"/>
  <c r="L451" i="6"/>
  <c r="L452" i="6"/>
  <c r="L453" i="6"/>
  <c r="L454" i="6"/>
  <c r="L455" i="6"/>
  <c r="L456" i="6"/>
  <c r="L457" i="6"/>
  <c r="L458" i="6"/>
  <c r="L459" i="6"/>
  <c r="L460" i="6"/>
  <c r="L461" i="6"/>
  <c r="L462" i="6"/>
  <c r="L463" i="6"/>
  <c r="L464" i="6"/>
  <c r="L465" i="6"/>
  <c r="L466" i="6"/>
  <c r="L467" i="6"/>
  <c r="L468" i="6"/>
  <c r="L469" i="6"/>
  <c r="L470" i="6"/>
  <c r="L471" i="6"/>
  <c r="L472" i="6"/>
  <c r="L473" i="6"/>
  <c r="L474" i="6"/>
  <c r="L475" i="6"/>
  <c r="L476" i="6"/>
  <c r="L477" i="6"/>
  <c r="L2" i="6"/>
  <c r="K477" i="6" l="1"/>
  <c r="K476" i="6"/>
  <c r="K475" i="6"/>
  <c r="K474" i="6"/>
  <c r="K473" i="6"/>
  <c r="K472" i="6"/>
  <c r="K471" i="6"/>
  <c r="K470" i="6"/>
  <c r="K469" i="6"/>
  <c r="K468" i="6"/>
  <c r="K467" i="6"/>
  <c r="K466" i="6"/>
  <c r="K465" i="6"/>
  <c r="J477" i="6"/>
  <c r="J476" i="6"/>
  <c r="J475" i="6"/>
  <c r="J474" i="6"/>
  <c r="J473" i="6"/>
  <c r="J472" i="6"/>
  <c r="J471" i="6"/>
  <c r="J470" i="6"/>
  <c r="J469" i="6"/>
  <c r="J468" i="6"/>
  <c r="J467" i="6"/>
  <c r="J466" i="6"/>
  <c r="J465" i="6"/>
  <c r="K464" i="6"/>
  <c r="J464" i="6"/>
  <c r="K463" i="6"/>
  <c r="J463" i="6"/>
  <c r="K462" i="6"/>
  <c r="K461" i="6"/>
  <c r="K460" i="6"/>
  <c r="K459" i="6"/>
  <c r="K458" i="6"/>
  <c r="K457" i="6"/>
  <c r="J462" i="6"/>
  <c r="J461" i="6"/>
  <c r="J460" i="6"/>
  <c r="J459" i="6"/>
  <c r="J458" i="6"/>
  <c r="J457" i="6"/>
  <c r="K456" i="6"/>
  <c r="K455" i="6"/>
  <c r="K454" i="6"/>
  <c r="K453" i="6"/>
  <c r="K452" i="6"/>
  <c r="K451" i="6"/>
  <c r="K450" i="6"/>
  <c r="K449" i="6"/>
  <c r="K448" i="6"/>
  <c r="K447" i="6"/>
  <c r="J456" i="6"/>
  <c r="J455" i="6"/>
  <c r="J454" i="6"/>
  <c r="J453" i="6"/>
  <c r="J452" i="6"/>
  <c r="J451" i="6"/>
  <c r="J450" i="6"/>
  <c r="J449" i="6"/>
  <c r="J448" i="6"/>
  <c r="J447" i="6"/>
  <c r="K446" i="6"/>
  <c r="K445" i="6"/>
  <c r="K444" i="6"/>
  <c r="K443" i="6"/>
  <c r="K442" i="6"/>
  <c r="K441" i="6"/>
  <c r="J446" i="6"/>
  <c r="J445" i="6"/>
  <c r="J444" i="6"/>
  <c r="J443" i="6"/>
  <c r="J442" i="6"/>
  <c r="J441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J440" i="6"/>
  <c r="J439" i="6"/>
  <c r="J438" i="6"/>
  <c r="J437" i="6"/>
  <c r="J436" i="6"/>
  <c r="J435" i="6"/>
  <c r="J434" i="6"/>
  <c r="J433" i="6"/>
  <c r="K428" i="6"/>
  <c r="J432" i="6"/>
  <c r="J431" i="6"/>
  <c r="J430" i="6"/>
  <c r="J429" i="6"/>
  <c r="J428" i="6"/>
  <c r="J423" i="6"/>
  <c r="J424" i="6"/>
  <c r="J425" i="6"/>
  <c r="J426" i="6"/>
  <c r="J427" i="6"/>
  <c r="K427" i="6"/>
  <c r="K426" i="6"/>
  <c r="K425" i="6"/>
  <c r="K424" i="6"/>
  <c r="K423" i="6"/>
  <c r="K422" i="6"/>
  <c r="J422" i="6"/>
  <c r="K421" i="6"/>
  <c r="J421" i="6"/>
  <c r="K420" i="6"/>
  <c r="J420" i="6"/>
  <c r="K419" i="6"/>
  <c r="J419" i="6"/>
  <c r="K418" i="6"/>
  <c r="J418" i="6"/>
  <c r="K417" i="6"/>
  <c r="J417" i="6"/>
  <c r="K416" i="6"/>
  <c r="J416" i="6"/>
  <c r="K415" i="6"/>
  <c r="J415" i="6"/>
  <c r="K414" i="6"/>
  <c r="J414" i="6"/>
  <c r="K413" i="6"/>
  <c r="J413" i="6"/>
  <c r="K412" i="6"/>
  <c r="J412" i="6"/>
  <c r="K411" i="6"/>
  <c r="J411" i="6"/>
  <c r="K410" i="6"/>
  <c r="J410" i="6"/>
  <c r="K409" i="6"/>
  <c r="J409" i="6"/>
  <c r="K408" i="6"/>
  <c r="J408" i="6"/>
  <c r="K407" i="6"/>
  <c r="J407" i="6"/>
  <c r="J74" i="6"/>
  <c r="K74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195" i="6"/>
  <c r="K346" i="6"/>
  <c r="K345" i="6"/>
  <c r="K344" i="6"/>
  <c r="K343" i="6"/>
  <c r="K342" i="6"/>
  <c r="K341" i="6"/>
  <c r="K340" i="6"/>
  <c r="K339" i="6"/>
  <c r="K338" i="6"/>
  <c r="K337" i="6"/>
  <c r="K336" i="6"/>
  <c r="K335" i="6"/>
  <c r="K334" i="6"/>
  <c r="K333" i="6"/>
  <c r="K332" i="6"/>
  <c r="K331" i="6"/>
  <c r="K330" i="6"/>
  <c r="K329" i="6"/>
  <c r="K328" i="6"/>
  <c r="J346" i="6"/>
  <c r="J345" i="6"/>
  <c r="J344" i="6"/>
  <c r="J343" i="6"/>
  <c r="J342" i="6"/>
  <c r="J341" i="6"/>
  <c r="J340" i="6"/>
  <c r="J339" i="6"/>
  <c r="J338" i="6"/>
  <c r="J337" i="6"/>
  <c r="J336" i="6"/>
  <c r="J335" i="6"/>
  <c r="J334" i="6"/>
  <c r="J333" i="6"/>
  <c r="J332" i="6"/>
  <c r="J331" i="6"/>
  <c r="J330" i="6"/>
  <c r="J329" i="6"/>
  <c r="J328" i="6"/>
  <c r="K327" i="6"/>
  <c r="K326" i="6"/>
  <c r="K325" i="6"/>
  <c r="K324" i="6"/>
  <c r="K323" i="6"/>
  <c r="K322" i="6"/>
  <c r="K321" i="6"/>
  <c r="K320" i="6"/>
  <c r="K319" i="6"/>
  <c r="K318" i="6"/>
  <c r="K317" i="6"/>
  <c r="K316" i="6"/>
  <c r="K315" i="6"/>
  <c r="K314" i="6"/>
  <c r="K313" i="6"/>
  <c r="K312" i="6"/>
  <c r="K311" i="6"/>
  <c r="K310" i="6"/>
  <c r="K309" i="6"/>
  <c r="K308" i="6"/>
  <c r="K307" i="6"/>
  <c r="K306" i="6"/>
  <c r="K305" i="6"/>
  <c r="K304" i="6"/>
  <c r="K303" i="6"/>
  <c r="K302" i="6"/>
  <c r="K301" i="6"/>
  <c r="K300" i="6"/>
  <c r="K299" i="6"/>
  <c r="K298" i="6"/>
  <c r="K297" i="6"/>
  <c r="K296" i="6"/>
  <c r="K295" i="6"/>
  <c r="K294" i="6"/>
  <c r="K293" i="6"/>
  <c r="K292" i="6"/>
  <c r="K291" i="6"/>
  <c r="K290" i="6"/>
  <c r="K289" i="6"/>
  <c r="K288" i="6"/>
  <c r="K287" i="6"/>
  <c r="K286" i="6"/>
  <c r="K285" i="6"/>
  <c r="J327" i="6"/>
  <c r="J326" i="6"/>
  <c r="J325" i="6"/>
  <c r="J324" i="6"/>
  <c r="J323" i="6"/>
  <c r="J322" i="6"/>
  <c r="J321" i="6"/>
  <c r="J320" i="6"/>
  <c r="J319" i="6"/>
  <c r="J318" i="6"/>
  <c r="J317" i="6"/>
  <c r="J316" i="6"/>
  <c r="J315" i="6"/>
  <c r="J314" i="6"/>
  <c r="J313" i="6"/>
  <c r="J312" i="6"/>
  <c r="J311" i="6"/>
  <c r="J310" i="6"/>
  <c r="J309" i="6"/>
  <c r="J308" i="6"/>
  <c r="J307" i="6"/>
  <c r="J306" i="6"/>
  <c r="J305" i="6"/>
  <c r="J304" i="6"/>
  <c r="J303" i="6"/>
  <c r="J302" i="6"/>
  <c r="J301" i="6"/>
  <c r="J300" i="6"/>
  <c r="J299" i="6"/>
  <c r="J298" i="6"/>
  <c r="J297" i="6"/>
  <c r="J296" i="6"/>
  <c r="J295" i="6"/>
  <c r="J294" i="6"/>
  <c r="J293" i="6"/>
  <c r="J292" i="6"/>
  <c r="J291" i="6"/>
  <c r="J290" i="6"/>
  <c r="J289" i="6"/>
  <c r="J288" i="6"/>
  <c r="J287" i="6"/>
  <c r="J286" i="6"/>
  <c r="J285" i="6"/>
  <c r="K284" i="6"/>
  <c r="K283" i="6"/>
  <c r="K282" i="6"/>
  <c r="K281" i="6"/>
  <c r="K280" i="6"/>
  <c r="K279" i="6"/>
  <c r="K278" i="6"/>
  <c r="K277" i="6"/>
  <c r="K276" i="6"/>
  <c r="K275" i="6"/>
  <c r="K274" i="6"/>
  <c r="K273" i="6"/>
  <c r="K272" i="6"/>
  <c r="K271" i="6"/>
  <c r="K270" i="6"/>
  <c r="K269" i="6"/>
  <c r="K268" i="6"/>
  <c r="K267" i="6"/>
  <c r="K266" i="6"/>
  <c r="K265" i="6"/>
  <c r="K264" i="6"/>
  <c r="K263" i="6"/>
  <c r="K262" i="6"/>
  <c r="K261" i="6"/>
  <c r="K260" i="6"/>
  <c r="K259" i="6"/>
  <c r="K258" i="6"/>
  <c r="K257" i="6"/>
  <c r="K256" i="6"/>
  <c r="K255" i="6"/>
  <c r="K254" i="6"/>
  <c r="K253" i="6"/>
  <c r="K252" i="6"/>
  <c r="K251" i="6"/>
  <c r="K250" i="6"/>
  <c r="K249" i="6"/>
  <c r="K248" i="6"/>
  <c r="K247" i="6"/>
  <c r="K246" i="6"/>
  <c r="J284" i="6"/>
  <c r="J283" i="6"/>
  <c r="J282" i="6"/>
  <c r="J281" i="6"/>
  <c r="J280" i="6"/>
  <c r="J279" i="6"/>
  <c r="J278" i="6"/>
  <c r="J277" i="6"/>
  <c r="J276" i="6"/>
  <c r="J275" i="6"/>
  <c r="J274" i="6"/>
  <c r="J273" i="6"/>
  <c r="J272" i="6"/>
  <c r="J271" i="6"/>
  <c r="J270" i="6"/>
  <c r="J269" i="6"/>
  <c r="J268" i="6"/>
  <c r="J267" i="6"/>
  <c r="J266" i="6"/>
  <c r="J265" i="6"/>
  <c r="J264" i="6"/>
  <c r="J263" i="6"/>
  <c r="J262" i="6"/>
  <c r="J261" i="6"/>
  <c r="J260" i="6"/>
  <c r="J259" i="6"/>
  <c r="J258" i="6"/>
  <c r="J257" i="6"/>
  <c r="J256" i="6"/>
  <c r="J255" i="6"/>
  <c r="J254" i="6"/>
  <c r="J253" i="6"/>
  <c r="J252" i="6"/>
  <c r="J251" i="6"/>
  <c r="J250" i="6"/>
  <c r="J249" i="6"/>
  <c r="J248" i="6"/>
  <c r="J247" i="6"/>
  <c r="J246" i="6"/>
  <c r="K190" i="6"/>
  <c r="K191" i="6"/>
  <c r="K192" i="6"/>
  <c r="K193" i="6"/>
  <c r="K194" i="6"/>
  <c r="K195" i="6"/>
  <c r="K196" i="6"/>
  <c r="K197" i="6"/>
  <c r="K198" i="6"/>
  <c r="K199" i="6"/>
  <c r="K200" i="6"/>
  <c r="K202" i="6"/>
  <c r="K203" i="6"/>
  <c r="K204" i="6"/>
  <c r="K205" i="6"/>
  <c r="K206" i="6"/>
  <c r="K207" i="6"/>
  <c r="K208" i="6"/>
  <c r="K209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J190" i="6"/>
  <c r="J191" i="6"/>
  <c r="J192" i="6"/>
  <c r="J193" i="6"/>
  <c r="J194" i="6"/>
  <c r="J196" i="6"/>
  <c r="J197" i="6"/>
  <c r="J198" i="6"/>
  <c r="J199" i="6"/>
  <c r="J200" i="6"/>
  <c r="J202" i="6"/>
  <c r="J203" i="6"/>
  <c r="J204" i="6"/>
  <c r="J205" i="6"/>
  <c r="J206" i="6"/>
  <c r="J207" i="6"/>
  <c r="J208" i="6"/>
  <c r="J209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K189" i="6"/>
  <c r="K188" i="6"/>
  <c r="K187" i="6"/>
  <c r="K186" i="6"/>
  <c r="K185" i="6"/>
  <c r="K184" i="6"/>
  <c r="K183" i="6"/>
  <c r="K182" i="6"/>
  <c r="K181" i="6"/>
  <c r="K180" i="6"/>
  <c r="K179" i="6"/>
  <c r="K178" i="6"/>
  <c r="K177" i="6"/>
  <c r="J189" i="6"/>
  <c r="J188" i="6"/>
  <c r="J187" i="6"/>
  <c r="J186" i="6"/>
  <c r="J185" i="6"/>
  <c r="J184" i="6"/>
  <c r="J183" i="6"/>
  <c r="J182" i="6"/>
  <c r="J181" i="6"/>
  <c r="J180" i="6"/>
  <c r="J179" i="6"/>
  <c r="J178" i="6"/>
  <c r="J177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K176" i="6"/>
  <c r="K175" i="6"/>
  <c r="K174" i="6"/>
  <c r="K173" i="6"/>
  <c r="K172" i="6"/>
  <c r="K171" i="6"/>
  <c r="K170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J146" i="6"/>
  <c r="K145" i="6"/>
  <c r="J145" i="6"/>
  <c r="K144" i="6"/>
  <c r="J144" i="6"/>
  <c r="K143" i="6"/>
  <c r="J143" i="6"/>
  <c r="K142" i="6"/>
  <c r="J142" i="6"/>
  <c r="K141" i="6"/>
  <c r="J141" i="6"/>
  <c r="K140" i="6"/>
  <c r="J140" i="6"/>
  <c r="K139" i="6"/>
  <c r="J139" i="6"/>
  <c r="K138" i="6"/>
  <c r="J138" i="6"/>
  <c r="K136" i="6"/>
  <c r="J136" i="6"/>
  <c r="K135" i="6"/>
  <c r="J135" i="6"/>
  <c r="K134" i="6"/>
  <c r="J134" i="6"/>
  <c r="K133" i="6"/>
  <c r="J133" i="6"/>
  <c r="K132" i="6"/>
  <c r="J132" i="6"/>
  <c r="K131" i="6"/>
  <c r="J131" i="6"/>
  <c r="K130" i="6"/>
  <c r="J130" i="6"/>
  <c r="K129" i="6"/>
  <c r="J129" i="6"/>
  <c r="K128" i="6"/>
  <c r="J128" i="6"/>
  <c r="K127" i="6"/>
  <c r="J127" i="6"/>
  <c r="K126" i="6"/>
  <c r="J126" i="6"/>
  <c r="K125" i="6"/>
  <c r="J125" i="6"/>
  <c r="K124" i="6"/>
  <c r="J124" i="6"/>
  <c r="K123" i="6"/>
  <c r="J123" i="6"/>
  <c r="K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8" i="6"/>
  <c r="K69" i="6"/>
  <c r="K70" i="6"/>
  <c r="K71" i="6"/>
  <c r="K72" i="6"/>
  <c r="K73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8" i="6"/>
  <c r="J69" i="6"/>
  <c r="J70" i="6"/>
  <c r="J71" i="6"/>
  <c r="J72" i="6"/>
  <c r="J73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K2" i="6"/>
  <c r="J2" i="6"/>
  <c r="D74" i="5" l="1"/>
  <c r="E74" i="5"/>
  <c r="C74" i="5"/>
  <c r="D71" i="5"/>
  <c r="E71" i="5"/>
  <c r="C71" i="5"/>
  <c r="D56" i="5"/>
  <c r="E56" i="5"/>
  <c r="C56" i="5"/>
  <c r="D51" i="5"/>
  <c r="E51" i="5"/>
  <c r="C51" i="5"/>
  <c r="D46" i="5"/>
  <c r="E46" i="5"/>
  <c r="C46" i="5"/>
  <c r="D34" i="5"/>
  <c r="E34" i="5"/>
  <c r="C34" i="5"/>
  <c r="D31" i="5"/>
  <c r="E31" i="5"/>
  <c r="C31" i="5"/>
  <c r="D22" i="5"/>
  <c r="E22" i="5"/>
  <c r="C22" i="5"/>
  <c r="D18" i="5"/>
  <c r="E18" i="5"/>
  <c r="C18" i="5"/>
  <c r="D15" i="5"/>
  <c r="E15" i="5"/>
  <c r="C15" i="5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2" i="1"/>
  <c r="H66" i="1" s="1"/>
  <c r="F24" i="1" l="1"/>
  <c r="G64" i="1"/>
  <c r="F64" i="1"/>
  <c r="G65" i="1" l="1"/>
  <c r="F65" i="1"/>
  <c r="D67" i="1" l="1"/>
  <c r="E67" i="1"/>
  <c r="C67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2" i="1"/>
  <c r="F66" i="1" l="1"/>
  <c r="G66" i="1"/>
</calcChain>
</file>

<file path=xl/sharedStrings.xml><?xml version="1.0" encoding="utf-8"?>
<sst xmlns="http://schemas.openxmlformats.org/spreadsheetml/2006/main" count="3122" uniqueCount="545">
  <si>
    <t>Sample ID</t>
  </si>
  <si>
    <t>Location</t>
  </si>
  <si>
    <t>d13C (C1)</t>
  </si>
  <si>
    <t>d13C (C2)</t>
  </si>
  <si>
    <t>d13C (C3)</t>
  </si>
  <si>
    <t>d2H (C3)</t>
  </si>
  <si>
    <t>Study</t>
  </si>
  <si>
    <t>MD1</t>
  </si>
  <si>
    <t>55.6, -117.1</t>
  </si>
  <si>
    <t>MD3</t>
  </si>
  <si>
    <t>MD4</t>
  </si>
  <si>
    <t>MD5</t>
  </si>
  <si>
    <t>MD6</t>
  </si>
  <si>
    <t>MD7</t>
  </si>
  <si>
    <t>MD8</t>
  </si>
  <si>
    <t>MD9</t>
  </si>
  <si>
    <t>55.9, -120.8</t>
  </si>
  <si>
    <t>55.9, -120.9</t>
  </si>
  <si>
    <t>55.8, -120.5</t>
  </si>
  <si>
    <t>MD11</t>
  </si>
  <si>
    <t>55.8, -120.9</t>
  </si>
  <si>
    <t>MD14</t>
  </si>
  <si>
    <t>MD15</t>
  </si>
  <si>
    <t>55.7, -120.8</t>
  </si>
  <si>
    <t>MD18</t>
  </si>
  <si>
    <t>55.5, -120.6</t>
  </si>
  <si>
    <t>Tilley and M., 2013</t>
  </si>
  <si>
    <t>15-20-073-06W6</t>
  </si>
  <si>
    <t>2094.5m, Grande Prairie</t>
  </si>
  <si>
    <t>02-32-073-06W6</t>
  </si>
  <si>
    <t>2068.8 m, Grande Prairie</t>
  </si>
  <si>
    <t>08-28-074-07W7</t>
  </si>
  <si>
    <t>2135.2 m, La Glace</t>
  </si>
  <si>
    <t>14-13-074-07W6</t>
  </si>
  <si>
    <t>2071.6 m, La Glace</t>
  </si>
  <si>
    <t>08-07-076-20W5</t>
  </si>
  <si>
    <t>1042.5 M, Girouxville East</t>
  </si>
  <si>
    <t>14-10-076-20W5</t>
  </si>
  <si>
    <t>Girouxville East</t>
  </si>
  <si>
    <t>14-34-075-20W5</t>
  </si>
  <si>
    <t>1062.5 m, Girouxville East</t>
  </si>
  <si>
    <t>06-16-072-04W6</t>
  </si>
  <si>
    <t>1984 m, Manir</t>
  </si>
  <si>
    <t>07-22-073-04W6</t>
  </si>
  <si>
    <t>1718 m, Teepee</t>
  </si>
  <si>
    <t>14-13-074-10W6</t>
  </si>
  <si>
    <t>2348.5 m, Knopcik</t>
  </si>
  <si>
    <t>13-14-074-11W6</t>
  </si>
  <si>
    <t>Knopcik</t>
  </si>
  <si>
    <t>10-31-074-10W6</t>
  </si>
  <si>
    <t>2427 m, Knopcik</t>
  </si>
  <si>
    <t>09-33-074-11W6</t>
  </si>
  <si>
    <t>2557 m, Knopcik</t>
  </si>
  <si>
    <t>06-26-068-25W5</t>
  </si>
  <si>
    <t>1755 m, Ante Creek North</t>
  </si>
  <si>
    <t>16-23-068-25W5</t>
  </si>
  <si>
    <t>Ante Creek North</t>
  </si>
  <si>
    <t>na</t>
  </si>
  <si>
    <t>Desrocher, S. 1997</t>
  </si>
  <si>
    <t>Deiber Group. Grand Prairie</t>
  </si>
  <si>
    <t>Middle M. Grand Prairie</t>
  </si>
  <si>
    <t>Lower M. Grand Prairie</t>
  </si>
  <si>
    <t>Kakwa</t>
  </si>
  <si>
    <t>Belloy</t>
  </si>
  <si>
    <t>Muehlenbachs</t>
  </si>
  <si>
    <t>Tilley 2006</t>
  </si>
  <si>
    <t>d13C wo</t>
  </si>
  <si>
    <t>d13C sats</t>
  </si>
  <si>
    <t>d13C aros</t>
  </si>
  <si>
    <t>14-34-75-9W6 Valhalla</t>
  </si>
  <si>
    <t>04-27-075-09W Valhalla</t>
  </si>
  <si>
    <t>16-26-86-1W6 Jack</t>
  </si>
  <si>
    <t xml:space="preserve">14-20-79-22W5 Normandville </t>
  </si>
  <si>
    <t>09-6-76-20 Girouxville East</t>
  </si>
  <si>
    <t>by C1</t>
  </si>
  <si>
    <t>By C2</t>
  </si>
  <si>
    <t>by C3</t>
  </si>
  <si>
    <t>Doe A13-19-80-13WA</t>
  </si>
  <si>
    <t>Doe C04-19-08-14WA</t>
  </si>
  <si>
    <t>Mica 8-22-81-14W6M</t>
  </si>
  <si>
    <t>13-7-82-13WA PG</t>
  </si>
  <si>
    <t>B4-19-80-14WA PG</t>
  </si>
  <si>
    <t>Two Rivers 16-30-82-16WA</t>
  </si>
  <si>
    <t>Mica 08-22-081-14W6 PG</t>
  </si>
  <si>
    <t>Two Rivers 04-30-82-14W6</t>
  </si>
  <si>
    <t>Mica 08-04-082-14W6</t>
  </si>
  <si>
    <t>Mica 12-06-081-13</t>
  </si>
  <si>
    <t>Sereda 2017</t>
  </si>
  <si>
    <t>Inga</t>
  </si>
  <si>
    <t>This Study</t>
  </si>
  <si>
    <t>this Study</t>
  </si>
  <si>
    <t>Sarah</t>
  </si>
  <si>
    <t>104/16-29-063-04W6/00</t>
  </si>
  <si>
    <t>104/01-32-063-04W6/00</t>
  </si>
  <si>
    <t>105/01-32-063-04W6/00</t>
  </si>
  <si>
    <t>103/16-29-063-04W6/00</t>
  </si>
  <si>
    <t>102/01-05-064-04W6/00</t>
  </si>
  <si>
    <t>103/01-05-064-04W6/00</t>
  </si>
  <si>
    <t>100/09-22-063-03W6/00</t>
  </si>
  <si>
    <t>102/09-22-063-03W6/00</t>
  </si>
  <si>
    <t>100/15-31-064-05W6/00</t>
  </si>
  <si>
    <t>103/16-31-064-05W6/00</t>
  </si>
  <si>
    <t>100/12-32-064-05W6/00</t>
  </si>
  <si>
    <t>105/09-09-064-04W6/00</t>
  </si>
  <si>
    <t>106/09-09-064-04W6/00</t>
  </si>
  <si>
    <t>104/03-30-064-04W6/00</t>
  </si>
  <si>
    <t>102/02-30-064-04W6/00</t>
  </si>
  <si>
    <t>102/04-30-064-04W6/00</t>
  </si>
  <si>
    <t>Conventional gas AB</t>
  </si>
  <si>
    <t>Karr</t>
  </si>
  <si>
    <t>Altares B-H-94</t>
  </si>
  <si>
    <t>Altares</t>
  </si>
  <si>
    <t>Us</t>
  </si>
  <si>
    <t>Chatellier 2017</t>
  </si>
  <si>
    <t>Kakwa new data Hz leg</t>
  </si>
  <si>
    <t>Grand Prairie</t>
  </si>
  <si>
    <t>La Glace</t>
  </si>
  <si>
    <t>Manir</t>
  </si>
  <si>
    <t>Teepee</t>
  </si>
  <si>
    <t xml:space="preserve">Ante Creek </t>
  </si>
  <si>
    <t>Doe</t>
  </si>
  <si>
    <t>Sereda, 2017</t>
  </si>
  <si>
    <t>Mica</t>
  </si>
  <si>
    <t>Two Rivers</t>
  </si>
  <si>
    <t>This lab (Data from Sarah)</t>
  </si>
  <si>
    <t>Inga (Arc well)</t>
  </si>
  <si>
    <t>This lab (average mud gas)</t>
  </si>
  <si>
    <t>This lab (produced gas from one well)</t>
  </si>
  <si>
    <t>Field</t>
  </si>
  <si>
    <t>Reference</t>
  </si>
  <si>
    <t>Doig</t>
  </si>
  <si>
    <t>Tilley 2013</t>
  </si>
  <si>
    <t>Horn River</t>
  </si>
  <si>
    <t>Alberta B</t>
  </si>
  <si>
    <t>Foothills</t>
  </si>
  <si>
    <t>Pard/Bald</t>
  </si>
  <si>
    <t>Tilley 2011</t>
  </si>
  <si>
    <t>Belcourt</t>
  </si>
  <si>
    <t>U Belcourt</t>
  </si>
  <si>
    <t>L Belcourt</t>
  </si>
  <si>
    <t>Outer Foothills</t>
  </si>
  <si>
    <t>Charlie Lake</t>
  </si>
  <si>
    <t>C1-C2</t>
  </si>
  <si>
    <t>C1-C3</t>
  </si>
  <si>
    <t>Barnett</t>
  </si>
  <si>
    <t>Zumberge 2012</t>
  </si>
  <si>
    <t>Fayetteville</t>
  </si>
  <si>
    <t>Mexico</t>
  </si>
  <si>
    <t>Longmaxi</t>
  </si>
  <si>
    <t>Gao 2016</t>
  </si>
  <si>
    <t>Zhang 2018</t>
  </si>
  <si>
    <t>Wufeng-Longmaxi</t>
  </si>
  <si>
    <t>Dai 2016</t>
  </si>
  <si>
    <t>Ordos</t>
  </si>
  <si>
    <t>Black River</t>
  </si>
  <si>
    <t>Burrus 2010</t>
  </si>
  <si>
    <t>Clinton/Medina</t>
  </si>
  <si>
    <t>C2-C3</t>
  </si>
  <si>
    <t>C2-C1</t>
  </si>
  <si>
    <t>Formation</t>
  </si>
  <si>
    <t>Fortierville 1</t>
  </si>
  <si>
    <t>Lorraine</t>
  </si>
  <si>
    <t>St Edouard</t>
  </si>
  <si>
    <t>Leclercville</t>
  </si>
  <si>
    <t>Depth</t>
  </si>
  <si>
    <t>St Edouard Hz</t>
  </si>
  <si>
    <t>Hanifa</t>
  </si>
  <si>
    <t>A</t>
  </si>
  <si>
    <t>B</t>
  </si>
  <si>
    <t>C</t>
  </si>
  <si>
    <t>D</t>
  </si>
  <si>
    <t>E</t>
  </si>
  <si>
    <t>Tuwaiq Mnt</t>
  </si>
  <si>
    <t>Jubaila</t>
  </si>
  <si>
    <t>C1</t>
  </si>
  <si>
    <t>C2</t>
  </si>
  <si>
    <t>C3</t>
  </si>
  <si>
    <t>Ic4</t>
  </si>
  <si>
    <t>c4</t>
  </si>
  <si>
    <t>C1/C2</t>
  </si>
  <si>
    <t>C2/C3</t>
  </si>
  <si>
    <t>C1/C2+C3</t>
  </si>
  <si>
    <t>C2/C1+C3</t>
  </si>
  <si>
    <t>iC4/C4</t>
  </si>
  <si>
    <t>PKB6-5</t>
  </si>
  <si>
    <t>PKB1-6</t>
  </si>
  <si>
    <t>PKB2-6</t>
  </si>
  <si>
    <t>PKB3-6</t>
  </si>
  <si>
    <t>PKB4-6</t>
  </si>
  <si>
    <t>PKB5-6</t>
  </si>
  <si>
    <t>PKB7</t>
  </si>
  <si>
    <t>PKB8</t>
  </si>
  <si>
    <t>PKB9</t>
  </si>
  <si>
    <t>PKB10</t>
  </si>
  <si>
    <t>PKB11</t>
  </si>
  <si>
    <t>PKB12</t>
  </si>
  <si>
    <t>PKB13</t>
  </si>
  <si>
    <t>PKB14</t>
  </si>
  <si>
    <t>PKB6 -6</t>
  </si>
  <si>
    <t>PKB7-6</t>
  </si>
  <si>
    <t>PKB8-6</t>
  </si>
  <si>
    <t>PKB9-6</t>
  </si>
  <si>
    <t>PKB10-6</t>
  </si>
  <si>
    <t>PKB11-6</t>
  </si>
  <si>
    <t>PKB12-6</t>
  </si>
  <si>
    <t>PKB13-6</t>
  </si>
  <si>
    <t>PKB14-6</t>
  </si>
  <si>
    <t>PKB2</t>
  </si>
  <si>
    <t>PKB3</t>
  </si>
  <si>
    <t>PKB4</t>
  </si>
  <si>
    <t>PKB5</t>
  </si>
  <si>
    <t>PKB6</t>
  </si>
  <si>
    <t>PKB15</t>
  </si>
  <si>
    <t>PKB16</t>
  </si>
  <si>
    <t>PKB17</t>
  </si>
  <si>
    <t>PKB1 -7</t>
  </si>
  <si>
    <t>PKB18-7</t>
  </si>
  <si>
    <t>PKB2-8</t>
  </si>
  <si>
    <t>PKB6-8</t>
  </si>
  <si>
    <t>HC/BR CBM</t>
  </si>
  <si>
    <t>PKB1</t>
  </si>
  <si>
    <t>PKB1-1</t>
  </si>
  <si>
    <t>PKB5-1</t>
  </si>
  <si>
    <t>PKB1-9</t>
  </si>
  <si>
    <t>PKB5-9</t>
  </si>
  <si>
    <t>PKB2-4</t>
  </si>
  <si>
    <t>PKB5-4</t>
  </si>
  <si>
    <t>Mannville</t>
  </si>
  <si>
    <t>Water</t>
  </si>
  <si>
    <t>KC20</t>
  </si>
  <si>
    <t>KC21</t>
  </si>
  <si>
    <t>KC23</t>
  </si>
  <si>
    <t>KC25</t>
  </si>
  <si>
    <t>KC29</t>
  </si>
  <si>
    <t>KC36</t>
  </si>
  <si>
    <t>KC42</t>
  </si>
  <si>
    <t>KC44</t>
  </si>
  <si>
    <t>KC54</t>
  </si>
  <si>
    <t>KC58</t>
  </si>
  <si>
    <t>Cheung 2010</t>
  </si>
  <si>
    <t>Cheung 2011</t>
  </si>
  <si>
    <t>Cheung 2012</t>
  </si>
  <si>
    <t>Cheung 2013</t>
  </si>
  <si>
    <t>Cheung 2014</t>
  </si>
  <si>
    <t>Cheung 2015</t>
  </si>
  <si>
    <t>Cheung 2016</t>
  </si>
  <si>
    <t>Cheung 2017</t>
  </si>
  <si>
    <t>Cheung 2018</t>
  </si>
  <si>
    <t>Cheung 2019</t>
  </si>
  <si>
    <t>Cheung 2020</t>
  </si>
  <si>
    <t>Cheung 2021</t>
  </si>
  <si>
    <t>Cheung 2022</t>
  </si>
  <si>
    <t>Cheung 2023</t>
  </si>
  <si>
    <t>Cheung 2024</t>
  </si>
  <si>
    <t>Cheung 2025</t>
  </si>
  <si>
    <t>Cheung 2026</t>
  </si>
  <si>
    <t>Cheung 2027</t>
  </si>
  <si>
    <t>Cheung 2028</t>
  </si>
  <si>
    <t>Cheung 2029</t>
  </si>
  <si>
    <t>Cheung 2030</t>
  </si>
  <si>
    <t>Cheung 2031</t>
  </si>
  <si>
    <t>Cheung 2032</t>
  </si>
  <si>
    <t>Cheung 2033</t>
  </si>
  <si>
    <t>Cheung 2034</t>
  </si>
  <si>
    <t>Cheung 2035</t>
  </si>
  <si>
    <t>Cheung 2036</t>
  </si>
  <si>
    <t>Cheung 2037</t>
  </si>
  <si>
    <t>Cheung 2038</t>
  </si>
  <si>
    <t>Cheung 2039</t>
  </si>
  <si>
    <t>Cheung 2040</t>
  </si>
  <si>
    <t>Cheung 2041</t>
  </si>
  <si>
    <t>Cheung 2042</t>
  </si>
  <si>
    <t>Cheung 2043</t>
  </si>
  <si>
    <t>Cheung 2044</t>
  </si>
  <si>
    <t>Cheung 2045</t>
  </si>
  <si>
    <t>Cheung 2046</t>
  </si>
  <si>
    <t>Cheung 2047</t>
  </si>
  <si>
    <t>Cheung 2048</t>
  </si>
  <si>
    <t>Cheung 2049</t>
  </si>
  <si>
    <t>Cheung 2050</t>
  </si>
  <si>
    <t>Cheung 2051</t>
  </si>
  <si>
    <t>Cheung 2052</t>
  </si>
  <si>
    <t>Cheung 2053</t>
  </si>
  <si>
    <t>Cheung 2054</t>
  </si>
  <si>
    <t>Cheung 2055</t>
  </si>
  <si>
    <t>Cheung 2056</t>
  </si>
  <si>
    <t>Cheung 2057</t>
  </si>
  <si>
    <t>Cheung 2058</t>
  </si>
  <si>
    <t>Cheung 2059</t>
  </si>
  <si>
    <t>Cheung 2060</t>
  </si>
  <si>
    <t>Cheung 2061</t>
  </si>
  <si>
    <t>Cheung 2062</t>
  </si>
  <si>
    <t>Cheung 2063</t>
  </si>
  <si>
    <t>Cheung 2064</t>
  </si>
  <si>
    <t>Cheung 2065</t>
  </si>
  <si>
    <t>Cheung 2066</t>
  </si>
  <si>
    <t>Cheung 2067</t>
  </si>
  <si>
    <t>Cheung 2068</t>
  </si>
  <si>
    <t>Cheung 2069</t>
  </si>
  <si>
    <t>Cheung 2070</t>
  </si>
  <si>
    <t>Cheung 2071</t>
  </si>
  <si>
    <t>Cheung 2072</t>
  </si>
  <si>
    <t>Cheung 2073</t>
  </si>
  <si>
    <t>Cheung 2074</t>
  </si>
  <si>
    <t>Cheung 2075</t>
  </si>
  <si>
    <t>Cheung 2076</t>
  </si>
  <si>
    <t>Cheung 2077</t>
  </si>
  <si>
    <t>Cheung 2078</t>
  </si>
  <si>
    <t>Cheung 2079</t>
  </si>
  <si>
    <t>Cheung 2080</t>
  </si>
  <si>
    <t>Zumberge 2013</t>
  </si>
  <si>
    <t>Zumberge 2014</t>
  </si>
  <si>
    <t>Zumberge 2015</t>
  </si>
  <si>
    <t>Zumberge 2016</t>
  </si>
  <si>
    <t>Zumberge 2017</t>
  </si>
  <si>
    <t>Zumberge 2018</t>
  </si>
  <si>
    <t>Zumberge 2019</t>
  </si>
  <si>
    <t>Zumberge 2020</t>
  </si>
  <si>
    <t>Zumberge 2021</t>
  </si>
  <si>
    <t>Zumberge 2022</t>
  </si>
  <si>
    <t>Zumberge 2023</t>
  </si>
  <si>
    <t>Zumberge 2024</t>
  </si>
  <si>
    <t>Zumberge 2025</t>
  </si>
  <si>
    <t>Zumberge 2026</t>
  </si>
  <si>
    <t>Zumberge 2027</t>
  </si>
  <si>
    <t>Zumberge 2028</t>
  </si>
  <si>
    <t>Zumberge 2029</t>
  </si>
  <si>
    <t>Zumberge 2030</t>
  </si>
  <si>
    <t>Zumberge 2031</t>
  </si>
  <si>
    <t>Zumberge 2032</t>
  </si>
  <si>
    <t>Zumberge 2033</t>
  </si>
  <si>
    <t>Zumberge 2034</t>
  </si>
  <si>
    <t>Zumberge 2035</t>
  </si>
  <si>
    <t>Zumberge 2036</t>
  </si>
  <si>
    <t>Zumberge 2037</t>
  </si>
  <si>
    <t>Zumberge 2038</t>
  </si>
  <si>
    <t>Zumberge 2039</t>
  </si>
  <si>
    <t>Zumberge 2040</t>
  </si>
  <si>
    <t>Zumberge 2041</t>
  </si>
  <si>
    <t>Zumberge 2042</t>
  </si>
  <si>
    <t>Zumberge 2043</t>
  </si>
  <si>
    <t>Zumberge 2044</t>
  </si>
  <si>
    <t>Zumberge 2045</t>
  </si>
  <si>
    <t>Zumberge 2046</t>
  </si>
  <si>
    <t>Zumberge 2047</t>
  </si>
  <si>
    <t>Zumberge 2048</t>
  </si>
  <si>
    <t>Zumberge 2049</t>
  </si>
  <si>
    <t>Zumberge 2050</t>
  </si>
  <si>
    <t>Zumberge 2051</t>
  </si>
  <si>
    <t>Zumberge 2052</t>
  </si>
  <si>
    <t>Zumberge 2053</t>
  </si>
  <si>
    <t>Zumberge 2054</t>
  </si>
  <si>
    <t>Zumberge 2055</t>
  </si>
  <si>
    <t>Zumberge 2056</t>
  </si>
  <si>
    <t>Zumberge 2057</t>
  </si>
  <si>
    <t>Zumberge 2058</t>
  </si>
  <si>
    <t>Zumberge 2059</t>
  </si>
  <si>
    <t>Zumberge 2060</t>
  </si>
  <si>
    <t>Zumberge 2061</t>
  </si>
  <si>
    <t>Zumberge 2062</t>
  </si>
  <si>
    <t>Zumberge 2063</t>
  </si>
  <si>
    <t>Zumberge 2064</t>
  </si>
  <si>
    <t>Zumberge 2065</t>
  </si>
  <si>
    <t>Zumberge 2066</t>
  </si>
  <si>
    <t>Zumberge 2067</t>
  </si>
  <si>
    <t>Zumberge 2068</t>
  </si>
  <si>
    <t>Zumberge 2069</t>
  </si>
  <si>
    <t>Zumberge 2070</t>
  </si>
  <si>
    <t>Zumberge 2071</t>
  </si>
  <si>
    <t>Zumberge 2072</t>
  </si>
  <si>
    <t>Zumberge 2073</t>
  </si>
  <si>
    <t>Zumberge 2074</t>
  </si>
  <si>
    <t>Zumberge 2075</t>
  </si>
  <si>
    <t>Zumberge 2076</t>
  </si>
  <si>
    <t>Zumberge 2077</t>
  </si>
  <si>
    <t>Zumberge 2078</t>
  </si>
  <si>
    <t>Zumberge 2079</t>
  </si>
  <si>
    <t>Zumberge 2080</t>
  </si>
  <si>
    <t>Zumberge 2081</t>
  </si>
  <si>
    <t>Zumberge 2082</t>
  </si>
  <si>
    <t>Zumberge 2083</t>
  </si>
  <si>
    <t>Zumberge 2084</t>
  </si>
  <si>
    <t>Zumberge 2085</t>
  </si>
  <si>
    <t>Zumberge 2086</t>
  </si>
  <si>
    <t>Zumberge 2087</t>
  </si>
  <si>
    <t>Zumberge 2088</t>
  </si>
  <si>
    <t>Zumberge 2089</t>
  </si>
  <si>
    <t>Zumberge 2090</t>
  </si>
  <si>
    <t>Zumberge 2091</t>
  </si>
  <si>
    <t>Zumberge 2092</t>
  </si>
  <si>
    <t>Zumberge 2093</t>
  </si>
  <si>
    <t>Zumberge 2094</t>
  </si>
  <si>
    <t>Zumberge 2095</t>
  </si>
  <si>
    <t>Zumberge 2096</t>
  </si>
  <si>
    <t>Zumberge 2097</t>
  </si>
  <si>
    <t>Zumberge 2098</t>
  </si>
  <si>
    <t>Zumberge 2099</t>
  </si>
  <si>
    <t>Zumberge 2100</t>
  </si>
  <si>
    <t>Zumberge 2101</t>
  </si>
  <si>
    <t>Zumberge 2102</t>
  </si>
  <si>
    <t>Zumberge 2103</t>
  </si>
  <si>
    <t>Zumberge 2104</t>
  </si>
  <si>
    <t>Zumberge 2105</t>
  </si>
  <si>
    <t>Zumberge 2106</t>
  </si>
  <si>
    <t>Zumberge 2107</t>
  </si>
  <si>
    <t>Zumberge 2108</t>
  </si>
  <si>
    <t>Zumberge 2109</t>
  </si>
  <si>
    <t>Zumberge 2110</t>
  </si>
  <si>
    <t>Zumberge 2111</t>
  </si>
  <si>
    <t>Zumberge 2112</t>
  </si>
  <si>
    <t>Geomark</t>
  </si>
  <si>
    <t>Zhang 2019</t>
  </si>
  <si>
    <t>Zhang 2020</t>
  </si>
  <si>
    <t>Zhang 2021</t>
  </si>
  <si>
    <t>Zhang 2022</t>
  </si>
  <si>
    <t>Zhang 2023</t>
  </si>
  <si>
    <t>Zhang 2024</t>
  </si>
  <si>
    <t>Zhang 2025</t>
  </si>
  <si>
    <t>Zhang 2026</t>
  </si>
  <si>
    <t>Zhang 2027</t>
  </si>
  <si>
    <t>Zhang 2028</t>
  </si>
  <si>
    <t>Zhang 2029</t>
  </si>
  <si>
    <t>Zhang 2030</t>
  </si>
  <si>
    <t>Zhang 2031</t>
  </si>
  <si>
    <t>Gao 2017</t>
  </si>
  <si>
    <t>Gao 2018</t>
  </si>
  <si>
    <t>Gao 2019</t>
  </si>
  <si>
    <t>Gao 2020</t>
  </si>
  <si>
    <t>Gao 2021</t>
  </si>
  <si>
    <t>Gao 2022</t>
  </si>
  <si>
    <t>Hakani 2016</t>
  </si>
  <si>
    <t>Eastern Pomerania</t>
  </si>
  <si>
    <t>Di-4</t>
  </si>
  <si>
    <t>Zc-8k</t>
  </si>
  <si>
    <t>Zc-IG4</t>
  </si>
  <si>
    <t>Western Pomerania</t>
  </si>
  <si>
    <t>Wo-11</t>
  </si>
  <si>
    <t>Gw-15</t>
  </si>
  <si>
    <t>Gw-31</t>
  </si>
  <si>
    <t>Do-21k</t>
  </si>
  <si>
    <t>Bd-10</t>
  </si>
  <si>
    <t>Co-2</t>
  </si>
  <si>
    <t>Se-1</t>
  </si>
  <si>
    <t>Kotarba &amp; Nagao 2015</t>
  </si>
  <si>
    <t>Kotarba &amp; Nagao 2016</t>
  </si>
  <si>
    <t>Kotarba &amp; Nagao 2017</t>
  </si>
  <si>
    <t>Kotarba &amp; Nagao 2018</t>
  </si>
  <si>
    <t>Kotarba &amp; Nagao 2019</t>
  </si>
  <si>
    <t>Kotarba &amp; Nagao 2020</t>
  </si>
  <si>
    <t>Kotarba &amp; Nagao 2021</t>
  </si>
  <si>
    <t>Kotarba &amp; Nagao 2022</t>
  </si>
  <si>
    <t>Kotarba &amp; Nagao 2023</t>
  </si>
  <si>
    <t>Kotarba &amp; Nagao 2024</t>
  </si>
  <si>
    <t>F</t>
  </si>
  <si>
    <t>G</t>
  </si>
  <si>
    <t>H</t>
  </si>
  <si>
    <t>Fan 2018</t>
  </si>
  <si>
    <t>Fan 2019</t>
  </si>
  <si>
    <t>Fan 2020</t>
  </si>
  <si>
    <t xml:space="preserve">Yanchang </t>
  </si>
  <si>
    <t>Baltic Basin</t>
  </si>
  <si>
    <t>Nafta 2015</t>
  </si>
  <si>
    <t/>
  </si>
  <si>
    <t>-35.1</t>
  </si>
  <si>
    <t>-47.88</t>
  </si>
  <si>
    <t>-29.49</t>
  </si>
  <si>
    <t>-35.99</t>
  </si>
  <si>
    <t>-44.8</t>
  </si>
  <si>
    <t>-18.83</t>
  </si>
  <si>
    <t>-30.73</t>
  </si>
  <si>
    <t>-36.46</t>
  </si>
  <si>
    <t>-43.77</t>
  </si>
  <si>
    <t>-34.96</t>
  </si>
  <si>
    <t>-25.35</t>
  </si>
  <si>
    <t>-32.37</t>
  </si>
  <si>
    <t>-28.08</t>
  </si>
  <si>
    <t>-25.56</t>
  </si>
  <si>
    <t>-49.48</t>
  </si>
  <si>
    <t>-57.35</t>
  </si>
  <si>
    <t>-31.98</t>
  </si>
  <si>
    <t>-22.32</t>
  </si>
  <si>
    <t>0</t>
  </si>
  <si>
    <t>-22.97</t>
  </si>
  <si>
    <t>Harkness 2017</t>
  </si>
  <si>
    <t>K1</t>
  </si>
  <si>
    <t>K2</t>
  </si>
  <si>
    <t>K3</t>
  </si>
  <si>
    <t>K1-7</t>
  </si>
  <si>
    <t>Faiz 2018</t>
  </si>
  <si>
    <t>Australia-Velkerri</t>
  </si>
  <si>
    <t>Australia Toolebuc</t>
  </si>
  <si>
    <t>Kopeh-Dagh</t>
  </si>
  <si>
    <t>Well</t>
  </si>
  <si>
    <t>%C1</t>
  </si>
  <si>
    <t>%C2</t>
  </si>
  <si>
    <t>%C3</t>
  </si>
  <si>
    <t>%iC4</t>
  </si>
  <si>
    <t>Depth (m)</t>
  </si>
  <si>
    <t>Woodford</t>
  </si>
  <si>
    <t>Martin 1H35</t>
  </si>
  <si>
    <t>Martin 4H35</t>
  </si>
  <si>
    <t>Martin 6H35</t>
  </si>
  <si>
    <t>Stephanie 1H36</t>
  </si>
  <si>
    <t>Stephanie 5H36</t>
  </si>
  <si>
    <t>Stephanie 6H36</t>
  </si>
  <si>
    <t>Carleigh 1G32</t>
  </si>
  <si>
    <t>Carleigh 5H32</t>
  </si>
  <si>
    <t>Carleigh 6H32</t>
  </si>
  <si>
    <t>Edding 3H20</t>
  </si>
  <si>
    <t>Edding 6H20</t>
  </si>
  <si>
    <t>Morris 5H19</t>
  </si>
  <si>
    <t>Caitlin 6H30</t>
  </si>
  <si>
    <t>Gravitt 3H21</t>
  </si>
  <si>
    <t>Gravitt 6H21</t>
  </si>
  <si>
    <t>nd</t>
  </si>
  <si>
    <t>Travers 2014</t>
  </si>
  <si>
    <t>Travers 2015</t>
  </si>
  <si>
    <t>Travers 2016</t>
  </si>
  <si>
    <t>Travers 2017</t>
  </si>
  <si>
    <t>pseudo</t>
  </si>
  <si>
    <t>t</t>
  </si>
  <si>
    <t>Muskwa</t>
  </si>
  <si>
    <t>mud</t>
  </si>
  <si>
    <t>prod 1</t>
  </si>
  <si>
    <t>prod 2</t>
  </si>
  <si>
    <t>prod 3</t>
  </si>
  <si>
    <t>prod 4</t>
  </si>
  <si>
    <t>prod 5</t>
  </si>
  <si>
    <t>prod 6</t>
  </si>
  <si>
    <t>Otter Park</t>
  </si>
  <si>
    <t>Argentina</t>
  </si>
  <si>
    <t>USA Concentional</t>
  </si>
  <si>
    <t>wolfang 1975</t>
  </si>
  <si>
    <t>102/09-21-084-24W6</t>
  </si>
  <si>
    <t>100/14-24-084-24W6</t>
  </si>
  <si>
    <t>100/02-29-084-24W6</t>
  </si>
  <si>
    <t>100/05-16-084-24W6</t>
  </si>
  <si>
    <t>Q</t>
  </si>
  <si>
    <t>C1C3</t>
  </si>
  <si>
    <t>C2C2</t>
  </si>
  <si>
    <t>Wet</t>
  </si>
  <si>
    <t>%nC4</t>
  </si>
  <si>
    <r>
      <rPr>
        <b/>
        <sz val="10"/>
        <color theme="1"/>
        <rFont val="Calibri"/>
        <family val="2"/>
      </rPr>
      <t>∆13C</t>
    </r>
    <r>
      <rPr>
        <b/>
        <vertAlign val="subscript"/>
        <sz val="10"/>
        <color theme="1"/>
        <rFont val="Calibri"/>
        <family val="2"/>
        <scheme val="minor"/>
      </rPr>
      <t>C1-C2</t>
    </r>
  </si>
  <si>
    <r>
      <t>C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/C</t>
    </r>
    <r>
      <rPr>
        <b/>
        <vertAlign val="subscript"/>
        <sz val="10"/>
        <color theme="1"/>
        <rFont val="Calibri"/>
        <family val="2"/>
        <scheme val="minor"/>
      </rPr>
      <t>3</t>
    </r>
  </si>
  <si>
    <t>Table S2. Molecular and stable isotope data of mud-gas from the Lorraine Shale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</si>
</sst>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vertAlign val="subscript"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Fill="1" applyBorder="1"/>
    <xf numFmtId="0" fontId="0" fillId="0" borderId="1" xfId="0" applyFill="1" applyBorder="1"/>
    <xf numFmtId="0" fontId="0" fillId="2" borderId="1" xfId="0" applyFill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 applyBorder="1"/>
    <xf numFmtId="0" fontId="0" fillId="6" borderId="0" xfId="0" applyFill="1"/>
    <xf numFmtId="0" fontId="0" fillId="6" borderId="0" xfId="0" applyFill="1" applyBorder="1"/>
    <xf numFmtId="0" fontId="0" fillId="7" borderId="0" xfId="0" applyFill="1"/>
    <xf numFmtId="0" fontId="0" fillId="4" borderId="0" xfId="0" applyFill="1" applyBorder="1"/>
    <xf numFmtId="0" fontId="0" fillId="3" borderId="1" xfId="0" applyFill="1" applyBorder="1"/>
    <xf numFmtId="0" fontId="0" fillId="8" borderId="0" xfId="0" applyFill="1" applyBorder="1"/>
    <xf numFmtId="0" fontId="0" fillId="8" borderId="1" xfId="0" applyFill="1" applyBorder="1"/>
    <xf numFmtId="0" fontId="0" fillId="9" borderId="0" xfId="0" applyFill="1"/>
    <xf numFmtId="0" fontId="0" fillId="11" borderId="0" xfId="0" applyFill="1" applyBorder="1"/>
    <xf numFmtId="0" fontId="0" fillId="12" borderId="0" xfId="0" applyFill="1" applyBorder="1"/>
    <xf numFmtId="0" fontId="0" fillId="10" borderId="0" xfId="0" applyFill="1"/>
    <xf numFmtId="0" fontId="0" fillId="14" borderId="1" xfId="0" applyFill="1" applyBorder="1"/>
    <xf numFmtId="0" fontId="0" fillId="14" borderId="0" xfId="0" applyFill="1"/>
    <xf numFmtId="0" fontId="0" fillId="12" borderId="1" xfId="0" applyFill="1" applyBorder="1"/>
    <xf numFmtId="0" fontId="0" fillId="12" borderId="0" xfId="0" applyFill="1"/>
    <xf numFmtId="0" fontId="0" fillId="15" borderId="0" xfId="0" applyFill="1"/>
    <xf numFmtId="0" fontId="0" fillId="16" borderId="0" xfId="0" applyFill="1"/>
    <xf numFmtId="0" fontId="0" fillId="16" borderId="1" xfId="0" applyFill="1" applyBorder="1"/>
    <xf numFmtId="0" fontId="0" fillId="13" borderId="0" xfId="0" applyFill="1"/>
    <xf numFmtId="0" fontId="0" fillId="17" borderId="0" xfId="0" applyFill="1"/>
    <xf numFmtId="0" fontId="0" fillId="17" borderId="1" xfId="0" applyFill="1" applyBorder="1"/>
    <xf numFmtId="0" fontId="0" fillId="18" borderId="1" xfId="0" applyFill="1" applyBorder="1"/>
    <xf numFmtId="0" fontId="0" fillId="18" borderId="0" xfId="0" applyFill="1"/>
    <xf numFmtId="0" fontId="0" fillId="19" borderId="0" xfId="0" applyFill="1"/>
    <xf numFmtId="0" fontId="0" fillId="19" borderId="1" xfId="0" applyFill="1" applyBorder="1"/>
    <xf numFmtId="0" fontId="2" fillId="20" borderId="1" xfId="0" applyFont="1" applyFill="1" applyBorder="1"/>
    <xf numFmtId="0" fontId="0" fillId="16" borderId="0" xfId="0" applyFill="1" applyBorder="1"/>
    <xf numFmtId="0" fontId="0" fillId="21" borderId="0" xfId="0" applyFill="1"/>
    <xf numFmtId="0" fontId="0" fillId="0" borderId="0" xfId="0" applyAlignment="1">
      <alignment horizontal="center"/>
    </xf>
    <xf numFmtId="0" fontId="0" fillId="2" borderId="0" xfId="0" applyFill="1" applyBorder="1"/>
    <xf numFmtId="0" fontId="0" fillId="0" borderId="0" xfId="0" applyBorder="1"/>
    <xf numFmtId="0" fontId="0" fillId="7" borderId="0" xfId="0" applyFill="1" applyBorder="1"/>
    <xf numFmtId="0" fontId="3" fillId="0" borderId="0" xfId="0" applyFont="1" applyFill="1" applyBorder="1"/>
    <xf numFmtId="0" fontId="4" fillId="0" borderId="0" xfId="0" applyFont="1" applyAlignment="1">
      <alignment horizontal="center"/>
    </xf>
    <xf numFmtId="0" fontId="5" fillId="11" borderId="0" xfId="0" applyFont="1" applyFill="1" applyBorder="1"/>
    <xf numFmtId="0" fontId="6" fillId="4" borderId="0" xfId="0" applyFont="1" applyFill="1"/>
    <xf numFmtId="0" fontId="7" fillId="4" borderId="0" xfId="0" applyFont="1" applyFill="1"/>
    <xf numFmtId="0" fontId="0" fillId="22" borderId="0" xfId="0" applyFill="1"/>
    <xf numFmtId="0" fontId="0" fillId="23" borderId="0" xfId="0" applyFill="1"/>
    <xf numFmtId="0" fontId="0" fillId="24" borderId="0" xfId="0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2" borderId="0" xfId="0" applyFill="1"/>
    <xf numFmtId="0" fontId="0" fillId="28" borderId="0" xfId="0" applyFill="1"/>
    <xf numFmtId="0" fontId="0" fillId="29" borderId="0" xfId="0" applyFill="1"/>
    <xf numFmtId="0" fontId="0" fillId="11" borderId="0" xfId="0" applyFill="1"/>
    <xf numFmtId="0" fontId="0" fillId="30" borderId="0" xfId="0" applyFill="1"/>
    <xf numFmtId="0" fontId="4" fillId="22" borderId="0" xfId="0" applyFont="1" applyFill="1"/>
    <xf numFmtId="0" fontId="0" fillId="31" borderId="0" xfId="0" applyFill="1"/>
    <xf numFmtId="0" fontId="0" fillId="32" borderId="0" xfId="0" applyFill="1"/>
    <xf numFmtId="0" fontId="8" fillId="32" borderId="2" xfId="0" applyFont="1" applyFill="1" applyBorder="1" applyAlignment="1" applyProtection="1">
      <alignment horizontal="right" vertical="center" wrapText="1"/>
    </xf>
    <xf numFmtId="0" fontId="8" fillId="32" borderId="2" xfId="0" applyFont="1" applyFill="1" applyBorder="1" applyAlignment="1" applyProtection="1">
      <alignment vertical="center" wrapText="1"/>
    </xf>
    <xf numFmtId="0" fontId="0" fillId="32" borderId="2" xfId="0" applyFill="1" applyBorder="1"/>
    <xf numFmtId="3" fontId="9" fillId="28" borderId="2" xfId="0" applyNumberFormat="1" applyFont="1" applyFill="1" applyBorder="1" applyAlignment="1" applyProtection="1">
      <alignment horizontal="right" vertical="center" wrapText="1"/>
    </xf>
    <xf numFmtId="164" fontId="9" fillId="28" borderId="2" xfId="0" applyNumberFormat="1" applyFont="1" applyFill="1" applyBorder="1" applyAlignment="1" applyProtection="1">
      <alignment horizontal="right" vertical="center" wrapText="1"/>
    </xf>
    <xf numFmtId="0" fontId="9" fillId="28" borderId="2" xfId="0" applyFont="1" applyFill="1" applyBorder="1" applyAlignment="1" applyProtection="1">
      <alignment horizontal="right" vertical="center" wrapText="1"/>
    </xf>
    <xf numFmtId="164" fontId="9" fillId="2" borderId="3" xfId="0" applyNumberFormat="1" applyFont="1" applyFill="1" applyBorder="1" applyAlignment="1" applyProtection="1">
      <alignment horizontal="right" vertical="center" wrapText="1"/>
    </xf>
    <xf numFmtId="0" fontId="9" fillId="2" borderId="3" xfId="0" applyFont="1" applyFill="1" applyBorder="1" applyAlignment="1" applyProtection="1">
      <alignment horizontal="right" vertical="center" wrapText="1"/>
    </xf>
    <xf numFmtId="0" fontId="3" fillId="22" borderId="0" xfId="0" applyFont="1" applyFill="1"/>
    <xf numFmtId="0" fontId="3" fillId="2" borderId="0" xfId="0" applyFont="1" applyFill="1"/>
    <xf numFmtId="0" fontId="3" fillId="24" borderId="0" xfId="0" applyFont="1" applyFill="1"/>
    <xf numFmtId="0" fontId="3" fillId="30" borderId="0" xfId="0" applyFont="1" applyFill="1"/>
    <xf numFmtId="0" fontId="4" fillId="23" borderId="0" xfId="0" applyFont="1" applyFill="1"/>
    <xf numFmtId="0" fontId="4" fillId="33" borderId="0" xfId="0" applyFont="1" applyFill="1"/>
    <xf numFmtId="0" fontId="0" fillId="33" borderId="0" xfId="0" applyFill="1"/>
    <xf numFmtId="0" fontId="10" fillId="0" borderId="2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0" fillId="34" borderId="0" xfId="0" applyFill="1"/>
    <xf numFmtId="0" fontId="11" fillId="22" borderId="4" xfId="0" applyFont="1" applyFill="1" applyBorder="1" applyAlignment="1" applyProtection="1">
      <alignment horizontal="left"/>
    </xf>
    <xf numFmtId="164" fontId="12" fillId="22" borderId="4" xfId="0" applyNumberFormat="1" applyFont="1" applyFill="1" applyBorder="1" applyAlignment="1" applyProtection="1">
      <alignment horizontal="center"/>
      <protection locked="0"/>
    </xf>
    <xf numFmtId="2" fontId="0" fillId="0" borderId="0" xfId="0" applyNumberFormat="1"/>
    <xf numFmtId="0" fontId="13" fillId="0" borderId="5" xfId="0" applyFont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0" fillId="0" borderId="7" xfId="0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10" fillId="0" borderId="12" xfId="0" applyFont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2" fontId="10" fillId="0" borderId="12" xfId="0" applyNumberFormat="1" applyFon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Sheet1!$C$2:$E$2</c:f>
              <c:numCache>
                <c:formatCode>General</c:formatCode>
                <c:ptCount val="3"/>
                <c:pt idx="0">
                  <c:v>-45.4</c:v>
                </c:pt>
                <c:pt idx="1">
                  <c:v>-36.5</c:v>
                </c:pt>
                <c:pt idx="2">
                  <c:v>-35.6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4-433C-B33C-668264D85702}"/>
            </c:ext>
          </c:extLst>
        </c:ser>
        <c:ser>
          <c:idx val="1"/>
          <c:order val="1"/>
          <c:marker>
            <c:symbol val="none"/>
          </c:marker>
          <c:val>
            <c:numRef>
              <c:f>Sheet1!$C$3:$E$3</c:f>
              <c:numCache>
                <c:formatCode>General</c:formatCode>
                <c:ptCount val="3"/>
                <c:pt idx="0">
                  <c:v>-41.3</c:v>
                </c:pt>
                <c:pt idx="1">
                  <c:v>-30</c:v>
                </c:pt>
                <c:pt idx="2">
                  <c:v>-27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4-433C-B33C-668264D85702}"/>
            </c:ext>
          </c:extLst>
        </c:ser>
        <c:ser>
          <c:idx val="2"/>
          <c:order val="2"/>
          <c:marker>
            <c:symbol val="none"/>
          </c:marker>
          <c:val>
            <c:numRef>
              <c:f>Sheet1!$C$4:$E$4</c:f>
              <c:numCache>
                <c:formatCode>General</c:formatCode>
                <c:ptCount val="3"/>
                <c:pt idx="0">
                  <c:v>-40.4</c:v>
                </c:pt>
                <c:pt idx="1">
                  <c:v>-29.7</c:v>
                </c:pt>
                <c:pt idx="2">
                  <c:v>-26.4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4-433C-B33C-668264D85702}"/>
            </c:ext>
          </c:extLst>
        </c:ser>
        <c:ser>
          <c:idx val="3"/>
          <c:order val="3"/>
          <c:marker>
            <c:symbol val="none"/>
          </c:marker>
          <c:val>
            <c:numRef>
              <c:f>Sheet1!$C$5:$E$5</c:f>
              <c:numCache>
                <c:formatCode>General</c:formatCode>
                <c:ptCount val="3"/>
                <c:pt idx="0">
                  <c:v>-42.2</c:v>
                </c:pt>
                <c:pt idx="1">
                  <c:v>-30.4</c:v>
                </c:pt>
                <c:pt idx="2">
                  <c:v>-28.2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04-433C-B33C-668264D85702}"/>
            </c:ext>
          </c:extLst>
        </c:ser>
        <c:ser>
          <c:idx val="4"/>
          <c:order val="4"/>
          <c:marker>
            <c:symbol val="none"/>
          </c:marker>
          <c:val>
            <c:numRef>
              <c:f>Sheet1!$C$6:$E$6</c:f>
              <c:numCache>
                <c:formatCode>General</c:formatCode>
                <c:ptCount val="3"/>
                <c:pt idx="0">
                  <c:v>-39.6</c:v>
                </c:pt>
                <c:pt idx="1">
                  <c:v>-29</c:v>
                </c:pt>
                <c:pt idx="2">
                  <c:v>-25.5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04-433C-B33C-668264D85702}"/>
            </c:ext>
          </c:extLst>
        </c:ser>
        <c:ser>
          <c:idx val="5"/>
          <c:order val="5"/>
          <c:marker>
            <c:symbol val="none"/>
          </c:marker>
          <c:val>
            <c:numRef>
              <c:f>Sheet1!$C$7:$E$7</c:f>
              <c:numCache>
                <c:formatCode>General</c:formatCode>
                <c:ptCount val="3"/>
                <c:pt idx="0">
                  <c:v>-37.4</c:v>
                </c:pt>
                <c:pt idx="1">
                  <c:v>-28.5</c:v>
                </c:pt>
                <c:pt idx="2">
                  <c:v>-26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E04-433C-B33C-668264D85702}"/>
            </c:ext>
          </c:extLst>
        </c:ser>
        <c:ser>
          <c:idx val="6"/>
          <c:order val="6"/>
          <c:marker>
            <c:symbol val="none"/>
          </c:marker>
          <c:val>
            <c:numRef>
              <c:f>Sheet1!$C$8:$E$8</c:f>
              <c:numCache>
                <c:formatCode>General</c:formatCode>
                <c:ptCount val="3"/>
                <c:pt idx="0">
                  <c:v>-39.5</c:v>
                </c:pt>
                <c:pt idx="1">
                  <c:v>-26.8</c:v>
                </c:pt>
                <c:pt idx="2">
                  <c:v>-20.5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E04-433C-B33C-668264D85702}"/>
            </c:ext>
          </c:extLst>
        </c:ser>
        <c:ser>
          <c:idx val="7"/>
          <c:order val="7"/>
          <c:marker>
            <c:symbol val="none"/>
          </c:marker>
          <c:val>
            <c:numRef>
              <c:f>Sheet1!$C$9:$E$9</c:f>
              <c:numCache>
                <c:formatCode>General</c:formatCode>
                <c:ptCount val="3"/>
                <c:pt idx="0">
                  <c:v>-41.4</c:v>
                </c:pt>
                <c:pt idx="1">
                  <c:v>-28.8</c:v>
                </c:pt>
                <c:pt idx="2">
                  <c:v>-25.9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E04-433C-B33C-668264D85702}"/>
            </c:ext>
          </c:extLst>
        </c:ser>
        <c:ser>
          <c:idx val="8"/>
          <c:order val="8"/>
          <c:marker>
            <c:symbol val="none"/>
          </c:marker>
          <c:val>
            <c:numRef>
              <c:f>Sheet1!$C$10:$E$10</c:f>
              <c:numCache>
                <c:formatCode>General</c:formatCode>
                <c:ptCount val="3"/>
                <c:pt idx="0">
                  <c:v>-36</c:v>
                </c:pt>
                <c:pt idx="1">
                  <c:v>-27</c:v>
                </c:pt>
                <c:pt idx="2">
                  <c:v>-23.6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E04-433C-B33C-668264D85702}"/>
            </c:ext>
          </c:extLst>
        </c:ser>
        <c:ser>
          <c:idx val="9"/>
          <c:order val="9"/>
          <c:marker>
            <c:symbol val="none"/>
          </c:marker>
          <c:val>
            <c:numRef>
              <c:f>Sheet1!$C$11:$E$11</c:f>
              <c:numCache>
                <c:formatCode>General</c:formatCode>
                <c:ptCount val="3"/>
                <c:pt idx="0">
                  <c:v>-36.4</c:v>
                </c:pt>
                <c:pt idx="1">
                  <c:v>-25.7</c:v>
                </c:pt>
                <c:pt idx="2">
                  <c:v>-19.8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E04-433C-B33C-668264D85702}"/>
            </c:ext>
          </c:extLst>
        </c:ser>
        <c:ser>
          <c:idx val="10"/>
          <c:order val="10"/>
          <c:marker>
            <c:symbol val="none"/>
          </c:marker>
          <c:val>
            <c:numRef>
              <c:f>Sheet1!$C$12:$E$12</c:f>
              <c:numCache>
                <c:formatCode>General</c:formatCode>
                <c:ptCount val="3"/>
                <c:pt idx="0">
                  <c:v>-41.8</c:v>
                </c:pt>
                <c:pt idx="1">
                  <c:v>-27.9</c:v>
                </c:pt>
                <c:pt idx="2">
                  <c:v>-22.6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E04-433C-B33C-668264D85702}"/>
            </c:ext>
          </c:extLst>
        </c:ser>
        <c:ser>
          <c:idx val="11"/>
          <c:order val="11"/>
          <c:marker>
            <c:symbol val="none"/>
          </c:marker>
          <c:val>
            <c:numRef>
              <c:f>Sheet1!$C$13:$E$13</c:f>
              <c:numCache>
                <c:formatCode>General</c:formatCode>
                <c:ptCount val="3"/>
                <c:pt idx="0">
                  <c:v>-35.5</c:v>
                </c:pt>
                <c:pt idx="1">
                  <c:v>-41.5</c:v>
                </c:pt>
                <c:pt idx="2">
                  <c:v>-40.5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E04-433C-B33C-668264D85702}"/>
            </c:ext>
          </c:extLst>
        </c:ser>
        <c:ser>
          <c:idx val="12"/>
          <c:order val="12"/>
          <c:marker>
            <c:symbol val="none"/>
          </c:marker>
          <c:val>
            <c:numRef>
              <c:f>Sheet1!$C$14:$E$14</c:f>
              <c:numCache>
                <c:formatCode>General</c:formatCode>
                <c:ptCount val="3"/>
                <c:pt idx="0">
                  <c:v>-45.4</c:v>
                </c:pt>
                <c:pt idx="1">
                  <c:v>-34.299999999999997</c:v>
                </c:pt>
                <c:pt idx="2">
                  <c:v>-32.9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E04-433C-B33C-668264D85702}"/>
            </c:ext>
          </c:extLst>
        </c:ser>
        <c:ser>
          <c:idx val="13"/>
          <c:order val="13"/>
          <c:marker>
            <c:symbol val="none"/>
          </c:marker>
          <c:val>
            <c:numRef>
              <c:f>Sheet1!$C$15:$E$15</c:f>
              <c:numCache>
                <c:formatCode>General</c:formatCode>
                <c:ptCount val="3"/>
                <c:pt idx="0">
                  <c:v>-45.8</c:v>
                </c:pt>
                <c:pt idx="1">
                  <c:v>-35.200000000000003</c:v>
                </c:pt>
                <c:pt idx="2">
                  <c:v>-32.4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E04-433C-B33C-668264D85702}"/>
            </c:ext>
          </c:extLst>
        </c:ser>
        <c:ser>
          <c:idx val="14"/>
          <c:order val="14"/>
          <c:marker>
            <c:symbol val="none"/>
          </c:marker>
          <c:val>
            <c:numRef>
              <c:f>Sheet1!$C$16:$E$16</c:f>
              <c:numCache>
                <c:formatCode>General</c:formatCode>
                <c:ptCount val="3"/>
                <c:pt idx="0">
                  <c:v>-45.8</c:v>
                </c:pt>
                <c:pt idx="1">
                  <c:v>-36.299999999999997</c:v>
                </c:pt>
                <c:pt idx="2">
                  <c:v>-32.4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E04-433C-B33C-668264D85702}"/>
            </c:ext>
          </c:extLst>
        </c:ser>
        <c:ser>
          <c:idx val="15"/>
          <c:order val="15"/>
          <c:marker>
            <c:symbol val="none"/>
          </c:marker>
          <c:val>
            <c:numRef>
              <c:f>Sheet1!$C$17:$E$17</c:f>
              <c:numCache>
                <c:formatCode>General</c:formatCode>
                <c:ptCount val="3"/>
                <c:pt idx="0">
                  <c:v>-46.3</c:v>
                </c:pt>
                <c:pt idx="1">
                  <c:v>-34.700000000000003</c:v>
                </c:pt>
                <c:pt idx="2">
                  <c:v>-32.4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E04-433C-B33C-668264D85702}"/>
            </c:ext>
          </c:extLst>
        </c:ser>
        <c:ser>
          <c:idx val="16"/>
          <c:order val="16"/>
          <c:marker>
            <c:symbol val="none"/>
          </c:marker>
          <c:val>
            <c:numRef>
              <c:f>Sheet1!$C$18:$E$18</c:f>
              <c:numCache>
                <c:formatCode>General</c:formatCode>
                <c:ptCount val="3"/>
                <c:pt idx="0">
                  <c:v>-50.2</c:v>
                </c:pt>
                <c:pt idx="1">
                  <c:v>-36.4</c:v>
                </c:pt>
                <c:pt idx="2">
                  <c:v>-36.5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1E04-433C-B33C-668264D85702}"/>
            </c:ext>
          </c:extLst>
        </c:ser>
        <c:ser>
          <c:idx val="17"/>
          <c:order val="17"/>
          <c:marker>
            <c:symbol val="none"/>
          </c:marker>
          <c:val>
            <c:numRef>
              <c:f>Sheet1!$C$19:$E$19</c:f>
              <c:numCache>
                <c:formatCode>General</c:formatCode>
                <c:ptCount val="3"/>
                <c:pt idx="0">
                  <c:v>-47.5</c:v>
                </c:pt>
                <c:pt idx="1">
                  <c:v>-36.200000000000003</c:v>
                </c:pt>
                <c:pt idx="2">
                  <c:v>-35.799999999999997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1E04-433C-B33C-668264D85702}"/>
            </c:ext>
          </c:extLst>
        </c:ser>
        <c:ser>
          <c:idx val="18"/>
          <c:order val="18"/>
          <c:marker>
            <c:symbol val="none"/>
          </c:marker>
          <c:val>
            <c:numRef>
              <c:f>Sheet1!$C$20:$E$20</c:f>
              <c:numCache>
                <c:formatCode>General</c:formatCode>
                <c:ptCount val="3"/>
                <c:pt idx="0">
                  <c:v>-48.9</c:v>
                </c:pt>
                <c:pt idx="1">
                  <c:v>-36.5</c:v>
                </c:pt>
                <c:pt idx="2">
                  <c:v>-36.1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E04-433C-B33C-668264D85702}"/>
            </c:ext>
          </c:extLst>
        </c:ser>
        <c:ser>
          <c:idx val="19"/>
          <c:order val="19"/>
          <c:marker>
            <c:symbol val="none"/>
          </c:marker>
          <c:val>
            <c:numRef>
              <c:f>Sheet1!$C$21:$E$21</c:f>
              <c:numCache>
                <c:formatCode>General</c:formatCode>
                <c:ptCount val="3"/>
                <c:pt idx="0">
                  <c:v>-45.4</c:v>
                </c:pt>
                <c:pt idx="1">
                  <c:v>-34.799999999999997</c:v>
                </c:pt>
                <c:pt idx="2">
                  <c:v>-31.2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E04-433C-B33C-668264D85702}"/>
            </c:ext>
          </c:extLst>
        </c:ser>
        <c:ser>
          <c:idx val="20"/>
          <c:order val="20"/>
          <c:marker>
            <c:symbol val="none"/>
          </c:marker>
          <c:val>
            <c:numRef>
              <c:f>Sheet1!$C$22:$E$22</c:f>
              <c:numCache>
                <c:formatCode>General</c:formatCode>
                <c:ptCount val="3"/>
                <c:pt idx="0">
                  <c:v>-46</c:v>
                </c:pt>
                <c:pt idx="1">
                  <c:v>-41.3</c:v>
                </c:pt>
                <c:pt idx="2">
                  <c:v>-34.799999999999997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E04-433C-B33C-668264D85702}"/>
            </c:ext>
          </c:extLst>
        </c:ser>
        <c:ser>
          <c:idx val="21"/>
          <c:order val="21"/>
          <c:marker>
            <c:symbol val="none"/>
          </c:marker>
          <c:val>
            <c:numRef>
              <c:f>Sheet1!$C$23:$E$23</c:f>
              <c:numCache>
                <c:formatCode>General</c:formatCode>
                <c:ptCount val="3"/>
                <c:pt idx="0">
                  <c:v>-48</c:v>
                </c:pt>
                <c:pt idx="1">
                  <c:v>-31.3</c:v>
                </c:pt>
                <c:pt idx="2">
                  <c:v>-30.6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E04-433C-B33C-668264D85702}"/>
            </c:ext>
          </c:extLst>
        </c:ser>
        <c:ser>
          <c:idx val="22"/>
          <c:order val="22"/>
          <c:marker>
            <c:symbol val="none"/>
          </c:marker>
          <c:val>
            <c:numRef>
              <c:f>Sheet1!$C$24:$E$24</c:f>
              <c:numCache>
                <c:formatCode>General</c:formatCode>
                <c:ptCount val="3"/>
                <c:pt idx="0">
                  <c:v>-48.4</c:v>
                </c:pt>
                <c:pt idx="1">
                  <c:v>-29.8</c:v>
                </c:pt>
                <c:pt idx="2">
                  <c:v>-25.6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1E04-433C-B33C-668264D85702}"/>
            </c:ext>
          </c:extLst>
        </c:ser>
        <c:ser>
          <c:idx val="23"/>
          <c:order val="23"/>
          <c:marker>
            <c:symbol val="none"/>
          </c:marker>
          <c:val>
            <c:numRef>
              <c:f>Sheet1!$C$25:$E$25</c:f>
              <c:numCache>
                <c:formatCode>General</c:formatCode>
                <c:ptCount val="3"/>
                <c:pt idx="0">
                  <c:v>-45.8</c:v>
                </c:pt>
                <c:pt idx="1">
                  <c:v>-31.6</c:v>
                </c:pt>
                <c:pt idx="2">
                  <c:v>-30.3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1E04-433C-B33C-668264D85702}"/>
            </c:ext>
          </c:extLst>
        </c:ser>
        <c:ser>
          <c:idx val="24"/>
          <c:order val="24"/>
          <c:marker>
            <c:symbol val="none"/>
          </c:marker>
          <c:val>
            <c:numRef>
              <c:f>Sheet1!$C$26:$E$26</c:f>
              <c:numCache>
                <c:formatCode>General</c:formatCode>
                <c:ptCount val="3"/>
                <c:pt idx="0">
                  <c:v>-46.8</c:v>
                </c:pt>
                <c:pt idx="1">
                  <c:v>-31.4</c:v>
                </c:pt>
                <c:pt idx="2">
                  <c:v>-30.4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1E04-433C-B33C-668264D85702}"/>
            </c:ext>
          </c:extLst>
        </c:ser>
        <c:ser>
          <c:idx val="25"/>
          <c:order val="25"/>
          <c:marker>
            <c:symbol val="none"/>
          </c:marker>
          <c:val>
            <c:numRef>
              <c:f>Sheet1!$C$27:$E$27</c:f>
              <c:numCache>
                <c:formatCode>General</c:formatCode>
                <c:ptCount val="3"/>
                <c:pt idx="0">
                  <c:v>-49.2</c:v>
                </c:pt>
                <c:pt idx="1">
                  <c:v>-38.5</c:v>
                </c:pt>
                <c:pt idx="2">
                  <c:v>-37.299999999999997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1E04-433C-B33C-668264D85702}"/>
            </c:ext>
          </c:extLst>
        </c:ser>
        <c:ser>
          <c:idx val="26"/>
          <c:order val="26"/>
          <c:marker>
            <c:symbol val="none"/>
          </c:marker>
          <c:val>
            <c:numRef>
              <c:f>Sheet1!$C$28:$E$28</c:f>
              <c:numCache>
                <c:formatCode>General</c:formatCode>
                <c:ptCount val="3"/>
                <c:pt idx="0">
                  <c:v>-50.5</c:v>
                </c:pt>
                <c:pt idx="1">
                  <c:v>-38.799999999999997</c:v>
                </c:pt>
                <c:pt idx="2">
                  <c:v>-37.1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1E04-433C-B33C-668264D85702}"/>
            </c:ext>
          </c:extLst>
        </c:ser>
        <c:ser>
          <c:idx val="27"/>
          <c:order val="27"/>
          <c:marker>
            <c:symbol val="none"/>
          </c:marker>
          <c:val>
            <c:numRef>
              <c:f>Sheet1!$C$29:$E$29</c:f>
              <c:numCache>
                <c:formatCode>General</c:formatCode>
                <c:ptCount val="3"/>
                <c:pt idx="0">
                  <c:v>-50</c:v>
                </c:pt>
                <c:pt idx="1">
                  <c:v>-35.1</c:v>
                </c:pt>
                <c:pt idx="2">
                  <c:v>-32.9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1E04-433C-B33C-668264D85702}"/>
            </c:ext>
          </c:extLst>
        </c:ser>
        <c:ser>
          <c:idx val="28"/>
          <c:order val="28"/>
          <c:marker>
            <c:symbol val="none"/>
          </c:marker>
          <c:val>
            <c:numRef>
              <c:f>Sheet1!$C$30:$E$30</c:f>
              <c:numCache>
                <c:formatCode>General</c:formatCode>
                <c:ptCount val="3"/>
                <c:pt idx="0">
                  <c:v>-50.2</c:v>
                </c:pt>
                <c:pt idx="1">
                  <c:v>-35.1</c:v>
                </c:pt>
                <c:pt idx="2">
                  <c:v>-33.9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1E04-433C-B33C-668264D85702}"/>
            </c:ext>
          </c:extLst>
        </c:ser>
        <c:ser>
          <c:idx val="29"/>
          <c:order val="29"/>
          <c:marker>
            <c:symbol val="none"/>
          </c:marker>
          <c:val>
            <c:numRef>
              <c:f>Sheet1!$C$31:$E$31</c:f>
              <c:numCache>
                <c:formatCode>General</c:formatCode>
                <c:ptCount val="3"/>
                <c:pt idx="0">
                  <c:v>-47</c:v>
                </c:pt>
                <c:pt idx="1">
                  <c:v>-35.1</c:v>
                </c:pt>
                <c:pt idx="2">
                  <c:v>-33.9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1E04-433C-B33C-668264D85702}"/>
            </c:ext>
          </c:extLst>
        </c:ser>
        <c:ser>
          <c:idx val="30"/>
          <c:order val="30"/>
          <c:marker>
            <c:symbol val="none"/>
          </c:marker>
          <c:val>
            <c:numRef>
              <c:f>Sheet1!$C$32:$E$32</c:f>
              <c:numCache>
                <c:formatCode>General</c:formatCode>
                <c:ptCount val="3"/>
                <c:pt idx="0">
                  <c:v>-36.5</c:v>
                </c:pt>
                <c:pt idx="1">
                  <c:v>-24</c:v>
                </c:pt>
                <c:pt idx="2">
                  <c:v>-20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1E04-433C-B33C-668264D85702}"/>
            </c:ext>
          </c:extLst>
        </c:ser>
        <c:ser>
          <c:idx val="31"/>
          <c:order val="31"/>
          <c:marker>
            <c:symbol val="none"/>
          </c:marker>
          <c:val>
            <c:numRef>
              <c:f>Sheet1!$C$33:$E$33</c:f>
              <c:numCache>
                <c:formatCode>General</c:formatCode>
                <c:ptCount val="3"/>
                <c:pt idx="0">
                  <c:v>-38.5</c:v>
                </c:pt>
                <c:pt idx="1">
                  <c:v>-25.5</c:v>
                </c:pt>
                <c:pt idx="2">
                  <c:v>-22.2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1E04-433C-B33C-668264D85702}"/>
            </c:ext>
          </c:extLst>
        </c:ser>
        <c:ser>
          <c:idx val="32"/>
          <c:order val="32"/>
          <c:marker>
            <c:symbol val="none"/>
          </c:marker>
          <c:val>
            <c:numRef>
              <c:f>Sheet1!$C$34:$E$34</c:f>
              <c:numCache>
                <c:formatCode>General</c:formatCode>
                <c:ptCount val="3"/>
                <c:pt idx="0">
                  <c:v>-47</c:v>
                </c:pt>
                <c:pt idx="1">
                  <c:v>-34</c:v>
                </c:pt>
                <c:pt idx="2">
                  <c:v>-30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1E04-433C-B33C-668264D85702}"/>
            </c:ext>
          </c:extLst>
        </c:ser>
        <c:ser>
          <c:idx val="33"/>
          <c:order val="33"/>
          <c:marker>
            <c:symbol val="none"/>
          </c:marker>
          <c:val>
            <c:numRef>
              <c:f>Sheet1!$C$35:$E$35</c:f>
              <c:numCache>
                <c:formatCode>General</c:formatCode>
                <c:ptCount val="3"/>
                <c:pt idx="0">
                  <c:v>-50</c:v>
                </c:pt>
                <c:pt idx="1">
                  <c:v>-36</c:v>
                </c:pt>
                <c:pt idx="2">
                  <c:v>-34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1E04-433C-B33C-668264D85702}"/>
            </c:ext>
          </c:extLst>
        </c:ser>
        <c:ser>
          <c:idx val="34"/>
          <c:order val="34"/>
          <c:marker>
            <c:symbol val="none"/>
          </c:marker>
          <c:val>
            <c:numRef>
              <c:f>Sheet1!$C$36:$E$36</c:f>
              <c:numCache>
                <c:formatCode>General</c:formatCode>
                <c:ptCount val="3"/>
                <c:pt idx="0">
                  <c:v>-46.869000000000014</c:v>
                </c:pt>
                <c:pt idx="1">
                  <c:v>-33.964333333333336</c:v>
                </c:pt>
                <c:pt idx="2">
                  <c:v>-30.632676470588233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1E04-433C-B33C-668264D85702}"/>
            </c:ext>
          </c:extLst>
        </c:ser>
        <c:ser>
          <c:idx val="35"/>
          <c:order val="35"/>
          <c:marker>
            <c:symbol val="none"/>
          </c:marker>
          <c:val>
            <c:numRef>
              <c:f>Sheet1!$C$37:$E$37</c:f>
              <c:numCache>
                <c:formatCode>General</c:formatCode>
                <c:ptCount val="3"/>
                <c:pt idx="0">
                  <c:v>-40.03776470588236</c:v>
                </c:pt>
                <c:pt idx="1">
                  <c:v>-29.396705882352943</c:v>
                </c:pt>
                <c:pt idx="2">
                  <c:v>-27.756205882352941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1E04-433C-B33C-668264D85702}"/>
            </c:ext>
          </c:extLst>
        </c:ser>
        <c:ser>
          <c:idx val="36"/>
          <c:order val="36"/>
          <c:marker>
            <c:symbol val="none"/>
          </c:marker>
          <c:val>
            <c:numRef>
              <c:f>Sheet1!$C$38:$E$38</c:f>
              <c:numCache>
                <c:formatCode>General</c:formatCode>
                <c:ptCount val="3"/>
                <c:pt idx="0">
                  <c:v>-45.3</c:v>
                </c:pt>
                <c:pt idx="1">
                  <c:v>-28</c:v>
                </c:pt>
                <c:pt idx="2">
                  <c:v>-27.2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1E04-433C-B33C-668264D85702}"/>
            </c:ext>
          </c:extLst>
        </c:ser>
        <c:ser>
          <c:idx val="37"/>
          <c:order val="37"/>
          <c:marker>
            <c:symbol val="none"/>
          </c:marker>
          <c:val>
            <c:numRef>
              <c:f>Sheet1!$C$39:$E$39</c:f>
              <c:numCache>
                <c:formatCode>General</c:formatCode>
                <c:ptCount val="3"/>
                <c:pt idx="0">
                  <c:v>-44.44</c:v>
                </c:pt>
                <c:pt idx="1">
                  <c:v>-29.2</c:v>
                </c:pt>
                <c:pt idx="2">
                  <c:v>-28.33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1E04-433C-B33C-668264D85702}"/>
            </c:ext>
          </c:extLst>
        </c:ser>
        <c:ser>
          <c:idx val="38"/>
          <c:order val="38"/>
          <c:marker>
            <c:symbol val="none"/>
          </c:marker>
          <c:val>
            <c:numRef>
              <c:f>Sheet1!$C$40:$E$40</c:f>
              <c:numCache>
                <c:formatCode>General</c:formatCode>
                <c:ptCount val="3"/>
                <c:pt idx="0">
                  <c:v>-48.06</c:v>
                </c:pt>
                <c:pt idx="1">
                  <c:v>-36.94</c:v>
                </c:pt>
                <c:pt idx="2">
                  <c:v>-32.5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1E04-433C-B33C-668264D85702}"/>
            </c:ext>
          </c:extLst>
        </c:ser>
        <c:ser>
          <c:idx val="39"/>
          <c:order val="39"/>
          <c:marker>
            <c:symbol val="none"/>
          </c:marker>
          <c:val>
            <c:numRef>
              <c:f>Sheet1!$C$41:$E$41</c:f>
              <c:numCache>
                <c:formatCode>General</c:formatCode>
                <c:ptCount val="3"/>
                <c:pt idx="0">
                  <c:v>-45.56</c:v>
                </c:pt>
                <c:pt idx="1">
                  <c:v>-38.57</c:v>
                </c:pt>
                <c:pt idx="2">
                  <c:v>-34.44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1E04-433C-B33C-668264D85702}"/>
            </c:ext>
          </c:extLst>
        </c:ser>
        <c:ser>
          <c:idx val="40"/>
          <c:order val="40"/>
          <c:marker>
            <c:symbol val="none"/>
          </c:marker>
          <c:val>
            <c:numRef>
              <c:f>Sheet1!$C$42:$E$42</c:f>
              <c:numCache>
                <c:formatCode>General</c:formatCode>
                <c:ptCount val="3"/>
                <c:pt idx="0">
                  <c:v>-43.33</c:v>
                </c:pt>
                <c:pt idx="1">
                  <c:v>-30</c:v>
                </c:pt>
                <c:pt idx="2">
                  <c:v>-28.06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1E04-433C-B33C-668264D85702}"/>
            </c:ext>
          </c:extLst>
        </c:ser>
        <c:ser>
          <c:idx val="41"/>
          <c:order val="41"/>
          <c:marker>
            <c:symbol val="none"/>
          </c:marker>
          <c:val>
            <c:numRef>
              <c:f>Sheet1!$C$43:$E$43</c:f>
              <c:numCache>
                <c:formatCode>General</c:formatCode>
                <c:ptCount val="3"/>
                <c:pt idx="0">
                  <c:v>-47.78</c:v>
                </c:pt>
                <c:pt idx="1">
                  <c:v>-33.880000000000003</c:v>
                </c:pt>
                <c:pt idx="2">
                  <c:v>-31.39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1E04-433C-B33C-668264D85702}"/>
            </c:ext>
          </c:extLst>
        </c:ser>
        <c:ser>
          <c:idx val="42"/>
          <c:order val="42"/>
          <c:marker>
            <c:symbol val="none"/>
          </c:marker>
          <c:val>
            <c:numRef>
              <c:f>Sheet1!$C$44:$E$44</c:f>
              <c:numCache>
                <c:formatCode>General</c:formatCode>
                <c:ptCount val="3"/>
                <c:pt idx="0">
                  <c:v>-45.83</c:v>
                </c:pt>
                <c:pt idx="1">
                  <c:v>-37.049999999999997</c:v>
                </c:pt>
                <c:pt idx="2">
                  <c:v>-33.06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1E04-433C-B33C-668264D85702}"/>
            </c:ext>
          </c:extLst>
        </c:ser>
        <c:ser>
          <c:idx val="43"/>
          <c:order val="43"/>
          <c:marker>
            <c:symbol val="none"/>
          </c:marker>
          <c:val>
            <c:numRef>
              <c:f>Sheet1!$C$45:$E$45</c:f>
              <c:numCache>
                <c:formatCode>General</c:formatCode>
                <c:ptCount val="3"/>
                <c:pt idx="0">
                  <c:v>-43.61</c:v>
                </c:pt>
                <c:pt idx="1">
                  <c:v>-34.9</c:v>
                </c:pt>
                <c:pt idx="2">
                  <c:v>-32.22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1E04-433C-B33C-668264D85702}"/>
            </c:ext>
          </c:extLst>
        </c:ser>
        <c:ser>
          <c:idx val="44"/>
          <c:order val="44"/>
          <c:marker>
            <c:symbol val="none"/>
          </c:marker>
          <c:val>
            <c:numRef>
              <c:f>Sheet1!$C$46:$E$46</c:f>
              <c:numCache>
                <c:formatCode>General</c:formatCode>
                <c:ptCount val="3"/>
                <c:pt idx="0">
                  <c:v>-45.56</c:v>
                </c:pt>
                <c:pt idx="1">
                  <c:v>-38.159999999999997</c:v>
                </c:pt>
                <c:pt idx="2">
                  <c:v>-33.33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1E04-433C-B33C-668264D85702}"/>
            </c:ext>
          </c:extLst>
        </c:ser>
        <c:ser>
          <c:idx val="45"/>
          <c:order val="45"/>
          <c:marker>
            <c:symbol val="none"/>
          </c:marker>
          <c:val>
            <c:numRef>
              <c:f>Sheet1!$C$47:$E$47</c:f>
              <c:numCache>
                <c:formatCode>General</c:formatCode>
                <c:ptCount val="3"/>
                <c:pt idx="0">
                  <c:v>-46.67</c:v>
                </c:pt>
                <c:pt idx="1">
                  <c:v>-36.53</c:v>
                </c:pt>
                <c:pt idx="2">
                  <c:v>-33.33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1E04-433C-B33C-668264D85702}"/>
            </c:ext>
          </c:extLst>
        </c:ser>
        <c:ser>
          <c:idx val="46"/>
          <c:order val="46"/>
          <c:marker>
            <c:symbol val="none"/>
          </c:marker>
          <c:val>
            <c:numRef>
              <c:f>Sheet1!$C$48:$E$48</c:f>
              <c:numCache>
                <c:formatCode>General</c:formatCode>
                <c:ptCount val="3"/>
                <c:pt idx="0">
                  <c:v>-44.8</c:v>
                </c:pt>
                <c:pt idx="1">
                  <c:v>-31.6</c:v>
                </c:pt>
                <c:pt idx="2">
                  <c:v>-29.8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1E04-433C-B33C-668264D85702}"/>
            </c:ext>
          </c:extLst>
        </c:ser>
        <c:ser>
          <c:idx val="47"/>
          <c:order val="47"/>
          <c:marker>
            <c:symbol val="none"/>
          </c:marker>
          <c:val>
            <c:numRef>
              <c:f>Sheet1!$C$49:$E$49</c:f>
              <c:numCache>
                <c:formatCode>General</c:formatCode>
                <c:ptCount val="3"/>
                <c:pt idx="0">
                  <c:v>-44.8</c:v>
                </c:pt>
                <c:pt idx="1">
                  <c:v>-31.7</c:v>
                </c:pt>
                <c:pt idx="2">
                  <c:v>-29.7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1E04-433C-B33C-668264D85702}"/>
            </c:ext>
          </c:extLst>
        </c:ser>
        <c:ser>
          <c:idx val="48"/>
          <c:order val="48"/>
          <c:marker>
            <c:symbol val="none"/>
          </c:marker>
          <c:val>
            <c:numRef>
              <c:f>Sheet1!$C$50:$E$50</c:f>
              <c:numCache>
                <c:formatCode>General</c:formatCode>
                <c:ptCount val="3"/>
                <c:pt idx="0">
                  <c:v>-45.5</c:v>
                </c:pt>
                <c:pt idx="1">
                  <c:v>-32.6</c:v>
                </c:pt>
                <c:pt idx="2">
                  <c:v>-30.5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1E04-433C-B33C-668264D85702}"/>
            </c:ext>
          </c:extLst>
        </c:ser>
        <c:ser>
          <c:idx val="49"/>
          <c:order val="49"/>
          <c:marker>
            <c:symbol val="none"/>
          </c:marker>
          <c:val>
            <c:numRef>
              <c:f>Sheet1!$C$51:$E$51</c:f>
              <c:numCache>
                <c:formatCode>General</c:formatCode>
                <c:ptCount val="3"/>
                <c:pt idx="0">
                  <c:v>-44.5</c:v>
                </c:pt>
                <c:pt idx="1">
                  <c:v>-31.9</c:v>
                </c:pt>
                <c:pt idx="2">
                  <c:v>-29.9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1E04-433C-B33C-668264D85702}"/>
            </c:ext>
          </c:extLst>
        </c:ser>
        <c:ser>
          <c:idx val="50"/>
          <c:order val="50"/>
          <c:marker>
            <c:symbol val="none"/>
          </c:marker>
          <c:val>
            <c:numRef>
              <c:f>Sheet1!$C$52:$E$52</c:f>
              <c:numCache>
                <c:formatCode>General</c:formatCode>
                <c:ptCount val="3"/>
                <c:pt idx="0">
                  <c:v>-45.4</c:v>
                </c:pt>
                <c:pt idx="1">
                  <c:v>-32.299999999999997</c:v>
                </c:pt>
                <c:pt idx="2">
                  <c:v>-30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1E04-433C-B33C-668264D85702}"/>
            </c:ext>
          </c:extLst>
        </c:ser>
        <c:ser>
          <c:idx val="51"/>
          <c:order val="51"/>
          <c:marker>
            <c:symbol val="none"/>
          </c:marker>
          <c:val>
            <c:numRef>
              <c:f>Sheet1!$C$53:$E$53</c:f>
              <c:numCache>
                <c:formatCode>General</c:formatCode>
                <c:ptCount val="3"/>
                <c:pt idx="0">
                  <c:v>-45.4</c:v>
                </c:pt>
                <c:pt idx="1">
                  <c:v>-32.6</c:v>
                </c:pt>
                <c:pt idx="2">
                  <c:v>-30.6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3-1E04-433C-B33C-668264D85702}"/>
            </c:ext>
          </c:extLst>
        </c:ser>
        <c:ser>
          <c:idx val="52"/>
          <c:order val="52"/>
          <c:marker>
            <c:symbol val="none"/>
          </c:marker>
          <c:val>
            <c:numRef>
              <c:f>Sheet1!$C$54:$E$54</c:f>
              <c:numCache>
                <c:formatCode>General</c:formatCode>
                <c:ptCount val="3"/>
                <c:pt idx="0">
                  <c:v>-44.9</c:v>
                </c:pt>
                <c:pt idx="1">
                  <c:v>-33.6</c:v>
                </c:pt>
                <c:pt idx="2">
                  <c:v>-30.6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4-1E04-433C-B33C-668264D85702}"/>
            </c:ext>
          </c:extLst>
        </c:ser>
        <c:ser>
          <c:idx val="53"/>
          <c:order val="53"/>
          <c:marker>
            <c:symbol val="none"/>
          </c:marker>
          <c:val>
            <c:numRef>
              <c:f>Sheet1!$C$55:$E$55</c:f>
              <c:numCache>
                <c:formatCode>General</c:formatCode>
                <c:ptCount val="3"/>
                <c:pt idx="0">
                  <c:v>-45.6</c:v>
                </c:pt>
                <c:pt idx="1">
                  <c:v>-34.799999999999997</c:v>
                </c:pt>
                <c:pt idx="2">
                  <c:v>-32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5-1E04-433C-B33C-668264D85702}"/>
            </c:ext>
          </c:extLst>
        </c:ser>
        <c:ser>
          <c:idx val="54"/>
          <c:order val="54"/>
          <c:marker>
            <c:symbol val="none"/>
          </c:marker>
          <c:val>
            <c:numRef>
              <c:f>Sheet1!$C$56:$E$56</c:f>
              <c:numCache>
                <c:formatCode>General</c:formatCode>
                <c:ptCount val="3"/>
                <c:pt idx="0">
                  <c:v>-45.6</c:v>
                </c:pt>
                <c:pt idx="1">
                  <c:v>-32.4</c:v>
                </c:pt>
                <c:pt idx="2">
                  <c:v>-29.8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1E04-433C-B33C-668264D85702}"/>
            </c:ext>
          </c:extLst>
        </c:ser>
        <c:ser>
          <c:idx val="55"/>
          <c:order val="55"/>
          <c:marker>
            <c:symbol val="none"/>
          </c:marker>
          <c:val>
            <c:numRef>
              <c:f>Sheet1!$C$57:$E$57</c:f>
              <c:numCache>
                <c:formatCode>General</c:formatCode>
                <c:ptCount val="3"/>
                <c:pt idx="0">
                  <c:v>-45.8</c:v>
                </c:pt>
                <c:pt idx="1">
                  <c:v>-33.1</c:v>
                </c:pt>
                <c:pt idx="2">
                  <c:v>-30.8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7-1E04-433C-B33C-668264D85702}"/>
            </c:ext>
          </c:extLst>
        </c:ser>
        <c:ser>
          <c:idx val="56"/>
          <c:order val="56"/>
          <c:marker>
            <c:symbol val="none"/>
          </c:marker>
          <c:val>
            <c:numRef>
              <c:f>Sheet1!$C$58:$E$58</c:f>
              <c:numCache>
                <c:formatCode>General</c:formatCode>
                <c:ptCount val="3"/>
                <c:pt idx="0">
                  <c:v>-45.5</c:v>
                </c:pt>
                <c:pt idx="1">
                  <c:v>-32.4</c:v>
                </c:pt>
                <c:pt idx="2">
                  <c:v>-30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8-1E04-433C-B33C-668264D85702}"/>
            </c:ext>
          </c:extLst>
        </c:ser>
        <c:ser>
          <c:idx val="57"/>
          <c:order val="57"/>
          <c:marker>
            <c:symbol val="none"/>
          </c:marker>
          <c:val>
            <c:numRef>
              <c:f>Sheet1!$C$59:$E$59</c:f>
              <c:numCache>
                <c:formatCode>General</c:formatCode>
                <c:ptCount val="3"/>
                <c:pt idx="0">
                  <c:v>-46.3</c:v>
                </c:pt>
                <c:pt idx="1">
                  <c:v>-34.700000000000003</c:v>
                </c:pt>
                <c:pt idx="2">
                  <c:v>-31.8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1E04-433C-B33C-668264D85702}"/>
            </c:ext>
          </c:extLst>
        </c:ser>
        <c:ser>
          <c:idx val="58"/>
          <c:order val="58"/>
          <c:marker>
            <c:symbol val="none"/>
          </c:marker>
          <c:val>
            <c:numRef>
              <c:f>Sheet1!$C$60:$E$60</c:f>
              <c:numCache>
                <c:formatCode>General</c:formatCode>
                <c:ptCount val="3"/>
                <c:pt idx="0">
                  <c:v>-46.7</c:v>
                </c:pt>
                <c:pt idx="1">
                  <c:v>-34.799999999999997</c:v>
                </c:pt>
                <c:pt idx="2">
                  <c:v>-32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1E04-433C-B33C-668264D85702}"/>
            </c:ext>
          </c:extLst>
        </c:ser>
        <c:ser>
          <c:idx val="59"/>
          <c:order val="59"/>
          <c:marker>
            <c:symbol val="none"/>
          </c:marker>
          <c:val>
            <c:numRef>
              <c:f>Sheet1!$C$61:$E$61</c:f>
              <c:numCache>
                <c:formatCode>General</c:formatCode>
                <c:ptCount val="3"/>
                <c:pt idx="0">
                  <c:v>-45.4</c:v>
                </c:pt>
                <c:pt idx="1">
                  <c:v>-33.9</c:v>
                </c:pt>
                <c:pt idx="2">
                  <c:v>-31.4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1E04-433C-B33C-668264D85702}"/>
            </c:ext>
          </c:extLst>
        </c:ser>
        <c:ser>
          <c:idx val="60"/>
          <c:order val="60"/>
          <c:marker>
            <c:symbol val="none"/>
          </c:marker>
          <c:val>
            <c:numRef>
              <c:f>Sheet1!$C$62:$E$62</c:f>
              <c:numCache>
                <c:formatCode>General</c:formatCode>
                <c:ptCount val="3"/>
                <c:pt idx="0">
                  <c:v>-45.5</c:v>
                </c:pt>
                <c:pt idx="1">
                  <c:v>-33.9</c:v>
                </c:pt>
                <c:pt idx="2">
                  <c:v>-31.2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1E04-433C-B33C-668264D85702}"/>
            </c:ext>
          </c:extLst>
        </c:ser>
        <c:ser>
          <c:idx val="61"/>
          <c:order val="61"/>
          <c:marker>
            <c:symbol val="none"/>
          </c:marker>
          <c:val>
            <c:numRef>
              <c:f>Sheet1!$C$63:$E$63</c:f>
              <c:numCache>
                <c:formatCode>General</c:formatCode>
                <c:ptCount val="3"/>
                <c:pt idx="0">
                  <c:v>-45.6</c:v>
                </c:pt>
                <c:pt idx="1">
                  <c:v>-33.5</c:v>
                </c:pt>
                <c:pt idx="2">
                  <c:v>-30.9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1E04-433C-B33C-668264D85702}"/>
            </c:ext>
          </c:extLst>
        </c:ser>
        <c:ser>
          <c:idx val="62"/>
          <c:order val="62"/>
          <c:marker>
            <c:symbol val="none"/>
          </c:marker>
          <c:val>
            <c:numRef>
              <c:f>Sheet1!$C$64:$E$64</c:f>
              <c:numCache>
                <c:formatCode>General</c:formatCode>
                <c:ptCount val="3"/>
                <c:pt idx="0">
                  <c:v>-40</c:v>
                </c:pt>
                <c:pt idx="1">
                  <c:v>-25.1</c:v>
                </c:pt>
                <c:pt idx="2">
                  <c:v>-22.1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E-1E04-433C-B33C-668264D85702}"/>
            </c:ext>
          </c:extLst>
        </c:ser>
        <c:ser>
          <c:idx val="63"/>
          <c:order val="63"/>
          <c:marker>
            <c:symbol val="none"/>
          </c:marker>
          <c:val>
            <c:numRef>
              <c:f>Sheet1!$C$65:$E$65</c:f>
              <c:numCache>
                <c:formatCode>General</c:formatCode>
                <c:ptCount val="3"/>
                <c:pt idx="0">
                  <c:v>-47.033317360686574</c:v>
                </c:pt>
                <c:pt idx="1">
                  <c:v>-42.527999999999999</c:v>
                </c:pt>
                <c:pt idx="2">
                  <c:v>-31.95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F-1E04-433C-B33C-668264D85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760512"/>
        <c:axId val="115770496"/>
      </c:lineChart>
      <c:catAx>
        <c:axId val="115760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5770496"/>
        <c:crosses val="autoZero"/>
        <c:auto val="1"/>
        <c:lblAlgn val="ctr"/>
        <c:lblOffset val="100"/>
        <c:noMultiLvlLbl val="0"/>
      </c:catAx>
      <c:valAx>
        <c:axId val="115770496"/>
        <c:scaling>
          <c:orientation val="minMax"/>
          <c:max val="-19"/>
          <c:min val="-51"/>
        </c:scaling>
        <c:delete val="0"/>
        <c:axPos val="l"/>
        <c:numFmt formatCode="General" sourceLinked="1"/>
        <c:majorTickMark val="out"/>
        <c:minorTickMark val="none"/>
        <c:tickLblPos val="nextTo"/>
        <c:crossAx val="115760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Sheet3!$A$1:$A$16</c:f>
              <c:numCache>
                <c:formatCode>General</c:formatCode>
                <c:ptCount val="16"/>
                <c:pt idx="0">
                  <c:v>-46.869000000000014</c:v>
                </c:pt>
                <c:pt idx="1">
                  <c:v>-43.61</c:v>
                </c:pt>
                <c:pt idx="2">
                  <c:v>-45.56</c:v>
                </c:pt>
                <c:pt idx="3">
                  <c:v>-45.56</c:v>
                </c:pt>
                <c:pt idx="4">
                  <c:v>-45.3</c:v>
                </c:pt>
                <c:pt idx="5">
                  <c:v>-43.33</c:v>
                </c:pt>
                <c:pt idx="6">
                  <c:v>-47</c:v>
                </c:pt>
                <c:pt idx="7">
                  <c:v>-48.4</c:v>
                </c:pt>
                <c:pt idx="8">
                  <c:v>-46.3</c:v>
                </c:pt>
                <c:pt idx="9">
                  <c:v>-45.4</c:v>
                </c:pt>
                <c:pt idx="10">
                  <c:v>-46</c:v>
                </c:pt>
                <c:pt idx="11">
                  <c:v>-48.9</c:v>
                </c:pt>
                <c:pt idx="12">
                  <c:v>-45.4</c:v>
                </c:pt>
                <c:pt idx="13">
                  <c:v>-44.8</c:v>
                </c:pt>
                <c:pt idx="14">
                  <c:v>-44.9</c:v>
                </c:pt>
                <c:pt idx="15">
                  <c:v>-50.5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3A-424E-A71C-A326A4216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701824"/>
        <c:axId val="116711808"/>
      </c:lineChart>
      <c:catAx>
        <c:axId val="116701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16711808"/>
        <c:crosses val="autoZero"/>
        <c:auto val="1"/>
        <c:lblAlgn val="ctr"/>
        <c:lblOffset val="100"/>
        <c:noMultiLvlLbl val="0"/>
      </c:catAx>
      <c:valAx>
        <c:axId val="11671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70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xVal>
          <c:yVal>
            <c:numRef>
              <c:f>World!$K$123:$K$245</c:f>
              <c:numCache>
                <c:formatCode>General</c:formatCode>
                <c:ptCount val="123"/>
                <c:pt idx="0">
                  <c:v>-6.6999999999999957</c:v>
                </c:pt>
                <c:pt idx="1">
                  <c:v>-4.5</c:v>
                </c:pt>
                <c:pt idx="2">
                  <c:v>-15.400000000000002</c:v>
                </c:pt>
                <c:pt idx="3">
                  <c:v>-16</c:v>
                </c:pt>
                <c:pt idx="4">
                  <c:v>-3.5</c:v>
                </c:pt>
                <c:pt idx="5">
                  <c:v>-16.000000000000004</c:v>
                </c:pt>
                <c:pt idx="6">
                  <c:v>-7</c:v>
                </c:pt>
                <c:pt idx="7">
                  <c:v>-13.900000000000002</c:v>
                </c:pt>
                <c:pt idx="8">
                  <c:v>-14.699999999999996</c:v>
                </c:pt>
                <c:pt idx="9">
                  <c:v>-14.600000000000001</c:v>
                </c:pt>
                <c:pt idx="10">
                  <c:v>-3.2999999999999972</c:v>
                </c:pt>
                <c:pt idx="11">
                  <c:v>-4.8999999999999986</c:v>
                </c:pt>
                <c:pt idx="12">
                  <c:v>-1.6999999999999957</c:v>
                </c:pt>
                <c:pt idx="13">
                  <c:v>-4.2000000000000028</c:v>
                </c:pt>
                <c:pt idx="14">
                  <c:v>-3.6000000000000014</c:v>
                </c:pt>
                <c:pt idx="15">
                  <c:v>-7.7999999999999972</c:v>
                </c:pt>
                <c:pt idx="16">
                  <c:v>-13.199999999999996</c:v>
                </c:pt>
                <c:pt idx="17">
                  <c:v>-17.899999999999999</c:v>
                </c:pt>
                <c:pt idx="18">
                  <c:v>-11.099999999999998</c:v>
                </c:pt>
                <c:pt idx="19">
                  <c:v>-4.3999999999999986</c:v>
                </c:pt>
                <c:pt idx="20">
                  <c:v>-6.5</c:v>
                </c:pt>
                <c:pt idx="21">
                  <c:v>-10.599999999999998</c:v>
                </c:pt>
                <c:pt idx="22">
                  <c:v>-17.7</c:v>
                </c:pt>
                <c:pt idx="23">
                  <c:v>-4.8000000000000043</c:v>
                </c:pt>
                <c:pt idx="24">
                  <c:v>-12.5</c:v>
                </c:pt>
                <c:pt idx="25">
                  <c:v>-6.2999999999999972</c:v>
                </c:pt>
                <c:pt idx="26">
                  <c:v>-8.4000000000000021</c:v>
                </c:pt>
                <c:pt idx="27">
                  <c:v>-4.1999999999999957</c:v>
                </c:pt>
                <c:pt idx="28">
                  <c:v>-6.9000000000000057</c:v>
                </c:pt>
                <c:pt idx="29">
                  <c:v>-18.600000000000001</c:v>
                </c:pt>
                <c:pt idx="30">
                  <c:v>-16.200000000000003</c:v>
                </c:pt>
                <c:pt idx="31">
                  <c:v>-9.0000000000000036</c:v>
                </c:pt>
                <c:pt idx="32">
                  <c:v>-15.600000000000001</c:v>
                </c:pt>
                <c:pt idx="33">
                  <c:v>-18.399999999999999</c:v>
                </c:pt>
                <c:pt idx="34">
                  <c:v>-12.399999999999999</c:v>
                </c:pt>
                <c:pt idx="35">
                  <c:v>-17.099999999999998</c:v>
                </c:pt>
                <c:pt idx="36">
                  <c:v>-12.900000000000002</c:v>
                </c:pt>
                <c:pt idx="37">
                  <c:v>-12.899999999999999</c:v>
                </c:pt>
                <c:pt idx="38">
                  <c:v>-15.100000000000001</c:v>
                </c:pt>
                <c:pt idx="39">
                  <c:v>-15.299999999999997</c:v>
                </c:pt>
                <c:pt idx="40">
                  <c:v>-14.199999999999996</c:v>
                </c:pt>
                <c:pt idx="41">
                  <c:v>-11.899999999999999</c:v>
                </c:pt>
                <c:pt idx="42">
                  <c:v>-13.399999999999999</c:v>
                </c:pt>
                <c:pt idx="43">
                  <c:v>-12.700000000000003</c:v>
                </c:pt>
                <c:pt idx="44">
                  <c:v>-12.5</c:v>
                </c:pt>
                <c:pt idx="45">
                  <c:v>-13.600000000000001</c:v>
                </c:pt>
                <c:pt idx="46">
                  <c:v>-12.800000000000004</c:v>
                </c:pt>
                <c:pt idx="47">
                  <c:v>-13.099999999999998</c:v>
                </c:pt>
                <c:pt idx="48">
                  <c:v>-10</c:v>
                </c:pt>
                <c:pt idx="49">
                  <c:v>-12.899999999999999</c:v>
                </c:pt>
                <c:pt idx="50">
                  <c:v>-16.199999999999996</c:v>
                </c:pt>
                <c:pt idx="51">
                  <c:v>-14.900000000000002</c:v>
                </c:pt>
                <c:pt idx="52">
                  <c:v>-18.900000000000002</c:v>
                </c:pt>
                <c:pt idx="53">
                  <c:v>-5.5</c:v>
                </c:pt>
                <c:pt idx="54">
                  <c:v>-5.7000000000000028</c:v>
                </c:pt>
                <c:pt idx="55">
                  <c:v>-6.3999999999999986</c:v>
                </c:pt>
                <c:pt idx="56">
                  <c:v>-18.099999999999998</c:v>
                </c:pt>
                <c:pt idx="57">
                  <c:v>-17.400000000000002</c:v>
                </c:pt>
                <c:pt idx="58">
                  <c:v>-22.499999999999996</c:v>
                </c:pt>
                <c:pt idx="59">
                  <c:v>-15.7</c:v>
                </c:pt>
                <c:pt idx="60">
                  <c:v>-14.200000000000003</c:v>
                </c:pt>
                <c:pt idx="61">
                  <c:v>-17.799999999999997</c:v>
                </c:pt>
                <c:pt idx="62">
                  <c:v>-11.200000000000003</c:v>
                </c:pt>
                <c:pt idx="63">
                  <c:v>-14.5</c:v>
                </c:pt>
                <c:pt idx="64">
                  <c:v>-18.7</c:v>
                </c:pt>
                <c:pt idx="65">
                  <c:v>-10.200000000000003</c:v>
                </c:pt>
                <c:pt idx="66">
                  <c:v>-15.300000000000004</c:v>
                </c:pt>
                <c:pt idx="67">
                  <c:v>-3.8000000000000043</c:v>
                </c:pt>
                <c:pt idx="68">
                  <c:v>-19.099999999999998</c:v>
                </c:pt>
                <c:pt idx="69">
                  <c:v>-9.4999999999999964</c:v>
                </c:pt>
                <c:pt idx="70">
                  <c:v>-12.399999999999999</c:v>
                </c:pt>
                <c:pt idx="71">
                  <c:v>-3.8999999999999986</c:v>
                </c:pt>
                <c:pt idx="72">
                  <c:v>-3.6000000000000014</c:v>
                </c:pt>
                <c:pt idx="73">
                  <c:v>-4.1999999999999957</c:v>
                </c:pt>
                <c:pt idx="74">
                  <c:v>-4</c:v>
                </c:pt>
                <c:pt idx="75">
                  <c:v>-3.1000000000000014</c:v>
                </c:pt>
                <c:pt idx="76">
                  <c:v>-3.2999999999999972</c:v>
                </c:pt>
                <c:pt idx="77">
                  <c:v>-15.299999999999997</c:v>
                </c:pt>
                <c:pt idx="78">
                  <c:v>-3.2000000000000028</c:v>
                </c:pt>
                <c:pt idx="79">
                  <c:v>-5.7000000000000028</c:v>
                </c:pt>
                <c:pt idx="80">
                  <c:v>-10.799999999999997</c:v>
                </c:pt>
                <c:pt idx="81">
                  <c:v>-14.900000000000002</c:v>
                </c:pt>
                <c:pt idx="82">
                  <c:v>-11.8</c:v>
                </c:pt>
                <c:pt idx="83">
                  <c:v>-10.199999999999996</c:v>
                </c:pt>
                <c:pt idx="84">
                  <c:v>-12.400000000000002</c:v>
                </c:pt>
                <c:pt idx="85">
                  <c:v>-11.199999999999996</c:v>
                </c:pt>
                <c:pt idx="86">
                  <c:v>-7.6999999999999993</c:v>
                </c:pt>
                <c:pt idx="87">
                  <c:v>-10.200000000000003</c:v>
                </c:pt>
                <c:pt idx="88">
                  <c:v>-9.9000000000000021</c:v>
                </c:pt>
                <c:pt idx="89">
                  <c:v>-19.099999999999998</c:v>
                </c:pt>
                <c:pt idx="90">
                  <c:v>-20.2</c:v>
                </c:pt>
                <c:pt idx="91">
                  <c:v>-20.6</c:v>
                </c:pt>
                <c:pt idx="92">
                  <c:v>-18.5</c:v>
                </c:pt>
                <c:pt idx="93">
                  <c:v>-16.400000000000002</c:v>
                </c:pt>
                <c:pt idx="94">
                  <c:v>-20.100000000000001</c:v>
                </c:pt>
                <c:pt idx="95">
                  <c:v>-16.299999999999997</c:v>
                </c:pt>
                <c:pt idx="96">
                  <c:v>-6.1000000000000014</c:v>
                </c:pt>
                <c:pt idx="97">
                  <c:v>-16.799999999999997</c:v>
                </c:pt>
                <c:pt idx="98">
                  <c:v>-14.400000000000002</c:v>
                </c:pt>
                <c:pt idx="99">
                  <c:v>-12.400000000000002</c:v>
                </c:pt>
                <c:pt idx="100">
                  <c:v>-18.399999999999999</c:v>
                </c:pt>
                <c:pt idx="101">
                  <c:v>-18.199999999999996</c:v>
                </c:pt>
                <c:pt idx="102">
                  <c:v>-15.800000000000004</c:v>
                </c:pt>
                <c:pt idx="103">
                  <c:v>-15.200000000000003</c:v>
                </c:pt>
                <c:pt idx="104">
                  <c:v>-3.8000000000000043</c:v>
                </c:pt>
                <c:pt idx="105">
                  <c:v>-9.4000000000000021</c:v>
                </c:pt>
                <c:pt idx="106">
                  <c:v>-11.2</c:v>
                </c:pt>
                <c:pt idx="107">
                  <c:v>-15.599999999999998</c:v>
                </c:pt>
                <c:pt idx="108">
                  <c:v>-16.100000000000001</c:v>
                </c:pt>
                <c:pt idx="109">
                  <c:v>-14.3</c:v>
                </c:pt>
                <c:pt idx="110">
                  <c:v>-18</c:v>
                </c:pt>
                <c:pt idx="111">
                  <c:v>-16.700000000000003</c:v>
                </c:pt>
                <c:pt idx="112">
                  <c:v>-12.100000000000001</c:v>
                </c:pt>
                <c:pt idx="113">
                  <c:v>-15.500000000000004</c:v>
                </c:pt>
                <c:pt idx="114">
                  <c:v>-21.200000000000003</c:v>
                </c:pt>
                <c:pt idx="115">
                  <c:v>-16.600000000000001</c:v>
                </c:pt>
                <c:pt idx="116">
                  <c:v>-9.8999999999999986</c:v>
                </c:pt>
                <c:pt idx="117">
                  <c:v>-17.2</c:v>
                </c:pt>
                <c:pt idx="118">
                  <c:v>-18.199999999999996</c:v>
                </c:pt>
                <c:pt idx="119">
                  <c:v>-16.399999999999999</c:v>
                </c:pt>
                <c:pt idx="120">
                  <c:v>-17.300000000000004</c:v>
                </c:pt>
                <c:pt idx="121">
                  <c:v>-12.100000000000001</c:v>
                </c:pt>
                <c:pt idx="122">
                  <c:v>-11.299999999999997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E0-4AAA-945F-4FF00ADC5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19360"/>
        <c:axId val="110720896"/>
      </c:scatterChart>
      <c:valAx>
        <c:axId val="110719360"/>
        <c:scaling>
          <c:orientation val="minMax"/>
          <c:max val="10"/>
          <c:min val="-25"/>
        </c:scaling>
        <c:delete val="0"/>
        <c:axPos val="b"/>
        <c:numFmt formatCode="General" sourceLinked="1"/>
        <c:majorTickMark val="out"/>
        <c:minorTickMark val="none"/>
        <c:tickLblPos val="nextTo"/>
        <c:crossAx val="110720896"/>
        <c:crosses val="autoZero"/>
        <c:crossBetween val="midCat"/>
      </c:valAx>
      <c:valAx>
        <c:axId val="110720896"/>
        <c:scaling>
          <c:orientation val="minMax"/>
          <c:min val="-30"/>
        </c:scaling>
        <c:delete val="0"/>
        <c:axPos val="l"/>
        <c:numFmt formatCode="General" sourceLinked="1"/>
        <c:majorTickMark val="out"/>
        <c:minorTickMark val="none"/>
        <c:tickLblPos val="nextTo"/>
        <c:crossAx val="110719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Hanifa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World!$J$478:$J$486</c:f>
              <c:numCache>
                <c:formatCode>General</c:formatCode>
                <c:ptCount val="9"/>
                <c:pt idx="0">
                  <c:v>-18.399999999999999</c:v>
                </c:pt>
                <c:pt idx="1">
                  <c:v>-22.699999999999996</c:v>
                </c:pt>
                <c:pt idx="2">
                  <c:v>-24</c:v>
                </c:pt>
                <c:pt idx="3">
                  <c:v>-24.500000000000004</c:v>
                </c:pt>
                <c:pt idx="4">
                  <c:v>-24.599999999999998</c:v>
                </c:pt>
                <c:pt idx="5">
                  <c:v>-22.2</c:v>
                </c:pt>
                <c:pt idx="6">
                  <c:v>-28</c:v>
                </c:pt>
                <c:pt idx="7">
                  <c:v>-28.099999999999998</c:v>
                </c:pt>
                <c:pt idx="8">
                  <c:v>-26.5</c:v>
                </c:pt>
              </c:numCache>
            </c:numRef>
          </c:xVal>
          <c:yVal>
            <c:numRef>
              <c:f>World!$K$478:$K$486</c:f>
              <c:numCache>
                <c:formatCode>General</c:formatCode>
                <c:ptCount val="9"/>
                <c:pt idx="0">
                  <c:v>-28.700000000000003</c:v>
                </c:pt>
                <c:pt idx="1">
                  <c:v>-28.499999999999996</c:v>
                </c:pt>
                <c:pt idx="2">
                  <c:v>-29.400000000000002</c:v>
                </c:pt>
                <c:pt idx="3">
                  <c:v>-29.6</c:v>
                </c:pt>
                <c:pt idx="4">
                  <c:v>-29.599999999999998</c:v>
                </c:pt>
                <c:pt idx="5">
                  <c:v>-26.299999999999997</c:v>
                </c:pt>
                <c:pt idx="6">
                  <c:v>-32</c:v>
                </c:pt>
                <c:pt idx="7">
                  <c:v>-33.799999999999997</c:v>
                </c:pt>
                <c:pt idx="8">
                  <c:v>-30.9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A5-4F29-ABEB-770A48C5BF42}"/>
            </c:ext>
          </c:extLst>
        </c:ser>
        <c:ser>
          <c:idx val="1"/>
          <c:order val="1"/>
          <c:tx>
            <c:v>Jubaila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World!$J$501:$J$510</c:f>
              <c:numCache>
                <c:formatCode>General</c:formatCode>
                <c:ptCount val="10"/>
                <c:pt idx="0">
                  <c:v>-25</c:v>
                </c:pt>
                <c:pt idx="1">
                  <c:v>-19.099999999999994</c:v>
                </c:pt>
                <c:pt idx="2">
                  <c:v>-19.700000000000003</c:v>
                </c:pt>
                <c:pt idx="3">
                  <c:v>-23</c:v>
                </c:pt>
                <c:pt idx="4">
                  <c:v>-20.500000000000004</c:v>
                </c:pt>
                <c:pt idx="5">
                  <c:v>-20.399999999999999</c:v>
                </c:pt>
                <c:pt idx="6">
                  <c:v>-20.200000000000003</c:v>
                </c:pt>
                <c:pt idx="7">
                  <c:v>-20</c:v>
                </c:pt>
                <c:pt idx="8">
                  <c:v>-21.299999999999997</c:v>
                </c:pt>
                <c:pt idx="9">
                  <c:v>-21.9</c:v>
                </c:pt>
              </c:numCache>
            </c:numRef>
          </c:xVal>
          <c:yVal>
            <c:numRef>
              <c:f>World!$K$501:$K$510</c:f>
              <c:numCache>
                <c:formatCode>General</c:formatCode>
                <c:ptCount val="10"/>
                <c:pt idx="0">
                  <c:v>-30.3</c:v>
                </c:pt>
                <c:pt idx="1">
                  <c:v>-24.799999999999997</c:v>
                </c:pt>
                <c:pt idx="2">
                  <c:v>-25.200000000000003</c:v>
                </c:pt>
                <c:pt idx="3">
                  <c:v>-28.400000000000002</c:v>
                </c:pt>
                <c:pt idx="4">
                  <c:v>-23.400000000000002</c:v>
                </c:pt>
                <c:pt idx="5">
                  <c:v>-24.099999999999998</c:v>
                </c:pt>
                <c:pt idx="6">
                  <c:v>-23.900000000000002</c:v>
                </c:pt>
                <c:pt idx="7">
                  <c:v>-22.7</c:v>
                </c:pt>
                <c:pt idx="8">
                  <c:v>-24.599999999999998</c:v>
                </c:pt>
                <c:pt idx="9">
                  <c:v>-25.7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A5-4F29-ABEB-770A48C5BF42}"/>
            </c:ext>
          </c:extLst>
        </c:ser>
        <c:ser>
          <c:idx val="2"/>
          <c:order val="2"/>
          <c:tx>
            <c:v>Tuwaiq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World!$J$487:$J$500</c:f>
              <c:numCache>
                <c:formatCode>General</c:formatCode>
                <c:ptCount val="14"/>
                <c:pt idx="0">
                  <c:v>-18.600000000000001</c:v>
                </c:pt>
                <c:pt idx="1">
                  <c:v>-19.600000000000001</c:v>
                </c:pt>
                <c:pt idx="2">
                  <c:v>-24.7</c:v>
                </c:pt>
                <c:pt idx="3">
                  <c:v>-25.4</c:v>
                </c:pt>
                <c:pt idx="4">
                  <c:v>-25</c:v>
                </c:pt>
                <c:pt idx="5">
                  <c:v>-25.3</c:v>
                </c:pt>
                <c:pt idx="6">
                  <c:v>-25.200000000000003</c:v>
                </c:pt>
                <c:pt idx="7">
                  <c:v>-23.999999999999996</c:v>
                </c:pt>
                <c:pt idx="8">
                  <c:v>-24.4</c:v>
                </c:pt>
                <c:pt idx="9">
                  <c:v>-24.700000000000003</c:v>
                </c:pt>
                <c:pt idx="10">
                  <c:v>-23.700000000000003</c:v>
                </c:pt>
                <c:pt idx="11">
                  <c:v>-25.9</c:v>
                </c:pt>
                <c:pt idx="12">
                  <c:v>-26.2</c:v>
                </c:pt>
                <c:pt idx="13">
                  <c:v>-26.300000000000004</c:v>
                </c:pt>
              </c:numCache>
            </c:numRef>
          </c:xVal>
          <c:yVal>
            <c:numRef>
              <c:f>World!$K$487:$K$500</c:f>
              <c:numCache>
                <c:formatCode>General</c:formatCode>
                <c:ptCount val="14"/>
                <c:pt idx="0">
                  <c:v>-29.1</c:v>
                </c:pt>
                <c:pt idx="1">
                  <c:v>-29.700000000000003</c:v>
                </c:pt>
                <c:pt idx="2">
                  <c:v>-30.4</c:v>
                </c:pt>
                <c:pt idx="3">
                  <c:v>-30.4</c:v>
                </c:pt>
                <c:pt idx="4">
                  <c:v>-30</c:v>
                </c:pt>
                <c:pt idx="5">
                  <c:v>-30.6</c:v>
                </c:pt>
                <c:pt idx="6">
                  <c:v>-30.400000000000002</c:v>
                </c:pt>
                <c:pt idx="7">
                  <c:v>-27.9</c:v>
                </c:pt>
                <c:pt idx="8">
                  <c:v>-28.299999999999997</c:v>
                </c:pt>
                <c:pt idx="9">
                  <c:v>-29</c:v>
                </c:pt>
                <c:pt idx="10">
                  <c:v>-27.800000000000004</c:v>
                </c:pt>
                <c:pt idx="11">
                  <c:v>-29.199999999999996</c:v>
                </c:pt>
                <c:pt idx="12">
                  <c:v>-29.4</c:v>
                </c:pt>
                <c:pt idx="13">
                  <c:v>-29.900000000000002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A5-4F29-ABEB-770A48C5B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12128"/>
        <c:axId val="117314304"/>
      </c:scatterChart>
      <c:valAx>
        <c:axId val="11731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314304"/>
        <c:crosses val="autoZero"/>
        <c:crossBetween val="midCat"/>
      </c:valAx>
      <c:valAx>
        <c:axId val="117314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3121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797568327462334E-2"/>
          <c:y val="9.2428985363442861E-3"/>
          <c:w val="0.95714232966685719"/>
          <c:h val="0.86555304738252636"/>
        </c:manualLayout>
      </c:layout>
      <c:scatterChart>
        <c:scatterStyle val="lineMarker"/>
        <c:varyColors val="0"/>
        <c:ser>
          <c:idx val="0"/>
          <c:order val="0"/>
          <c:tx>
            <c:strRef>
              <c:f>World!$N$1</c:f>
              <c:strCache>
                <c:ptCount val="1"/>
                <c:pt idx="0">
                  <c:v>C1/C2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</c:marker>
          <c:trendline>
            <c:trendlineType val="linear"/>
            <c:dispRSqr val="1"/>
            <c:dispEq val="1"/>
            <c:trendlineLbl>
              <c:layout>
                <c:manualLayout>
                  <c:x val="3.2963664901688776E-2"/>
                  <c:y val="-0.25894802143967993"/>
                </c:manualLayout>
              </c:layout>
              <c:numFmt formatCode="General" sourceLinked="0"/>
            </c:trendlineLbl>
          </c:trendline>
          <c:xVal>
            <c:numRef>
              <c:f>World!$J$2:$J$531</c:f>
              <c:numCache>
                <c:formatCode>General</c:formatCode>
                <c:ptCount val="530"/>
                <c:pt idx="0">
                  <c:v>-11.299999999999997</c:v>
                </c:pt>
                <c:pt idx="1">
                  <c:v>-10.7</c:v>
                </c:pt>
                <c:pt idx="2">
                  <c:v>-11.800000000000004</c:v>
                </c:pt>
                <c:pt idx="3">
                  <c:v>-10.600000000000001</c:v>
                </c:pt>
                <c:pt idx="4">
                  <c:v>-8.8999999999999986</c:v>
                </c:pt>
                <c:pt idx="5">
                  <c:v>-12.7</c:v>
                </c:pt>
                <c:pt idx="6">
                  <c:v>-12.599999999999998</c:v>
                </c:pt>
                <c:pt idx="7">
                  <c:v>-9</c:v>
                </c:pt>
                <c:pt idx="8">
                  <c:v>-10.7</c:v>
                </c:pt>
                <c:pt idx="9">
                  <c:v>-13.899999999999999</c:v>
                </c:pt>
                <c:pt idx="10">
                  <c:v>-11.100000000000001</c:v>
                </c:pt>
                <c:pt idx="11">
                  <c:v>-10.599999999999994</c:v>
                </c:pt>
                <c:pt idx="12">
                  <c:v>-9.5</c:v>
                </c:pt>
                <c:pt idx="13">
                  <c:v>-11.599999999999994</c:v>
                </c:pt>
                <c:pt idx="14">
                  <c:v>-13.800000000000004</c:v>
                </c:pt>
                <c:pt idx="15">
                  <c:v>-11.299999999999997</c:v>
                </c:pt>
                <c:pt idx="16">
                  <c:v>-12.399999999999999</c:v>
                </c:pt>
                <c:pt idx="17">
                  <c:v>-10.600000000000001</c:v>
                </c:pt>
                <c:pt idx="18">
                  <c:v>-4.7000000000000028</c:v>
                </c:pt>
                <c:pt idx="19">
                  <c:v>-16.7</c:v>
                </c:pt>
                <c:pt idx="20">
                  <c:v>-18.599999999999998</c:v>
                </c:pt>
                <c:pt idx="21">
                  <c:v>-14.199999999999996</c:v>
                </c:pt>
                <c:pt idx="22">
                  <c:v>-15.399999999999999</c:v>
                </c:pt>
                <c:pt idx="23">
                  <c:v>-10.700000000000003</c:v>
                </c:pt>
                <c:pt idx="24">
                  <c:v>-11.700000000000003</c:v>
                </c:pt>
                <c:pt idx="27">
                  <c:v>-11.899999999999999</c:v>
                </c:pt>
                <c:pt idx="28">
                  <c:v>-12.5</c:v>
                </c:pt>
                <c:pt idx="29">
                  <c:v>-13</c:v>
                </c:pt>
                <c:pt idx="30">
                  <c:v>-13</c:v>
                </c:pt>
                <c:pt idx="31">
                  <c:v>-14</c:v>
                </c:pt>
                <c:pt idx="32">
                  <c:v>-0.94127417057747209</c:v>
                </c:pt>
                <c:pt idx="33">
                  <c:v>-10.641058823529416</c:v>
                </c:pt>
                <c:pt idx="34">
                  <c:v>-17.299999999999997</c:v>
                </c:pt>
                <c:pt idx="35">
                  <c:v>-15.239999999999998</c:v>
                </c:pt>
                <c:pt idx="36">
                  <c:v>-6.990000000000002</c:v>
                </c:pt>
                <c:pt idx="37">
                  <c:v>-13.329999999999998</c:v>
                </c:pt>
                <c:pt idx="38">
                  <c:v>-13.899999999999999</c:v>
                </c:pt>
                <c:pt idx="39">
                  <c:v>-8.7100000000000009</c:v>
                </c:pt>
                <c:pt idx="40">
                  <c:v>-8.7800000000000011</c:v>
                </c:pt>
                <c:pt idx="41">
                  <c:v>-11.120000000000005</c:v>
                </c:pt>
                <c:pt idx="42">
                  <c:v>-7.4000000000000057</c:v>
                </c:pt>
                <c:pt idx="43">
                  <c:v>-10.14</c:v>
                </c:pt>
                <c:pt idx="44">
                  <c:v>-13.199999999999996</c:v>
                </c:pt>
                <c:pt idx="45">
                  <c:v>-13.099999999999998</c:v>
                </c:pt>
                <c:pt idx="46">
                  <c:v>-12.899999999999999</c:v>
                </c:pt>
                <c:pt idx="47">
                  <c:v>-12.600000000000001</c:v>
                </c:pt>
                <c:pt idx="48">
                  <c:v>-13.100000000000001</c:v>
                </c:pt>
                <c:pt idx="49">
                  <c:v>-12.799999999999997</c:v>
                </c:pt>
                <c:pt idx="50">
                  <c:v>-13.200000000000003</c:v>
                </c:pt>
                <c:pt idx="51">
                  <c:v>-12.699999999999996</c:v>
                </c:pt>
                <c:pt idx="52">
                  <c:v>-13.100000000000001</c:v>
                </c:pt>
                <c:pt idx="53">
                  <c:v>-11.599999999999994</c:v>
                </c:pt>
                <c:pt idx="54">
                  <c:v>-11.900000000000006</c:v>
                </c:pt>
                <c:pt idx="55">
                  <c:v>-11.5</c:v>
                </c:pt>
                <c:pt idx="56">
                  <c:v>-11.600000000000001</c:v>
                </c:pt>
                <c:pt idx="57">
                  <c:v>-12.100000000000001</c:v>
                </c:pt>
                <c:pt idx="58">
                  <c:v>-11.299999999999997</c:v>
                </c:pt>
                <c:pt idx="59">
                  <c:v>-10.800000000000004</c:v>
                </c:pt>
                <c:pt idx="60">
                  <c:v>-14.899999999999999</c:v>
                </c:pt>
                <c:pt idx="61">
                  <c:v>-4.5053173606865755</c:v>
                </c:pt>
                <c:pt idx="62">
                  <c:v>-12.991337567846891</c:v>
                </c:pt>
                <c:pt idx="63">
                  <c:v>-10.006994327564009</c:v>
                </c:pt>
                <c:pt idx="64">
                  <c:v>-9.9628425347228102</c:v>
                </c:pt>
                <c:pt idx="65">
                  <c:v>-6.9490499762771591</c:v>
                </c:pt>
                <c:pt idx="66">
                  <c:v>-11.600000000000001</c:v>
                </c:pt>
                <c:pt idx="67">
                  <c:v>-1.1999999999999957</c:v>
                </c:pt>
                <c:pt idx="68">
                  <c:v>-10.199999999999999</c:v>
                </c:pt>
                <c:pt idx="69">
                  <c:v>1.2999999999999972</c:v>
                </c:pt>
                <c:pt idx="70">
                  <c:v>6</c:v>
                </c:pt>
                <c:pt idx="71">
                  <c:v>3.8999999999999986</c:v>
                </c:pt>
                <c:pt idx="72">
                  <c:v>7</c:v>
                </c:pt>
                <c:pt idx="73">
                  <c:v>2.7999999999999972</c:v>
                </c:pt>
                <c:pt idx="74">
                  <c:v>2.8000000000000007</c:v>
                </c:pt>
                <c:pt idx="75">
                  <c:v>0.80000000000000071</c:v>
                </c:pt>
                <c:pt idx="76">
                  <c:v>3.6999999999999993</c:v>
                </c:pt>
                <c:pt idx="77">
                  <c:v>-0.10000000000000142</c:v>
                </c:pt>
                <c:pt idx="78">
                  <c:v>9.2000000000000028</c:v>
                </c:pt>
                <c:pt idx="79">
                  <c:v>9.3999999999999986</c:v>
                </c:pt>
                <c:pt idx="80">
                  <c:v>11.100000000000001</c:v>
                </c:pt>
                <c:pt idx="81">
                  <c:v>6.2000000000000028</c:v>
                </c:pt>
                <c:pt idx="82">
                  <c:v>10.3</c:v>
                </c:pt>
                <c:pt idx="83">
                  <c:v>11.200000000000003</c:v>
                </c:pt>
                <c:pt idx="84">
                  <c:v>2.8999999999999986</c:v>
                </c:pt>
                <c:pt idx="85">
                  <c:v>4</c:v>
                </c:pt>
                <c:pt idx="86">
                  <c:v>4.8999999999999986</c:v>
                </c:pt>
                <c:pt idx="87">
                  <c:v>4.5</c:v>
                </c:pt>
                <c:pt idx="88">
                  <c:v>4.0999999999999979</c:v>
                </c:pt>
                <c:pt idx="89">
                  <c:v>4.5999999999999979</c:v>
                </c:pt>
                <c:pt idx="90">
                  <c:v>6</c:v>
                </c:pt>
                <c:pt idx="91">
                  <c:v>3.7999999999999972</c:v>
                </c:pt>
                <c:pt idx="92">
                  <c:v>4</c:v>
                </c:pt>
                <c:pt idx="93">
                  <c:v>4.6000000000000014</c:v>
                </c:pt>
                <c:pt idx="94">
                  <c:v>3.6999999999999993</c:v>
                </c:pt>
                <c:pt idx="95">
                  <c:v>5.1999999999999993</c:v>
                </c:pt>
                <c:pt idx="96">
                  <c:v>5.6000000000000014</c:v>
                </c:pt>
                <c:pt idx="97">
                  <c:v>7.1000000000000014</c:v>
                </c:pt>
                <c:pt idx="98">
                  <c:v>8.0999999999999979</c:v>
                </c:pt>
                <c:pt idx="99">
                  <c:v>5.1000000000000014</c:v>
                </c:pt>
                <c:pt idx="100">
                  <c:v>8.8000000000000007</c:v>
                </c:pt>
                <c:pt idx="101">
                  <c:v>7.8999999999999986</c:v>
                </c:pt>
                <c:pt idx="102">
                  <c:v>7.5999999999999979</c:v>
                </c:pt>
                <c:pt idx="103">
                  <c:v>-1</c:v>
                </c:pt>
                <c:pt idx="104">
                  <c:v>-11.600000000000001</c:v>
                </c:pt>
                <c:pt idx="105">
                  <c:v>-9</c:v>
                </c:pt>
                <c:pt idx="106">
                  <c:v>-6.8000000000000043</c:v>
                </c:pt>
                <c:pt idx="107">
                  <c:v>2.6999999999999957</c:v>
                </c:pt>
                <c:pt idx="108">
                  <c:v>1.6999999999999957</c:v>
                </c:pt>
                <c:pt idx="109">
                  <c:v>-0.60000000000000142</c:v>
                </c:pt>
                <c:pt idx="110">
                  <c:v>-1</c:v>
                </c:pt>
                <c:pt idx="111">
                  <c:v>0.29999999999999716</c:v>
                </c:pt>
                <c:pt idx="112">
                  <c:v>2.0999999999999943</c:v>
                </c:pt>
                <c:pt idx="113">
                  <c:v>5.5</c:v>
                </c:pt>
                <c:pt idx="114">
                  <c:v>4.7999999999999972</c:v>
                </c:pt>
                <c:pt idx="115">
                  <c:v>7.1999999999999957</c:v>
                </c:pt>
                <c:pt idx="116">
                  <c:v>6.3999999999999986</c:v>
                </c:pt>
                <c:pt idx="117">
                  <c:v>4.0999999999999943</c:v>
                </c:pt>
                <c:pt idx="118">
                  <c:v>8.4000000000000057</c:v>
                </c:pt>
                <c:pt idx="119">
                  <c:v>-2.0999999999999943</c:v>
                </c:pt>
                <c:pt idx="120">
                  <c:v>-5.6000000000000014</c:v>
                </c:pt>
                <c:pt idx="121">
                  <c:v>-1.5</c:v>
                </c:pt>
                <c:pt idx="122">
                  <c:v>-2.7999999999999972</c:v>
                </c:pt>
                <c:pt idx="123">
                  <c:v>-12.399999999999999</c:v>
                </c:pt>
                <c:pt idx="124">
                  <c:v>-11.700000000000003</c:v>
                </c:pt>
                <c:pt idx="125">
                  <c:v>-0.5</c:v>
                </c:pt>
                <c:pt idx="126">
                  <c:v>-12.200000000000003</c:v>
                </c:pt>
                <c:pt idx="127">
                  <c:v>-1.5</c:v>
                </c:pt>
                <c:pt idx="128">
                  <c:v>-10.600000000000001</c:v>
                </c:pt>
                <c:pt idx="129">
                  <c:v>-10.699999999999996</c:v>
                </c:pt>
                <c:pt idx="130">
                  <c:v>-10.300000000000004</c:v>
                </c:pt>
                <c:pt idx="131">
                  <c:v>-0.19999999999999574</c:v>
                </c:pt>
                <c:pt idx="132">
                  <c:v>-3</c:v>
                </c:pt>
                <c:pt idx="133">
                  <c:v>1.3000000000000043</c:v>
                </c:pt>
                <c:pt idx="134">
                  <c:v>-0.39999999999999858</c:v>
                </c:pt>
                <c:pt idx="135">
                  <c:v>0.19999999999999574</c:v>
                </c:pt>
                <c:pt idx="136">
                  <c:v>-1</c:v>
                </c:pt>
                <c:pt idx="137">
                  <c:v>-5</c:v>
                </c:pt>
                <c:pt idx="138">
                  <c:v>-11.799999999999997</c:v>
                </c:pt>
                <c:pt idx="139">
                  <c:v>-1.8999999999999986</c:v>
                </c:pt>
                <c:pt idx="140">
                  <c:v>2.6000000000000014</c:v>
                </c:pt>
                <c:pt idx="141">
                  <c:v>0</c:v>
                </c:pt>
                <c:pt idx="142">
                  <c:v>-3</c:v>
                </c:pt>
                <c:pt idx="143">
                  <c:v>-9.5999999999999979</c:v>
                </c:pt>
                <c:pt idx="144">
                  <c:v>-1.3999999999999986</c:v>
                </c:pt>
                <c:pt idx="145">
                  <c:v>-2</c:v>
                </c:pt>
                <c:pt idx="146">
                  <c:v>1.1000000000000014</c:v>
                </c:pt>
                <c:pt idx="147">
                  <c:v>-0.30000000000000426</c:v>
                </c:pt>
                <c:pt idx="148">
                  <c:v>0.39999999999999858</c:v>
                </c:pt>
                <c:pt idx="149">
                  <c:v>-1.4000000000000057</c:v>
                </c:pt>
                <c:pt idx="150">
                  <c:v>-11.300000000000004</c:v>
                </c:pt>
                <c:pt idx="151">
                  <c:v>-6.5</c:v>
                </c:pt>
                <c:pt idx="152">
                  <c:v>-2</c:v>
                </c:pt>
                <c:pt idx="153">
                  <c:v>-8.5</c:v>
                </c:pt>
                <c:pt idx="154">
                  <c:v>-8.7999999999999972</c:v>
                </c:pt>
                <c:pt idx="155">
                  <c:v>-7.7999999999999972</c:v>
                </c:pt>
                <c:pt idx="156">
                  <c:v>-7.8999999999999986</c:v>
                </c:pt>
                <c:pt idx="157">
                  <c:v>-6.6000000000000014</c:v>
                </c:pt>
                <c:pt idx="158">
                  <c:v>-7.3999999999999986</c:v>
                </c:pt>
                <c:pt idx="159">
                  <c:v>-9.3000000000000043</c:v>
                </c:pt>
                <c:pt idx="160">
                  <c:v>-9.7999999999999972</c:v>
                </c:pt>
                <c:pt idx="161">
                  <c:v>-9.8999999999999986</c:v>
                </c:pt>
                <c:pt idx="162">
                  <c:v>-8.7000000000000028</c:v>
                </c:pt>
                <c:pt idx="163">
                  <c:v>-9.0999999999999943</c:v>
                </c:pt>
                <c:pt idx="164">
                  <c:v>-7.3000000000000043</c:v>
                </c:pt>
                <c:pt idx="165">
                  <c:v>-9</c:v>
                </c:pt>
                <c:pt idx="166">
                  <c:v>-7.8999999999999986</c:v>
                </c:pt>
                <c:pt idx="167">
                  <c:v>-8.5</c:v>
                </c:pt>
                <c:pt idx="168">
                  <c:v>-7.8999999999999986</c:v>
                </c:pt>
                <c:pt idx="169">
                  <c:v>-5.5</c:v>
                </c:pt>
                <c:pt idx="170">
                  <c:v>-7.1999999999999957</c:v>
                </c:pt>
                <c:pt idx="171">
                  <c:v>-10.199999999999996</c:v>
                </c:pt>
                <c:pt idx="172">
                  <c:v>-6.3000000000000007</c:v>
                </c:pt>
                <c:pt idx="173">
                  <c:v>-11.900000000000002</c:v>
                </c:pt>
                <c:pt idx="174">
                  <c:v>3</c:v>
                </c:pt>
                <c:pt idx="175">
                  <c:v>1.5</c:v>
                </c:pt>
                <c:pt idx="176">
                  <c:v>1.6000000000000014</c:v>
                </c:pt>
                <c:pt idx="177">
                  <c:v>-10.799999999999997</c:v>
                </c:pt>
                <c:pt idx="178">
                  <c:v>-11.3</c:v>
                </c:pt>
                <c:pt idx="179">
                  <c:v>-14.899999999999999</c:v>
                </c:pt>
                <c:pt idx="180">
                  <c:v>-10</c:v>
                </c:pt>
                <c:pt idx="181">
                  <c:v>-7.2000000000000028</c:v>
                </c:pt>
                <c:pt idx="182">
                  <c:v>-9.8999999999999986</c:v>
                </c:pt>
                <c:pt idx="183">
                  <c:v>-3.3999999999999986</c:v>
                </c:pt>
                <c:pt idx="184">
                  <c:v>-7.3999999999999986</c:v>
                </c:pt>
                <c:pt idx="185">
                  <c:v>-10.299999999999997</c:v>
                </c:pt>
                <c:pt idx="186">
                  <c:v>-3</c:v>
                </c:pt>
                <c:pt idx="187">
                  <c:v>-8.7000000000000028</c:v>
                </c:pt>
                <c:pt idx="188">
                  <c:v>-0.80000000000000426</c:v>
                </c:pt>
                <c:pt idx="189">
                  <c:v>-10.099999999999998</c:v>
                </c:pt>
                <c:pt idx="190">
                  <c:v>-0.69999999999999574</c:v>
                </c:pt>
                <c:pt idx="191">
                  <c:v>-3.1999999999999957</c:v>
                </c:pt>
                <c:pt idx="192">
                  <c:v>1.2000000000000028</c:v>
                </c:pt>
                <c:pt idx="193">
                  <c:v>0.10000000000000142</c:v>
                </c:pt>
                <c:pt idx="194">
                  <c:v>-0.69999999999999574</c:v>
                </c:pt>
                <c:pt idx="195">
                  <c:v>0.80000000000000426</c:v>
                </c:pt>
                <c:pt idx="196">
                  <c:v>0.69999999999999574</c:v>
                </c:pt>
                <c:pt idx="197">
                  <c:v>0.5</c:v>
                </c:pt>
                <c:pt idx="198">
                  <c:v>-10.899999999999999</c:v>
                </c:pt>
                <c:pt idx="199">
                  <c:v>1.8999999999999986</c:v>
                </c:pt>
                <c:pt idx="200">
                  <c:v>-0.60000000000000142</c:v>
                </c:pt>
                <c:pt idx="201">
                  <c:v>-1.6000000000000014</c:v>
                </c:pt>
                <c:pt idx="202">
                  <c:v>-9.3000000000000007</c:v>
                </c:pt>
                <c:pt idx="203">
                  <c:v>-3.7000000000000028</c:v>
                </c:pt>
                <c:pt idx="204">
                  <c:v>-4.3999999999999986</c:v>
                </c:pt>
                <c:pt idx="205">
                  <c:v>-2.6000000000000014</c:v>
                </c:pt>
                <c:pt idx="206">
                  <c:v>-3.5999999999999943</c:v>
                </c:pt>
                <c:pt idx="207">
                  <c:v>-1.2999999999999972</c:v>
                </c:pt>
                <c:pt idx="208">
                  <c:v>0.19999999999999574</c:v>
                </c:pt>
                <c:pt idx="209">
                  <c:v>-3.5</c:v>
                </c:pt>
                <c:pt idx="210">
                  <c:v>-8.5</c:v>
                </c:pt>
                <c:pt idx="211">
                  <c:v>-9.1000000000000014</c:v>
                </c:pt>
                <c:pt idx="212">
                  <c:v>-9.3000000000000043</c:v>
                </c:pt>
                <c:pt idx="213">
                  <c:v>-9.8999999999999986</c:v>
                </c:pt>
                <c:pt idx="214">
                  <c:v>-13.400000000000006</c:v>
                </c:pt>
                <c:pt idx="215">
                  <c:v>-12.400000000000002</c:v>
                </c:pt>
                <c:pt idx="216">
                  <c:v>-5.5</c:v>
                </c:pt>
                <c:pt idx="217">
                  <c:v>-2.6000000000000014</c:v>
                </c:pt>
                <c:pt idx="218">
                  <c:v>-3.6999999999999957</c:v>
                </c:pt>
                <c:pt idx="219">
                  <c:v>-3.1000000000000014</c:v>
                </c:pt>
                <c:pt idx="220">
                  <c:v>-6.2000000000000028</c:v>
                </c:pt>
                <c:pt idx="221">
                  <c:v>-10.599999999999998</c:v>
                </c:pt>
                <c:pt idx="222">
                  <c:v>-8.8999999999999986</c:v>
                </c:pt>
                <c:pt idx="223">
                  <c:v>-6.7000000000000028</c:v>
                </c:pt>
                <c:pt idx="224">
                  <c:v>-5.9000000000000057</c:v>
                </c:pt>
                <c:pt idx="225">
                  <c:v>0.59999999999999432</c:v>
                </c:pt>
                <c:pt idx="226">
                  <c:v>-1.7000000000000028</c:v>
                </c:pt>
                <c:pt idx="227">
                  <c:v>-2.7000000000000028</c:v>
                </c:pt>
                <c:pt idx="228">
                  <c:v>-8.5999999999999979</c:v>
                </c:pt>
                <c:pt idx="229">
                  <c:v>-11.100000000000001</c:v>
                </c:pt>
                <c:pt idx="230">
                  <c:v>-10.100000000000001</c:v>
                </c:pt>
                <c:pt idx="231">
                  <c:v>-5.7000000000000028</c:v>
                </c:pt>
                <c:pt idx="232">
                  <c:v>-8</c:v>
                </c:pt>
                <c:pt idx="233">
                  <c:v>-4.6000000000000014</c:v>
                </c:pt>
                <c:pt idx="234">
                  <c:v>-7.4000000000000057</c:v>
                </c:pt>
                <c:pt idx="235">
                  <c:v>-9.6000000000000014</c:v>
                </c:pt>
                <c:pt idx="236">
                  <c:v>-11.8</c:v>
                </c:pt>
                <c:pt idx="237">
                  <c:v>-2.1000000000000014</c:v>
                </c:pt>
                <c:pt idx="238">
                  <c:v>-10.799999999999997</c:v>
                </c:pt>
                <c:pt idx="239">
                  <c:v>-8</c:v>
                </c:pt>
                <c:pt idx="240">
                  <c:v>-6.2999999999999972</c:v>
                </c:pt>
                <c:pt idx="241">
                  <c:v>-9.6000000000000014</c:v>
                </c:pt>
                <c:pt idx="242">
                  <c:v>-3.5</c:v>
                </c:pt>
                <c:pt idx="243">
                  <c:v>-4.6999999999999957</c:v>
                </c:pt>
                <c:pt idx="244">
                  <c:v>6.5</c:v>
                </c:pt>
                <c:pt idx="245">
                  <c:v>5</c:v>
                </c:pt>
                <c:pt idx="246">
                  <c:v>6.2000000000000028</c:v>
                </c:pt>
                <c:pt idx="247">
                  <c:v>5.6999999999999957</c:v>
                </c:pt>
                <c:pt idx="248">
                  <c:v>2.2000000000000028</c:v>
                </c:pt>
                <c:pt idx="249">
                  <c:v>4.5</c:v>
                </c:pt>
                <c:pt idx="250">
                  <c:v>4.7999999999999972</c:v>
                </c:pt>
                <c:pt idx="251">
                  <c:v>5.2999999999999972</c:v>
                </c:pt>
                <c:pt idx="252">
                  <c:v>4.7999999999999972</c:v>
                </c:pt>
                <c:pt idx="253">
                  <c:v>4.5</c:v>
                </c:pt>
                <c:pt idx="254">
                  <c:v>6.3999999999999986</c:v>
                </c:pt>
                <c:pt idx="255">
                  <c:v>3.6000000000000014</c:v>
                </c:pt>
                <c:pt idx="256">
                  <c:v>7.8999999999999986</c:v>
                </c:pt>
                <c:pt idx="257">
                  <c:v>5.8999999999999986</c:v>
                </c:pt>
                <c:pt idx="258">
                  <c:v>3.3999999999999986</c:v>
                </c:pt>
                <c:pt idx="259">
                  <c:v>3.3999999999999986</c:v>
                </c:pt>
                <c:pt idx="260">
                  <c:v>4.1999999999999957</c:v>
                </c:pt>
                <c:pt idx="261">
                  <c:v>3.2000000000000028</c:v>
                </c:pt>
                <c:pt idx="262">
                  <c:v>4.2999999999999972</c:v>
                </c:pt>
                <c:pt idx="263">
                  <c:v>4</c:v>
                </c:pt>
                <c:pt idx="264">
                  <c:v>5.5</c:v>
                </c:pt>
                <c:pt idx="265">
                  <c:v>5.6000000000000014</c:v>
                </c:pt>
                <c:pt idx="266">
                  <c:v>0.90000000000000568</c:v>
                </c:pt>
                <c:pt idx="267">
                  <c:v>4.3999999999999986</c:v>
                </c:pt>
                <c:pt idx="268">
                  <c:v>6.3000000000000043</c:v>
                </c:pt>
                <c:pt idx="269">
                  <c:v>4.8999999999999986</c:v>
                </c:pt>
                <c:pt idx="270">
                  <c:v>6.8999999999999986</c:v>
                </c:pt>
                <c:pt idx="271">
                  <c:v>6.3000000000000043</c:v>
                </c:pt>
                <c:pt idx="272">
                  <c:v>5.5</c:v>
                </c:pt>
                <c:pt idx="273">
                  <c:v>6.6000000000000014</c:v>
                </c:pt>
                <c:pt idx="274">
                  <c:v>4.3999999999999986</c:v>
                </c:pt>
                <c:pt idx="275">
                  <c:v>4</c:v>
                </c:pt>
                <c:pt idx="276">
                  <c:v>1.6999999999999957</c:v>
                </c:pt>
                <c:pt idx="277">
                  <c:v>5</c:v>
                </c:pt>
                <c:pt idx="278">
                  <c:v>5.3999999999999986</c:v>
                </c:pt>
                <c:pt idx="279">
                  <c:v>5.1000000000000014</c:v>
                </c:pt>
                <c:pt idx="280">
                  <c:v>5.5</c:v>
                </c:pt>
                <c:pt idx="281">
                  <c:v>4.9000000000000057</c:v>
                </c:pt>
                <c:pt idx="282">
                  <c:v>5.8999999999999986</c:v>
                </c:pt>
                <c:pt idx="283">
                  <c:v>6.5</c:v>
                </c:pt>
                <c:pt idx="284">
                  <c:v>4.3999999999999986</c:v>
                </c:pt>
                <c:pt idx="285">
                  <c:v>5.8000000000000043</c:v>
                </c:pt>
                <c:pt idx="286">
                  <c:v>3.7999999999999972</c:v>
                </c:pt>
                <c:pt idx="287">
                  <c:v>5.8999999999999986</c:v>
                </c:pt>
                <c:pt idx="288">
                  <c:v>6.5999999999999943</c:v>
                </c:pt>
                <c:pt idx="289">
                  <c:v>5.8000000000000043</c:v>
                </c:pt>
                <c:pt idx="290">
                  <c:v>5.2000000000000028</c:v>
                </c:pt>
                <c:pt idx="291">
                  <c:v>4.6999999999999957</c:v>
                </c:pt>
                <c:pt idx="292">
                  <c:v>7.7999999999999972</c:v>
                </c:pt>
                <c:pt idx="293">
                  <c:v>5.1999999999999957</c:v>
                </c:pt>
                <c:pt idx="294">
                  <c:v>4.8000000000000043</c:v>
                </c:pt>
                <c:pt idx="295">
                  <c:v>9.0999999999999943</c:v>
                </c:pt>
                <c:pt idx="296">
                  <c:v>5.2999999999999972</c:v>
                </c:pt>
                <c:pt idx="297">
                  <c:v>4.1999999999999957</c:v>
                </c:pt>
                <c:pt idx="298">
                  <c:v>4.7999999999999972</c:v>
                </c:pt>
                <c:pt idx="299">
                  <c:v>4.2999999999999972</c:v>
                </c:pt>
                <c:pt idx="300">
                  <c:v>5.5</c:v>
                </c:pt>
                <c:pt idx="301">
                  <c:v>4.8999999999999986</c:v>
                </c:pt>
                <c:pt idx="302">
                  <c:v>4.0999999999999943</c:v>
                </c:pt>
                <c:pt idx="303">
                  <c:v>5.7000000000000028</c:v>
                </c:pt>
                <c:pt idx="304">
                  <c:v>4.0999999999999943</c:v>
                </c:pt>
                <c:pt idx="305">
                  <c:v>5.5</c:v>
                </c:pt>
                <c:pt idx="306">
                  <c:v>3.9000000000000057</c:v>
                </c:pt>
                <c:pt idx="307">
                  <c:v>4.3999999999999986</c:v>
                </c:pt>
                <c:pt idx="308">
                  <c:v>1.6000000000000014</c:v>
                </c:pt>
                <c:pt idx="309">
                  <c:v>8</c:v>
                </c:pt>
                <c:pt idx="310">
                  <c:v>7.2999999999999972</c:v>
                </c:pt>
                <c:pt idx="311">
                  <c:v>4.2999999999999972</c:v>
                </c:pt>
                <c:pt idx="312">
                  <c:v>4.3999999999999986</c:v>
                </c:pt>
                <c:pt idx="313">
                  <c:v>4.6999999999999957</c:v>
                </c:pt>
                <c:pt idx="314">
                  <c:v>4.6999999999999957</c:v>
                </c:pt>
                <c:pt idx="315">
                  <c:v>6.9000000000000057</c:v>
                </c:pt>
                <c:pt idx="316">
                  <c:v>5.5</c:v>
                </c:pt>
                <c:pt idx="317">
                  <c:v>7.6000000000000014</c:v>
                </c:pt>
                <c:pt idx="318">
                  <c:v>4.1999999999999957</c:v>
                </c:pt>
                <c:pt idx="319">
                  <c:v>5.6999999999999957</c:v>
                </c:pt>
                <c:pt idx="320">
                  <c:v>5.7999999999999972</c:v>
                </c:pt>
                <c:pt idx="321">
                  <c:v>2.8000000000000043</c:v>
                </c:pt>
                <c:pt idx="322">
                  <c:v>2.6000000000000014</c:v>
                </c:pt>
                <c:pt idx="323">
                  <c:v>5.1000000000000014</c:v>
                </c:pt>
                <c:pt idx="324">
                  <c:v>2.7000000000000028</c:v>
                </c:pt>
                <c:pt idx="325">
                  <c:v>1.3000000000000043</c:v>
                </c:pt>
                <c:pt idx="326">
                  <c:v>4.5</c:v>
                </c:pt>
                <c:pt idx="327">
                  <c:v>3.6999999999999957</c:v>
                </c:pt>
                <c:pt idx="328">
                  <c:v>4.3000000000000043</c:v>
                </c:pt>
                <c:pt idx="329">
                  <c:v>5</c:v>
                </c:pt>
                <c:pt idx="330">
                  <c:v>3.5</c:v>
                </c:pt>
                <c:pt idx="331">
                  <c:v>4.7999999999999972</c:v>
                </c:pt>
                <c:pt idx="332">
                  <c:v>1.3999999999999986</c:v>
                </c:pt>
                <c:pt idx="333">
                  <c:v>4</c:v>
                </c:pt>
                <c:pt idx="334">
                  <c:v>4</c:v>
                </c:pt>
                <c:pt idx="335">
                  <c:v>5.1000000000000014</c:v>
                </c:pt>
                <c:pt idx="336">
                  <c:v>4.7999999999999972</c:v>
                </c:pt>
                <c:pt idx="337">
                  <c:v>4.5</c:v>
                </c:pt>
                <c:pt idx="338">
                  <c:v>3.8000000000000043</c:v>
                </c:pt>
                <c:pt idx="339">
                  <c:v>6.0999999999999943</c:v>
                </c:pt>
                <c:pt idx="340">
                  <c:v>4</c:v>
                </c:pt>
                <c:pt idx="341">
                  <c:v>4.5</c:v>
                </c:pt>
                <c:pt idx="342">
                  <c:v>3.4000000000000057</c:v>
                </c:pt>
                <c:pt idx="343">
                  <c:v>4.5</c:v>
                </c:pt>
                <c:pt idx="344">
                  <c:v>2.2999999999999972</c:v>
                </c:pt>
                <c:pt idx="345">
                  <c:v>-22.699999999999996</c:v>
                </c:pt>
                <c:pt idx="346">
                  <c:v>-22.4</c:v>
                </c:pt>
                <c:pt idx="347">
                  <c:v>-22.400000000000002</c:v>
                </c:pt>
                <c:pt idx="348">
                  <c:v>-22.199999999999996</c:v>
                </c:pt>
                <c:pt idx="349">
                  <c:v>-22.9</c:v>
                </c:pt>
                <c:pt idx="350">
                  <c:v>-22.1</c:v>
                </c:pt>
                <c:pt idx="351">
                  <c:v>-22.299999999999997</c:v>
                </c:pt>
                <c:pt idx="352">
                  <c:v>-22.56</c:v>
                </c:pt>
                <c:pt idx="353">
                  <c:v>-22.400000000000002</c:v>
                </c:pt>
                <c:pt idx="354">
                  <c:v>-22.499999999999996</c:v>
                </c:pt>
                <c:pt idx="355">
                  <c:v>-22.599999999999998</c:v>
                </c:pt>
                <c:pt idx="356">
                  <c:v>-22.7</c:v>
                </c:pt>
                <c:pt idx="357">
                  <c:v>-22.6</c:v>
                </c:pt>
                <c:pt idx="358">
                  <c:v>-22.9</c:v>
                </c:pt>
                <c:pt idx="359">
                  <c:v>-22.9</c:v>
                </c:pt>
                <c:pt idx="360">
                  <c:v>-22.7</c:v>
                </c:pt>
                <c:pt idx="361">
                  <c:v>-22.9</c:v>
                </c:pt>
                <c:pt idx="362">
                  <c:v>-22.900000000000002</c:v>
                </c:pt>
                <c:pt idx="363">
                  <c:v>-22.900000000000002</c:v>
                </c:pt>
                <c:pt idx="364">
                  <c:v>-23</c:v>
                </c:pt>
                <c:pt idx="365">
                  <c:v>-23</c:v>
                </c:pt>
                <c:pt idx="366">
                  <c:v>-23.4</c:v>
                </c:pt>
                <c:pt idx="367">
                  <c:v>-23.5</c:v>
                </c:pt>
                <c:pt idx="368">
                  <c:v>-23.599999999999998</c:v>
                </c:pt>
                <c:pt idx="369">
                  <c:v>-23.499999999999996</c:v>
                </c:pt>
                <c:pt idx="370">
                  <c:v>-23.6</c:v>
                </c:pt>
                <c:pt idx="371">
                  <c:v>-23.800000000000004</c:v>
                </c:pt>
                <c:pt idx="372">
                  <c:v>-24.000000000000004</c:v>
                </c:pt>
                <c:pt idx="373">
                  <c:v>-24.4</c:v>
                </c:pt>
                <c:pt idx="374">
                  <c:v>-24.7</c:v>
                </c:pt>
                <c:pt idx="375">
                  <c:v>-25.000000000000004</c:v>
                </c:pt>
                <c:pt idx="376">
                  <c:v>-24.5</c:v>
                </c:pt>
                <c:pt idx="377">
                  <c:v>-24.7</c:v>
                </c:pt>
                <c:pt idx="378">
                  <c:v>-24.599999999999998</c:v>
                </c:pt>
                <c:pt idx="379">
                  <c:v>-24.5</c:v>
                </c:pt>
                <c:pt idx="380">
                  <c:v>-24.400000000000002</c:v>
                </c:pt>
                <c:pt idx="381">
                  <c:v>-24.4</c:v>
                </c:pt>
                <c:pt idx="382">
                  <c:v>-24.9</c:v>
                </c:pt>
                <c:pt idx="383">
                  <c:v>-25.1</c:v>
                </c:pt>
                <c:pt idx="384">
                  <c:v>-25</c:v>
                </c:pt>
                <c:pt idx="385">
                  <c:v>-26.229999999999997</c:v>
                </c:pt>
                <c:pt idx="386">
                  <c:v>-25.200000000000003</c:v>
                </c:pt>
                <c:pt idx="387">
                  <c:v>-21.299999999999997</c:v>
                </c:pt>
                <c:pt idx="388">
                  <c:v>-16.63</c:v>
                </c:pt>
                <c:pt idx="389">
                  <c:v>-15.300000000000004</c:v>
                </c:pt>
                <c:pt idx="390">
                  <c:v>-23.169999999999998</c:v>
                </c:pt>
                <c:pt idx="391">
                  <c:v>-21.2</c:v>
                </c:pt>
                <c:pt idx="392">
                  <c:v>-28.9</c:v>
                </c:pt>
                <c:pt idx="393">
                  <c:v>-26.8</c:v>
                </c:pt>
                <c:pt idx="394">
                  <c:v>-26.299999999999997</c:v>
                </c:pt>
                <c:pt idx="395">
                  <c:v>-26.620000000000005</c:v>
                </c:pt>
                <c:pt idx="396">
                  <c:v>-27.230000000000004</c:v>
                </c:pt>
                <c:pt idx="397">
                  <c:v>-25.599999999999998</c:v>
                </c:pt>
                <c:pt idx="398">
                  <c:v>-25.7</c:v>
                </c:pt>
                <c:pt idx="399">
                  <c:v>-25.599999999999998</c:v>
                </c:pt>
                <c:pt idx="400">
                  <c:v>-28.799999999999997</c:v>
                </c:pt>
                <c:pt idx="401">
                  <c:v>-24.509999999999998</c:v>
                </c:pt>
                <c:pt idx="402">
                  <c:v>-24.900000000000002</c:v>
                </c:pt>
                <c:pt idx="403">
                  <c:v>-23.900000000000002</c:v>
                </c:pt>
                <c:pt idx="404">
                  <c:v>-25.1</c:v>
                </c:pt>
                <c:pt idx="405">
                  <c:v>1.7000000000000028</c:v>
                </c:pt>
                <c:pt idx="406">
                  <c:v>1</c:v>
                </c:pt>
                <c:pt idx="407">
                  <c:v>0.20000000000000284</c:v>
                </c:pt>
                <c:pt idx="408">
                  <c:v>3.8000000000000043</c:v>
                </c:pt>
                <c:pt idx="409">
                  <c:v>3.5</c:v>
                </c:pt>
                <c:pt idx="410">
                  <c:v>4.0999999999999943</c:v>
                </c:pt>
                <c:pt idx="411">
                  <c:v>5.8999999999999986</c:v>
                </c:pt>
                <c:pt idx="412">
                  <c:v>6.7000000000000028</c:v>
                </c:pt>
                <c:pt idx="413">
                  <c:v>6.7999999999999972</c:v>
                </c:pt>
                <c:pt idx="414">
                  <c:v>4.2999999999999972</c:v>
                </c:pt>
                <c:pt idx="415">
                  <c:v>6</c:v>
                </c:pt>
                <c:pt idx="416">
                  <c:v>4.8000000000000007</c:v>
                </c:pt>
                <c:pt idx="417">
                  <c:v>5.4000000000000021</c:v>
                </c:pt>
                <c:pt idx="418">
                  <c:v>4.4000000000000021</c:v>
                </c:pt>
                <c:pt idx="419">
                  <c:v>5.8999999999999986</c:v>
                </c:pt>
                <c:pt idx="420">
                  <c:v>5.3999999999999986</c:v>
                </c:pt>
                <c:pt idx="421">
                  <c:v>5</c:v>
                </c:pt>
                <c:pt idx="422">
                  <c:v>4.2000000000000028</c:v>
                </c:pt>
                <c:pt idx="423">
                  <c:v>2.2000000000000028</c:v>
                </c:pt>
                <c:pt idx="424">
                  <c:v>5.1000000000000014</c:v>
                </c:pt>
                <c:pt idx="425">
                  <c:v>4.3000000000000007</c:v>
                </c:pt>
                <c:pt idx="426">
                  <c:v>4.6000000000000014</c:v>
                </c:pt>
                <c:pt idx="427">
                  <c:v>4.4000000000000021</c:v>
                </c:pt>
                <c:pt idx="428">
                  <c:v>5.6999999999999993</c:v>
                </c:pt>
                <c:pt idx="429">
                  <c:v>5.2000000000000028</c:v>
                </c:pt>
                <c:pt idx="430">
                  <c:v>6.1999999999999993</c:v>
                </c:pt>
                <c:pt idx="431">
                  <c:v>4.3999999999999986</c:v>
                </c:pt>
                <c:pt idx="432">
                  <c:v>3.9999999999999964</c:v>
                </c:pt>
                <c:pt idx="433">
                  <c:v>5</c:v>
                </c:pt>
                <c:pt idx="434">
                  <c:v>5</c:v>
                </c:pt>
                <c:pt idx="435">
                  <c:v>5.8999999999999986</c:v>
                </c:pt>
                <c:pt idx="436">
                  <c:v>5.3999999999999986</c:v>
                </c:pt>
                <c:pt idx="437">
                  <c:v>5</c:v>
                </c:pt>
                <c:pt idx="438">
                  <c:v>4.2000000000000028</c:v>
                </c:pt>
                <c:pt idx="439">
                  <c:v>1.5</c:v>
                </c:pt>
                <c:pt idx="440">
                  <c:v>6.3000000000000007</c:v>
                </c:pt>
                <c:pt idx="441">
                  <c:v>3.8000000000000007</c:v>
                </c:pt>
                <c:pt idx="442">
                  <c:v>1.0999999999999979</c:v>
                </c:pt>
                <c:pt idx="443">
                  <c:v>1.5</c:v>
                </c:pt>
                <c:pt idx="444">
                  <c:v>2.6999999999999993</c:v>
                </c:pt>
                <c:pt idx="445">
                  <c:v>7.1800000000000033</c:v>
                </c:pt>
                <c:pt idx="446">
                  <c:v>7.52</c:v>
                </c:pt>
                <c:pt idx="447">
                  <c:v>7.32</c:v>
                </c:pt>
                <c:pt idx="448">
                  <c:v>7.2099999999999973</c:v>
                </c:pt>
                <c:pt idx="449">
                  <c:v>7.02</c:v>
                </c:pt>
                <c:pt idx="450">
                  <c:v>6.82</c:v>
                </c:pt>
                <c:pt idx="451">
                  <c:v>6.8000000000000007</c:v>
                </c:pt>
                <c:pt idx="452">
                  <c:v>6.4700000000000024</c:v>
                </c:pt>
                <c:pt idx="453">
                  <c:v>4.9600000000000009</c:v>
                </c:pt>
                <c:pt idx="454">
                  <c:v>5.1000000000000014</c:v>
                </c:pt>
                <c:pt idx="455">
                  <c:v>-3.0100000000000051</c:v>
                </c:pt>
                <c:pt idx="456">
                  <c:v>-2.9899999999999949</c:v>
                </c:pt>
                <c:pt idx="457">
                  <c:v>-3.0499999999999972</c:v>
                </c:pt>
                <c:pt idx="458">
                  <c:v>-3.0200000000000031</c:v>
                </c:pt>
                <c:pt idx="459">
                  <c:v>-3</c:v>
                </c:pt>
                <c:pt idx="460">
                  <c:v>-3.2899999999999991</c:v>
                </c:pt>
                <c:pt idx="461">
                  <c:v>-6.7199999999999989</c:v>
                </c:pt>
                <c:pt idx="462">
                  <c:v>-5.4100000000000037</c:v>
                </c:pt>
                <c:pt idx="463">
                  <c:v>-3.4400000000000048</c:v>
                </c:pt>
                <c:pt idx="464">
                  <c:v>-4.6700000000000017</c:v>
                </c:pt>
                <c:pt idx="465">
                  <c:v>-3.6400000000000006</c:v>
                </c:pt>
                <c:pt idx="466">
                  <c:v>-3.5200000000000031</c:v>
                </c:pt>
                <c:pt idx="467">
                  <c:v>-3.1700000000000017</c:v>
                </c:pt>
                <c:pt idx="468">
                  <c:v>-2.7299999999999969</c:v>
                </c:pt>
                <c:pt idx="469">
                  <c:v>-2.2000000000000028</c:v>
                </c:pt>
                <c:pt idx="470">
                  <c:v>-2.3200000000000003</c:v>
                </c:pt>
                <c:pt idx="471">
                  <c:v>-1.5499999999999972</c:v>
                </c:pt>
                <c:pt idx="472">
                  <c:v>0.39999999999999858</c:v>
                </c:pt>
                <c:pt idx="473">
                  <c:v>5.0600000000000023</c:v>
                </c:pt>
                <c:pt idx="474">
                  <c:v>6.9500000000000028</c:v>
                </c:pt>
                <c:pt idx="475">
                  <c:v>7.18</c:v>
                </c:pt>
                <c:pt idx="476">
                  <c:v>-18.399999999999999</c:v>
                </c:pt>
                <c:pt idx="477">
                  <c:v>-22.699999999999996</c:v>
                </c:pt>
                <c:pt idx="478">
                  <c:v>-24</c:v>
                </c:pt>
                <c:pt idx="479">
                  <c:v>-24.500000000000004</c:v>
                </c:pt>
                <c:pt idx="480">
                  <c:v>-24.599999999999998</c:v>
                </c:pt>
                <c:pt idx="481">
                  <c:v>-22.2</c:v>
                </c:pt>
                <c:pt idx="482">
                  <c:v>-28</c:v>
                </c:pt>
                <c:pt idx="483">
                  <c:v>-28.099999999999998</c:v>
                </c:pt>
                <c:pt idx="484">
                  <c:v>-26.5</c:v>
                </c:pt>
                <c:pt idx="485">
                  <c:v>-18.600000000000001</c:v>
                </c:pt>
                <c:pt idx="486">
                  <c:v>-19.600000000000001</c:v>
                </c:pt>
                <c:pt idx="487">
                  <c:v>-24.7</c:v>
                </c:pt>
                <c:pt idx="488">
                  <c:v>-25.4</c:v>
                </c:pt>
                <c:pt idx="489">
                  <c:v>-25</c:v>
                </c:pt>
                <c:pt idx="490">
                  <c:v>-25.3</c:v>
                </c:pt>
                <c:pt idx="491">
                  <c:v>-25.200000000000003</c:v>
                </c:pt>
                <c:pt idx="492">
                  <c:v>-23.999999999999996</c:v>
                </c:pt>
                <c:pt idx="493">
                  <c:v>-24.4</c:v>
                </c:pt>
                <c:pt idx="494">
                  <c:v>-24.700000000000003</c:v>
                </c:pt>
                <c:pt idx="495">
                  <c:v>-23.700000000000003</c:v>
                </c:pt>
                <c:pt idx="496">
                  <c:v>-25.9</c:v>
                </c:pt>
                <c:pt idx="497">
                  <c:v>-26.2</c:v>
                </c:pt>
                <c:pt idx="498">
                  <c:v>-26.300000000000004</c:v>
                </c:pt>
                <c:pt idx="499">
                  <c:v>-25</c:v>
                </c:pt>
                <c:pt idx="500">
                  <c:v>-19.099999999999994</c:v>
                </c:pt>
                <c:pt idx="501">
                  <c:v>-19.700000000000003</c:v>
                </c:pt>
                <c:pt idx="502">
                  <c:v>-23</c:v>
                </c:pt>
                <c:pt idx="503">
                  <c:v>-20.500000000000004</c:v>
                </c:pt>
                <c:pt idx="504">
                  <c:v>-20.399999999999999</c:v>
                </c:pt>
                <c:pt idx="505">
                  <c:v>-20.200000000000003</c:v>
                </c:pt>
                <c:pt idx="506">
                  <c:v>-20</c:v>
                </c:pt>
                <c:pt idx="507">
                  <c:v>-21.299999999999997</c:v>
                </c:pt>
                <c:pt idx="508">
                  <c:v>-21.9</c:v>
                </c:pt>
                <c:pt idx="509">
                  <c:v>-9</c:v>
                </c:pt>
                <c:pt idx="510">
                  <c:v>-8.5</c:v>
                </c:pt>
                <c:pt idx="511">
                  <c:v>-9.8999999999999986</c:v>
                </c:pt>
                <c:pt idx="512">
                  <c:v>3.7000000000000028</c:v>
                </c:pt>
                <c:pt idx="513">
                  <c:v>2.1999999999999993</c:v>
                </c:pt>
                <c:pt idx="514">
                  <c:v>0.89999999999999858</c:v>
                </c:pt>
                <c:pt idx="515">
                  <c:v>-1.0999999999999979</c:v>
                </c:pt>
                <c:pt idx="516">
                  <c:v>1.4000000000000021</c:v>
                </c:pt>
                <c:pt idx="517">
                  <c:v>-0.39999999999999858</c:v>
                </c:pt>
                <c:pt idx="518">
                  <c:v>-3.1000000000000014</c:v>
                </c:pt>
                <c:pt idx="519">
                  <c:v>3.7000000000000028</c:v>
                </c:pt>
                <c:pt idx="520">
                  <c:v>2.1999999999999993</c:v>
                </c:pt>
                <c:pt idx="521">
                  <c:v>0.89999999999999858</c:v>
                </c:pt>
                <c:pt idx="522">
                  <c:v>-0.39999999999999858</c:v>
                </c:pt>
                <c:pt idx="523">
                  <c:v>-13.800000000000004</c:v>
                </c:pt>
                <c:pt idx="524">
                  <c:v>-13.800000000000004</c:v>
                </c:pt>
                <c:pt idx="525">
                  <c:v>-13.899999999999999</c:v>
                </c:pt>
                <c:pt idx="526">
                  <c:v>-10.699999999999996</c:v>
                </c:pt>
                <c:pt idx="527">
                  <c:v>-8.7999999999999972</c:v>
                </c:pt>
                <c:pt idx="528">
                  <c:v>-10.100000000000001</c:v>
                </c:pt>
                <c:pt idx="529">
                  <c:v>-10.799999999999997</c:v>
                </c:pt>
              </c:numCache>
            </c:numRef>
          </c:xVal>
          <c:yVal>
            <c:numRef>
              <c:f>World!$N$2:$N$531</c:f>
              <c:numCache>
                <c:formatCode>General</c:formatCode>
                <c:ptCount val="530"/>
                <c:pt idx="0">
                  <c:v>1.3766666666666665</c:v>
                </c:pt>
                <c:pt idx="1">
                  <c:v>1.3602693602693603</c:v>
                </c:pt>
                <c:pt idx="2">
                  <c:v>1.3881578947368423</c:v>
                </c:pt>
                <c:pt idx="3">
                  <c:v>1.3655172413793104</c:v>
                </c:pt>
                <c:pt idx="4">
                  <c:v>1.3122807017543858</c:v>
                </c:pt>
                <c:pt idx="5">
                  <c:v>1.4738805970149254</c:v>
                </c:pt>
                <c:pt idx="6">
                  <c:v>1.4375</c:v>
                </c:pt>
                <c:pt idx="7">
                  <c:v>1.3333333333333333</c:v>
                </c:pt>
                <c:pt idx="8">
                  <c:v>1.4163424124513619</c:v>
                </c:pt>
                <c:pt idx="9">
                  <c:v>1.4982078853046594</c:v>
                </c:pt>
                <c:pt idx="10">
                  <c:v>1.3236151603498543</c:v>
                </c:pt>
                <c:pt idx="11">
                  <c:v>1.3011363636363635</c:v>
                </c:pt>
                <c:pt idx="12">
                  <c:v>1.2617079889807163</c:v>
                </c:pt>
                <c:pt idx="13">
                  <c:v>1.334293948126801</c:v>
                </c:pt>
                <c:pt idx="14">
                  <c:v>1.3791208791208793</c:v>
                </c:pt>
                <c:pt idx="15">
                  <c:v>1.3121546961325965</c:v>
                </c:pt>
                <c:pt idx="16">
                  <c:v>1.3397260273972602</c:v>
                </c:pt>
                <c:pt idx="17">
                  <c:v>1.3045977011494254</c:v>
                </c:pt>
                <c:pt idx="18">
                  <c:v>1.1138014527845037</c:v>
                </c:pt>
                <c:pt idx="19">
                  <c:v>1.5335463258785942</c:v>
                </c:pt>
                <c:pt idx="20">
                  <c:v>1.6241610738255032</c:v>
                </c:pt>
                <c:pt idx="21">
                  <c:v>1.4493670886075949</c:v>
                </c:pt>
                <c:pt idx="22">
                  <c:v>1.4904458598726114</c:v>
                </c:pt>
                <c:pt idx="23">
                  <c:v>1.2779220779220779</c:v>
                </c:pt>
                <c:pt idx="24">
                  <c:v>1.3015463917525774</c:v>
                </c:pt>
                <c:pt idx="25">
                  <c:v>1.4245014245014245</c:v>
                </c:pt>
                <c:pt idx="26">
                  <c:v>1.4301994301994303</c:v>
                </c:pt>
                <c:pt idx="27">
                  <c:v>1.3390313390313391</c:v>
                </c:pt>
                <c:pt idx="28">
                  <c:v>1.5208333333333333</c:v>
                </c:pt>
                <c:pt idx="29">
                  <c:v>1.5098039215686274</c:v>
                </c:pt>
                <c:pt idx="30">
                  <c:v>1.3823529411764706</c:v>
                </c:pt>
                <c:pt idx="31">
                  <c:v>1.3888888888888888</c:v>
                </c:pt>
                <c:pt idx="32">
                  <c:v>1.0210415829252353</c:v>
                </c:pt>
                <c:pt idx="33">
                  <c:v>1.361981334443235</c:v>
                </c:pt>
                <c:pt idx="34">
                  <c:v>1.6178571428571427</c:v>
                </c:pt>
                <c:pt idx="35">
                  <c:v>1.521917808219178</c:v>
                </c:pt>
                <c:pt idx="36">
                  <c:v>1.181228934404978</c:v>
                </c:pt>
                <c:pt idx="37">
                  <c:v>1.4443333333333332</c:v>
                </c:pt>
                <c:pt idx="38">
                  <c:v>1.4102715466351829</c:v>
                </c:pt>
                <c:pt idx="39">
                  <c:v>1.249570200573066</c:v>
                </c:pt>
                <c:pt idx="40">
                  <c:v>1.2369770580296897</c:v>
                </c:pt>
                <c:pt idx="41">
                  <c:v>1.3010286951813754</c:v>
                </c:pt>
                <c:pt idx="42">
                  <c:v>1.1939203354297696</c:v>
                </c:pt>
                <c:pt idx="43">
                  <c:v>1.2775800711743772</c:v>
                </c:pt>
                <c:pt idx="44">
                  <c:v>1.4177215189873416</c:v>
                </c:pt>
                <c:pt idx="45">
                  <c:v>1.4132492113564668</c:v>
                </c:pt>
                <c:pt idx="46">
                  <c:v>1.3957055214723926</c:v>
                </c:pt>
                <c:pt idx="47">
                  <c:v>1.3949843260188088</c:v>
                </c:pt>
                <c:pt idx="48">
                  <c:v>1.4055727554179567</c:v>
                </c:pt>
                <c:pt idx="49">
                  <c:v>1.3926380368098159</c:v>
                </c:pt>
                <c:pt idx="50">
                  <c:v>1.4074074074074074</c:v>
                </c:pt>
                <c:pt idx="51">
                  <c:v>1.3836858006042294</c:v>
                </c:pt>
                <c:pt idx="52">
                  <c:v>1.404320987654321</c:v>
                </c:pt>
                <c:pt idx="53">
                  <c:v>1.334293948126801</c:v>
                </c:pt>
                <c:pt idx="54">
                  <c:v>1.3419540229885059</c:v>
                </c:pt>
                <c:pt idx="55">
                  <c:v>1.3392330383480826</c:v>
                </c:pt>
                <c:pt idx="56">
                  <c:v>1.3421828908554574</c:v>
                </c:pt>
                <c:pt idx="57">
                  <c:v>1.3611940298507463</c:v>
                </c:pt>
                <c:pt idx="58">
                  <c:v>1.3363095238095237</c:v>
                </c:pt>
                <c:pt idx="59">
                  <c:v>1.3103448275862071</c:v>
                </c:pt>
                <c:pt idx="60">
                  <c:v>1.593625498007968</c:v>
                </c:pt>
                <c:pt idx="61">
                  <c:v>1.105937673078597</c:v>
                </c:pt>
                <c:pt idx="66">
                  <c:v>1.3352601156069364</c:v>
                </c:pt>
                <c:pt idx="67">
                  <c:v>1.0341880341880341</c:v>
                </c:pt>
                <c:pt idx="68">
                  <c:v>1.375</c:v>
                </c:pt>
                <c:pt idx="69">
                  <c:v>0.96649484536082486</c:v>
                </c:pt>
                <c:pt idx="70">
                  <c:v>0.85781990521327012</c:v>
                </c:pt>
                <c:pt idx="71">
                  <c:v>0.90579710144927539</c:v>
                </c:pt>
                <c:pt idx="72">
                  <c:v>0.84090909090909094</c:v>
                </c:pt>
                <c:pt idx="73">
                  <c:v>0.91977077363896853</c:v>
                </c:pt>
                <c:pt idx="74">
                  <c:v>0.91788856304985333</c:v>
                </c:pt>
                <c:pt idx="75">
                  <c:v>0.97499999999999998</c:v>
                </c:pt>
                <c:pt idx="76">
                  <c:v>0.89244186046511631</c:v>
                </c:pt>
                <c:pt idx="77">
                  <c:v>1.0029069767441861</c:v>
                </c:pt>
                <c:pt idx="78">
                  <c:v>0.77615571776155712</c:v>
                </c:pt>
                <c:pt idx="79">
                  <c:v>0.77619047619047621</c:v>
                </c:pt>
                <c:pt idx="80">
                  <c:v>0.74004683840749408</c:v>
                </c:pt>
                <c:pt idx="81">
                  <c:v>0.837270341207349</c:v>
                </c:pt>
                <c:pt idx="82">
                  <c:v>0.75534441805225649</c:v>
                </c:pt>
                <c:pt idx="83">
                  <c:v>0.7425287356321838</c:v>
                </c:pt>
                <c:pt idx="84">
                  <c:v>0.91545189504373181</c:v>
                </c:pt>
                <c:pt idx="85">
                  <c:v>0.88888888888888884</c:v>
                </c:pt>
                <c:pt idx="86">
                  <c:v>0.86538461538461542</c:v>
                </c:pt>
                <c:pt idx="87">
                  <c:v>0.87935656836461129</c:v>
                </c:pt>
                <c:pt idx="88">
                  <c:v>0.88418079096045199</c:v>
                </c:pt>
                <c:pt idx="89">
                  <c:v>0.87150837988826824</c:v>
                </c:pt>
                <c:pt idx="90">
                  <c:v>0.84536082474226804</c:v>
                </c:pt>
                <c:pt idx="91">
                  <c:v>0.88757396449704151</c:v>
                </c:pt>
                <c:pt idx="92">
                  <c:v>0.88603988603988604</c:v>
                </c:pt>
                <c:pt idx="93">
                  <c:v>0.87042253521126756</c:v>
                </c:pt>
                <c:pt idx="94">
                  <c:v>0.88141025641025639</c:v>
                </c:pt>
                <c:pt idx="95">
                  <c:v>0.83116883116883122</c:v>
                </c:pt>
                <c:pt idx="96">
                  <c:v>0.82874617737003053</c:v>
                </c:pt>
                <c:pt idx="97">
                  <c:v>0.79538904899135443</c:v>
                </c:pt>
                <c:pt idx="98">
                  <c:v>0.76035502958579881</c:v>
                </c:pt>
                <c:pt idx="99">
                  <c:v>0.82711864406779656</c:v>
                </c:pt>
                <c:pt idx="100">
                  <c:v>0.75623268698060941</c:v>
                </c:pt>
                <c:pt idx="101">
                  <c:v>0.77363896848137537</c:v>
                </c:pt>
                <c:pt idx="102">
                  <c:v>0.7816091954022989</c:v>
                </c:pt>
                <c:pt idx="103">
                  <c:v>1.0344827586206897</c:v>
                </c:pt>
                <c:pt idx="104">
                  <c:v>1.4734693877551022</c:v>
                </c:pt>
                <c:pt idx="105">
                  <c:v>1.3461538461538463</c:v>
                </c:pt>
                <c:pt idx="106">
                  <c:v>1.2352941176470589</c:v>
                </c:pt>
                <c:pt idx="107">
                  <c:v>0.93041237113402075</c:v>
                </c:pt>
                <c:pt idx="108">
                  <c:v>0.95629820051413894</c:v>
                </c:pt>
                <c:pt idx="109">
                  <c:v>1.0145985401459854</c:v>
                </c:pt>
                <c:pt idx="110">
                  <c:v>1.0278551532033426</c:v>
                </c:pt>
                <c:pt idx="111">
                  <c:v>0.99277108433734951</c:v>
                </c:pt>
                <c:pt idx="112">
                  <c:v>0.94134078212290517</c:v>
                </c:pt>
                <c:pt idx="113">
                  <c:v>0.8621553884711779</c:v>
                </c:pt>
                <c:pt idx="114">
                  <c:v>0.88000000000000012</c:v>
                </c:pt>
                <c:pt idx="115">
                  <c:v>0.83177570093457953</c:v>
                </c:pt>
                <c:pt idx="116">
                  <c:v>0.84688995215311003</c:v>
                </c:pt>
                <c:pt idx="117">
                  <c:v>0.89567430025445305</c:v>
                </c:pt>
                <c:pt idx="118">
                  <c:v>0.80094786729857803</c:v>
                </c:pt>
                <c:pt idx="119">
                  <c:v>1.0642201834862384</c:v>
                </c:pt>
                <c:pt idx="120">
                  <c:v>1.1555555555555557</c:v>
                </c:pt>
                <c:pt idx="121">
                  <c:v>1.0391644908616189</c:v>
                </c:pt>
                <c:pt idx="122">
                  <c:v>1.0767123287671232</c:v>
                </c:pt>
                <c:pt idx="123">
                  <c:v>1.3734939759036144</c:v>
                </c:pt>
                <c:pt idx="124">
                  <c:v>1.3268156424581006</c:v>
                </c:pt>
                <c:pt idx="125">
                  <c:v>1.0126262626262625</c:v>
                </c:pt>
                <c:pt idx="126">
                  <c:v>1.3485714285714288</c:v>
                </c:pt>
                <c:pt idx="127">
                  <c:v>1.0394736842105263</c:v>
                </c:pt>
                <c:pt idx="128">
                  <c:v>1.3063583815028903</c:v>
                </c:pt>
                <c:pt idx="129">
                  <c:v>1.2955801104972375</c:v>
                </c:pt>
                <c:pt idx="130">
                  <c:v>1.2829670329670331</c:v>
                </c:pt>
                <c:pt idx="131">
                  <c:v>1.005050505050505</c:v>
                </c:pt>
                <c:pt idx="132">
                  <c:v>1.0819672131147542</c:v>
                </c:pt>
                <c:pt idx="133">
                  <c:v>0.96505376344086014</c:v>
                </c:pt>
                <c:pt idx="134">
                  <c:v>1.0104986876640421</c:v>
                </c:pt>
                <c:pt idx="135">
                  <c:v>0.99477806788511758</c:v>
                </c:pt>
                <c:pt idx="136">
                  <c:v>1.0263852242744063</c:v>
                </c:pt>
                <c:pt idx="137">
                  <c:v>1.1547987616099071</c:v>
                </c:pt>
                <c:pt idx="138">
                  <c:v>1.4054982817869415</c:v>
                </c:pt>
                <c:pt idx="139">
                  <c:v>1.05</c:v>
                </c:pt>
                <c:pt idx="140">
                  <c:v>0.93246753246753245</c:v>
                </c:pt>
                <c:pt idx="141">
                  <c:v>1</c:v>
                </c:pt>
                <c:pt idx="142">
                  <c:v>1.0793650793650793</c:v>
                </c:pt>
                <c:pt idx="143">
                  <c:v>1.3067092651757188</c:v>
                </c:pt>
                <c:pt idx="144">
                  <c:v>1.0371352785145889</c:v>
                </c:pt>
                <c:pt idx="145">
                  <c:v>1.0533333333333332</c:v>
                </c:pt>
                <c:pt idx="146">
                  <c:v>0.97208121827411165</c:v>
                </c:pt>
                <c:pt idx="147">
                  <c:v>1.0076335877862597</c:v>
                </c:pt>
                <c:pt idx="148">
                  <c:v>0.99007444168734493</c:v>
                </c:pt>
                <c:pt idx="149">
                  <c:v>1.0365535248041777</c:v>
                </c:pt>
                <c:pt idx="150">
                  <c:v>1.3843537414965987</c:v>
                </c:pt>
                <c:pt idx="151">
                  <c:v>1.1957831325301205</c:v>
                </c:pt>
                <c:pt idx="152">
                  <c:v>1.0523560209424083</c:v>
                </c:pt>
                <c:pt idx="153">
                  <c:v>1.265625</c:v>
                </c:pt>
                <c:pt idx="154">
                  <c:v>1.2732919254658384</c:v>
                </c:pt>
                <c:pt idx="155">
                  <c:v>1.2591362126245846</c:v>
                </c:pt>
                <c:pt idx="156">
                  <c:v>1.2515923566878981</c:v>
                </c:pt>
                <c:pt idx="157">
                  <c:v>1.1935483870967742</c:v>
                </c:pt>
                <c:pt idx="158">
                  <c:v>1.2208955223880598</c:v>
                </c:pt>
                <c:pt idx="159">
                  <c:v>1.2703488372093024</c:v>
                </c:pt>
                <c:pt idx="160">
                  <c:v>1.2840579710144926</c:v>
                </c:pt>
                <c:pt idx="161">
                  <c:v>1.275766016713092</c:v>
                </c:pt>
                <c:pt idx="162">
                  <c:v>1.2457627118644068</c:v>
                </c:pt>
                <c:pt idx="163">
                  <c:v>1.2549019607843135</c:v>
                </c:pt>
                <c:pt idx="164">
                  <c:v>1.1983695652173914</c:v>
                </c:pt>
                <c:pt idx="165">
                  <c:v>1.252808988764045</c:v>
                </c:pt>
                <c:pt idx="166">
                  <c:v>1.215846994535519</c:v>
                </c:pt>
                <c:pt idx="167">
                  <c:v>1.2380952380952381</c:v>
                </c:pt>
                <c:pt idx="168">
                  <c:v>1.2170329670329669</c:v>
                </c:pt>
                <c:pt idx="169">
                  <c:v>1.157593123209169</c:v>
                </c:pt>
                <c:pt idx="170">
                  <c:v>1.196185286103542</c:v>
                </c:pt>
                <c:pt idx="171">
                  <c:v>1.3128834355828218</c:v>
                </c:pt>
                <c:pt idx="172">
                  <c:v>1.2045454545454546</c:v>
                </c:pt>
                <c:pt idx="173">
                  <c:v>1.4006734006734007</c:v>
                </c:pt>
                <c:pt idx="174">
                  <c:v>0.92805755395683454</c:v>
                </c:pt>
                <c:pt idx="175">
                  <c:v>0.96250000000000002</c:v>
                </c:pt>
                <c:pt idx="176">
                  <c:v>0.96088019559902194</c:v>
                </c:pt>
                <c:pt idx="177">
                  <c:v>1.3588039867109634</c:v>
                </c:pt>
                <c:pt idx="178">
                  <c:v>1.3729372937293729</c:v>
                </c:pt>
                <c:pt idx="179">
                  <c:v>1.4983277591973243</c:v>
                </c:pt>
                <c:pt idx="180">
                  <c:v>1.3184713375796178</c:v>
                </c:pt>
                <c:pt idx="181">
                  <c:v>1.2149253731343284</c:v>
                </c:pt>
                <c:pt idx="182">
                  <c:v>1.3152866242038217</c:v>
                </c:pt>
                <c:pt idx="183">
                  <c:v>1.0913978494623655</c:v>
                </c:pt>
                <c:pt idx="184">
                  <c:v>1.2235649546827794</c:v>
                </c:pt>
                <c:pt idx="185">
                  <c:v>1.3311897106109323</c:v>
                </c:pt>
                <c:pt idx="186">
                  <c:v>1.0806451612903225</c:v>
                </c:pt>
                <c:pt idx="187">
                  <c:v>1.2636363636363637</c:v>
                </c:pt>
                <c:pt idx="188">
                  <c:v>1.0201005025125629</c:v>
                </c:pt>
                <c:pt idx="189">
                  <c:v>1.3289902280130292</c:v>
                </c:pt>
                <c:pt idx="190">
                  <c:v>1.0179028132992327</c:v>
                </c:pt>
                <c:pt idx="191">
                  <c:v>1.0848806366047745</c:v>
                </c:pt>
                <c:pt idx="192">
                  <c:v>0.9701492537313432</c:v>
                </c:pt>
                <c:pt idx="193">
                  <c:v>0.99746835443037973</c:v>
                </c:pt>
                <c:pt idx="194">
                  <c:v>1.0176322418136019</c:v>
                </c:pt>
                <c:pt idx="195">
                  <c:v>0.97979797979797967</c:v>
                </c:pt>
                <c:pt idx="196">
                  <c:v>0.98245614035087725</c:v>
                </c:pt>
                <c:pt idx="197">
                  <c:v>0.98750000000000004</c:v>
                </c:pt>
                <c:pt idx="198">
                  <c:v>1.307909604519774</c:v>
                </c:pt>
                <c:pt idx="199">
                  <c:v>0.9530864197530865</c:v>
                </c:pt>
                <c:pt idx="200">
                  <c:v>1.0150000000000001</c:v>
                </c:pt>
                <c:pt idx="201">
                  <c:v>1.0423280423280423</c:v>
                </c:pt>
                <c:pt idx="202">
                  <c:v>1.2924528301886793</c:v>
                </c:pt>
                <c:pt idx="203">
                  <c:v>1.1019283746556474</c:v>
                </c:pt>
                <c:pt idx="204">
                  <c:v>1.1208791208791209</c:v>
                </c:pt>
                <c:pt idx="205">
                  <c:v>1.0691489361702129</c:v>
                </c:pt>
                <c:pt idx="206">
                  <c:v>1.1008403361344536</c:v>
                </c:pt>
                <c:pt idx="207">
                  <c:v>1.037037037037037</c:v>
                </c:pt>
                <c:pt idx="208">
                  <c:v>0.99442896935933156</c:v>
                </c:pt>
                <c:pt idx="209">
                  <c:v>1.0943396226415094</c:v>
                </c:pt>
                <c:pt idx="210">
                  <c:v>1.2623456790123457</c:v>
                </c:pt>
                <c:pt idx="211">
                  <c:v>1.2765957446808511</c:v>
                </c:pt>
                <c:pt idx="212">
                  <c:v>1.2915360501567399</c:v>
                </c:pt>
                <c:pt idx="213">
                  <c:v>1.303680981595092</c:v>
                </c:pt>
                <c:pt idx="214">
                  <c:v>1.385057471264368</c:v>
                </c:pt>
                <c:pt idx="215">
                  <c:v>1.3961661341853036</c:v>
                </c:pt>
                <c:pt idx="216">
                  <c:v>1.155367231638418</c:v>
                </c:pt>
                <c:pt idx="217">
                  <c:v>1.0691489361702129</c:v>
                </c:pt>
                <c:pt idx="218">
                  <c:v>1.1022099447513811</c:v>
                </c:pt>
                <c:pt idx="219">
                  <c:v>1.0835579514824798</c:v>
                </c:pt>
                <c:pt idx="220">
                  <c:v>1.1746478873239437</c:v>
                </c:pt>
                <c:pt idx="221">
                  <c:v>1.3333333333333333</c:v>
                </c:pt>
                <c:pt idx="222">
                  <c:v>1.2705167173252279</c:v>
                </c:pt>
                <c:pt idx="223">
                  <c:v>1.1887323943661972</c:v>
                </c:pt>
                <c:pt idx="224">
                  <c:v>1.1625344352617082</c:v>
                </c:pt>
                <c:pt idx="225">
                  <c:v>0.98412698412698429</c:v>
                </c:pt>
                <c:pt idx="226">
                  <c:v>1.0437017994858613</c:v>
                </c:pt>
                <c:pt idx="227">
                  <c:v>1.0743801652892562</c:v>
                </c:pt>
                <c:pt idx="228">
                  <c:v>1.270440251572327</c:v>
                </c:pt>
                <c:pt idx="229">
                  <c:v>1.3404907975460123</c:v>
                </c:pt>
                <c:pt idx="230">
                  <c:v>1.3023952095808384</c:v>
                </c:pt>
                <c:pt idx="231">
                  <c:v>1.1610169491525424</c:v>
                </c:pt>
                <c:pt idx="232">
                  <c:v>1.2409638554216866</c:v>
                </c:pt>
                <c:pt idx="233">
                  <c:v>1.1299435028248588</c:v>
                </c:pt>
                <c:pt idx="234">
                  <c:v>1.2157434402332363</c:v>
                </c:pt>
                <c:pt idx="235">
                  <c:v>1.294478527607362</c:v>
                </c:pt>
                <c:pt idx="236">
                  <c:v>1.371069182389937</c:v>
                </c:pt>
                <c:pt idx="237">
                  <c:v>1.0555555555555556</c:v>
                </c:pt>
                <c:pt idx="238">
                  <c:v>1.3364485981308409</c:v>
                </c:pt>
                <c:pt idx="239">
                  <c:v>1.2366863905325445</c:v>
                </c:pt>
                <c:pt idx="240">
                  <c:v>1.1789772727272727</c:v>
                </c:pt>
                <c:pt idx="241">
                  <c:v>1.2900302114803626</c:v>
                </c:pt>
                <c:pt idx="242">
                  <c:v>1.095890410958904</c:v>
                </c:pt>
                <c:pt idx="243">
                  <c:v>1.1263440860215053</c:v>
                </c:pt>
                <c:pt idx="244">
                  <c:v>0.84848484848484851</c:v>
                </c:pt>
                <c:pt idx="245">
                  <c:v>0.87745098039215685</c:v>
                </c:pt>
                <c:pt idx="246">
                  <c:v>0.85614849187935027</c:v>
                </c:pt>
                <c:pt idx="247">
                  <c:v>0.86682242990654212</c:v>
                </c:pt>
                <c:pt idx="248">
                  <c:v>0.94647201946472015</c:v>
                </c:pt>
                <c:pt idx="249">
                  <c:v>0.89336492890995256</c:v>
                </c:pt>
                <c:pt idx="250">
                  <c:v>0.88433734939759046</c:v>
                </c:pt>
                <c:pt idx="251">
                  <c:v>0.87645687645687653</c:v>
                </c:pt>
                <c:pt idx="252">
                  <c:v>0.88837209302325593</c:v>
                </c:pt>
                <c:pt idx="253">
                  <c:v>0.8902439024390244</c:v>
                </c:pt>
                <c:pt idx="254">
                  <c:v>0.85287356321839081</c:v>
                </c:pt>
                <c:pt idx="255">
                  <c:v>0.91304347826086951</c:v>
                </c:pt>
                <c:pt idx="256">
                  <c:v>0.81755196304849886</c:v>
                </c:pt>
                <c:pt idx="257">
                  <c:v>0.85885167464114831</c:v>
                </c:pt>
                <c:pt idx="258">
                  <c:v>0.91826923076923084</c:v>
                </c:pt>
                <c:pt idx="259">
                  <c:v>0.92183908045977014</c:v>
                </c:pt>
                <c:pt idx="260">
                  <c:v>0.90540540540540548</c:v>
                </c:pt>
                <c:pt idx="261">
                  <c:v>0.92575406032482588</c:v>
                </c:pt>
                <c:pt idx="262">
                  <c:v>0.90337078651685399</c:v>
                </c:pt>
                <c:pt idx="263">
                  <c:v>0.90888382687927105</c:v>
                </c:pt>
                <c:pt idx="264">
                  <c:v>0.87356321839080464</c:v>
                </c:pt>
                <c:pt idx="265">
                  <c:v>0.87330316742081449</c:v>
                </c:pt>
                <c:pt idx="266">
                  <c:v>0.97867298578199036</c:v>
                </c:pt>
                <c:pt idx="267">
                  <c:v>0.90022675736961455</c:v>
                </c:pt>
                <c:pt idx="268">
                  <c:v>0.85550458715596323</c:v>
                </c:pt>
                <c:pt idx="269">
                  <c:v>0.88838268792710706</c:v>
                </c:pt>
                <c:pt idx="270">
                  <c:v>0.84424379232505642</c:v>
                </c:pt>
                <c:pt idx="271">
                  <c:v>0.85906040268456363</c:v>
                </c:pt>
                <c:pt idx="272">
                  <c:v>0.875</c:v>
                </c:pt>
                <c:pt idx="273">
                  <c:v>0.85683297180043383</c:v>
                </c:pt>
                <c:pt idx="274">
                  <c:v>0.90222222222222226</c:v>
                </c:pt>
                <c:pt idx="275">
                  <c:v>0.90990990990990994</c:v>
                </c:pt>
                <c:pt idx="276">
                  <c:v>0.95990566037735858</c:v>
                </c:pt>
                <c:pt idx="277">
                  <c:v>0.8868778280542986</c:v>
                </c:pt>
                <c:pt idx="278">
                  <c:v>0.87810383747178333</c:v>
                </c:pt>
                <c:pt idx="279">
                  <c:v>0.88461538461538458</c:v>
                </c:pt>
                <c:pt idx="280">
                  <c:v>0.87695749440715887</c:v>
                </c:pt>
                <c:pt idx="281">
                  <c:v>0.88914027149321251</c:v>
                </c:pt>
                <c:pt idx="282">
                  <c:v>0.86560364464692485</c:v>
                </c:pt>
                <c:pt idx="283">
                  <c:v>0.8529411764705882</c:v>
                </c:pt>
                <c:pt idx="284">
                  <c:v>0.89885057471264374</c:v>
                </c:pt>
                <c:pt idx="285">
                  <c:v>0.86877828054298634</c:v>
                </c:pt>
                <c:pt idx="286">
                  <c:v>0.91536748329621387</c:v>
                </c:pt>
                <c:pt idx="287">
                  <c:v>0.86741573033707864</c:v>
                </c:pt>
                <c:pt idx="288">
                  <c:v>0.85430463576158955</c:v>
                </c:pt>
                <c:pt idx="289">
                  <c:v>0.8699551569506726</c:v>
                </c:pt>
                <c:pt idx="290">
                  <c:v>0.87619047619047608</c:v>
                </c:pt>
                <c:pt idx="291">
                  <c:v>0.89044289044289049</c:v>
                </c:pt>
                <c:pt idx="292">
                  <c:v>0.82272727272727275</c:v>
                </c:pt>
                <c:pt idx="293">
                  <c:v>0.8854625550660794</c:v>
                </c:pt>
                <c:pt idx="294">
                  <c:v>0.89115646258503389</c:v>
                </c:pt>
                <c:pt idx="295">
                  <c:v>0.78983833718244811</c:v>
                </c:pt>
                <c:pt idx="296">
                  <c:v>0.8781609195402299</c:v>
                </c:pt>
                <c:pt idx="297">
                  <c:v>0.90432801822323472</c:v>
                </c:pt>
                <c:pt idx="298">
                  <c:v>0.88148148148148153</c:v>
                </c:pt>
                <c:pt idx="299">
                  <c:v>0.89382716049382727</c:v>
                </c:pt>
                <c:pt idx="300">
                  <c:v>0.87238979118329463</c:v>
                </c:pt>
                <c:pt idx="301">
                  <c:v>0.88578088578088576</c:v>
                </c:pt>
                <c:pt idx="302">
                  <c:v>0.90420560747663559</c:v>
                </c:pt>
                <c:pt idx="303">
                  <c:v>0.86774941995359622</c:v>
                </c:pt>
                <c:pt idx="304">
                  <c:v>0.90072639225181617</c:v>
                </c:pt>
                <c:pt idx="305">
                  <c:v>0.86935866983372923</c:v>
                </c:pt>
                <c:pt idx="306">
                  <c:v>0.90758293838862547</c:v>
                </c:pt>
                <c:pt idx="307">
                  <c:v>0.89791183294663579</c:v>
                </c:pt>
                <c:pt idx="308">
                  <c:v>0.96270396270396263</c:v>
                </c:pt>
                <c:pt idx="309">
                  <c:v>0.82300884955752218</c:v>
                </c:pt>
                <c:pt idx="310">
                  <c:v>0.83218390804597708</c:v>
                </c:pt>
                <c:pt idx="311">
                  <c:v>0.89761904761904765</c:v>
                </c:pt>
                <c:pt idx="312">
                  <c:v>0.89719626168224298</c:v>
                </c:pt>
                <c:pt idx="313">
                  <c:v>0.88647342995169087</c:v>
                </c:pt>
                <c:pt idx="314">
                  <c:v>0.88366336633663378</c:v>
                </c:pt>
                <c:pt idx="315">
                  <c:v>0.84389140271493202</c:v>
                </c:pt>
                <c:pt idx="316">
                  <c:v>0.87179487179487181</c:v>
                </c:pt>
                <c:pt idx="317">
                  <c:v>0.82608695652173914</c:v>
                </c:pt>
                <c:pt idx="318">
                  <c:v>0.89976133651551327</c:v>
                </c:pt>
                <c:pt idx="319">
                  <c:v>0.86986301369863017</c:v>
                </c:pt>
                <c:pt idx="320">
                  <c:v>0.86966292134831469</c:v>
                </c:pt>
                <c:pt idx="321">
                  <c:v>0.93577981651376141</c:v>
                </c:pt>
                <c:pt idx="322">
                  <c:v>0.94036697247706424</c:v>
                </c:pt>
                <c:pt idx="323">
                  <c:v>0.87591240875912402</c:v>
                </c:pt>
                <c:pt idx="324">
                  <c:v>0.93877551020408156</c:v>
                </c:pt>
                <c:pt idx="325">
                  <c:v>0.96990740740740733</c:v>
                </c:pt>
                <c:pt idx="326">
                  <c:v>0.89864864864864868</c:v>
                </c:pt>
                <c:pt idx="327">
                  <c:v>0.91571753986332582</c:v>
                </c:pt>
                <c:pt idx="328">
                  <c:v>0.89786223277909727</c:v>
                </c:pt>
                <c:pt idx="329">
                  <c:v>0.87922705314009664</c:v>
                </c:pt>
                <c:pt idx="330">
                  <c:v>0.91421568627450978</c:v>
                </c:pt>
                <c:pt idx="331">
                  <c:v>0.88433734939759046</c:v>
                </c:pt>
                <c:pt idx="332">
                  <c:v>0.96306068601583117</c:v>
                </c:pt>
                <c:pt idx="333">
                  <c:v>0.89974937343358397</c:v>
                </c:pt>
                <c:pt idx="334">
                  <c:v>0.90049751243781095</c:v>
                </c:pt>
                <c:pt idx="335">
                  <c:v>0.87710843373493974</c:v>
                </c:pt>
                <c:pt idx="336">
                  <c:v>0.88785046728971972</c:v>
                </c:pt>
                <c:pt idx="337">
                  <c:v>0.8946135831381733</c:v>
                </c:pt>
                <c:pt idx="338">
                  <c:v>0.90887290167865697</c:v>
                </c:pt>
                <c:pt idx="339">
                  <c:v>0.85579196217494102</c:v>
                </c:pt>
                <c:pt idx="340">
                  <c:v>0.90697674418604646</c:v>
                </c:pt>
                <c:pt idx="341">
                  <c:v>0.89182692307692313</c:v>
                </c:pt>
                <c:pt idx="342">
                  <c:v>0.91943127962085291</c:v>
                </c:pt>
                <c:pt idx="343">
                  <c:v>0.89234449760765544</c:v>
                </c:pt>
                <c:pt idx="344">
                  <c:v>0.94306930693069313</c:v>
                </c:pt>
                <c:pt idx="345">
                  <c:v>1.8224637681159419</c:v>
                </c:pt>
                <c:pt idx="346">
                  <c:v>1.8175182481751824</c:v>
                </c:pt>
                <c:pt idx="347">
                  <c:v>1.8235294117647061</c:v>
                </c:pt>
                <c:pt idx="348">
                  <c:v>1.8191881918819186</c:v>
                </c:pt>
                <c:pt idx="349">
                  <c:v>1.8297101449275361</c:v>
                </c:pt>
                <c:pt idx="350">
                  <c:v>1.8036363636363637</c:v>
                </c:pt>
                <c:pt idx="351">
                  <c:v>1.8109090909090908</c:v>
                </c:pt>
                <c:pt idx="352">
                  <c:v>1.8251645940014629</c:v>
                </c:pt>
                <c:pt idx="353">
                  <c:v>1.8235294117647061</c:v>
                </c:pt>
                <c:pt idx="354">
                  <c:v>1.8241758241758241</c:v>
                </c:pt>
                <c:pt idx="355">
                  <c:v>1.8278388278388278</c:v>
                </c:pt>
                <c:pt idx="356">
                  <c:v>1.8345588235294117</c:v>
                </c:pt>
                <c:pt idx="357">
                  <c:v>1.8248175182481752</c:v>
                </c:pt>
                <c:pt idx="358">
                  <c:v>1.8297101449275361</c:v>
                </c:pt>
                <c:pt idx="359">
                  <c:v>1.8297101449275361</c:v>
                </c:pt>
                <c:pt idx="360">
                  <c:v>1.8345588235294117</c:v>
                </c:pt>
                <c:pt idx="361">
                  <c:v>1.8327272727272728</c:v>
                </c:pt>
                <c:pt idx="362">
                  <c:v>1.8267148014440435</c:v>
                </c:pt>
                <c:pt idx="363">
                  <c:v>1.8267148014440435</c:v>
                </c:pt>
                <c:pt idx="364">
                  <c:v>1.8363636363636364</c:v>
                </c:pt>
                <c:pt idx="365">
                  <c:v>1.8333333333333333</c:v>
                </c:pt>
                <c:pt idx="366">
                  <c:v>1.8387096774193548</c:v>
                </c:pt>
                <c:pt idx="367">
                  <c:v>1.8422939068100359</c:v>
                </c:pt>
                <c:pt idx="368">
                  <c:v>1.8489208633093523</c:v>
                </c:pt>
                <c:pt idx="369">
                  <c:v>1.8453237410071941</c:v>
                </c:pt>
                <c:pt idx="370">
                  <c:v>1.8581818181818182</c:v>
                </c:pt>
                <c:pt idx="371">
                  <c:v>1.8686131386861315</c:v>
                </c:pt>
                <c:pt idx="372">
                  <c:v>1.8823529411764708</c:v>
                </c:pt>
                <c:pt idx="373">
                  <c:v>1.8905109489051095</c:v>
                </c:pt>
                <c:pt idx="374">
                  <c:v>1.872791519434629</c:v>
                </c:pt>
                <c:pt idx="375">
                  <c:v>1.8865248226950355</c:v>
                </c:pt>
                <c:pt idx="376">
                  <c:v>1.8718861209964412</c:v>
                </c:pt>
                <c:pt idx="377">
                  <c:v>1.875886524822695</c:v>
                </c:pt>
                <c:pt idx="378">
                  <c:v>1.8723404255319149</c:v>
                </c:pt>
                <c:pt idx="379">
                  <c:v>1.8718861209964412</c:v>
                </c:pt>
                <c:pt idx="380">
                  <c:v>1.8652482269503547</c:v>
                </c:pt>
                <c:pt idx="381">
                  <c:v>1.8683274021352312</c:v>
                </c:pt>
                <c:pt idx="382">
                  <c:v>1.8892857142857142</c:v>
                </c:pt>
                <c:pt idx="383">
                  <c:v>1.8996415770609321</c:v>
                </c:pt>
                <c:pt idx="384">
                  <c:v>1.8896797153024911</c:v>
                </c:pt>
                <c:pt idx="385">
                  <c:v>1.9311324103656371</c:v>
                </c:pt>
                <c:pt idx="386">
                  <c:v>1.8571428571428572</c:v>
                </c:pt>
                <c:pt idx="387">
                  <c:v>1.7344827586206895</c:v>
                </c:pt>
                <c:pt idx="388">
                  <c:v>1.575233483223798</c:v>
                </c:pt>
                <c:pt idx="389">
                  <c:v>1.5583941605839418</c:v>
                </c:pt>
                <c:pt idx="390">
                  <c:v>1.7775167785234898</c:v>
                </c:pt>
                <c:pt idx="391">
                  <c:v>1.7386759581881532</c:v>
                </c:pt>
                <c:pt idx="392">
                  <c:v>2.0358422939068102</c:v>
                </c:pt>
                <c:pt idx="393">
                  <c:v>1.9503546099290781</c:v>
                </c:pt>
                <c:pt idx="394">
                  <c:v>1.9228070175438596</c:v>
                </c:pt>
                <c:pt idx="395">
                  <c:v>1.937323943661972</c:v>
                </c:pt>
                <c:pt idx="396">
                  <c:v>1.968694414799004</c:v>
                </c:pt>
                <c:pt idx="397">
                  <c:v>1.8619528619528618</c:v>
                </c:pt>
                <c:pt idx="398">
                  <c:v>1.8624161073825503</c:v>
                </c:pt>
                <c:pt idx="399">
                  <c:v>1.8590604026845636</c:v>
                </c:pt>
                <c:pt idx="400">
                  <c:v>1.9568106312292357</c:v>
                </c:pt>
                <c:pt idx="401">
                  <c:v>1.8065153010858834</c:v>
                </c:pt>
                <c:pt idx="402">
                  <c:v>1.8245033112582782</c:v>
                </c:pt>
                <c:pt idx="403">
                  <c:v>1.8020134228187921</c:v>
                </c:pt>
                <c:pt idx="404">
                  <c:v>1.8366666666666667</c:v>
                </c:pt>
                <c:pt idx="405">
                  <c:v>0.95490716180371349</c:v>
                </c:pt>
                <c:pt idx="406">
                  <c:v>0.97389033942558745</c:v>
                </c:pt>
                <c:pt idx="407">
                  <c:v>0.99453551912568294</c:v>
                </c:pt>
                <c:pt idx="408">
                  <c:v>0.90026246719160097</c:v>
                </c:pt>
                <c:pt idx="409">
                  <c:v>0.90956072351421191</c:v>
                </c:pt>
                <c:pt idx="410">
                  <c:v>0.89432989690721665</c:v>
                </c:pt>
                <c:pt idx="411">
                  <c:v>0.86214953271028039</c:v>
                </c:pt>
                <c:pt idx="412">
                  <c:v>0.84235294117647053</c:v>
                </c:pt>
                <c:pt idx="413">
                  <c:v>0.84331797235023043</c:v>
                </c:pt>
                <c:pt idx="414">
                  <c:v>0.89382716049382727</c:v>
                </c:pt>
                <c:pt idx="415">
                  <c:v>0.82808022922636104</c:v>
                </c:pt>
                <c:pt idx="416">
                  <c:v>0.85</c:v>
                </c:pt>
                <c:pt idx="417">
                  <c:v>0.84438040345821319</c:v>
                </c:pt>
                <c:pt idx="418">
                  <c:v>0.86503067484662566</c:v>
                </c:pt>
                <c:pt idx="419">
                  <c:v>0.86214953271028039</c:v>
                </c:pt>
                <c:pt idx="420">
                  <c:v>0.84023668639053262</c:v>
                </c:pt>
                <c:pt idx="421">
                  <c:v>0.8422712933753943</c:v>
                </c:pt>
                <c:pt idx="422">
                  <c:v>0.86708860759493667</c:v>
                </c:pt>
                <c:pt idx="423">
                  <c:v>0.93888888888888877</c:v>
                </c:pt>
                <c:pt idx="424">
                  <c:v>0.85217391304347823</c:v>
                </c:pt>
                <c:pt idx="425">
                  <c:v>0.87352941176470589</c:v>
                </c:pt>
                <c:pt idx="426">
                  <c:v>0.86894586894586889</c:v>
                </c:pt>
                <c:pt idx="427">
                  <c:v>0.87464387464387461</c:v>
                </c:pt>
                <c:pt idx="428">
                  <c:v>0.84122562674094714</c:v>
                </c:pt>
                <c:pt idx="429">
                  <c:v>0.8501440922190201</c:v>
                </c:pt>
                <c:pt idx="430">
                  <c:v>0.82729805013927582</c:v>
                </c:pt>
                <c:pt idx="431">
                  <c:v>0.87709497206703912</c:v>
                </c:pt>
                <c:pt idx="432">
                  <c:v>0.88338192419825079</c:v>
                </c:pt>
                <c:pt idx="433">
                  <c:v>0.8554913294797688</c:v>
                </c:pt>
                <c:pt idx="434">
                  <c:v>0.85465116279069764</c:v>
                </c:pt>
                <c:pt idx="435">
                  <c:v>0.86214953271028039</c:v>
                </c:pt>
                <c:pt idx="436">
                  <c:v>0.84023668639053262</c:v>
                </c:pt>
                <c:pt idx="437">
                  <c:v>0.8422712933753943</c:v>
                </c:pt>
                <c:pt idx="438">
                  <c:v>0.86708860759493667</c:v>
                </c:pt>
                <c:pt idx="439">
                  <c:v>0.95114006514657978</c:v>
                </c:pt>
                <c:pt idx="440">
                  <c:v>0.83018867924528306</c:v>
                </c:pt>
                <c:pt idx="441">
                  <c:v>0.86572438162544163</c:v>
                </c:pt>
                <c:pt idx="442">
                  <c:v>0.96232876712328774</c:v>
                </c:pt>
                <c:pt idx="443">
                  <c:v>0.94140625</c:v>
                </c:pt>
                <c:pt idx="444">
                  <c:v>0.90657439446366783</c:v>
                </c:pt>
                <c:pt idx="445">
                  <c:v>0.81499613501674817</c:v>
                </c:pt>
                <c:pt idx="446">
                  <c:v>0.80005317734645043</c:v>
                </c:pt>
                <c:pt idx="447">
                  <c:v>0.80200162293751687</c:v>
                </c:pt>
                <c:pt idx="448">
                  <c:v>0.80592193808882917</c:v>
                </c:pt>
                <c:pt idx="449">
                  <c:v>0.78753026634382572</c:v>
                </c:pt>
                <c:pt idx="450">
                  <c:v>0.80328814537063742</c:v>
                </c:pt>
                <c:pt idx="451">
                  <c:v>0.80163360560093344</c:v>
                </c:pt>
                <c:pt idx="452">
                  <c:v>0.80220116172424327</c:v>
                </c:pt>
                <c:pt idx="453">
                  <c:v>0.84253968253968248</c:v>
                </c:pt>
                <c:pt idx="454">
                  <c:v>0.87234042553191482</c:v>
                </c:pt>
                <c:pt idx="455">
                  <c:v>1.0875763747454177</c:v>
                </c:pt>
                <c:pt idx="456">
                  <c:v>1.0869691681210005</c:v>
                </c:pt>
                <c:pt idx="457">
                  <c:v>1.0887660069848661</c:v>
                </c:pt>
                <c:pt idx="458">
                  <c:v>1.0875870069605569</c:v>
                </c:pt>
                <c:pt idx="459">
                  <c:v>1.0871080139372822</c:v>
                </c:pt>
                <c:pt idx="460">
                  <c:v>1.0946762589928056</c:v>
                </c:pt>
                <c:pt idx="461">
                  <c:v>1.1905842314237096</c:v>
                </c:pt>
                <c:pt idx="462">
                  <c:v>1.160248815165877</c:v>
                </c:pt>
                <c:pt idx="463">
                  <c:v>1.099364529173888</c:v>
                </c:pt>
                <c:pt idx="464">
                  <c:v>1.132821387940842</c:v>
                </c:pt>
                <c:pt idx="465">
                  <c:v>1.1036446469248291</c:v>
                </c:pt>
                <c:pt idx="466">
                  <c:v>1.0998298355076574</c:v>
                </c:pt>
                <c:pt idx="467">
                  <c:v>1.0890949971894324</c:v>
                </c:pt>
                <c:pt idx="468">
                  <c:v>1.0787424286126333</c:v>
                </c:pt>
                <c:pt idx="469">
                  <c:v>1.0623406064040806</c:v>
                </c:pt>
                <c:pt idx="470">
                  <c:v>1.0665137614678899</c:v>
                </c:pt>
                <c:pt idx="471">
                  <c:v>1.0438472418670437</c:v>
                </c:pt>
                <c:pt idx="472">
                  <c:v>0.98888271261812122</c:v>
                </c:pt>
                <c:pt idx="473">
                  <c:v>0.87270440251572323</c:v>
                </c:pt>
                <c:pt idx="474">
                  <c:v>0.83106465726786571</c:v>
                </c:pt>
                <c:pt idx="475">
                  <c:v>0.82551640340218713</c:v>
                </c:pt>
                <c:pt idx="476">
                  <c:v>1.4466019417475728</c:v>
                </c:pt>
                <c:pt idx="477">
                  <c:v>1.6755952380952379</c:v>
                </c:pt>
                <c:pt idx="478">
                  <c:v>1.747663551401869</c:v>
                </c:pt>
                <c:pt idx="479">
                  <c:v>1.7728706624605679</c:v>
                </c:pt>
                <c:pt idx="480">
                  <c:v>1.7735849056603772</c:v>
                </c:pt>
                <c:pt idx="481">
                  <c:v>1.7350993377483444</c:v>
                </c:pt>
                <c:pt idx="482">
                  <c:v>1.979020979020979</c:v>
                </c:pt>
                <c:pt idx="483">
                  <c:v>1.9964539007092199</c:v>
                </c:pt>
                <c:pt idx="484">
                  <c:v>2</c:v>
                </c:pt>
                <c:pt idx="485">
                  <c:v>1.4525547445255476</c:v>
                </c:pt>
                <c:pt idx="486">
                  <c:v>1.4839506172839507</c:v>
                </c:pt>
                <c:pt idx="487">
                  <c:v>1.7891373801916932</c:v>
                </c:pt>
                <c:pt idx="488">
                  <c:v>1.8327868852459015</c:v>
                </c:pt>
                <c:pt idx="489">
                  <c:v>1.819672131147541</c:v>
                </c:pt>
                <c:pt idx="490">
                  <c:v>1.8241042345276874</c:v>
                </c:pt>
                <c:pt idx="491">
                  <c:v>1.8262295081967215</c:v>
                </c:pt>
                <c:pt idx="492">
                  <c:v>1.8053691275167785</c:v>
                </c:pt>
                <c:pt idx="493">
                  <c:v>1.8299319727891157</c:v>
                </c:pt>
                <c:pt idx="494">
                  <c:v>1.8401360544217689</c:v>
                </c:pt>
                <c:pt idx="495">
                  <c:v>1.79</c:v>
                </c:pt>
                <c:pt idx="496">
                  <c:v>2.0196850393700787</c:v>
                </c:pt>
                <c:pt idx="497">
                  <c:v>2.0355731225296441</c:v>
                </c:pt>
                <c:pt idx="498">
                  <c:v>2.0778688524590168</c:v>
                </c:pt>
                <c:pt idx="499">
                  <c:v>1.8038585209003215</c:v>
                </c:pt>
                <c:pt idx="500">
                  <c:v>1.5667655786350145</c:v>
                </c:pt>
                <c:pt idx="501">
                  <c:v>1.5880597014925375</c:v>
                </c:pt>
                <c:pt idx="502">
                  <c:v>1.6927710843373494</c:v>
                </c:pt>
                <c:pt idx="503">
                  <c:v>1.6902356902356903</c:v>
                </c:pt>
                <c:pt idx="504">
                  <c:v>1.68</c:v>
                </c:pt>
                <c:pt idx="505">
                  <c:v>1.6733333333333333</c:v>
                </c:pt>
                <c:pt idx="506">
                  <c:v>1.6557377049180328</c:v>
                </c:pt>
                <c:pt idx="507">
                  <c:v>1.7195945945945945</c:v>
                </c:pt>
                <c:pt idx="508">
                  <c:v>1.7525773195876289</c:v>
                </c:pt>
                <c:pt idx="509">
                  <c:v>1.231958762886598</c:v>
                </c:pt>
                <c:pt idx="510">
                  <c:v>1.2213541666666667</c:v>
                </c:pt>
                <c:pt idx="511">
                  <c:v>1.264</c:v>
                </c:pt>
                <c:pt idx="512">
                  <c:v>0.88855421686746983</c:v>
                </c:pt>
                <c:pt idx="513">
                  <c:v>0.93059936908517349</c:v>
                </c:pt>
                <c:pt idx="514">
                  <c:v>0.97049180327868856</c:v>
                </c:pt>
                <c:pt idx="515">
                  <c:v>1.0388692579505299</c:v>
                </c:pt>
                <c:pt idx="516">
                  <c:v>0.95221843003412965</c:v>
                </c:pt>
                <c:pt idx="517">
                  <c:v>1.0142348754448398</c:v>
                </c:pt>
                <c:pt idx="518">
                  <c:v>1.1107142857142858</c:v>
                </c:pt>
                <c:pt idx="519">
                  <c:v>0.88855421686746983</c:v>
                </c:pt>
                <c:pt idx="520">
                  <c:v>0.93059936908517349</c:v>
                </c:pt>
                <c:pt idx="521">
                  <c:v>0.97049180327868856</c:v>
                </c:pt>
                <c:pt idx="522">
                  <c:v>1.0145454545454544</c:v>
                </c:pt>
                <c:pt idx="523">
                  <c:v>1.3650793650793651</c:v>
                </c:pt>
                <c:pt idx="524">
                  <c:v>1.3650793650793651</c:v>
                </c:pt>
                <c:pt idx="525">
                  <c:v>1.3736559139784945</c:v>
                </c:pt>
                <c:pt idx="526">
                  <c:v>1.2661691542288556</c:v>
                </c:pt>
                <c:pt idx="527">
                  <c:v>1.2250639386189257</c:v>
                </c:pt>
                <c:pt idx="528">
                  <c:v>1.2603092783505154</c:v>
                </c:pt>
                <c:pt idx="529">
                  <c:v>1.2797927461139895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BD-40F5-A2FC-F68880D489A2}"/>
            </c:ext>
          </c:extLst>
        </c:ser>
        <c:ser>
          <c:idx val="1"/>
          <c:order val="1"/>
          <c:tx>
            <c:v>WATER</c:v>
          </c:tx>
          <c:spPr>
            <a:ln w="28575">
              <a:noFill/>
            </a:ln>
          </c:spPr>
          <c:marker>
            <c:symbol val="circle"/>
            <c:size val="4"/>
          </c:marker>
          <c:trendline>
            <c:trendlineType val="linear"/>
            <c:dispRSqr val="1"/>
            <c:dispEq val="1"/>
            <c:trendlineLbl>
              <c:layout>
                <c:manualLayout>
                  <c:x val="-0.30941617547518241"/>
                  <c:y val="-6.9554764218606027E-2"/>
                </c:manualLayout>
              </c:layout>
              <c:numFmt formatCode="General" sourceLinked="0"/>
            </c:trendlineLbl>
          </c:trendline>
          <c:xVal>
            <c:numRef>
              <c:f>World!$J$668:$J$677</c:f>
              <c:numCache>
                <c:formatCode>General</c:formatCode>
                <c:ptCount val="10"/>
                <c:pt idx="0">
                  <c:v>-16.700000000000003</c:v>
                </c:pt>
                <c:pt idx="1">
                  <c:v>-41.6</c:v>
                </c:pt>
                <c:pt idx="2">
                  <c:v>-25.899999999999991</c:v>
                </c:pt>
                <c:pt idx="3">
                  <c:v>-29.799999999999997</c:v>
                </c:pt>
                <c:pt idx="4">
                  <c:v>-10.899999999999999</c:v>
                </c:pt>
                <c:pt idx="5">
                  <c:v>-23.400000000000006</c:v>
                </c:pt>
                <c:pt idx="6">
                  <c:v>-15.699999999999996</c:v>
                </c:pt>
                <c:pt idx="7">
                  <c:v>-15.899999999999999</c:v>
                </c:pt>
                <c:pt idx="8">
                  <c:v>-38.300000000000004</c:v>
                </c:pt>
                <c:pt idx="9">
                  <c:v>-5.6999999999999886</c:v>
                </c:pt>
              </c:numCache>
            </c:numRef>
          </c:xVal>
          <c:yVal>
            <c:numRef>
              <c:f>World!$N$668:$N$677</c:f>
              <c:numCache>
                <c:formatCode>General</c:formatCode>
                <c:ptCount val="10"/>
                <c:pt idx="0">
                  <c:v>1.3326693227091635</c:v>
                </c:pt>
                <c:pt idx="1">
                  <c:v>2.1523545706371192</c:v>
                </c:pt>
                <c:pt idx="2">
                  <c:v>1.4649910233393175</c:v>
                </c:pt>
                <c:pt idx="3">
                  <c:v>1.6772727272727272</c:v>
                </c:pt>
                <c:pt idx="4">
                  <c:v>1.2202020202020201</c:v>
                </c:pt>
                <c:pt idx="5">
                  <c:v>1.4875</c:v>
                </c:pt>
                <c:pt idx="6">
                  <c:v>1.2849364791288564</c:v>
                </c:pt>
                <c:pt idx="7">
                  <c:v>1.2760416666666667</c:v>
                </c:pt>
                <c:pt idx="8">
                  <c:v>1.8399122807017545</c:v>
                </c:pt>
                <c:pt idx="9">
                  <c:v>1.0864946889226099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BD-40F5-A2FC-F68880D489A2}"/>
            </c:ext>
          </c:extLst>
        </c:ser>
        <c:ser>
          <c:idx val="2"/>
          <c:order val="2"/>
          <c:tx>
            <c:v>BWWT</c:v>
          </c:tx>
          <c:spPr>
            <a:ln w="28575">
              <a:noFill/>
            </a:ln>
          </c:spPr>
          <c:xVal>
            <c:numRef>
              <c:f>World!$J$678:$J$1062</c:f>
              <c:numCache>
                <c:formatCode>General</c:formatCode>
                <c:ptCount val="385"/>
                <c:pt idx="0">
                  <c:v>-10</c:v>
                </c:pt>
                <c:pt idx="1">
                  <c:v>-11.519999999999996</c:v>
                </c:pt>
                <c:pt idx="2">
                  <c:v>-11.579999999999998</c:v>
                </c:pt>
                <c:pt idx="3">
                  <c:v>-9.0200000000000031</c:v>
                </c:pt>
                <c:pt idx="4">
                  <c:v>-15.259999999999998</c:v>
                </c:pt>
                <c:pt idx="5">
                  <c:v>-11.579999999999998</c:v>
                </c:pt>
                <c:pt idx="6">
                  <c:v>-7.9399999999999977</c:v>
                </c:pt>
                <c:pt idx="7">
                  <c:v>-26.5</c:v>
                </c:pt>
                <c:pt idx="8">
                  <c:v>-17.099999999999994</c:v>
                </c:pt>
                <c:pt idx="9">
                  <c:v>-13.380000000000003</c:v>
                </c:pt>
                <c:pt idx="10">
                  <c:v>-16.140000000000008</c:v>
                </c:pt>
                <c:pt idx="11">
                  <c:v>-14.840000000000003</c:v>
                </c:pt>
                <c:pt idx="12">
                  <c:v>-17.409999999999997</c:v>
                </c:pt>
                <c:pt idx="13">
                  <c:v>-20.96</c:v>
                </c:pt>
                <c:pt idx="14">
                  <c:v>-21.270000000000003</c:v>
                </c:pt>
                <c:pt idx="15">
                  <c:v>-19.690000000000005</c:v>
                </c:pt>
                <c:pt idx="16">
                  <c:v>-28.799999999999997</c:v>
                </c:pt>
                <c:pt idx="17">
                  <c:v>-18.149999999999999</c:v>
                </c:pt>
                <c:pt idx="18">
                  <c:v>-28.639999999999993</c:v>
                </c:pt>
                <c:pt idx="19">
                  <c:v>-19.740000000000002</c:v>
                </c:pt>
                <c:pt idx="20">
                  <c:v>-21.619999999999997</c:v>
                </c:pt>
                <c:pt idx="21">
                  <c:v>-28.800000000000004</c:v>
                </c:pt>
                <c:pt idx="22">
                  <c:v>-14.709999999999994</c:v>
                </c:pt>
                <c:pt idx="23">
                  <c:v>-58.92</c:v>
                </c:pt>
                <c:pt idx="24">
                  <c:v>-15.39</c:v>
                </c:pt>
                <c:pt idx="25">
                  <c:v>-15.909999999999997</c:v>
                </c:pt>
                <c:pt idx="26">
                  <c:v>-15.689999999999998</c:v>
                </c:pt>
                <c:pt idx="27">
                  <c:v>-21.07</c:v>
                </c:pt>
                <c:pt idx="28">
                  <c:v>-17.659999999999997</c:v>
                </c:pt>
                <c:pt idx="29">
                  <c:v>-16.350000000000009</c:v>
                </c:pt>
                <c:pt idx="30">
                  <c:v>-14.540000000000006</c:v>
                </c:pt>
                <c:pt idx="31">
                  <c:v>-15.619999999999997</c:v>
                </c:pt>
                <c:pt idx="32">
                  <c:v>-12.809999999999995</c:v>
                </c:pt>
                <c:pt idx="33">
                  <c:v>-16.740000000000009</c:v>
                </c:pt>
                <c:pt idx="34">
                  <c:v>1.2999999999999972</c:v>
                </c:pt>
                <c:pt idx="35">
                  <c:v>-33.549999999999997</c:v>
                </c:pt>
                <c:pt idx="36">
                  <c:v>-19.409999999999997</c:v>
                </c:pt>
                <c:pt idx="37">
                  <c:v>-2.730000000000004</c:v>
                </c:pt>
                <c:pt idx="38">
                  <c:v>-16.459999999999994</c:v>
                </c:pt>
                <c:pt idx="39">
                  <c:v>-19.340000000000003</c:v>
                </c:pt>
                <c:pt idx="40">
                  <c:v>-21.9</c:v>
                </c:pt>
                <c:pt idx="41">
                  <c:v>-14.800000000000004</c:v>
                </c:pt>
                <c:pt idx="42">
                  <c:v>-24.029999999999994</c:v>
                </c:pt>
                <c:pt idx="43">
                  <c:v>-15.619999999999997</c:v>
                </c:pt>
                <c:pt idx="44">
                  <c:v>-17.689999999999998</c:v>
                </c:pt>
                <c:pt idx="45">
                  <c:v>-21.350000000000009</c:v>
                </c:pt>
                <c:pt idx="46">
                  <c:v>-34.96</c:v>
                </c:pt>
                <c:pt idx="47">
                  <c:v>-20.269999999999996</c:v>
                </c:pt>
                <c:pt idx="48">
                  <c:v>-14.269999999999996</c:v>
                </c:pt>
                <c:pt idx="49">
                  <c:v>-18.700000000000003</c:v>
                </c:pt>
                <c:pt idx="50">
                  <c:v>-14.500000000000007</c:v>
                </c:pt>
                <c:pt idx="51">
                  <c:v>-30.479999999999997</c:v>
                </c:pt>
                <c:pt idx="52">
                  <c:v>-12.799999999999997</c:v>
                </c:pt>
                <c:pt idx="53">
                  <c:v>-9.4699999999999918</c:v>
                </c:pt>
                <c:pt idx="54">
                  <c:v>-27.480000000000004</c:v>
                </c:pt>
                <c:pt idx="55">
                  <c:v>-15.159999999999997</c:v>
                </c:pt>
                <c:pt idx="56">
                  <c:v>-34.099999999999994</c:v>
                </c:pt>
                <c:pt idx="57">
                  <c:v>-16.840000000000003</c:v>
                </c:pt>
                <c:pt idx="58">
                  <c:v>-21.759999999999998</c:v>
                </c:pt>
                <c:pt idx="59">
                  <c:v>-36.379999999999995</c:v>
                </c:pt>
                <c:pt idx="60">
                  <c:v>-15.780000000000001</c:v>
                </c:pt>
                <c:pt idx="61">
                  <c:v>-17.57</c:v>
                </c:pt>
                <c:pt idx="62">
                  <c:v>-12.899999999999999</c:v>
                </c:pt>
                <c:pt idx="63">
                  <c:v>-25.510000000000005</c:v>
                </c:pt>
                <c:pt idx="64">
                  <c:v>-14.400000000000006</c:v>
                </c:pt>
                <c:pt idx="65">
                  <c:v>-13.939999999999998</c:v>
                </c:pt>
                <c:pt idx="66">
                  <c:v>-8.1100000000000065</c:v>
                </c:pt>
                <c:pt idx="67">
                  <c:v>-13.309999999999995</c:v>
                </c:pt>
                <c:pt idx="68">
                  <c:v>-10.899999999999999</c:v>
                </c:pt>
                <c:pt idx="69">
                  <c:v>-18.119999999999997</c:v>
                </c:pt>
                <c:pt idx="70">
                  <c:v>-16.269999999999996</c:v>
                </c:pt>
                <c:pt idx="71">
                  <c:v>-15.269999999999996</c:v>
                </c:pt>
                <c:pt idx="72">
                  <c:v>-1.0700000000000003</c:v>
                </c:pt>
                <c:pt idx="73">
                  <c:v>-16.599999999999994</c:v>
                </c:pt>
                <c:pt idx="74">
                  <c:v>-0.24000000000000199</c:v>
                </c:pt>
                <c:pt idx="75">
                  <c:v>-18.010000000000005</c:v>
                </c:pt>
                <c:pt idx="76">
                  <c:v>-16.760000000000005</c:v>
                </c:pt>
                <c:pt idx="77">
                  <c:v>-17.580000000000005</c:v>
                </c:pt>
                <c:pt idx="78">
                  <c:v>-11.580000000000005</c:v>
                </c:pt>
                <c:pt idx="79">
                  <c:v>-10.340000000000003</c:v>
                </c:pt>
                <c:pt idx="80">
                  <c:v>-27.059999999999995</c:v>
                </c:pt>
                <c:pt idx="81">
                  <c:v>-12.209999999999994</c:v>
                </c:pt>
                <c:pt idx="82">
                  <c:v>-30.6</c:v>
                </c:pt>
                <c:pt idx="83">
                  <c:v>-16.259999999999998</c:v>
                </c:pt>
                <c:pt idx="84">
                  <c:v>-10.64</c:v>
                </c:pt>
                <c:pt idx="85">
                  <c:v>-23.79</c:v>
                </c:pt>
                <c:pt idx="86">
                  <c:v>-15.489999999999995</c:v>
                </c:pt>
                <c:pt idx="87">
                  <c:v>-18.040000000000006</c:v>
                </c:pt>
                <c:pt idx="88">
                  <c:v>-28.83</c:v>
                </c:pt>
                <c:pt idx="89">
                  <c:v>-23.42</c:v>
                </c:pt>
                <c:pt idx="90">
                  <c:v>-7.470000000000006</c:v>
                </c:pt>
                <c:pt idx="91">
                  <c:v>-9.5399999999999991</c:v>
                </c:pt>
                <c:pt idx="92">
                  <c:v>-16.28</c:v>
                </c:pt>
                <c:pt idx="93">
                  <c:v>-35.339999999999996</c:v>
                </c:pt>
                <c:pt idx="94">
                  <c:v>-15.080000000000005</c:v>
                </c:pt>
                <c:pt idx="95">
                  <c:v>-19.96</c:v>
                </c:pt>
                <c:pt idx="96">
                  <c:v>8.4399999999999977</c:v>
                </c:pt>
                <c:pt idx="97">
                  <c:v>-7.3599999999999994</c:v>
                </c:pt>
                <c:pt idx="98">
                  <c:v>-7.6700000000000017</c:v>
                </c:pt>
                <c:pt idx="99">
                  <c:v>5.4099999999999966</c:v>
                </c:pt>
                <c:pt idx="100">
                  <c:v>5.4099999999999966</c:v>
                </c:pt>
                <c:pt idx="101">
                  <c:v>-23.11</c:v>
                </c:pt>
                <c:pt idx="102">
                  <c:v>-19.090000000000003</c:v>
                </c:pt>
                <c:pt idx="103">
                  <c:v>-21.65</c:v>
                </c:pt>
                <c:pt idx="104">
                  <c:v>-22.839999999999996</c:v>
                </c:pt>
                <c:pt idx="105">
                  <c:v>-23.04</c:v>
                </c:pt>
                <c:pt idx="106">
                  <c:v>-19.400000000000006</c:v>
                </c:pt>
                <c:pt idx="107">
                  <c:v>-19.049999999999997</c:v>
                </c:pt>
                <c:pt idx="108">
                  <c:v>-24.310000000000002</c:v>
                </c:pt>
                <c:pt idx="109">
                  <c:v>-20.799999999999997</c:v>
                </c:pt>
                <c:pt idx="110">
                  <c:v>-21.67</c:v>
                </c:pt>
                <c:pt idx="111">
                  <c:v>-25.810000000000002</c:v>
                </c:pt>
                <c:pt idx="112">
                  <c:v>-22.53</c:v>
                </c:pt>
                <c:pt idx="113">
                  <c:v>-32.269999999999996</c:v>
                </c:pt>
                <c:pt idx="114">
                  <c:v>-19.049999999999997</c:v>
                </c:pt>
                <c:pt idx="115">
                  <c:v>-20.199999999999996</c:v>
                </c:pt>
                <c:pt idx="116">
                  <c:v>-28.659999999999997</c:v>
                </c:pt>
                <c:pt idx="117">
                  <c:v>-17.449999999999996</c:v>
                </c:pt>
                <c:pt idx="118">
                  <c:v>-25</c:v>
                </c:pt>
                <c:pt idx="119">
                  <c:v>-27.229999999999997</c:v>
                </c:pt>
                <c:pt idx="120">
                  <c:v>-26.800000000000004</c:v>
                </c:pt>
                <c:pt idx="121">
                  <c:v>-20.65</c:v>
                </c:pt>
                <c:pt idx="122">
                  <c:v>-26.5</c:v>
                </c:pt>
                <c:pt idx="123">
                  <c:v>-20.970000000000006</c:v>
                </c:pt>
                <c:pt idx="124">
                  <c:v>-15.469999999999992</c:v>
                </c:pt>
                <c:pt idx="125">
                  <c:v>-22.259999999999991</c:v>
                </c:pt>
                <c:pt idx="126">
                  <c:v>-5.0000000000004263E-2</c:v>
                </c:pt>
                <c:pt idx="127">
                  <c:v>-21.939999999999998</c:v>
                </c:pt>
                <c:pt idx="128">
                  <c:v>-27.29</c:v>
                </c:pt>
                <c:pt idx="129">
                  <c:v>-28.86</c:v>
                </c:pt>
                <c:pt idx="130">
                  <c:v>-16.299999999999997</c:v>
                </c:pt>
                <c:pt idx="131">
                  <c:v>-9.2600000000000051</c:v>
                </c:pt>
                <c:pt idx="132">
                  <c:v>-18.939999999999998</c:v>
                </c:pt>
                <c:pt idx="133">
                  <c:v>-16.279999999999994</c:v>
                </c:pt>
                <c:pt idx="134">
                  <c:v>-18.409999999999997</c:v>
                </c:pt>
                <c:pt idx="135">
                  <c:v>-15.370000000000005</c:v>
                </c:pt>
                <c:pt idx="136">
                  <c:v>-13.969999999999999</c:v>
                </c:pt>
                <c:pt idx="137">
                  <c:v>-22.279999999999994</c:v>
                </c:pt>
                <c:pt idx="138">
                  <c:v>-19.649999999999999</c:v>
                </c:pt>
                <c:pt idx="139">
                  <c:v>-18.43</c:v>
                </c:pt>
                <c:pt idx="140">
                  <c:v>-5.3500000000000014</c:v>
                </c:pt>
                <c:pt idx="141">
                  <c:v>-15.11999999999999</c:v>
                </c:pt>
                <c:pt idx="142">
                  <c:v>-40</c:v>
                </c:pt>
                <c:pt idx="143">
                  <c:v>-23.369999999999997</c:v>
                </c:pt>
                <c:pt idx="144">
                  <c:v>-17.009999999999998</c:v>
                </c:pt>
                <c:pt idx="145">
                  <c:v>-12.739999999999995</c:v>
                </c:pt>
                <c:pt idx="146">
                  <c:v>-14.270000000000003</c:v>
                </c:pt>
                <c:pt idx="147">
                  <c:v>-0.49000000000000199</c:v>
                </c:pt>
                <c:pt idx="148">
                  <c:v>-28.93</c:v>
                </c:pt>
                <c:pt idx="149">
                  <c:v>-30.590000000000003</c:v>
                </c:pt>
                <c:pt idx="150">
                  <c:v>-10.770000000000003</c:v>
                </c:pt>
                <c:pt idx="151">
                  <c:v>-27.080000000000005</c:v>
                </c:pt>
                <c:pt idx="152">
                  <c:v>-13.550000000000004</c:v>
                </c:pt>
                <c:pt idx="153">
                  <c:v>-16.399999999999999</c:v>
                </c:pt>
                <c:pt idx="154">
                  <c:v>-17.909999999999997</c:v>
                </c:pt>
                <c:pt idx="155">
                  <c:v>5.8799999999999955</c:v>
                </c:pt>
                <c:pt idx="156">
                  <c:v>-20.890000000000008</c:v>
                </c:pt>
                <c:pt idx="157">
                  <c:v>-10.119999999999997</c:v>
                </c:pt>
                <c:pt idx="158">
                  <c:v>-11.940000000000005</c:v>
                </c:pt>
                <c:pt idx="159">
                  <c:v>-7.32</c:v>
                </c:pt>
                <c:pt idx="160">
                  <c:v>-19.18</c:v>
                </c:pt>
                <c:pt idx="161">
                  <c:v>-20.799999999999997</c:v>
                </c:pt>
                <c:pt idx="162">
                  <c:v>-9.019999999999996</c:v>
                </c:pt>
                <c:pt idx="163">
                  <c:v>-5.4099999999999966</c:v>
                </c:pt>
                <c:pt idx="164">
                  <c:v>-12.170000000000002</c:v>
                </c:pt>
                <c:pt idx="165">
                  <c:v>-15.329999999999991</c:v>
                </c:pt>
                <c:pt idx="166">
                  <c:v>9.75</c:v>
                </c:pt>
                <c:pt idx="167">
                  <c:v>-20.100000000000001</c:v>
                </c:pt>
                <c:pt idx="168">
                  <c:v>-19.669999999999995</c:v>
                </c:pt>
                <c:pt idx="169">
                  <c:v>-20.590000000000003</c:v>
                </c:pt>
                <c:pt idx="170">
                  <c:v>-20.050000000000004</c:v>
                </c:pt>
                <c:pt idx="171">
                  <c:v>-20.729999999999997</c:v>
                </c:pt>
                <c:pt idx="172">
                  <c:v>-19.570000000000007</c:v>
                </c:pt>
                <c:pt idx="173">
                  <c:v>-21.609999999999992</c:v>
                </c:pt>
                <c:pt idx="174">
                  <c:v>-20.910000000000004</c:v>
                </c:pt>
                <c:pt idx="175">
                  <c:v>-28.580000000000005</c:v>
                </c:pt>
                <c:pt idx="176">
                  <c:v>-17.419999999999995</c:v>
                </c:pt>
                <c:pt idx="177">
                  <c:v>-17.340000000000003</c:v>
                </c:pt>
                <c:pt idx="178">
                  <c:v>-27.769999999999996</c:v>
                </c:pt>
                <c:pt idx="179">
                  <c:v>-26.39</c:v>
                </c:pt>
                <c:pt idx="180">
                  <c:v>-19.479999999999997</c:v>
                </c:pt>
                <c:pt idx="181">
                  <c:v>-28.909999999999997</c:v>
                </c:pt>
                <c:pt idx="182">
                  <c:v>-23.18</c:v>
                </c:pt>
                <c:pt idx="183">
                  <c:v>-17.060000000000002</c:v>
                </c:pt>
                <c:pt idx="184">
                  <c:v>-24.640000000000008</c:v>
                </c:pt>
                <c:pt idx="185">
                  <c:v>-26.070000000000007</c:v>
                </c:pt>
                <c:pt idx="186">
                  <c:v>1.8599999999999994</c:v>
                </c:pt>
                <c:pt idx="187">
                  <c:v>-18.649999999999999</c:v>
                </c:pt>
                <c:pt idx="188">
                  <c:v>-23.79</c:v>
                </c:pt>
                <c:pt idx="189">
                  <c:v>-4.8000000000000043</c:v>
                </c:pt>
                <c:pt idx="190">
                  <c:v>-12.809999999999995</c:v>
                </c:pt>
                <c:pt idx="191">
                  <c:v>-13.950000000000003</c:v>
                </c:pt>
                <c:pt idx="192">
                  <c:v>-19.509999999999998</c:v>
                </c:pt>
                <c:pt idx="193">
                  <c:v>-18.920000000000002</c:v>
                </c:pt>
                <c:pt idx="194">
                  <c:v>-14.379999999999995</c:v>
                </c:pt>
                <c:pt idx="195">
                  <c:v>-15.870000000000005</c:v>
                </c:pt>
                <c:pt idx="196">
                  <c:v>-19.789999999999992</c:v>
                </c:pt>
                <c:pt idx="197">
                  <c:v>-20.040000000000006</c:v>
                </c:pt>
                <c:pt idx="198">
                  <c:v>-30.1</c:v>
                </c:pt>
                <c:pt idx="199">
                  <c:v>-17.600000000000009</c:v>
                </c:pt>
                <c:pt idx="200">
                  <c:v>-24.519999999999996</c:v>
                </c:pt>
                <c:pt idx="201">
                  <c:v>-19.340000000000003</c:v>
                </c:pt>
                <c:pt idx="202">
                  <c:v>-15.71</c:v>
                </c:pt>
                <c:pt idx="203">
                  <c:v>-15.899999999999999</c:v>
                </c:pt>
                <c:pt idx="204">
                  <c:v>-23.71</c:v>
                </c:pt>
                <c:pt idx="205">
                  <c:v>-10.749999999999993</c:v>
                </c:pt>
                <c:pt idx="206">
                  <c:v>-21.060000000000002</c:v>
                </c:pt>
                <c:pt idx="207">
                  <c:v>-21.500000000000007</c:v>
                </c:pt>
                <c:pt idx="208">
                  <c:v>-16.759999999999998</c:v>
                </c:pt>
                <c:pt idx="209">
                  <c:v>-17.070000000000007</c:v>
                </c:pt>
                <c:pt idx="210">
                  <c:v>-22.329999999999991</c:v>
                </c:pt>
                <c:pt idx="211">
                  <c:v>-11.149999999999999</c:v>
                </c:pt>
                <c:pt idx="212">
                  <c:v>-10.300000000000004</c:v>
                </c:pt>
                <c:pt idx="213">
                  <c:v>-10.739999999999995</c:v>
                </c:pt>
                <c:pt idx="214">
                  <c:v>-9.9399999999999977</c:v>
                </c:pt>
                <c:pt idx="215">
                  <c:v>-12.36</c:v>
                </c:pt>
                <c:pt idx="216">
                  <c:v>-3.960000000000008</c:v>
                </c:pt>
                <c:pt idx="217">
                  <c:v>-27.339999999999996</c:v>
                </c:pt>
                <c:pt idx="218">
                  <c:v>-25.15</c:v>
                </c:pt>
                <c:pt idx="219">
                  <c:v>-31.730000000000004</c:v>
                </c:pt>
                <c:pt idx="220">
                  <c:v>-19.309999999999995</c:v>
                </c:pt>
                <c:pt idx="221">
                  <c:v>-20.199999999999996</c:v>
                </c:pt>
                <c:pt idx="222">
                  <c:v>-20.880000000000003</c:v>
                </c:pt>
                <c:pt idx="223">
                  <c:v>-11.799999999999997</c:v>
                </c:pt>
                <c:pt idx="224">
                  <c:v>-21.67</c:v>
                </c:pt>
                <c:pt idx="225">
                  <c:v>-16.64</c:v>
                </c:pt>
                <c:pt idx="226">
                  <c:v>-36.509999999999991</c:v>
                </c:pt>
                <c:pt idx="227">
                  <c:v>-17.04</c:v>
                </c:pt>
                <c:pt idx="228">
                  <c:v>-12.809999999999995</c:v>
                </c:pt>
                <c:pt idx="229">
                  <c:v>-18.290000000000006</c:v>
                </c:pt>
                <c:pt idx="230">
                  <c:v>-2.7600000000000051</c:v>
                </c:pt>
                <c:pt idx="231">
                  <c:v>-24.949999999999996</c:v>
                </c:pt>
                <c:pt idx="232">
                  <c:v>-17.980000000000004</c:v>
                </c:pt>
                <c:pt idx="233">
                  <c:v>-25.260000000000005</c:v>
                </c:pt>
                <c:pt idx="234">
                  <c:v>-14.080000000000005</c:v>
                </c:pt>
                <c:pt idx="235">
                  <c:v>-18.810000000000002</c:v>
                </c:pt>
                <c:pt idx="236">
                  <c:v>-8.3500000000000014</c:v>
                </c:pt>
                <c:pt idx="237">
                  <c:v>-25.810000000000002</c:v>
                </c:pt>
                <c:pt idx="238">
                  <c:v>-10.440000000000005</c:v>
                </c:pt>
                <c:pt idx="239">
                  <c:v>-22.339999999999996</c:v>
                </c:pt>
                <c:pt idx="240">
                  <c:v>-21.879999999999995</c:v>
                </c:pt>
                <c:pt idx="241">
                  <c:v>-25.509999999999998</c:v>
                </c:pt>
                <c:pt idx="242">
                  <c:v>-21.590000000000003</c:v>
                </c:pt>
                <c:pt idx="243">
                  <c:v>-18.670000000000002</c:v>
                </c:pt>
                <c:pt idx="244">
                  <c:v>-18.330000000000005</c:v>
                </c:pt>
                <c:pt idx="245">
                  <c:v>-8.0999999999999943</c:v>
                </c:pt>
                <c:pt idx="246">
                  <c:v>-13.310000000000002</c:v>
                </c:pt>
                <c:pt idx="247">
                  <c:v>-10.380000000000003</c:v>
                </c:pt>
                <c:pt idx="248">
                  <c:v>-21.67</c:v>
                </c:pt>
                <c:pt idx="249">
                  <c:v>-30.20000000000001</c:v>
                </c:pt>
                <c:pt idx="250">
                  <c:v>-25.210000000000008</c:v>
                </c:pt>
                <c:pt idx="251">
                  <c:v>-29.330000000000005</c:v>
                </c:pt>
                <c:pt idx="252">
                  <c:v>-11.420000000000002</c:v>
                </c:pt>
                <c:pt idx="253">
                  <c:v>-14.339999999999996</c:v>
                </c:pt>
                <c:pt idx="254">
                  <c:v>-26</c:v>
                </c:pt>
                <c:pt idx="255">
                  <c:v>-11.61</c:v>
                </c:pt>
                <c:pt idx="256">
                  <c:v>-17.429999999999993</c:v>
                </c:pt>
                <c:pt idx="257">
                  <c:v>-16.96</c:v>
                </c:pt>
                <c:pt idx="258">
                  <c:v>-20.560000000000002</c:v>
                </c:pt>
                <c:pt idx="259">
                  <c:v>-1.6799999999999997</c:v>
                </c:pt>
                <c:pt idx="260">
                  <c:v>-12.539999999999992</c:v>
                </c:pt>
                <c:pt idx="261">
                  <c:v>-31.059999999999995</c:v>
                </c:pt>
                <c:pt idx="262">
                  <c:v>-23.010000000000005</c:v>
                </c:pt>
                <c:pt idx="263">
                  <c:v>-13.599999999999994</c:v>
                </c:pt>
                <c:pt idx="264">
                  <c:v>-18.090000000000003</c:v>
                </c:pt>
                <c:pt idx="265">
                  <c:v>-16.350000000000009</c:v>
                </c:pt>
                <c:pt idx="266">
                  <c:v>-13.259999999999998</c:v>
                </c:pt>
                <c:pt idx="267">
                  <c:v>-15.609999999999992</c:v>
                </c:pt>
                <c:pt idx="268">
                  <c:v>-13.649999999999991</c:v>
                </c:pt>
                <c:pt idx="269">
                  <c:v>-12.509999999999998</c:v>
                </c:pt>
                <c:pt idx="270">
                  <c:v>-27.230000000000004</c:v>
                </c:pt>
                <c:pt idx="271">
                  <c:v>-22.89</c:v>
                </c:pt>
                <c:pt idx="272">
                  <c:v>-25.4</c:v>
                </c:pt>
                <c:pt idx="273">
                  <c:v>-18.28</c:v>
                </c:pt>
                <c:pt idx="274">
                  <c:v>-20.090000000000003</c:v>
                </c:pt>
                <c:pt idx="275">
                  <c:v>-17.970000000000006</c:v>
                </c:pt>
                <c:pt idx="276">
                  <c:v>-16.990000000000002</c:v>
                </c:pt>
                <c:pt idx="277">
                  <c:v>-10.450000000000003</c:v>
                </c:pt>
                <c:pt idx="278">
                  <c:v>-8.5</c:v>
                </c:pt>
                <c:pt idx="279">
                  <c:v>-11.810000000000002</c:v>
                </c:pt>
                <c:pt idx="280">
                  <c:v>-15.469999999999999</c:v>
                </c:pt>
                <c:pt idx="281">
                  <c:v>-5.3899999999999935</c:v>
                </c:pt>
                <c:pt idx="282">
                  <c:v>-27.550000000000004</c:v>
                </c:pt>
                <c:pt idx="283">
                  <c:v>-20.019999999999996</c:v>
                </c:pt>
                <c:pt idx="284">
                  <c:v>-30.549999999999997</c:v>
                </c:pt>
                <c:pt idx="285">
                  <c:v>-27.620000000000005</c:v>
                </c:pt>
                <c:pt idx="286">
                  <c:v>-20.630000000000003</c:v>
                </c:pt>
                <c:pt idx="287">
                  <c:v>-11.759999999999998</c:v>
                </c:pt>
                <c:pt idx="288">
                  <c:v>-11.829999999999998</c:v>
                </c:pt>
                <c:pt idx="289">
                  <c:v>-15.619999999999997</c:v>
                </c:pt>
                <c:pt idx="290">
                  <c:v>-9.43</c:v>
                </c:pt>
                <c:pt idx="291">
                  <c:v>-12.839999999999996</c:v>
                </c:pt>
                <c:pt idx="292">
                  <c:v>-13.379999999999995</c:v>
                </c:pt>
                <c:pt idx="293">
                  <c:v>-115.64</c:v>
                </c:pt>
                <c:pt idx="294">
                  <c:v>-13.450000000000003</c:v>
                </c:pt>
                <c:pt idx="295">
                  <c:v>-10.660000000000004</c:v>
                </c:pt>
                <c:pt idx="296">
                  <c:v>-14.719999999999999</c:v>
                </c:pt>
                <c:pt idx="297">
                  <c:v>-13.879999999999995</c:v>
                </c:pt>
                <c:pt idx="298">
                  <c:v>-25.320000000000007</c:v>
                </c:pt>
                <c:pt idx="299">
                  <c:v>-20.550000000000004</c:v>
                </c:pt>
                <c:pt idx="300">
                  <c:v>-19.100000000000001</c:v>
                </c:pt>
                <c:pt idx="301">
                  <c:v>-14.980000000000004</c:v>
                </c:pt>
                <c:pt idx="302">
                  <c:v>-8.0899999999999963</c:v>
                </c:pt>
                <c:pt idx="303">
                  <c:v>-17.159999999999997</c:v>
                </c:pt>
                <c:pt idx="304">
                  <c:v>-7.0400000000000063</c:v>
                </c:pt>
                <c:pt idx="305">
                  <c:v>-21.990000000000002</c:v>
                </c:pt>
                <c:pt idx="306">
                  <c:v>-18.809999999999995</c:v>
                </c:pt>
                <c:pt idx="307">
                  <c:v>-2.5999999999999943</c:v>
                </c:pt>
                <c:pt idx="308">
                  <c:v>-5.279999999999994</c:v>
                </c:pt>
                <c:pt idx="309">
                  <c:v>-8.1200000000000045</c:v>
                </c:pt>
                <c:pt idx="310">
                  <c:v>-18.96</c:v>
                </c:pt>
                <c:pt idx="311">
                  <c:v>-30.119999999999997</c:v>
                </c:pt>
                <c:pt idx="312">
                  <c:v>-20.510000000000005</c:v>
                </c:pt>
                <c:pt idx="313">
                  <c:v>-20.28</c:v>
                </c:pt>
                <c:pt idx="314">
                  <c:v>-15.439999999999998</c:v>
                </c:pt>
                <c:pt idx="315">
                  <c:v>-21.069999999999993</c:v>
                </c:pt>
                <c:pt idx="316">
                  <c:v>-14.14</c:v>
                </c:pt>
                <c:pt idx="317">
                  <c:v>-21.669999999999995</c:v>
                </c:pt>
                <c:pt idx="318">
                  <c:v>-23.590000000000003</c:v>
                </c:pt>
                <c:pt idx="319">
                  <c:v>-23.010000000000005</c:v>
                </c:pt>
                <c:pt idx="320">
                  <c:v>-13.36</c:v>
                </c:pt>
                <c:pt idx="321">
                  <c:v>15.629999999999995</c:v>
                </c:pt>
                <c:pt idx="322">
                  <c:v>9.1599999999999966</c:v>
                </c:pt>
                <c:pt idx="323">
                  <c:v>-20.509999999999998</c:v>
                </c:pt>
                <c:pt idx="324">
                  <c:v>-10.82</c:v>
                </c:pt>
                <c:pt idx="325">
                  <c:v>-24.469999999999992</c:v>
                </c:pt>
                <c:pt idx="326">
                  <c:v>-20.149999999999999</c:v>
                </c:pt>
                <c:pt idx="327">
                  <c:v>-11.43</c:v>
                </c:pt>
                <c:pt idx="328">
                  <c:v>-4.3900000000000006</c:v>
                </c:pt>
                <c:pt idx="329">
                  <c:v>-11.190000000000005</c:v>
                </c:pt>
                <c:pt idx="330">
                  <c:v>-14.490000000000002</c:v>
                </c:pt>
                <c:pt idx="331">
                  <c:v>-13.309999999999995</c:v>
                </c:pt>
                <c:pt idx="332">
                  <c:v>-25.310000000000002</c:v>
                </c:pt>
                <c:pt idx="333">
                  <c:v>-19.96</c:v>
                </c:pt>
                <c:pt idx="334">
                  <c:v>-13.009999999999998</c:v>
                </c:pt>
                <c:pt idx="335">
                  <c:v>-4.7600000000000051</c:v>
                </c:pt>
                <c:pt idx="336">
                  <c:v>-13.410000000000004</c:v>
                </c:pt>
                <c:pt idx="337">
                  <c:v>-15.689999999999998</c:v>
                </c:pt>
                <c:pt idx="338">
                  <c:v>-20.600000000000009</c:v>
                </c:pt>
                <c:pt idx="339">
                  <c:v>-17.100000000000001</c:v>
                </c:pt>
                <c:pt idx="340">
                  <c:v>-4</c:v>
                </c:pt>
                <c:pt idx="341">
                  <c:v>-22.299999999999997</c:v>
                </c:pt>
                <c:pt idx="342">
                  <c:v>-23.599999999999994</c:v>
                </c:pt>
                <c:pt idx="343">
                  <c:v>-24.699999999999996</c:v>
                </c:pt>
                <c:pt idx="344">
                  <c:v>-20.600000000000009</c:v>
                </c:pt>
                <c:pt idx="345">
                  <c:v>-19.299999999999997</c:v>
                </c:pt>
                <c:pt idx="346">
                  <c:v>-21</c:v>
                </c:pt>
                <c:pt idx="347">
                  <c:v>-27.499999999999993</c:v>
                </c:pt>
                <c:pt idx="348">
                  <c:v>-20.699999999999996</c:v>
                </c:pt>
                <c:pt idx="349">
                  <c:v>-18.699999999999996</c:v>
                </c:pt>
                <c:pt idx="350">
                  <c:v>-17.899999999999999</c:v>
                </c:pt>
                <c:pt idx="351">
                  <c:v>-17.299999999999997</c:v>
                </c:pt>
                <c:pt idx="352">
                  <c:v>-17.700000000000003</c:v>
                </c:pt>
                <c:pt idx="353">
                  <c:v>-28.199999999999996</c:v>
                </c:pt>
                <c:pt idx="354">
                  <c:v>-27.200000000000003</c:v>
                </c:pt>
                <c:pt idx="355">
                  <c:v>-7.9000000000000057</c:v>
                </c:pt>
                <c:pt idx="356">
                  <c:v>-23.099999999999994</c:v>
                </c:pt>
                <c:pt idx="357">
                  <c:v>-19.199999999999996</c:v>
                </c:pt>
                <c:pt idx="358">
                  <c:v>-25.800000000000004</c:v>
                </c:pt>
                <c:pt idx="359">
                  <c:v>-20.409999999999997</c:v>
                </c:pt>
                <c:pt idx="360">
                  <c:v>-24.599999999999994</c:v>
                </c:pt>
                <c:pt idx="361">
                  <c:v>-28.100000000000009</c:v>
                </c:pt>
                <c:pt idx="362">
                  <c:v>-22.64</c:v>
                </c:pt>
                <c:pt idx="363">
                  <c:v>-25.200000000000003</c:v>
                </c:pt>
                <c:pt idx="364">
                  <c:v>-20.000000000000007</c:v>
                </c:pt>
                <c:pt idx="365">
                  <c:v>-20.000000000000007</c:v>
                </c:pt>
                <c:pt idx="366">
                  <c:v>-25.400000000000006</c:v>
                </c:pt>
                <c:pt idx="367">
                  <c:v>-21.700000000000003</c:v>
                </c:pt>
                <c:pt idx="368">
                  <c:v>-114.2</c:v>
                </c:pt>
                <c:pt idx="369">
                  <c:v>-20.700000000000003</c:v>
                </c:pt>
                <c:pt idx="370">
                  <c:v>-33.200000000000003</c:v>
                </c:pt>
                <c:pt idx="371">
                  <c:v>-19.899999999999991</c:v>
                </c:pt>
                <c:pt idx="372">
                  <c:v>-18.900000000000006</c:v>
                </c:pt>
                <c:pt idx="373">
                  <c:v>-18.5</c:v>
                </c:pt>
                <c:pt idx="374">
                  <c:v>-17.699999999999996</c:v>
                </c:pt>
                <c:pt idx="375">
                  <c:v>-17.299999999999997</c:v>
                </c:pt>
                <c:pt idx="376">
                  <c:v>-30.1</c:v>
                </c:pt>
                <c:pt idx="377">
                  <c:v>-23.920000000000009</c:v>
                </c:pt>
                <c:pt idx="378">
                  <c:v>-22.119999999999997</c:v>
                </c:pt>
                <c:pt idx="379">
                  <c:v>-16.169999999999995</c:v>
                </c:pt>
                <c:pt idx="380">
                  <c:v>-23.07</c:v>
                </c:pt>
                <c:pt idx="381">
                  <c:v>-20.699999999999996</c:v>
                </c:pt>
                <c:pt idx="382">
                  <c:v>-18.200000000000003</c:v>
                </c:pt>
                <c:pt idx="383">
                  <c:v>9.9000000000000057</c:v>
                </c:pt>
                <c:pt idx="384">
                  <c:v>-5.0300000000000011</c:v>
                </c:pt>
              </c:numCache>
            </c:numRef>
          </c:xVal>
          <c:yVal>
            <c:numRef>
              <c:f>World!$N$678:$N$1062</c:f>
              <c:numCache>
                <c:formatCode>General</c:formatCode>
                <c:ptCount val="385"/>
                <c:pt idx="0">
                  <c:v>1.1557632398753894</c:v>
                </c:pt>
                <c:pt idx="1">
                  <c:v>1.2069337165439193</c:v>
                </c:pt>
                <c:pt idx="2">
                  <c:v>1.2057569296375266</c:v>
                </c:pt>
                <c:pt idx="3">
                  <c:v>1.1444818196379947</c:v>
                </c:pt>
                <c:pt idx="4">
                  <c:v>1.2806694868493655</c:v>
                </c:pt>
                <c:pt idx="5">
                  <c:v>1.2175873731679818</c:v>
                </c:pt>
                <c:pt idx="6">
                  <c:v>1.1216671774440699</c:v>
                </c:pt>
                <c:pt idx="7">
                  <c:v>1.6407156673114121</c:v>
                </c:pt>
                <c:pt idx="8">
                  <c:v>1.3248480243161094</c:v>
                </c:pt>
                <c:pt idx="9">
                  <c:v>1.2126171937072938</c:v>
                </c:pt>
                <c:pt idx="10">
                  <c:v>1.3225419664268587</c:v>
                </c:pt>
                <c:pt idx="11">
                  <c:v>1.2858243451463791</c:v>
                </c:pt>
                <c:pt idx="12">
                  <c:v>1.3806296458242238</c:v>
                </c:pt>
                <c:pt idx="13">
                  <c:v>1.4119496855345912</c:v>
                </c:pt>
                <c:pt idx="14">
                  <c:v>1.4206051018390351</c:v>
                </c:pt>
                <c:pt idx="15">
                  <c:v>1.4331280246370437</c:v>
                </c:pt>
                <c:pt idx="16">
                  <c:v>1.5647058823529412</c:v>
                </c:pt>
                <c:pt idx="17">
                  <c:v>1.3971553610503282</c:v>
                </c:pt>
                <c:pt idx="18">
                  <c:v>1.6807701449964343</c:v>
                </c:pt>
                <c:pt idx="19">
                  <c:v>1.4300653594771242</c:v>
                </c:pt>
                <c:pt idx="20">
                  <c:v>1.5003471418653089</c:v>
                </c:pt>
                <c:pt idx="21">
                  <c:v>1.6437192668752794</c:v>
                </c:pt>
                <c:pt idx="22">
                  <c:v>1.2287358109158761</c:v>
                </c:pt>
                <c:pt idx="23">
                  <c:v>7.733714285714286</c:v>
                </c:pt>
                <c:pt idx="24">
                  <c:v>1.3156923076923077</c:v>
                </c:pt>
                <c:pt idx="25">
                  <c:v>1.3308380120607195</c:v>
                </c:pt>
                <c:pt idx="26">
                  <c:v>1.3072855464159812</c:v>
                </c:pt>
                <c:pt idx="27">
                  <c:v>1.4132182780937439</c:v>
                </c:pt>
                <c:pt idx="28">
                  <c:v>1.5206367924528301</c:v>
                </c:pt>
                <c:pt idx="29">
                  <c:v>1.3216604367499509</c:v>
                </c:pt>
                <c:pt idx="30">
                  <c:v>1.2844844453140287</c:v>
                </c:pt>
                <c:pt idx="31">
                  <c:v>1.2859234852645067</c:v>
                </c:pt>
                <c:pt idx="32">
                  <c:v>1.2284644194756553</c:v>
                </c:pt>
                <c:pt idx="33">
                  <c:v>1.3082872928176796</c:v>
                </c:pt>
                <c:pt idx="34">
                  <c:v>0.97597930524759802</c:v>
                </c:pt>
                <c:pt idx="35">
                  <c:v>1.7721518987341771</c:v>
                </c:pt>
                <c:pt idx="36">
                  <c:v>1.4139475367882277</c:v>
                </c:pt>
                <c:pt idx="37">
                  <c:v>1.042273149581914</c:v>
                </c:pt>
                <c:pt idx="38">
                  <c:v>1.3524625267665951</c:v>
                </c:pt>
                <c:pt idx="39">
                  <c:v>1.4219943268601354</c:v>
                </c:pt>
                <c:pt idx="40">
                  <c:v>1.4506172839506173</c:v>
                </c:pt>
                <c:pt idx="41">
                  <c:v>1.3032786885245902</c:v>
                </c:pt>
                <c:pt idx="42">
                  <c:v>1.4733110104392355</c:v>
                </c:pt>
                <c:pt idx="43">
                  <c:v>1.3010794140323823</c:v>
                </c:pt>
                <c:pt idx="44">
                  <c:v>1.3375310055332952</c:v>
                </c:pt>
                <c:pt idx="45">
                  <c:v>1.480747579374015</c:v>
                </c:pt>
                <c:pt idx="46">
                  <c:v>2.6290773532152842</c:v>
                </c:pt>
                <c:pt idx="47">
                  <c:v>1.4136734693877551</c:v>
                </c:pt>
                <c:pt idx="48">
                  <c:v>1.2596906278434941</c:v>
                </c:pt>
                <c:pt idx="49">
                  <c:v>1.3953488372093024</c:v>
                </c:pt>
                <c:pt idx="50">
                  <c:v>1.2876984126984128</c:v>
                </c:pt>
                <c:pt idx="51">
                  <c:v>1.6186320276030037</c:v>
                </c:pt>
                <c:pt idx="52">
                  <c:v>1.2309635510645975</c:v>
                </c:pt>
                <c:pt idx="53">
                  <c:v>1.1647242998782394</c:v>
                </c:pt>
                <c:pt idx="54">
                  <c:v>1.6238365493757096</c:v>
                </c:pt>
                <c:pt idx="55">
                  <c:v>1.295458974858702</c:v>
                </c:pt>
                <c:pt idx="56">
                  <c:v>1.7749999999999999</c:v>
                </c:pt>
                <c:pt idx="57">
                  <c:v>1.3108731770352595</c:v>
                </c:pt>
                <c:pt idx="58">
                  <c:v>1.4372111713883866</c:v>
                </c:pt>
                <c:pt idx="59">
                  <c:v>1.8288904078377761</c:v>
                </c:pt>
                <c:pt idx="60">
                  <c:v>1.3288185038549698</c:v>
                </c:pt>
                <c:pt idx="61">
                  <c:v>1.3505586592178771</c:v>
                </c:pt>
                <c:pt idx="62">
                  <c:v>1.2257217847769029</c:v>
                </c:pt>
                <c:pt idx="63">
                  <c:v>1.570821212799284</c:v>
                </c:pt>
                <c:pt idx="64">
                  <c:v>1.2458176852167977</c:v>
                </c:pt>
                <c:pt idx="65">
                  <c:v>1.274679802955665</c:v>
                </c:pt>
                <c:pt idx="66">
                  <c:v>1.139538885065382</c:v>
                </c:pt>
                <c:pt idx="67">
                  <c:v>1.24328276366295</c:v>
                </c:pt>
                <c:pt idx="68">
                  <c:v>1.204311152764761</c:v>
                </c:pt>
                <c:pt idx="69">
                  <c:v>1.3686673448626652</c:v>
                </c:pt>
                <c:pt idx="70">
                  <c:v>1.3082607048124288</c:v>
                </c:pt>
                <c:pt idx="71">
                  <c:v>1.3095479424285423</c:v>
                </c:pt>
                <c:pt idx="72">
                  <c:v>1.0174922347555992</c:v>
                </c:pt>
                <c:pt idx="73">
                  <c:v>1.3387755102040815</c:v>
                </c:pt>
                <c:pt idx="74">
                  <c:v>1.007303712720633</c:v>
                </c:pt>
                <c:pt idx="75">
                  <c:v>1.3692086920869209</c:v>
                </c:pt>
                <c:pt idx="76">
                  <c:v>1.3714539007092199</c:v>
                </c:pt>
                <c:pt idx="77">
                  <c:v>1.3061117882639737</c:v>
                </c:pt>
                <c:pt idx="78">
                  <c:v>1.2075640795841549</c:v>
                </c:pt>
                <c:pt idx="79">
                  <c:v>1.2033031852143139</c:v>
                </c:pt>
                <c:pt idx="80">
                  <c:v>1.5783287027142552</c:v>
                </c:pt>
                <c:pt idx="81">
                  <c:v>1.2373177842565597</c:v>
                </c:pt>
                <c:pt idx="82">
                  <c:v>1.6496815286624205</c:v>
                </c:pt>
                <c:pt idx="83">
                  <c:v>1.3340180772391126</c:v>
                </c:pt>
                <c:pt idx="84">
                  <c:v>1.1954086317722681</c:v>
                </c:pt>
                <c:pt idx="85">
                  <c:v>1.5176240208877285</c:v>
                </c:pt>
                <c:pt idx="86">
                  <c:v>1.2713259765282885</c:v>
                </c:pt>
                <c:pt idx="87">
                  <c:v>1.4155724487445291</c:v>
                </c:pt>
                <c:pt idx="88">
                  <c:v>1.583131067961165</c:v>
                </c:pt>
                <c:pt idx="89">
                  <c:v>1.4363704117756662</c:v>
                </c:pt>
                <c:pt idx="90">
                  <c:v>1.1352525801195004</c:v>
                </c:pt>
                <c:pt idx="91">
                  <c:v>1.1747252747252748</c:v>
                </c:pt>
                <c:pt idx="92">
                  <c:v>1.3711810305517556</c:v>
                </c:pt>
                <c:pt idx="93">
                  <c:v>1.7058118633912522</c:v>
                </c:pt>
                <c:pt idx="94">
                  <c:v>1.2949921752738656</c:v>
                </c:pt>
                <c:pt idx="95">
                  <c:v>1.4294320137693632</c:v>
                </c:pt>
                <c:pt idx="96">
                  <c:v>0.76205243868057515</c:v>
                </c:pt>
                <c:pt idx="97">
                  <c:v>1.1193062084616632</c:v>
                </c:pt>
                <c:pt idx="98">
                  <c:v>1.1393531976744187</c:v>
                </c:pt>
                <c:pt idx="99">
                  <c:v>0.92334939076225564</c:v>
                </c:pt>
                <c:pt idx="100">
                  <c:v>0.92334939076225564</c:v>
                </c:pt>
                <c:pt idx="101">
                  <c:v>1.4862192299600252</c:v>
                </c:pt>
                <c:pt idx="102">
                  <c:v>1.4267829197406663</c:v>
                </c:pt>
                <c:pt idx="103">
                  <c:v>1.6103749647589511</c:v>
                </c:pt>
                <c:pt idx="104">
                  <c:v>1.463850528025995</c:v>
                </c:pt>
                <c:pt idx="105">
                  <c:v>1.4837287423892505</c:v>
                </c:pt>
                <c:pt idx="106">
                  <c:v>1.376333656644035</c:v>
                </c:pt>
                <c:pt idx="107">
                  <c:v>1.3975375626043405</c:v>
                </c:pt>
                <c:pt idx="108">
                  <c:v>1.5734843123378155</c:v>
                </c:pt>
                <c:pt idx="109">
                  <c:v>1.4315352697095436</c:v>
                </c:pt>
                <c:pt idx="110">
                  <c:v>1.4572694661320955</c:v>
                </c:pt>
                <c:pt idx="111">
                  <c:v>1.6304347826086958</c:v>
                </c:pt>
                <c:pt idx="112">
                  <c:v>1.5198431010613751</c:v>
                </c:pt>
                <c:pt idx="113">
                  <c:v>1.6874733702599063</c:v>
                </c:pt>
                <c:pt idx="114">
                  <c:v>1.3801636399920174</c:v>
                </c:pt>
                <c:pt idx="115">
                  <c:v>1.3827932537426566</c:v>
                </c:pt>
                <c:pt idx="116">
                  <c:v>1.5878974358974358</c:v>
                </c:pt>
                <c:pt idx="117">
                  <c:v>1.317157397310069</c:v>
                </c:pt>
                <c:pt idx="118">
                  <c:v>1.5530973451327432</c:v>
                </c:pt>
                <c:pt idx="119">
                  <c:v>1.5381422924901185</c:v>
                </c:pt>
                <c:pt idx="120">
                  <c:v>1.5870755750273824</c:v>
                </c:pt>
                <c:pt idx="121">
                  <c:v>1.4229823842687424</c:v>
                </c:pt>
                <c:pt idx="122">
                  <c:v>1.595104423983831</c:v>
                </c:pt>
                <c:pt idx="123">
                  <c:v>1.4160714285714286</c:v>
                </c:pt>
                <c:pt idx="124">
                  <c:v>1.3125884016973124</c:v>
                </c:pt>
                <c:pt idx="125">
                  <c:v>1.4390532544378696</c:v>
                </c:pt>
                <c:pt idx="126">
                  <c:v>1.0009934432743892</c:v>
                </c:pt>
                <c:pt idx="127">
                  <c:v>1.5059963099630995</c:v>
                </c:pt>
                <c:pt idx="128">
                  <c:v>1.5757383966244727</c:v>
                </c:pt>
                <c:pt idx="129">
                  <c:v>1.7175534559920438</c:v>
                </c:pt>
                <c:pt idx="130">
                  <c:v>1.3347022587268993</c:v>
                </c:pt>
                <c:pt idx="131">
                  <c:v>1.1417636252296388</c:v>
                </c:pt>
                <c:pt idx="132">
                  <c:v>1.412726084114186</c:v>
                </c:pt>
                <c:pt idx="133">
                  <c:v>1.3378995433789953</c:v>
                </c:pt>
                <c:pt idx="134">
                  <c:v>1.353494623655914</c:v>
                </c:pt>
                <c:pt idx="135">
                  <c:v>1.3132898491642888</c:v>
                </c:pt>
                <c:pt idx="136">
                  <c:v>1.2849275953497858</c:v>
                </c:pt>
                <c:pt idx="137">
                  <c:v>1.4195856873822974</c:v>
                </c:pt>
                <c:pt idx="138">
                  <c:v>1.4485277333942022</c:v>
                </c:pt>
                <c:pt idx="139">
                  <c:v>1.4112921222941308</c:v>
                </c:pt>
                <c:pt idx="140">
                  <c:v>1.0915782266347143</c:v>
                </c:pt>
                <c:pt idx="141">
                  <c:v>1.3011952191235057</c:v>
                </c:pt>
                <c:pt idx="142">
                  <c:v>10.638554216867469</c:v>
                </c:pt>
                <c:pt idx="143">
                  <c:v>1.6021643906209739</c:v>
                </c:pt>
                <c:pt idx="144">
                  <c:v>1.3814756671899528</c:v>
                </c:pt>
                <c:pt idx="145">
                  <c:v>1.2261270855520057</c:v>
                </c:pt>
                <c:pt idx="146">
                  <c:v>1.2770335857115125</c:v>
                </c:pt>
                <c:pt idx="147">
                  <c:v>1.0101114321089559</c:v>
                </c:pt>
                <c:pt idx="148">
                  <c:v>1.609180880185302</c:v>
                </c:pt>
                <c:pt idx="149">
                  <c:v>1.6508510638297873</c:v>
                </c:pt>
                <c:pt idx="150">
                  <c:v>1.211549793753683</c:v>
                </c:pt>
                <c:pt idx="151">
                  <c:v>1.5195702225633156</c:v>
                </c:pt>
                <c:pt idx="152">
                  <c:v>1.272307073954984</c:v>
                </c:pt>
                <c:pt idx="153">
                  <c:v>1.3009726555331254</c:v>
                </c:pt>
                <c:pt idx="154">
                  <c:v>1.3716538700975305</c:v>
                </c:pt>
                <c:pt idx="155">
                  <c:v>0.91422319474835889</c:v>
                </c:pt>
                <c:pt idx="156">
                  <c:v>1.431611570247934</c:v>
                </c:pt>
                <c:pt idx="157">
                  <c:v>1.1618940969444889</c:v>
                </c:pt>
                <c:pt idx="158">
                  <c:v>1.20819529206626</c:v>
                </c:pt>
                <c:pt idx="159">
                  <c:v>1.1195492405683489</c:v>
                </c:pt>
                <c:pt idx="160">
                  <c:v>1.3637398065617297</c:v>
                </c:pt>
                <c:pt idx="161">
                  <c:v>1.3920829406220547</c:v>
                </c:pt>
                <c:pt idx="162">
                  <c:v>1.1704459561602418</c:v>
                </c:pt>
                <c:pt idx="163">
                  <c:v>1.0864079220571794</c:v>
                </c:pt>
                <c:pt idx="164">
                  <c:v>1.2292765636774681</c:v>
                </c:pt>
                <c:pt idx="165">
                  <c:v>1.2946943483275661</c:v>
                </c:pt>
                <c:pt idx="166">
                  <c:v>0.87666034155597727</c:v>
                </c:pt>
                <c:pt idx="167">
                  <c:v>1.4215604026845639</c:v>
                </c:pt>
                <c:pt idx="168">
                  <c:v>1.4117647058823528</c:v>
                </c:pt>
                <c:pt idx="169">
                  <c:v>1.3872484483731429</c:v>
                </c:pt>
                <c:pt idx="170">
                  <c:v>1.3738579153458885</c:v>
                </c:pt>
                <c:pt idx="171">
                  <c:v>1.4343180389692016</c:v>
                </c:pt>
                <c:pt idx="172">
                  <c:v>1.3696637703060071</c:v>
                </c:pt>
                <c:pt idx="173">
                  <c:v>1.4325460368294634</c:v>
                </c:pt>
                <c:pt idx="174">
                  <c:v>1.3689131968948482</c:v>
                </c:pt>
                <c:pt idx="175">
                  <c:v>1.808029403449251</c:v>
                </c:pt>
                <c:pt idx="176">
                  <c:v>1.3500100462125777</c:v>
                </c:pt>
                <c:pt idx="177">
                  <c:v>1.3806805708013172</c:v>
                </c:pt>
                <c:pt idx="178">
                  <c:v>1.5922371507784174</c:v>
                </c:pt>
                <c:pt idx="179">
                  <c:v>1.6630653266331659</c:v>
                </c:pt>
                <c:pt idx="180">
                  <c:v>1.3634328358208954</c:v>
                </c:pt>
                <c:pt idx="181">
                  <c:v>1.6533333333333333</c:v>
                </c:pt>
                <c:pt idx="182">
                  <c:v>1.5148822745446469</c:v>
                </c:pt>
                <c:pt idx="183">
                  <c:v>1.3566053511705687</c:v>
                </c:pt>
                <c:pt idx="184">
                  <c:v>1.530120481927711</c:v>
                </c:pt>
                <c:pt idx="185">
                  <c:v>1.5661237785016289</c:v>
                </c:pt>
                <c:pt idx="186">
                  <c:v>0.95196280991735538</c:v>
                </c:pt>
                <c:pt idx="187">
                  <c:v>1.421373700858563</c:v>
                </c:pt>
                <c:pt idx="188">
                  <c:v>1.5271438067804122</c:v>
                </c:pt>
                <c:pt idx="189">
                  <c:v>1.0931857891671521</c:v>
                </c:pt>
                <c:pt idx="190">
                  <c:v>1.2519669551534225</c:v>
                </c:pt>
                <c:pt idx="191">
                  <c:v>1.2449517120280948</c:v>
                </c:pt>
                <c:pt idx="192">
                  <c:v>1.4321151716500553</c:v>
                </c:pt>
                <c:pt idx="193">
                  <c:v>1.4165565830030824</c:v>
                </c:pt>
                <c:pt idx="194">
                  <c:v>1.266543095458758</c:v>
                </c:pt>
                <c:pt idx="195">
                  <c:v>1.2932914433561264</c:v>
                </c:pt>
                <c:pt idx="196">
                  <c:v>1.4056990569905696</c:v>
                </c:pt>
                <c:pt idx="197">
                  <c:v>1.4234100993027679</c:v>
                </c:pt>
                <c:pt idx="198">
                  <c:v>1.5890410958904109</c:v>
                </c:pt>
                <c:pt idx="199">
                  <c:v>1.3464566929133861</c:v>
                </c:pt>
                <c:pt idx="200">
                  <c:v>1.5838095238095238</c:v>
                </c:pt>
                <c:pt idx="201">
                  <c:v>1.4522918615528533</c:v>
                </c:pt>
                <c:pt idx="202">
                  <c:v>1.2706753962784287</c:v>
                </c:pt>
                <c:pt idx="203">
                  <c:v>1.2968079148777301</c:v>
                </c:pt>
                <c:pt idx="204">
                  <c:v>1.5222466960352423</c:v>
                </c:pt>
                <c:pt idx="205">
                  <c:v>1.1947111030610396</c:v>
                </c:pt>
                <c:pt idx="206">
                  <c:v>1.4082186470246172</c:v>
                </c:pt>
                <c:pt idx="207">
                  <c:v>1.4465212876427831</c:v>
                </c:pt>
                <c:pt idx="208">
                  <c:v>1.3114083983649201</c:v>
                </c:pt>
                <c:pt idx="209">
                  <c:v>1.3544435215946846</c:v>
                </c:pt>
                <c:pt idx="210">
                  <c:v>1.4545084469774068</c:v>
                </c:pt>
                <c:pt idx="211">
                  <c:v>1.1873634683246512</c:v>
                </c:pt>
                <c:pt idx="212">
                  <c:v>1.1719532554257095</c:v>
                </c:pt>
                <c:pt idx="213">
                  <c:v>1.1970642201834862</c:v>
                </c:pt>
                <c:pt idx="214">
                  <c:v>1.1838697743248243</c:v>
                </c:pt>
                <c:pt idx="215">
                  <c:v>1.2050431320504313</c:v>
                </c:pt>
                <c:pt idx="216">
                  <c:v>1.0600545950864424</c:v>
                </c:pt>
                <c:pt idx="217">
                  <c:v>1.5475665932305227</c:v>
                </c:pt>
                <c:pt idx="218">
                  <c:v>1.5000994233446012</c:v>
                </c:pt>
                <c:pt idx="219">
                  <c:v>1.7560162020490828</c:v>
                </c:pt>
                <c:pt idx="220">
                  <c:v>1.4054167541465461</c:v>
                </c:pt>
                <c:pt idx="221">
                  <c:v>1.4675925925925926</c:v>
                </c:pt>
                <c:pt idx="222">
                  <c:v>1.4624584717607974</c:v>
                </c:pt>
                <c:pt idx="223">
                  <c:v>1.2377115229653504</c:v>
                </c:pt>
                <c:pt idx="224">
                  <c:v>1.4572694661320955</c:v>
                </c:pt>
                <c:pt idx="225">
                  <c:v>1.2806070826306915</c:v>
                </c:pt>
                <c:pt idx="226">
                  <c:v>1.9164156626506021</c:v>
                </c:pt>
                <c:pt idx="227">
                  <c:v>1.3478260869565217</c:v>
                </c:pt>
                <c:pt idx="228">
                  <c:v>1.2577464788732393</c:v>
                </c:pt>
                <c:pt idx="229">
                  <c:v>1.3580657791699298</c:v>
                </c:pt>
                <c:pt idx="230">
                  <c:v>1.0425335182616737</c:v>
                </c:pt>
                <c:pt idx="231">
                  <c:v>1.5325506937033084</c:v>
                </c:pt>
                <c:pt idx="232">
                  <c:v>1.3724109362054682</c:v>
                </c:pt>
                <c:pt idx="233">
                  <c:v>1.6689618644067798</c:v>
                </c:pt>
                <c:pt idx="234">
                  <c:v>1.2679862961553103</c:v>
                </c:pt>
                <c:pt idx="235">
                  <c:v>1.4114173228346458</c:v>
                </c:pt>
                <c:pt idx="236">
                  <c:v>1.1642730670863664</c:v>
                </c:pt>
                <c:pt idx="237">
                  <c:v>1.5352550808793033</c:v>
                </c:pt>
                <c:pt idx="238">
                  <c:v>1.2008464794151599</c:v>
                </c:pt>
                <c:pt idx="239">
                  <c:v>1.4336180124223601</c:v>
                </c:pt>
                <c:pt idx="240">
                  <c:v>1.4565943238731218</c:v>
                </c:pt>
                <c:pt idx="241">
                  <c:v>1.573774179037337</c:v>
                </c:pt>
                <c:pt idx="242">
                  <c:v>1.4725322827752245</c:v>
                </c:pt>
                <c:pt idx="243">
                  <c:v>1.3387769914716023</c:v>
                </c:pt>
                <c:pt idx="244">
                  <c:v>1.3650667197769371</c:v>
                </c:pt>
                <c:pt idx="245">
                  <c:v>1.1362489486963834</c:v>
                </c:pt>
                <c:pt idx="246">
                  <c:v>1.2402960823253295</c:v>
                </c:pt>
                <c:pt idx="247">
                  <c:v>1.1813734055565264</c:v>
                </c:pt>
                <c:pt idx="248">
                  <c:v>1.4572694661320955</c:v>
                </c:pt>
                <c:pt idx="249">
                  <c:v>1.6165781951817071</c:v>
                </c:pt>
                <c:pt idx="250">
                  <c:v>1.5517618734952945</c:v>
                </c:pt>
                <c:pt idx="251">
                  <c:v>1.6287245444801717</c:v>
                </c:pt>
                <c:pt idx="252">
                  <c:v>1.1642692750287686</c:v>
                </c:pt>
                <c:pt idx="253">
                  <c:v>1.2990615224191866</c:v>
                </c:pt>
                <c:pt idx="254">
                  <c:v>1.5999077065066913</c:v>
                </c:pt>
                <c:pt idx="255">
                  <c:v>1.2534934497816594</c:v>
                </c:pt>
                <c:pt idx="256">
                  <c:v>1.3635036496350363</c:v>
                </c:pt>
                <c:pt idx="257">
                  <c:v>1.3722563652326603</c:v>
                </c:pt>
                <c:pt idx="258">
                  <c:v>1.4286012090890141</c:v>
                </c:pt>
                <c:pt idx="259">
                  <c:v>1.0301615798922801</c:v>
                </c:pt>
                <c:pt idx="260">
                  <c:v>1.211040053853921</c:v>
                </c:pt>
                <c:pt idx="261">
                  <c:v>1.7277413308341143</c:v>
                </c:pt>
                <c:pt idx="262">
                  <c:v>1.4704559394806789</c:v>
                </c:pt>
                <c:pt idx="263">
                  <c:v>1.2572833900870222</c:v>
                </c:pt>
                <c:pt idx="264">
                  <c:v>1.3184859154929578</c:v>
                </c:pt>
                <c:pt idx="265">
                  <c:v>1.29491341991342</c:v>
                </c:pt>
                <c:pt idx="266">
                  <c:v>1.2167374959136972</c:v>
                </c:pt>
                <c:pt idx="267">
                  <c:v>1.3074650384085087</c:v>
                </c:pt>
                <c:pt idx="268">
                  <c:v>1.2692307692307689</c:v>
                </c:pt>
                <c:pt idx="269">
                  <c:v>1.2064356435643564</c:v>
                </c:pt>
                <c:pt idx="270">
                  <c:v>1.533921568627451</c:v>
                </c:pt>
                <c:pt idx="271">
                  <c:v>1.5651851851851852</c:v>
                </c:pt>
                <c:pt idx="272">
                  <c:v>1.5681055692238872</c:v>
                </c:pt>
                <c:pt idx="273">
                  <c:v>1.3111489361702129</c:v>
                </c:pt>
                <c:pt idx="274">
                  <c:v>1.4168914712595975</c:v>
                </c:pt>
                <c:pt idx="275">
                  <c:v>1.354018912529551</c:v>
                </c:pt>
                <c:pt idx="276">
                  <c:v>1.3330719466771221</c:v>
                </c:pt>
                <c:pt idx="277">
                  <c:v>1.1664012738853504</c:v>
                </c:pt>
                <c:pt idx="278">
                  <c:v>1.1316196965004646</c:v>
                </c:pt>
                <c:pt idx="279">
                  <c:v>1.2310702406574057</c:v>
                </c:pt>
                <c:pt idx="280">
                  <c:v>1.3054897314375986</c:v>
                </c:pt>
                <c:pt idx="281">
                  <c:v>1.0851231838281743</c:v>
                </c:pt>
                <c:pt idx="282">
                  <c:v>1.5804888327012221</c:v>
                </c:pt>
                <c:pt idx="283">
                  <c:v>1.5025100401606424</c:v>
                </c:pt>
                <c:pt idx="284">
                  <c:v>1.649171270718232</c:v>
                </c:pt>
                <c:pt idx="285">
                  <c:v>1.6512614949304412</c:v>
                </c:pt>
                <c:pt idx="286">
                  <c:v>1.3566119273984443</c:v>
                </c:pt>
                <c:pt idx="287">
                  <c:v>1.1983471074380165</c:v>
                </c:pt>
                <c:pt idx="288">
                  <c:v>1.2082379862700228</c:v>
                </c:pt>
                <c:pt idx="289">
                  <c:v>1.3147924224103185</c:v>
                </c:pt>
                <c:pt idx="290">
                  <c:v>1.1625581796242028</c:v>
                </c:pt>
                <c:pt idx="291">
                  <c:v>1.234692012429172</c:v>
                </c:pt>
                <c:pt idx="292">
                  <c:v>1.2550028587764437</c:v>
                </c:pt>
                <c:pt idx="293">
                  <c:v>-1.4076618779929211</c:v>
                </c:pt>
                <c:pt idx="294">
                  <c:v>1.2786987152921674</c:v>
                </c:pt>
                <c:pt idx="295">
                  <c:v>1.180280737358363</c:v>
                </c:pt>
                <c:pt idx="296">
                  <c:v>1.2911392405063291</c:v>
                </c:pt>
                <c:pt idx="297">
                  <c:v>1.2808579522460541</c:v>
                </c:pt>
                <c:pt idx="298">
                  <c:v>1.5494791666666667</c:v>
                </c:pt>
                <c:pt idx="299">
                  <c:v>1.4162446830058741</c:v>
                </c:pt>
                <c:pt idx="300">
                  <c:v>1.4240674955595027</c:v>
                </c:pt>
                <c:pt idx="301">
                  <c:v>1.2864244741873805</c:v>
                </c:pt>
                <c:pt idx="302">
                  <c:v>1.1395790200138025</c:v>
                </c:pt>
                <c:pt idx="303">
                  <c:v>1.346876895087932</c:v>
                </c:pt>
                <c:pt idx="304">
                  <c:v>1.1180415828303154</c:v>
                </c:pt>
                <c:pt idx="305">
                  <c:v>1.4750486066104991</c:v>
                </c:pt>
                <c:pt idx="306">
                  <c:v>1.4561105722599417</c:v>
                </c:pt>
                <c:pt idx="307">
                  <c:v>1.0374262271484094</c:v>
                </c:pt>
                <c:pt idx="308">
                  <c:v>1.0838627700127064</c:v>
                </c:pt>
                <c:pt idx="309">
                  <c:v>1.1281565656565657</c:v>
                </c:pt>
                <c:pt idx="310">
                  <c:v>1.3104634026526936</c:v>
                </c:pt>
                <c:pt idx="311">
                  <c:v>1.6522304027717627</c:v>
                </c:pt>
                <c:pt idx="312">
                  <c:v>1.4608988764044946</c:v>
                </c:pt>
                <c:pt idx="313">
                  <c:v>1.4340753424657535</c:v>
                </c:pt>
                <c:pt idx="314">
                  <c:v>1.3115415657788538</c:v>
                </c:pt>
                <c:pt idx="315">
                  <c:v>1.4396911519198663</c:v>
                </c:pt>
                <c:pt idx="316">
                  <c:v>1.301043219076006</c:v>
                </c:pt>
                <c:pt idx="317">
                  <c:v>1.4813416259440246</c:v>
                </c:pt>
                <c:pt idx="318">
                  <c:v>1.4404406273338313</c:v>
                </c:pt>
                <c:pt idx="319">
                  <c:v>1.4916666666666667</c:v>
                </c:pt>
                <c:pt idx="320">
                  <c:v>1.2799664710813077</c:v>
                </c:pt>
                <c:pt idx="321">
                  <c:v>0.7749784048373165</c:v>
                </c:pt>
                <c:pt idx="322">
                  <c:v>0.8136317395727366</c:v>
                </c:pt>
                <c:pt idx="323">
                  <c:v>1.4630842176563559</c:v>
                </c:pt>
                <c:pt idx="324">
                  <c:v>1.1766242246163892</c:v>
                </c:pt>
                <c:pt idx="325">
                  <c:v>1.5167898627243925</c:v>
                </c:pt>
                <c:pt idx="326">
                  <c:v>1.4693687398089914</c:v>
                </c:pt>
                <c:pt idx="327">
                  <c:v>1.2220711093841072</c:v>
                </c:pt>
                <c:pt idx="328">
                  <c:v>1.088472390165256</c:v>
                </c:pt>
                <c:pt idx="329">
                  <c:v>1.2346403858251207</c:v>
                </c:pt>
                <c:pt idx="330">
                  <c:v>1.2937956204379562</c:v>
                </c:pt>
                <c:pt idx="331">
                  <c:v>1.2715218278253773</c:v>
                </c:pt>
                <c:pt idx="332">
                  <c:v>1.4848659003831417</c:v>
                </c:pt>
                <c:pt idx="333">
                  <c:v>1.3981647715938559</c:v>
                </c:pt>
                <c:pt idx="334">
                  <c:v>1.2640016233766234</c:v>
                </c:pt>
                <c:pt idx="335">
                  <c:v>1.0812564015022192</c:v>
                </c:pt>
                <c:pt idx="336">
                  <c:v>1.2669719291260204</c:v>
                </c:pt>
                <c:pt idx="337">
                  <c:v>1.2655721056194988</c:v>
                </c:pt>
                <c:pt idx="338">
                  <c:v>1.4355179704016916</c:v>
                </c:pt>
                <c:pt idx="339">
                  <c:v>1.3685344827586208</c:v>
                </c:pt>
                <c:pt idx="340">
                  <c:v>1.101522842639594</c:v>
                </c:pt>
                <c:pt idx="341">
                  <c:v>1.472457627118644</c:v>
                </c:pt>
                <c:pt idx="342">
                  <c:v>1.5021276595744679</c:v>
                </c:pt>
                <c:pt idx="343">
                  <c:v>1.4979838709677418</c:v>
                </c:pt>
                <c:pt idx="344">
                  <c:v>1.4221311475409839</c:v>
                </c:pt>
                <c:pt idx="345">
                  <c:v>1.376953125</c:v>
                </c:pt>
                <c:pt idx="346">
                  <c:v>1.4815409309791332</c:v>
                </c:pt>
                <c:pt idx="347">
                  <c:v>1.6235827664399092</c:v>
                </c:pt>
                <c:pt idx="348">
                  <c:v>1.4131736526946106</c:v>
                </c:pt>
                <c:pt idx="349">
                  <c:v>1.3987206823027718</c:v>
                </c:pt>
                <c:pt idx="350">
                  <c:v>1.3891304347826086</c:v>
                </c:pt>
                <c:pt idx="351">
                  <c:v>1.3567010309278349</c:v>
                </c:pt>
                <c:pt idx="352">
                  <c:v>1.3554216867469879</c:v>
                </c:pt>
                <c:pt idx="353">
                  <c:v>1.6252771618625277</c:v>
                </c:pt>
                <c:pt idx="354">
                  <c:v>1.6044444444444446</c:v>
                </c:pt>
                <c:pt idx="355">
                  <c:v>1.1912832929782085</c:v>
                </c:pt>
                <c:pt idx="356">
                  <c:v>1.4946466809421839</c:v>
                </c:pt>
                <c:pt idx="357">
                  <c:v>1.4210526315789473</c:v>
                </c:pt>
                <c:pt idx="358">
                  <c:v>1.559652928416486</c:v>
                </c:pt>
                <c:pt idx="359">
                  <c:v>1.4264521521103217</c:v>
                </c:pt>
                <c:pt idx="360">
                  <c:v>1.5290322580645159</c:v>
                </c:pt>
                <c:pt idx="361">
                  <c:v>1.6004273504273507</c:v>
                </c:pt>
                <c:pt idx="362">
                  <c:v>1.4246858000375164</c:v>
                </c:pt>
                <c:pt idx="363">
                  <c:v>1.5195876288659795</c:v>
                </c:pt>
                <c:pt idx="364">
                  <c:v>1.4048582995951417</c:v>
                </c:pt>
                <c:pt idx="365">
                  <c:v>1.4219409282700424</c:v>
                </c:pt>
                <c:pt idx="366">
                  <c:v>1.5131313131313133</c:v>
                </c:pt>
                <c:pt idx="367">
                  <c:v>1.4587737843551798</c:v>
                </c:pt>
                <c:pt idx="368">
                  <c:v>-1.4453961456102782</c:v>
                </c:pt>
                <c:pt idx="369">
                  <c:v>1.4294605809128631</c:v>
                </c:pt>
                <c:pt idx="370">
                  <c:v>1.7296703296703297</c:v>
                </c:pt>
                <c:pt idx="371">
                  <c:v>1.404471544715447</c:v>
                </c:pt>
                <c:pt idx="372">
                  <c:v>1.39375</c:v>
                </c:pt>
                <c:pt idx="373">
                  <c:v>1.3911205073995772</c:v>
                </c:pt>
                <c:pt idx="374">
                  <c:v>1.3679833679833679</c:v>
                </c:pt>
                <c:pt idx="375">
                  <c:v>1.3665254237288136</c:v>
                </c:pt>
                <c:pt idx="376">
                  <c:v>1.7016317016317017</c:v>
                </c:pt>
                <c:pt idx="377">
                  <c:v>1.5817120622568095</c:v>
                </c:pt>
                <c:pt idx="378">
                  <c:v>1.5223140495867769</c:v>
                </c:pt>
                <c:pt idx="379">
                  <c:v>1.3588548601864179</c:v>
                </c:pt>
                <c:pt idx="380">
                  <c:v>1.5034919249236141</c:v>
                </c:pt>
                <c:pt idx="381">
                  <c:v>1.4259259259259258</c:v>
                </c:pt>
                <c:pt idx="382">
                  <c:v>1.3729508196721312</c:v>
                </c:pt>
                <c:pt idx="383">
                  <c:v>0.82594936708860756</c:v>
                </c:pt>
                <c:pt idx="384">
                  <c:v>1.079942784488239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BD-40F5-A2FC-F68880D489A2}"/>
            </c:ext>
          </c:extLst>
        </c:ser>
        <c:ser>
          <c:idx val="3"/>
          <c:order val="3"/>
          <c:tx>
            <c:v>GOWN</c:v>
          </c:tx>
          <c:spPr>
            <a:ln w="28575">
              <a:noFill/>
            </a:ln>
          </c:spPr>
          <c:xVal>
            <c:numRef>
              <c:f>World!$J$1063:$J$1081</c:f>
              <c:numCache>
                <c:formatCode>General</c:formatCode>
                <c:ptCount val="19"/>
                <c:pt idx="0">
                  <c:v>-41.6</c:v>
                </c:pt>
                <c:pt idx="1">
                  <c:v>-16.879999999999995</c:v>
                </c:pt>
                <c:pt idx="2">
                  <c:v>-16.700000000000003</c:v>
                </c:pt>
                <c:pt idx="3">
                  <c:v>-5.6839999999999975</c:v>
                </c:pt>
                <c:pt idx="4">
                  <c:v>-13.525000000000006</c:v>
                </c:pt>
                <c:pt idx="5">
                  <c:v>-29.791499999999992</c:v>
                </c:pt>
                <c:pt idx="6">
                  <c:v>-15.901000000000003</c:v>
                </c:pt>
                <c:pt idx="7">
                  <c:v>-16.700000000000003</c:v>
                </c:pt>
                <c:pt idx="8">
                  <c:v>-14.557000000000002</c:v>
                </c:pt>
                <c:pt idx="9">
                  <c:v>-16.5</c:v>
                </c:pt>
                <c:pt idx="10">
                  <c:v>-14.399999999999999</c:v>
                </c:pt>
                <c:pt idx="11">
                  <c:v>-14.799999999999997</c:v>
                </c:pt>
                <c:pt idx="12">
                  <c:v>-9.8960000000000008</c:v>
                </c:pt>
                <c:pt idx="13">
                  <c:v>-10.110999999999997</c:v>
                </c:pt>
                <c:pt idx="14">
                  <c:v>-51.099999999999994</c:v>
                </c:pt>
                <c:pt idx="15">
                  <c:v>-50.5</c:v>
                </c:pt>
                <c:pt idx="16">
                  <c:v>-50.8</c:v>
                </c:pt>
                <c:pt idx="17">
                  <c:v>-38.300000000000004</c:v>
                </c:pt>
                <c:pt idx="18">
                  <c:v>-8.1730000000000018</c:v>
                </c:pt>
              </c:numCache>
            </c:numRef>
          </c:xVal>
          <c:yVal>
            <c:numRef>
              <c:f>World!$N$1063:$N$1081</c:f>
              <c:numCache>
                <c:formatCode>General</c:formatCode>
                <c:ptCount val="19"/>
                <c:pt idx="0">
                  <c:v>2.1523545706371192</c:v>
                </c:pt>
                <c:pt idx="1">
                  <c:v>1.2750977835723598</c:v>
                </c:pt>
                <c:pt idx="2">
                  <c:v>1.3326693227091635</c:v>
                </c:pt>
                <c:pt idx="3">
                  <c:v>1.0862518968133534</c:v>
                </c:pt>
                <c:pt idx="4">
                  <c:v>1.224761113419194</c:v>
                </c:pt>
                <c:pt idx="5">
                  <c:v>1.6769564624613704</c:v>
                </c:pt>
                <c:pt idx="6">
                  <c:v>1.2760206915706154</c:v>
                </c:pt>
                <c:pt idx="7">
                  <c:v>1.3211538461538461</c:v>
                </c:pt>
                <c:pt idx="8">
                  <c:v>1.3070578805264934</c:v>
                </c:pt>
                <c:pt idx="9">
                  <c:v>1.3113207547169812</c:v>
                </c:pt>
                <c:pt idx="10">
                  <c:v>1.3006263048016702</c:v>
                </c:pt>
                <c:pt idx="11">
                  <c:v>1.2705667276051187</c:v>
                </c:pt>
                <c:pt idx="12">
                  <c:v>1.1679850619589205</c:v>
                </c:pt>
                <c:pt idx="13">
                  <c:v>1.1709990021816705</c:v>
                </c:pt>
                <c:pt idx="14">
                  <c:v>2.2254196642685851</c:v>
                </c:pt>
                <c:pt idx="15">
                  <c:v>2.2081339712918662</c:v>
                </c:pt>
                <c:pt idx="16">
                  <c:v>2.2095238095238097</c:v>
                </c:pt>
                <c:pt idx="17">
                  <c:v>1.8399122807017545</c:v>
                </c:pt>
                <c:pt idx="18">
                  <c:v>1.1709403497030035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FBD-40F5-A2FC-F68880D489A2}"/>
            </c:ext>
          </c:extLst>
        </c:ser>
        <c:ser>
          <c:idx val="4"/>
          <c:order val="4"/>
          <c:tx>
            <c:v>West Virginia</c:v>
          </c:tx>
          <c:spPr>
            <a:ln w="28575">
              <a:noFill/>
            </a:ln>
          </c:spPr>
          <c:xVal>
            <c:numRef>
              <c:f>World!$J$1082:$J$1093</c:f>
              <c:numCache>
                <c:formatCode>General</c:formatCode>
                <c:ptCount val="12"/>
                <c:pt idx="0">
                  <c:v>-56.94</c:v>
                </c:pt>
                <c:pt idx="1">
                  <c:v>-27.25</c:v>
                </c:pt>
                <c:pt idx="2">
                  <c:v>-25.689999999999998</c:v>
                </c:pt>
                <c:pt idx="3">
                  <c:v>-25.749999999999993</c:v>
                </c:pt>
                <c:pt idx="4">
                  <c:v>-28.269999999999996</c:v>
                </c:pt>
                <c:pt idx="5">
                  <c:v>-23</c:v>
                </c:pt>
                <c:pt idx="6">
                  <c:v>-42.650000000000006</c:v>
                </c:pt>
                <c:pt idx="7">
                  <c:v>-13.589999999999996</c:v>
                </c:pt>
                <c:pt idx="8">
                  <c:v>-10.29</c:v>
                </c:pt>
                <c:pt idx="9">
                  <c:v>-10.530000000000001</c:v>
                </c:pt>
                <c:pt idx="10">
                  <c:v>-43.45</c:v>
                </c:pt>
                <c:pt idx="11">
                  <c:v>-31.150000000000006</c:v>
                </c:pt>
              </c:numCache>
            </c:numRef>
          </c:xVal>
          <c:yVal>
            <c:numRef>
              <c:f>World!$N$1082:$N$1093</c:f>
              <c:numCache>
                <c:formatCode>General</c:formatCode>
                <c:ptCount val="12"/>
                <c:pt idx="0">
                  <c:v>2.664912280701754</c:v>
                </c:pt>
                <c:pt idx="1">
                  <c:v>1.7654494382022472</c:v>
                </c:pt>
                <c:pt idx="2">
                  <c:v>1.7096685082872927</c:v>
                </c:pt>
                <c:pt idx="3">
                  <c:v>1.6670984455958546</c:v>
                </c:pt>
                <c:pt idx="4">
                  <c:v>1.7682065217391303</c:v>
                </c:pt>
                <c:pt idx="5">
                  <c:v>1.6020942408376964</c:v>
                </c:pt>
                <c:pt idx="6">
                  <c:v>2.1527027027027028</c:v>
                </c:pt>
                <c:pt idx="7">
                  <c:v>1.3663072776280323</c:v>
                </c:pt>
                <c:pt idx="8">
                  <c:v>1.2736702127659574</c:v>
                </c:pt>
                <c:pt idx="9">
                  <c:v>1.2713917525773197</c:v>
                </c:pt>
                <c:pt idx="10">
                  <c:v>2.2414285714285715</c:v>
                </c:pt>
                <c:pt idx="11">
                  <c:v>1.8133159268929506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FBD-40F5-A2FC-F68880D489A2}"/>
            </c:ext>
          </c:extLst>
        </c:ser>
        <c:ser>
          <c:idx val="5"/>
          <c:order val="5"/>
          <c:tx>
            <c:v>mannville low</c:v>
          </c:tx>
          <c:spPr>
            <a:ln w="28575">
              <a:noFill/>
            </a:ln>
          </c:spPr>
          <c:xVal>
            <c:numRef>
              <c:f>World!$J$560:$J$569</c:f>
              <c:numCache>
                <c:formatCode>General</c:formatCode>
                <c:ptCount val="10"/>
                <c:pt idx="0">
                  <c:v>-13.600000000000001</c:v>
                </c:pt>
                <c:pt idx="1">
                  <c:v>-15.099999999999994</c:v>
                </c:pt>
                <c:pt idx="2">
                  <c:v>-13.600000000000001</c:v>
                </c:pt>
                <c:pt idx="3">
                  <c:v>-16.400000000000006</c:v>
                </c:pt>
                <c:pt idx="4">
                  <c:v>-15.5</c:v>
                </c:pt>
                <c:pt idx="5">
                  <c:v>-18.200000000000003</c:v>
                </c:pt>
                <c:pt idx="6">
                  <c:v>-19.399999999999999</c:v>
                </c:pt>
                <c:pt idx="7">
                  <c:v>-30.799999999999997</c:v>
                </c:pt>
                <c:pt idx="8">
                  <c:v>-27.4</c:v>
                </c:pt>
                <c:pt idx="9">
                  <c:v>-25.4</c:v>
                </c:pt>
              </c:numCache>
            </c:numRef>
          </c:xVal>
          <c:yVal>
            <c:numRef>
              <c:f>World!$N$560:$N$569</c:f>
              <c:numCache>
                <c:formatCode>General</c:formatCode>
                <c:ptCount val="10"/>
                <c:pt idx="0">
                  <c:v>1.2513863216266174</c:v>
                </c:pt>
                <c:pt idx="1">
                  <c:v>1.2903846153846152</c:v>
                </c:pt>
                <c:pt idx="2">
                  <c:v>1.2645914396887159</c:v>
                </c:pt>
                <c:pt idx="3">
                  <c:v>1.3416666666666668</c:v>
                </c:pt>
                <c:pt idx="4">
                  <c:v>1.3249475890985325</c:v>
                </c:pt>
                <c:pt idx="5">
                  <c:v>1.40625</c:v>
                </c:pt>
                <c:pt idx="6">
                  <c:v>1.4449541284403669</c:v>
                </c:pt>
                <c:pt idx="7">
                  <c:v>2.0232558139534884</c:v>
                </c:pt>
                <c:pt idx="8">
                  <c:v>1.9013157894736843</c:v>
                </c:pt>
                <c:pt idx="9">
                  <c:v>1.8037974683544302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FBD-40F5-A2FC-F68880D489A2}"/>
            </c:ext>
          </c:extLst>
        </c:ser>
        <c:ser>
          <c:idx val="6"/>
          <c:order val="6"/>
          <c:tx>
            <c:v>HC/BR</c:v>
          </c:tx>
          <c:spPr>
            <a:ln w="28575">
              <a:noFill/>
            </a:ln>
          </c:spPr>
          <c:xVal>
            <c:numRef>
              <c:f>World!$J$607:$J$644</c:f>
              <c:numCache>
                <c:formatCode>General</c:formatCode>
                <c:ptCount val="38"/>
                <c:pt idx="0">
                  <c:v>-11.799999999999997</c:v>
                </c:pt>
                <c:pt idx="1">
                  <c:v>-21.5</c:v>
                </c:pt>
                <c:pt idx="2">
                  <c:v>-19.899999999999999</c:v>
                </c:pt>
                <c:pt idx="3">
                  <c:v>-19.5</c:v>
                </c:pt>
                <c:pt idx="4">
                  <c:v>-20.200000000000003</c:v>
                </c:pt>
                <c:pt idx="5">
                  <c:v>-19.200000000000003</c:v>
                </c:pt>
                <c:pt idx="6">
                  <c:v>-20.199999999999996</c:v>
                </c:pt>
                <c:pt idx="7">
                  <c:v>-19.599999999999994</c:v>
                </c:pt>
                <c:pt idx="8">
                  <c:v>-20.199999999999996</c:v>
                </c:pt>
                <c:pt idx="9">
                  <c:v>-19.600000000000001</c:v>
                </c:pt>
                <c:pt idx="10">
                  <c:v>-21.199999999999996</c:v>
                </c:pt>
                <c:pt idx="11">
                  <c:v>-20.400000000000006</c:v>
                </c:pt>
                <c:pt idx="12">
                  <c:v>-19.599999999999994</c:v>
                </c:pt>
                <c:pt idx="13">
                  <c:v>-20.100000000000001</c:v>
                </c:pt>
                <c:pt idx="14">
                  <c:v>-18.600000000000001</c:v>
                </c:pt>
                <c:pt idx="15">
                  <c:v>-16.5</c:v>
                </c:pt>
                <c:pt idx="16">
                  <c:v>-17.900000000000006</c:v>
                </c:pt>
                <c:pt idx="17">
                  <c:v>-18.5</c:v>
                </c:pt>
                <c:pt idx="18">
                  <c:v>-18.200000000000003</c:v>
                </c:pt>
                <c:pt idx="19">
                  <c:v>-20.199999999999996</c:v>
                </c:pt>
                <c:pt idx="20">
                  <c:v>-18.700000000000003</c:v>
                </c:pt>
                <c:pt idx="21">
                  <c:v>-18.300000000000004</c:v>
                </c:pt>
                <c:pt idx="22">
                  <c:v>-18.400000000000006</c:v>
                </c:pt>
                <c:pt idx="23">
                  <c:v>-17.800000000000004</c:v>
                </c:pt>
                <c:pt idx="24">
                  <c:v>-18</c:v>
                </c:pt>
                <c:pt idx="25">
                  <c:v>-19.100000000000001</c:v>
                </c:pt>
                <c:pt idx="26">
                  <c:v>-17.900000000000006</c:v>
                </c:pt>
                <c:pt idx="27">
                  <c:v>-19.699999999999996</c:v>
                </c:pt>
                <c:pt idx="28">
                  <c:v>-20.100000000000001</c:v>
                </c:pt>
                <c:pt idx="29">
                  <c:v>-19.399999999999999</c:v>
                </c:pt>
                <c:pt idx="30">
                  <c:v>-19.100000000000001</c:v>
                </c:pt>
                <c:pt idx="31">
                  <c:v>-19.700000000000003</c:v>
                </c:pt>
                <c:pt idx="32">
                  <c:v>-19.599999999999994</c:v>
                </c:pt>
                <c:pt idx="33">
                  <c:v>-14.299999999999997</c:v>
                </c:pt>
                <c:pt idx="34">
                  <c:v>-14.200000000000003</c:v>
                </c:pt>
                <c:pt idx="35">
                  <c:v>-14</c:v>
                </c:pt>
                <c:pt idx="36">
                  <c:v>-13.699999999999996</c:v>
                </c:pt>
                <c:pt idx="37">
                  <c:v>-14.799999999999997</c:v>
                </c:pt>
              </c:numCache>
            </c:numRef>
          </c:xVal>
          <c:yVal>
            <c:numRef>
              <c:f>World!$N$607:$N$644</c:f>
              <c:numCache>
                <c:formatCode>General</c:formatCode>
                <c:ptCount val="38"/>
                <c:pt idx="0">
                  <c:v>1.4125874125874125</c:v>
                </c:pt>
                <c:pt idx="1">
                  <c:v>1.617816091954023</c:v>
                </c:pt>
                <c:pt idx="2">
                  <c:v>1.5589887640449438</c:v>
                </c:pt>
                <c:pt idx="3">
                  <c:v>1.5386740331491713</c:v>
                </c:pt>
                <c:pt idx="4">
                  <c:v>1.5690140845070424</c:v>
                </c:pt>
                <c:pt idx="5">
                  <c:v>1.5147453083109921</c:v>
                </c:pt>
                <c:pt idx="6">
                  <c:v>1.5658263305322127</c:v>
                </c:pt>
                <c:pt idx="7">
                  <c:v>1.5414364640883975</c:v>
                </c:pt>
                <c:pt idx="8">
                  <c:v>1.5658263305322127</c:v>
                </c:pt>
                <c:pt idx="9">
                  <c:v>1.550561797752809</c:v>
                </c:pt>
                <c:pt idx="10">
                  <c:v>1.6198830409356724</c:v>
                </c:pt>
                <c:pt idx="11">
                  <c:v>1.577903682719547</c:v>
                </c:pt>
                <c:pt idx="12">
                  <c:v>1.5490196078431371</c:v>
                </c:pt>
                <c:pt idx="13">
                  <c:v>1.5461956521739131</c:v>
                </c:pt>
                <c:pt idx="14">
                  <c:v>1.5123966942148761</c:v>
                </c:pt>
                <c:pt idx="15">
                  <c:v>1.4308093994778068</c:v>
                </c:pt>
                <c:pt idx="16">
                  <c:v>1.486413043478261</c:v>
                </c:pt>
                <c:pt idx="17">
                  <c:v>1.5040871934604905</c:v>
                </c:pt>
                <c:pt idx="18">
                  <c:v>1.4853333333333334</c:v>
                </c:pt>
                <c:pt idx="19">
                  <c:v>1.5674157303370786</c:v>
                </c:pt>
                <c:pt idx="20">
                  <c:v>1.5081521739130437</c:v>
                </c:pt>
                <c:pt idx="21">
                  <c:v>1.4959349593495936</c:v>
                </c:pt>
                <c:pt idx="22">
                  <c:v>1.506887052341598</c:v>
                </c:pt>
                <c:pt idx="23">
                  <c:v>1.4890109890109891</c:v>
                </c:pt>
                <c:pt idx="24">
                  <c:v>1.4972375690607735</c:v>
                </c:pt>
                <c:pt idx="25">
                  <c:v>1.5232876712328767</c:v>
                </c:pt>
                <c:pt idx="26">
                  <c:v>1.486413043478261</c:v>
                </c:pt>
                <c:pt idx="27">
                  <c:v>1.5441988950276242</c:v>
                </c:pt>
                <c:pt idx="28">
                  <c:v>1.553719008264463</c:v>
                </c:pt>
                <c:pt idx="29">
                  <c:v>1.5286103542234331</c:v>
                </c:pt>
                <c:pt idx="30">
                  <c:v>1.5335195530726258</c:v>
                </c:pt>
                <c:pt idx="31">
                  <c:v>1.5644699140401148</c:v>
                </c:pt>
                <c:pt idx="32">
                  <c:v>1.5568181818181817</c:v>
                </c:pt>
                <c:pt idx="33">
                  <c:v>1.3470873786407767</c:v>
                </c:pt>
                <c:pt idx="34">
                  <c:v>1.3429951690821258</c:v>
                </c:pt>
                <c:pt idx="35">
                  <c:v>1.3381642512077294</c:v>
                </c:pt>
                <c:pt idx="36">
                  <c:v>1.3366093366093366</c:v>
                </c:pt>
                <c:pt idx="37">
                  <c:v>1.354916067146283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FBD-40F5-A2FC-F68880D48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53472"/>
        <c:axId val="117367936"/>
      </c:scatterChart>
      <c:valAx>
        <c:axId val="117353472"/>
        <c:scaling>
          <c:orientation val="minMax"/>
          <c:min val="-55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D13C</a:t>
                </a:r>
                <a:r>
                  <a:rPr lang="en-US" sz="1600" baseline="0"/>
                  <a:t> (C1-C2)</a:t>
                </a:r>
                <a:endParaRPr lang="en-US" sz="16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367936"/>
        <c:crosses val="autoZero"/>
        <c:crossBetween val="midCat"/>
      </c:valAx>
      <c:valAx>
        <c:axId val="117367936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d13Cmet/d13Cet</a:t>
                </a:r>
              </a:p>
            </c:rich>
          </c:tx>
          <c:layout>
            <c:manualLayout>
              <c:xMode val="edge"/>
              <c:yMode val="edge"/>
              <c:x val="0.71885643337462368"/>
              <c:y val="7.898142616679231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1735347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508916323731142E-2"/>
          <c:y val="1.6512507365150784E-2"/>
          <c:w val="0.88383560696888197"/>
          <c:h val="0.95971874944203406"/>
        </c:manualLayout>
      </c:layout>
      <c:scatterChart>
        <c:scatterStyle val="lineMarker"/>
        <c:varyColors val="0"/>
        <c:ser>
          <c:idx val="6"/>
          <c:order val="0"/>
          <c:tx>
            <c:v>Barnett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xVal>
          <c:yVal>
            <c:numRef>
              <c:f>World!$K$123:$K$245</c:f>
              <c:numCache>
                <c:formatCode>General</c:formatCode>
                <c:ptCount val="123"/>
                <c:pt idx="0">
                  <c:v>-6.6999999999999957</c:v>
                </c:pt>
                <c:pt idx="1">
                  <c:v>-4.5</c:v>
                </c:pt>
                <c:pt idx="2">
                  <c:v>-15.400000000000002</c:v>
                </c:pt>
                <c:pt idx="3">
                  <c:v>-16</c:v>
                </c:pt>
                <c:pt idx="4">
                  <c:v>-3.5</c:v>
                </c:pt>
                <c:pt idx="5">
                  <c:v>-16.000000000000004</c:v>
                </c:pt>
                <c:pt idx="6">
                  <c:v>-7</c:v>
                </c:pt>
                <c:pt idx="7">
                  <c:v>-13.900000000000002</c:v>
                </c:pt>
                <c:pt idx="8">
                  <c:v>-14.699999999999996</c:v>
                </c:pt>
                <c:pt idx="9">
                  <c:v>-14.600000000000001</c:v>
                </c:pt>
                <c:pt idx="10">
                  <c:v>-3.2999999999999972</c:v>
                </c:pt>
                <c:pt idx="11">
                  <c:v>-4.8999999999999986</c:v>
                </c:pt>
                <c:pt idx="12">
                  <c:v>-1.6999999999999957</c:v>
                </c:pt>
                <c:pt idx="13">
                  <c:v>-4.2000000000000028</c:v>
                </c:pt>
                <c:pt idx="14">
                  <c:v>-3.6000000000000014</c:v>
                </c:pt>
                <c:pt idx="15">
                  <c:v>-7.7999999999999972</c:v>
                </c:pt>
                <c:pt idx="16">
                  <c:v>-13.199999999999996</c:v>
                </c:pt>
                <c:pt idx="17">
                  <c:v>-17.899999999999999</c:v>
                </c:pt>
                <c:pt idx="18">
                  <c:v>-11.099999999999998</c:v>
                </c:pt>
                <c:pt idx="19">
                  <c:v>-4.3999999999999986</c:v>
                </c:pt>
                <c:pt idx="20">
                  <c:v>-6.5</c:v>
                </c:pt>
                <c:pt idx="21">
                  <c:v>-10.599999999999998</c:v>
                </c:pt>
                <c:pt idx="22">
                  <c:v>-17.7</c:v>
                </c:pt>
                <c:pt idx="23">
                  <c:v>-4.8000000000000043</c:v>
                </c:pt>
                <c:pt idx="24">
                  <c:v>-12.5</c:v>
                </c:pt>
                <c:pt idx="25">
                  <c:v>-6.2999999999999972</c:v>
                </c:pt>
                <c:pt idx="26">
                  <c:v>-8.4000000000000021</c:v>
                </c:pt>
                <c:pt idx="27">
                  <c:v>-4.1999999999999957</c:v>
                </c:pt>
                <c:pt idx="28">
                  <c:v>-6.9000000000000057</c:v>
                </c:pt>
                <c:pt idx="29">
                  <c:v>-18.600000000000001</c:v>
                </c:pt>
                <c:pt idx="30">
                  <c:v>-16.200000000000003</c:v>
                </c:pt>
                <c:pt idx="31">
                  <c:v>-9.0000000000000036</c:v>
                </c:pt>
                <c:pt idx="32">
                  <c:v>-15.600000000000001</c:v>
                </c:pt>
                <c:pt idx="33">
                  <c:v>-18.399999999999999</c:v>
                </c:pt>
                <c:pt idx="34">
                  <c:v>-12.399999999999999</c:v>
                </c:pt>
                <c:pt idx="35">
                  <c:v>-17.099999999999998</c:v>
                </c:pt>
                <c:pt idx="36">
                  <c:v>-12.900000000000002</c:v>
                </c:pt>
                <c:pt idx="37">
                  <c:v>-12.899999999999999</c:v>
                </c:pt>
                <c:pt idx="38">
                  <c:v>-15.100000000000001</c:v>
                </c:pt>
                <c:pt idx="39">
                  <c:v>-15.299999999999997</c:v>
                </c:pt>
                <c:pt idx="40">
                  <c:v>-14.199999999999996</c:v>
                </c:pt>
                <c:pt idx="41">
                  <c:v>-11.899999999999999</c:v>
                </c:pt>
                <c:pt idx="42">
                  <c:v>-13.399999999999999</c:v>
                </c:pt>
                <c:pt idx="43">
                  <c:v>-12.700000000000003</c:v>
                </c:pt>
                <c:pt idx="44">
                  <c:v>-12.5</c:v>
                </c:pt>
                <c:pt idx="45">
                  <c:v>-13.600000000000001</c:v>
                </c:pt>
                <c:pt idx="46">
                  <c:v>-12.800000000000004</c:v>
                </c:pt>
                <c:pt idx="47">
                  <c:v>-13.099999999999998</c:v>
                </c:pt>
                <c:pt idx="48">
                  <c:v>-10</c:v>
                </c:pt>
                <c:pt idx="49">
                  <c:v>-12.899999999999999</c:v>
                </c:pt>
                <c:pt idx="50">
                  <c:v>-16.199999999999996</c:v>
                </c:pt>
                <c:pt idx="51">
                  <c:v>-14.900000000000002</c:v>
                </c:pt>
                <c:pt idx="52">
                  <c:v>-18.900000000000002</c:v>
                </c:pt>
                <c:pt idx="53">
                  <c:v>-5.5</c:v>
                </c:pt>
                <c:pt idx="54">
                  <c:v>-5.7000000000000028</c:v>
                </c:pt>
                <c:pt idx="55">
                  <c:v>-6.3999999999999986</c:v>
                </c:pt>
                <c:pt idx="56">
                  <c:v>-18.099999999999998</c:v>
                </c:pt>
                <c:pt idx="57">
                  <c:v>-17.400000000000002</c:v>
                </c:pt>
                <c:pt idx="58">
                  <c:v>-22.499999999999996</c:v>
                </c:pt>
                <c:pt idx="59">
                  <c:v>-15.7</c:v>
                </c:pt>
                <c:pt idx="60">
                  <c:v>-14.200000000000003</c:v>
                </c:pt>
                <c:pt idx="61">
                  <c:v>-17.799999999999997</c:v>
                </c:pt>
                <c:pt idx="62">
                  <c:v>-11.200000000000003</c:v>
                </c:pt>
                <c:pt idx="63">
                  <c:v>-14.5</c:v>
                </c:pt>
                <c:pt idx="64">
                  <c:v>-18.7</c:v>
                </c:pt>
                <c:pt idx="65">
                  <c:v>-10.200000000000003</c:v>
                </c:pt>
                <c:pt idx="66">
                  <c:v>-15.300000000000004</c:v>
                </c:pt>
                <c:pt idx="67">
                  <c:v>-3.8000000000000043</c:v>
                </c:pt>
                <c:pt idx="68">
                  <c:v>-19.099999999999998</c:v>
                </c:pt>
                <c:pt idx="69">
                  <c:v>-9.4999999999999964</c:v>
                </c:pt>
                <c:pt idx="70">
                  <c:v>-12.399999999999999</c:v>
                </c:pt>
                <c:pt idx="71">
                  <c:v>-3.8999999999999986</c:v>
                </c:pt>
                <c:pt idx="72">
                  <c:v>-3.6000000000000014</c:v>
                </c:pt>
                <c:pt idx="73">
                  <c:v>-4.1999999999999957</c:v>
                </c:pt>
                <c:pt idx="74">
                  <c:v>-4</c:v>
                </c:pt>
                <c:pt idx="75">
                  <c:v>-3.1000000000000014</c:v>
                </c:pt>
                <c:pt idx="76">
                  <c:v>-3.2999999999999972</c:v>
                </c:pt>
                <c:pt idx="77">
                  <c:v>-15.299999999999997</c:v>
                </c:pt>
                <c:pt idx="78">
                  <c:v>-3.2000000000000028</c:v>
                </c:pt>
                <c:pt idx="79">
                  <c:v>-5.7000000000000028</c:v>
                </c:pt>
                <c:pt idx="80">
                  <c:v>-10.799999999999997</c:v>
                </c:pt>
                <c:pt idx="81">
                  <c:v>-14.900000000000002</c:v>
                </c:pt>
                <c:pt idx="82">
                  <c:v>-11.8</c:v>
                </c:pt>
                <c:pt idx="83">
                  <c:v>-10.199999999999996</c:v>
                </c:pt>
                <c:pt idx="84">
                  <c:v>-12.400000000000002</c:v>
                </c:pt>
                <c:pt idx="85">
                  <c:v>-11.199999999999996</c:v>
                </c:pt>
                <c:pt idx="86">
                  <c:v>-7.6999999999999993</c:v>
                </c:pt>
                <c:pt idx="87">
                  <c:v>-10.200000000000003</c:v>
                </c:pt>
                <c:pt idx="88">
                  <c:v>-9.9000000000000021</c:v>
                </c:pt>
                <c:pt idx="89">
                  <c:v>-19.099999999999998</c:v>
                </c:pt>
                <c:pt idx="90">
                  <c:v>-20.2</c:v>
                </c:pt>
                <c:pt idx="91">
                  <c:v>-20.6</c:v>
                </c:pt>
                <c:pt idx="92">
                  <c:v>-18.5</c:v>
                </c:pt>
                <c:pt idx="93">
                  <c:v>-16.400000000000002</c:v>
                </c:pt>
                <c:pt idx="94">
                  <c:v>-20.100000000000001</c:v>
                </c:pt>
                <c:pt idx="95">
                  <c:v>-16.299999999999997</c:v>
                </c:pt>
                <c:pt idx="96">
                  <c:v>-6.1000000000000014</c:v>
                </c:pt>
                <c:pt idx="97">
                  <c:v>-16.799999999999997</c:v>
                </c:pt>
                <c:pt idx="98">
                  <c:v>-14.400000000000002</c:v>
                </c:pt>
                <c:pt idx="99">
                  <c:v>-12.400000000000002</c:v>
                </c:pt>
                <c:pt idx="100">
                  <c:v>-18.399999999999999</c:v>
                </c:pt>
                <c:pt idx="101">
                  <c:v>-18.199999999999996</c:v>
                </c:pt>
                <c:pt idx="102">
                  <c:v>-15.800000000000004</c:v>
                </c:pt>
                <c:pt idx="103">
                  <c:v>-15.200000000000003</c:v>
                </c:pt>
                <c:pt idx="104">
                  <c:v>-3.8000000000000043</c:v>
                </c:pt>
                <c:pt idx="105">
                  <c:v>-9.4000000000000021</c:v>
                </c:pt>
                <c:pt idx="106">
                  <c:v>-11.2</c:v>
                </c:pt>
                <c:pt idx="107">
                  <c:v>-15.599999999999998</c:v>
                </c:pt>
                <c:pt idx="108">
                  <c:v>-16.100000000000001</c:v>
                </c:pt>
                <c:pt idx="109">
                  <c:v>-14.3</c:v>
                </c:pt>
                <c:pt idx="110">
                  <c:v>-18</c:v>
                </c:pt>
                <c:pt idx="111">
                  <c:v>-16.700000000000003</c:v>
                </c:pt>
                <c:pt idx="112">
                  <c:v>-12.100000000000001</c:v>
                </c:pt>
                <c:pt idx="113">
                  <c:v>-15.500000000000004</c:v>
                </c:pt>
                <c:pt idx="114">
                  <c:v>-21.200000000000003</c:v>
                </c:pt>
                <c:pt idx="115">
                  <c:v>-16.600000000000001</c:v>
                </c:pt>
                <c:pt idx="116">
                  <c:v>-9.8999999999999986</c:v>
                </c:pt>
                <c:pt idx="117">
                  <c:v>-17.2</c:v>
                </c:pt>
                <c:pt idx="118">
                  <c:v>-18.199999999999996</c:v>
                </c:pt>
                <c:pt idx="119">
                  <c:v>-16.399999999999999</c:v>
                </c:pt>
                <c:pt idx="120">
                  <c:v>-17.300000000000004</c:v>
                </c:pt>
                <c:pt idx="121">
                  <c:v>-12.100000000000001</c:v>
                </c:pt>
                <c:pt idx="122">
                  <c:v>-11.299999999999997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F-47F4-A90E-03C7E12623C4}"/>
            </c:ext>
          </c:extLst>
        </c:ser>
        <c:ser>
          <c:idx val="9"/>
          <c:order val="1"/>
          <c:tx>
            <c:v>Longmaxi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World!$J$407:$J$427</c:f>
              <c:numCache>
                <c:formatCode>General</c:formatCode>
                <c:ptCount val="21"/>
                <c:pt idx="0">
                  <c:v>1.7000000000000028</c:v>
                </c:pt>
                <c:pt idx="1">
                  <c:v>1</c:v>
                </c:pt>
                <c:pt idx="2">
                  <c:v>0.20000000000000284</c:v>
                </c:pt>
                <c:pt idx="3">
                  <c:v>3.8000000000000043</c:v>
                </c:pt>
                <c:pt idx="4">
                  <c:v>3.5</c:v>
                </c:pt>
                <c:pt idx="5">
                  <c:v>4.0999999999999943</c:v>
                </c:pt>
                <c:pt idx="6">
                  <c:v>5.8999999999999986</c:v>
                </c:pt>
                <c:pt idx="7">
                  <c:v>6.7000000000000028</c:v>
                </c:pt>
                <c:pt idx="8">
                  <c:v>6.7999999999999972</c:v>
                </c:pt>
                <c:pt idx="9">
                  <c:v>4.2999999999999972</c:v>
                </c:pt>
                <c:pt idx="10">
                  <c:v>6</c:v>
                </c:pt>
                <c:pt idx="11">
                  <c:v>4.8000000000000007</c:v>
                </c:pt>
                <c:pt idx="12">
                  <c:v>5.4000000000000021</c:v>
                </c:pt>
                <c:pt idx="13">
                  <c:v>4.4000000000000021</c:v>
                </c:pt>
                <c:pt idx="14">
                  <c:v>5.8999999999999986</c:v>
                </c:pt>
                <c:pt idx="15">
                  <c:v>5.3999999999999986</c:v>
                </c:pt>
                <c:pt idx="16">
                  <c:v>5</c:v>
                </c:pt>
                <c:pt idx="17">
                  <c:v>4.2000000000000028</c:v>
                </c:pt>
                <c:pt idx="18">
                  <c:v>2.2000000000000028</c:v>
                </c:pt>
                <c:pt idx="19">
                  <c:v>5.1000000000000014</c:v>
                </c:pt>
                <c:pt idx="20">
                  <c:v>4.3000000000000007</c:v>
                </c:pt>
              </c:numCache>
            </c:numRef>
          </c:xVal>
          <c:yVal>
            <c:numRef>
              <c:f>World!$K$407:$K$427</c:f>
              <c:numCache>
                <c:formatCode>General</c:formatCode>
                <c:ptCount val="21"/>
                <c:pt idx="0">
                  <c:v>-2.7999999999999972</c:v>
                </c:pt>
                <c:pt idx="1">
                  <c:v>-3.6999999999999957</c:v>
                </c:pt>
                <c:pt idx="2">
                  <c:v>-1.5</c:v>
                </c:pt>
                <c:pt idx="3">
                  <c:v>1.4000000000000057</c:v>
                </c:pt>
                <c:pt idx="4">
                  <c:v>0.69999999999999574</c:v>
                </c:pt>
                <c:pt idx="5">
                  <c:v>7.7999999999999972</c:v>
                </c:pt>
                <c:pt idx="6">
                  <c:v>6.6000000000000014</c:v>
                </c:pt>
                <c:pt idx="7">
                  <c:v>9.7000000000000028</c:v>
                </c:pt>
                <c:pt idx="8">
                  <c:v>6.6999999999999957</c:v>
                </c:pt>
                <c:pt idx="9">
                  <c:v>5.6999999999999957</c:v>
                </c:pt>
                <c:pt idx="10">
                  <c:v>7.8000000000000043</c:v>
                </c:pt>
                <c:pt idx="11">
                  <c:v>2.8000000000000007</c:v>
                </c:pt>
                <c:pt idx="12">
                  <c:v>7.9000000000000021</c:v>
                </c:pt>
                <c:pt idx="13">
                  <c:v>3.5</c:v>
                </c:pt>
                <c:pt idx="14">
                  <c:v>6.6000000000000014</c:v>
                </c:pt>
                <c:pt idx="15">
                  <c:v>7.8000000000000043</c:v>
                </c:pt>
                <c:pt idx="16">
                  <c:v>6.4000000000000021</c:v>
                </c:pt>
                <c:pt idx="17">
                  <c:v>5.8000000000000043</c:v>
                </c:pt>
                <c:pt idx="18">
                  <c:v>5.6000000000000014</c:v>
                </c:pt>
                <c:pt idx="19">
                  <c:v>6.8999999999999986</c:v>
                </c:pt>
                <c:pt idx="20">
                  <c:v>3.9000000000000021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F-47F4-A90E-03C7E12623C4}"/>
            </c:ext>
          </c:extLst>
        </c:ser>
        <c:ser>
          <c:idx val="13"/>
          <c:order val="2"/>
          <c:tx>
            <c:v>Clinton/Medina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3366FF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World!$J$463:$J$477</c:f>
              <c:numCache>
                <c:formatCode>General</c:formatCode>
                <c:ptCount val="15"/>
                <c:pt idx="0">
                  <c:v>-6.7199999999999989</c:v>
                </c:pt>
                <c:pt idx="1">
                  <c:v>-5.4100000000000037</c:v>
                </c:pt>
                <c:pt idx="2">
                  <c:v>-3.4400000000000048</c:v>
                </c:pt>
                <c:pt idx="3">
                  <c:v>-4.6700000000000017</c:v>
                </c:pt>
                <c:pt idx="4">
                  <c:v>-3.6400000000000006</c:v>
                </c:pt>
                <c:pt idx="5">
                  <c:v>-3.5200000000000031</c:v>
                </c:pt>
                <c:pt idx="6">
                  <c:v>-3.1700000000000017</c:v>
                </c:pt>
                <c:pt idx="7">
                  <c:v>-2.7299999999999969</c:v>
                </c:pt>
                <c:pt idx="8">
                  <c:v>-2.2000000000000028</c:v>
                </c:pt>
                <c:pt idx="9">
                  <c:v>-2.3200000000000003</c:v>
                </c:pt>
                <c:pt idx="10">
                  <c:v>-1.5499999999999972</c:v>
                </c:pt>
                <c:pt idx="11">
                  <c:v>0.39999999999999858</c:v>
                </c:pt>
                <c:pt idx="12">
                  <c:v>5.0600000000000023</c:v>
                </c:pt>
                <c:pt idx="13">
                  <c:v>6.9500000000000028</c:v>
                </c:pt>
                <c:pt idx="14">
                  <c:v>7.18</c:v>
                </c:pt>
              </c:numCache>
            </c:numRef>
          </c:xVal>
          <c:yVal>
            <c:numRef>
              <c:f>World!$K$463:$K$477</c:f>
              <c:numCache>
                <c:formatCode>General</c:formatCode>
                <c:ptCount val="15"/>
                <c:pt idx="0">
                  <c:v>-9.6399999999999935</c:v>
                </c:pt>
                <c:pt idx="1">
                  <c:v>-8.07</c:v>
                </c:pt>
                <c:pt idx="2">
                  <c:v>-7.2500000000000036</c:v>
                </c:pt>
                <c:pt idx="3">
                  <c:v>-8.6499999999999986</c:v>
                </c:pt>
                <c:pt idx="4">
                  <c:v>-7.8599999999999994</c:v>
                </c:pt>
                <c:pt idx="5">
                  <c:v>-7.73</c:v>
                </c:pt>
                <c:pt idx="6">
                  <c:v>-7.41</c:v>
                </c:pt>
                <c:pt idx="7">
                  <c:v>-7</c:v>
                </c:pt>
                <c:pt idx="8">
                  <c:v>-6.5500000000000007</c:v>
                </c:pt>
                <c:pt idx="9">
                  <c:v>-6.6200000000000045</c:v>
                </c:pt>
                <c:pt idx="10">
                  <c:v>-6.2899999999999991</c:v>
                </c:pt>
                <c:pt idx="11">
                  <c:v>-4.84</c:v>
                </c:pt>
                <c:pt idx="12">
                  <c:v>5.480000000000004</c:v>
                </c:pt>
                <c:pt idx="13">
                  <c:v>8.6600000000000037</c:v>
                </c:pt>
                <c:pt idx="14">
                  <c:v>8.8400000000000034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4F-47F4-A90E-03C7E12623C4}"/>
            </c:ext>
          </c:extLst>
        </c:ser>
        <c:ser>
          <c:idx val="14"/>
          <c:order val="3"/>
          <c:tx>
            <c:v>Saudi Arabia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World!$J$478:$J$510</c:f>
              <c:numCache>
                <c:formatCode>General</c:formatCode>
                <c:ptCount val="33"/>
                <c:pt idx="0">
                  <c:v>-18.399999999999999</c:v>
                </c:pt>
                <c:pt idx="1">
                  <c:v>-22.699999999999996</c:v>
                </c:pt>
                <c:pt idx="2">
                  <c:v>-24</c:v>
                </c:pt>
                <c:pt idx="3">
                  <c:v>-24.500000000000004</c:v>
                </c:pt>
                <c:pt idx="4">
                  <c:v>-24.599999999999998</c:v>
                </c:pt>
                <c:pt idx="5">
                  <c:v>-22.2</c:v>
                </c:pt>
                <c:pt idx="6">
                  <c:v>-28</c:v>
                </c:pt>
                <c:pt idx="7">
                  <c:v>-28.099999999999998</c:v>
                </c:pt>
                <c:pt idx="8">
                  <c:v>-26.5</c:v>
                </c:pt>
                <c:pt idx="9">
                  <c:v>-18.600000000000001</c:v>
                </c:pt>
                <c:pt idx="10">
                  <c:v>-19.600000000000001</c:v>
                </c:pt>
                <c:pt idx="11">
                  <c:v>-24.7</c:v>
                </c:pt>
                <c:pt idx="12">
                  <c:v>-25.4</c:v>
                </c:pt>
                <c:pt idx="13">
                  <c:v>-25</c:v>
                </c:pt>
                <c:pt idx="14">
                  <c:v>-25.3</c:v>
                </c:pt>
                <c:pt idx="15">
                  <c:v>-25.200000000000003</c:v>
                </c:pt>
                <c:pt idx="16">
                  <c:v>-23.999999999999996</c:v>
                </c:pt>
                <c:pt idx="17">
                  <c:v>-24.4</c:v>
                </c:pt>
                <c:pt idx="18">
                  <c:v>-24.700000000000003</c:v>
                </c:pt>
                <c:pt idx="19">
                  <c:v>-23.700000000000003</c:v>
                </c:pt>
                <c:pt idx="20">
                  <c:v>-25.9</c:v>
                </c:pt>
                <c:pt idx="21">
                  <c:v>-26.2</c:v>
                </c:pt>
                <c:pt idx="22">
                  <c:v>-26.300000000000004</c:v>
                </c:pt>
                <c:pt idx="23">
                  <c:v>-25</c:v>
                </c:pt>
                <c:pt idx="24">
                  <c:v>-19.099999999999994</c:v>
                </c:pt>
                <c:pt idx="25">
                  <c:v>-19.700000000000003</c:v>
                </c:pt>
                <c:pt idx="26">
                  <c:v>-23</c:v>
                </c:pt>
                <c:pt idx="27">
                  <c:v>-20.500000000000004</c:v>
                </c:pt>
                <c:pt idx="28">
                  <c:v>-20.399999999999999</c:v>
                </c:pt>
                <c:pt idx="29">
                  <c:v>-20.200000000000003</c:v>
                </c:pt>
                <c:pt idx="30">
                  <c:v>-20</c:v>
                </c:pt>
                <c:pt idx="31">
                  <c:v>-21.299999999999997</c:v>
                </c:pt>
                <c:pt idx="32">
                  <c:v>-21.9</c:v>
                </c:pt>
              </c:numCache>
            </c:numRef>
          </c:xVal>
          <c:yVal>
            <c:numRef>
              <c:f>World!$K$478:$K$510</c:f>
              <c:numCache>
                <c:formatCode>General</c:formatCode>
                <c:ptCount val="33"/>
                <c:pt idx="0">
                  <c:v>-28.700000000000003</c:v>
                </c:pt>
                <c:pt idx="1">
                  <c:v>-28.499999999999996</c:v>
                </c:pt>
                <c:pt idx="2">
                  <c:v>-29.400000000000002</c:v>
                </c:pt>
                <c:pt idx="3">
                  <c:v>-29.6</c:v>
                </c:pt>
                <c:pt idx="4">
                  <c:v>-29.599999999999998</c:v>
                </c:pt>
                <c:pt idx="5">
                  <c:v>-26.299999999999997</c:v>
                </c:pt>
                <c:pt idx="6">
                  <c:v>-32</c:v>
                </c:pt>
                <c:pt idx="7">
                  <c:v>-33.799999999999997</c:v>
                </c:pt>
                <c:pt idx="8">
                  <c:v>-30.9</c:v>
                </c:pt>
                <c:pt idx="9">
                  <c:v>-29.1</c:v>
                </c:pt>
                <c:pt idx="10">
                  <c:v>-29.700000000000003</c:v>
                </c:pt>
                <c:pt idx="11">
                  <c:v>-30.4</c:v>
                </c:pt>
                <c:pt idx="12">
                  <c:v>-30.4</c:v>
                </c:pt>
                <c:pt idx="13">
                  <c:v>-30</c:v>
                </c:pt>
                <c:pt idx="14">
                  <c:v>-30.6</c:v>
                </c:pt>
                <c:pt idx="15">
                  <c:v>-30.400000000000002</c:v>
                </c:pt>
                <c:pt idx="16">
                  <c:v>-27.9</c:v>
                </c:pt>
                <c:pt idx="17">
                  <c:v>-28.299999999999997</c:v>
                </c:pt>
                <c:pt idx="18">
                  <c:v>-29</c:v>
                </c:pt>
                <c:pt idx="19">
                  <c:v>-27.800000000000004</c:v>
                </c:pt>
                <c:pt idx="20">
                  <c:v>-29.199999999999996</c:v>
                </c:pt>
                <c:pt idx="21">
                  <c:v>-29.4</c:v>
                </c:pt>
                <c:pt idx="22">
                  <c:v>-29.900000000000002</c:v>
                </c:pt>
                <c:pt idx="23">
                  <c:v>-30.3</c:v>
                </c:pt>
                <c:pt idx="24">
                  <c:v>-24.799999999999997</c:v>
                </c:pt>
                <c:pt idx="25">
                  <c:v>-25.200000000000003</c:v>
                </c:pt>
                <c:pt idx="26">
                  <c:v>-28.400000000000002</c:v>
                </c:pt>
                <c:pt idx="27">
                  <c:v>-23.400000000000002</c:v>
                </c:pt>
                <c:pt idx="28">
                  <c:v>-24.099999999999998</c:v>
                </c:pt>
                <c:pt idx="29">
                  <c:v>-23.900000000000002</c:v>
                </c:pt>
                <c:pt idx="30">
                  <c:v>-22.7</c:v>
                </c:pt>
                <c:pt idx="31">
                  <c:v>-24.599999999999998</c:v>
                </c:pt>
                <c:pt idx="32">
                  <c:v>-25.7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F-47F4-A90E-03C7E12623C4}"/>
            </c:ext>
          </c:extLst>
        </c:ser>
        <c:ser>
          <c:idx val="16"/>
          <c:order val="4"/>
          <c:tx>
            <c:v>Lacustrine Yanchang </c:v>
          </c:tx>
          <c:spPr>
            <a:ln w="28575">
              <a:noFill/>
            </a:ln>
          </c:spPr>
          <c:marker>
            <c:symbol val="circle"/>
            <c:size val="4"/>
            <c:spPr>
              <a:ln>
                <a:solidFill>
                  <a:srgbClr val="FF0000"/>
                </a:solidFill>
              </a:ln>
            </c:spPr>
          </c:marker>
          <c:xVal>
            <c:numRef>
              <c:f>World!$J$525:$J$527</c:f>
              <c:numCache>
                <c:formatCode>General</c:formatCode>
                <c:ptCount val="3"/>
                <c:pt idx="0">
                  <c:v>-13.800000000000004</c:v>
                </c:pt>
                <c:pt idx="1">
                  <c:v>-13.800000000000004</c:v>
                </c:pt>
                <c:pt idx="2">
                  <c:v>-13.899999999999999</c:v>
                </c:pt>
              </c:numCache>
            </c:numRef>
          </c:xVal>
          <c:yVal>
            <c:numRef>
              <c:f>World!$K$525:$K$527</c:f>
              <c:numCache>
                <c:formatCode>General</c:formatCode>
                <c:ptCount val="3"/>
                <c:pt idx="0">
                  <c:v>-19.5</c:v>
                </c:pt>
                <c:pt idx="1">
                  <c:v>-19.5</c:v>
                </c:pt>
                <c:pt idx="2">
                  <c:v>-18.600000000000001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34F-47F4-A90E-03C7E12623C4}"/>
            </c:ext>
          </c:extLst>
        </c:ser>
        <c:ser>
          <c:idx val="0"/>
          <c:order val="5"/>
          <c:tx>
            <c:v>Mannville</c:v>
          </c:tx>
          <c:spPr>
            <a:ln w="28575">
              <a:noFill/>
            </a:ln>
          </c:spPr>
          <c:xVal>
            <c:numRef>
              <c:f>World!$J$567:$J$569</c:f>
              <c:numCache>
                <c:formatCode>General</c:formatCode>
                <c:ptCount val="3"/>
                <c:pt idx="0">
                  <c:v>-30.799999999999997</c:v>
                </c:pt>
                <c:pt idx="1">
                  <c:v>-27.4</c:v>
                </c:pt>
                <c:pt idx="2">
                  <c:v>-25.4</c:v>
                </c:pt>
              </c:numCache>
            </c:numRef>
          </c:xVal>
          <c:yVal>
            <c:numRef>
              <c:f>World!$K$567:$K$569</c:f>
              <c:numCache>
                <c:formatCode>General</c:formatCode>
                <c:ptCount val="3"/>
                <c:pt idx="0">
                  <c:v>-34.5</c:v>
                </c:pt>
                <c:pt idx="1">
                  <c:v>-34.4</c:v>
                </c:pt>
                <c:pt idx="2">
                  <c:v>-33.200000000000003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F-47F4-A90E-03C7E12623C4}"/>
            </c:ext>
          </c:extLst>
        </c:ser>
        <c:ser>
          <c:idx val="1"/>
          <c:order val="6"/>
          <c:tx>
            <c:v>Toolebuc</c:v>
          </c:tx>
          <c:spPr>
            <a:ln w="28575">
              <a:noFill/>
            </a:ln>
          </c:spPr>
          <c:xVal>
            <c:numRef>
              <c:f>World!$J$533:$J$534</c:f>
              <c:numCache>
                <c:formatCode>General</c:formatCode>
                <c:ptCount val="2"/>
                <c:pt idx="0">
                  <c:v>-12.559999999999995</c:v>
                </c:pt>
                <c:pt idx="1">
                  <c:v>-12.020000000000003</c:v>
                </c:pt>
              </c:numCache>
            </c:numRef>
          </c:xVal>
          <c:yVal>
            <c:numRef>
              <c:f>World!$K$533:$K$534</c:f>
              <c:numCache>
                <c:formatCode>General</c:formatCode>
                <c:ptCount val="2"/>
                <c:pt idx="0">
                  <c:v>-18.099999999999994</c:v>
                </c:pt>
                <c:pt idx="1">
                  <c:v>-18.75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F-47F4-A90E-03C7E1262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68384"/>
        <c:axId val="117248000"/>
      </c:scatterChart>
      <c:valAx>
        <c:axId val="11716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248000"/>
        <c:crosses val="autoZero"/>
        <c:crossBetween val="midCat"/>
      </c:valAx>
      <c:valAx>
        <c:axId val="117248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168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9023332577254999"/>
          <c:y val="0.50076111914582111"/>
          <c:w val="0.10976674700888107"/>
          <c:h val="0.2296242969628796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World!$BJ$398:$BJ$402</c:f>
              <c:numCache>
                <c:formatCode>General</c:formatCode>
                <c:ptCount val="5"/>
                <c:pt idx="0">
                  <c:v>1.5</c:v>
                </c:pt>
                <c:pt idx="1">
                  <c:v>0.3</c:v>
                </c:pt>
                <c:pt idx="2">
                  <c:v>0.7</c:v>
                </c:pt>
                <c:pt idx="3">
                  <c:v>1</c:v>
                </c:pt>
                <c:pt idx="4">
                  <c:v>0.9</c:v>
                </c:pt>
              </c:numCache>
            </c:numRef>
          </c:xVal>
          <c:yVal>
            <c:numRef>
              <c:f>World!$BK$398:$BK$402</c:f>
              <c:numCache>
                <c:formatCode>General</c:formatCode>
                <c:ptCount val="5"/>
                <c:pt idx="0">
                  <c:v>-6.5</c:v>
                </c:pt>
                <c:pt idx="1">
                  <c:v>-27</c:v>
                </c:pt>
                <c:pt idx="2">
                  <c:v>-12</c:v>
                </c:pt>
                <c:pt idx="3">
                  <c:v>-8.8000000000000007</c:v>
                </c:pt>
                <c:pt idx="4">
                  <c:v>-8.5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FB-4590-B310-3D61F50FF6EE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World!$BJ$398:$BJ$402</c:f>
              <c:numCache>
                <c:formatCode>General</c:formatCode>
                <c:ptCount val="5"/>
                <c:pt idx="0">
                  <c:v>1.5</c:v>
                </c:pt>
                <c:pt idx="1">
                  <c:v>0.3</c:v>
                </c:pt>
                <c:pt idx="2">
                  <c:v>0.7</c:v>
                </c:pt>
                <c:pt idx="3">
                  <c:v>1</c:v>
                </c:pt>
                <c:pt idx="4">
                  <c:v>0.9</c:v>
                </c:pt>
              </c:numCache>
            </c:numRef>
          </c:xVal>
          <c:yVal>
            <c:numRef>
              <c:f>World!$BL$398:$BL$402</c:f>
              <c:numCache>
                <c:formatCode>General</c:formatCode>
                <c:ptCount val="5"/>
                <c:pt idx="0">
                  <c:v>-13</c:v>
                </c:pt>
                <c:pt idx="1">
                  <c:v>-34</c:v>
                </c:pt>
                <c:pt idx="2">
                  <c:v>-20</c:v>
                </c:pt>
                <c:pt idx="3">
                  <c:v>-15.1</c:v>
                </c:pt>
                <c:pt idx="4">
                  <c:v>-14.4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FB-4590-B310-3D61F50FF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64384"/>
        <c:axId val="117265920"/>
      </c:scatterChart>
      <c:valAx>
        <c:axId val="11726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265920"/>
        <c:crosses val="autoZero"/>
        <c:crossBetween val="midCat"/>
      </c:valAx>
      <c:valAx>
        <c:axId val="11726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264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World!$BN$398:$BN$400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World!$BO$398:$BO$400</c:f>
              <c:numCache>
                <c:formatCode>General</c:formatCode>
                <c:ptCount val="3"/>
                <c:pt idx="0">
                  <c:v>1.3961661341853036</c:v>
                </c:pt>
                <c:pt idx="1">
                  <c:v>1.2250639386189257</c:v>
                </c:pt>
                <c:pt idx="2">
                  <c:v>1.1746478873239437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F1-4FEC-B6CA-6A1813B9D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86016"/>
        <c:axId val="117287552"/>
      </c:scatterChart>
      <c:valAx>
        <c:axId val="1172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287552"/>
        <c:crosses val="autoZero"/>
        <c:crossBetween val="midCat"/>
      </c:valAx>
      <c:valAx>
        <c:axId val="117287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286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World!$BN$398:$BN$400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World!$BP$398:$BP$400</c:f>
              <c:numCache>
                <c:formatCode>General</c:formatCode>
                <c:ptCount val="3"/>
                <c:pt idx="0">
                  <c:v>1.326271186440678</c:v>
                </c:pt>
                <c:pt idx="1">
                  <c:v>1.282258064516129</c:v>
                </c:pt>
                <c:pt idx="2">
                  <c:v>1.21160409556314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32-4B03-93F5-4819FCADF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09056"/>
        <c:axId val="117719040"/>
      </c:scatterChart>
      <c:valAx>
        <c:axId val="1177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719040"/>
        <c:crosses val="autoZero"/>
        <c:crossBetween val="midCat"/>
      </c:valAx>
      <c:valAx>
        <c:axId val="117719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7090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World!$K$541:$K$555</c:f>
              <c:numCache>
                <c:formatCode>General</c:formatCode>
                <c:ptCount val="15"/>
                <c:pt idx="0">
                  <c:v>-6.019999999999996</c:v>
                </c:pt>
                <c:pt idx="1">
                  <c:v>-6.32</c:v>
                </c:pt>
                <c:pt idx="2">
                  <c:v>-5.8799999999999955</c:v>
                </c:pt>
                <c:pt idx="3">
                  <c:v>-12.579999999999998</c:v>
                </c:pt>
                <c:pt idx="4">
                  <c:v>-8.25</c:v>
                </c:pt>
                <c:pt idx="5">
                  <c:v>-7.519999999999996</c:v>
                </c:pt>
                <c:pt idx="6">
                  <c:v>-16.82</c:v>
                </c:pt>
                <c:pt idx="7">
                  <c:v>-16.619999999999997</c:v>
                </c:pt>
                <c:pt idx="8">
                  <c:v>-16.589999999999996</c:v>
                </c:pt>
                <c:pt idx="9">
                  <c:v>-16.060000000000002</c:v>
                </c:pt>
                <c:pt idx="10">
                  <c:v>-16.22</c:v>
                </c:pt>
                <c:pt idx="11">
                  <c:v>-16.240000000000002</c:v>
                </c:pt>
                <c:pt idx="12">
                  <c:v>-16.090000000000003</c:v>
                </c:pt>
                <c:pt idx="13">
                  <c:v>-12.57</c:v>
                </c:pt>
                <c:pt idx="14">
                  <c:v>-15.649999999999999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30-41AF-B28C-39925B55EF63}"/>
            </c:ext>
          </c:extLst>
        </c:ser>
        <c:ser>
          <c:idx val="0"/>
          <c:order val="0"/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30-41AF-B28C-39925B55E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48864"/>
        <c:axId val="117750400"/>
      </c:scatterChart>
      <c:valAx>
        <c:axId val="117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750400"/>
        <c:crosses val="autoZero"/>
        <c:crossBetween val="midCat"/>
      </c:valAx>
      <c:valAx>
        <c:axId val="117750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748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World!$J$541:$J$554</c:f>
              <c:numCache>
                <c:formatCode>General</c:formatCode>
                <c:ptCount val="14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</c:numCache>
            </c:numRef>
          </c:xVal>
          <c:yVal>
            <c:numRef>
              <c:f>World!$V$541:$V$554</c:f>
              <c:numCache>
                <c:formatCode>General</c:formatCode>
                <c:ptCount val="14"/>
                <c:pt idx="0">
                  <c:v>1.2999999999999972</c:v>
                </c:pt>
                <c:pt idx="3">
                  <c:v>3.1999999999999957</c:v>
                </c:pt>
                <c:pt idx="4">
                  <c:v>2.5</c:v>
                </c:pt>
                <c:pt idx="6">
                  <c:v>3.1999999999999957</c:v>
                </c:pt>
                <c:pt idx="7">
                  <c:v>4.3000000000000043</c:v>
                </c:pt>
                <c:pt idx="9">
                  <c:v>4.6999999999999957</c:v>
                </c:pt>
                <c:pt idx="11">
                  <c:v>1.6000000000000014</c:v>
                </c:pt>
                <c:pt idx="12">
                  <c:v>3.6999999999999957</c:v>
                </c:pt>
                <c:pt idx="13">
                  <c:v>3.3999999999999986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15-4E3C-9515-E352874F5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40448"/>
        <c:axId val="118041984"/>
      </c:scatterChart>
      <c:valAx>
        <c:axId val="11804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041984"/>
        <c:crosses val="autoZero"/>
        <c:crossBetween val="midCat"/>
      </c:valAx>
      <c:valAx>
        <c:axId val="118041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0404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Sheet1!$F$2:$F$65</c:f>
              <c:numCache>
                <c:formatCode>General</c:formatCode>
                <c:ptCount val="64"/>
                <c:pt idx="0">
                  <c:v>-8.8999999999999986</c:v>
                </c:pt>
                <c:pt idx="1">
                  <c:v>-11.299999999999997</c:v>
                </c:pt>
                <c:pt idx="2">
                  <c:v>-10.7</c:v>
                </c:pt>
                <c:pt idx="3">
                  <c:v>-11.800000000000004</c:v>
                </c:pt>
                <c:pt idx="4">
                  <c:v>-10.600000000000001</c:v>
                </c:pt>
                <c:pt idx="5">
                  <c:v>-8.8999999999999986</c:v>
                </c:pt>
                <c:pt idx="6">
                  <c:v>-12.7</c:v>
                </c:pt>
                <c:pt idx="7">
                  <c:v>-12.599999999999998</c:v>
                </c:pt>
                <c:pt idx="8">
                  <c:v>-9</c:v>
                </c:pt>
                <c:pt idx="9">
                  <c:v>-10.7</c:v>
                </c:pt>
                <c:pt idx="10">
                  <c:v>-13.899999999999999</c:v>
                </c:pt>
                <c:pt idx="11">
                  <c:v>6</c:v>
                </c:pt>
                <c:pt idx="12">
                  <c:v>-11.100000000000001</c:v>
                </c:pt>
                <c:pt idx="13">
                  <c:v>-10.599999999999994</c:v>
                </c:pt>
                <c:pt idx="14">
                  <c:v>-9.5</c:v>
                </c:pt>
                <c:pt idx="15">
                  <c:v>-11.599999999999994</c:v>
                </c:pt>
                <c:pt idx="16">
                  <c:v>-13.800000000000004</c:v>
                </c:pt>
                <c:pt idx="17">
                  <c:v>-11.299999999999997</c:v>
                </c:pt>
                <c:pt idx="18">
                  <c:v>-12.399999999999999</c:v>
                </c:pt>
                <c:pt idx="19">
                  <c:v>-10.600000000000001</c:v>
                </c:pt>
                <c:pt idx="20">
                  <c:v>-4.7000000000000028</c:v>
                </c:pt>
                <c:pt idx="21">
                  <c:v>-16.7</c:v>
                </c:pt>
                <c:pt idx="22">
                  <c:v>-18.599999999999998</c:v>
                </c:pt>
                <c:pt idx="23">
                  <c:v>-14.199999999999996</c:v>
                </c:pt>
                <c:pt idx="24">
                  <c:v>-15.399999999999999</c:v>
                </c:pt>
                <c:pt idx="25">
                  <c:v>-10.700000000000003</c:v>
                </c:pt>
                <c:pt idx="26">
                  <c:v>-11.700000000000003</c:v>
                </c:pt>
                <c:pt idx="27">
                  <c:v>-14.899999999999999</c:v>
                </c:pt>
                <c:pt idx="28">
                  <c:v>-15.100000000000001</c:v>
                </c:pt>
                <c:pt idx="29">
                  <c:v>-11.899999999999999</c:v>
                </c:pt>
                <c:pt idx="30">
                  <c:v>-12.5</c:v>
                </c:pt>
                <c:pt idx="31">
                  <c:v>-13</c:v>
                </c:pt>
                <c:pt idx="32">
                  <c:v>-13</c:v>
                </c:pt>
                <c:pt idx="33">
                  <c:v>-14</c:v>
                </c:pt>
                <c:pt idx="34">
                  <c:v>-12.904666666666678</c:v>
                </c:pt>
                <c:pt idx="35">
                  <c:v>-10.641058823529416</c:v>
                </c:pt>
                <c:pt idx="36">
                  <c:v>-17.299999999999997</c:v>
                </c:pt>
                <c:pt idx="37">
                  <c:v>-15.239999999999998</c:v>
                </c:pt>
                <c:pt idx="38">
                  <c:v>-11.120000000000005</c:v>
                </c:pt>
                <c:pt idx="39">
                  <c:v>-6.990000000000002</c:v>
                </c:pt>
                <c:pt idx="40">
                  <c:v>-13.329999999999998</c:v>
                </c:pt>
                <c:pt idx="41">
                  <c:v>-13.899999999999999</c:v>
                </c:pt>
                <c:pt idx="42">
                  <c:v>-8.7800000000000011</c:v>
                </c:pt>
                <c:pt idx="43">
                  <c:v>-8.7100000000000009</c:v>
                </c:pt>
                <c:pt idx="44">
                  <c:v>-7.4000000000000057</c:v>
                </c:pt>
                <c:pt idx="45">
                  <c:v>-10.14</c:v>
                </c:pt>
                <c:pt idx="46">
                  <c:v>-13.199999999999996</c:v>
                </c:pt>
                <c:pt idx="47">
                  <c:v>-13.099999999999998</c:v>
                </c:pt>
                <c:pt idx="48">
                  <c:v>-12.899999999999999</c:v>
                </c:pt>
                <c:pt idx="49">
                  <c:v>-12.600000000000001</c:v>
                </c:pt>
                <c:pt idx="50">
                  <c:v>-13.100000000000001</c:v>
                </c:pt>
                <c:pt idx="51">
                  <c:v>-12.799999999999997</c:v>
                </c:pt>
                <c:pt idx="52">
                  <c:v>-11.299999999999997</c:v>
                </c:pt>
                <c:pt idx="53">
                  <c:v>-10.800000000000004</c:v>
                </c:pt>
                <c:pt idx="54">
                  <c:v>-13.200000000000003</c:v>
                </c:pt>
                <c:pt idx="55">
                  <c:v>-12.699999999999996</c:v>
                </c:pt>
                <c:pt idx="56">
                  <c:v>-13.100000000000001</c:v>
                </c:pt>
                <c:pt idx="57">
                  <c:v>-11.599999999999994</c:v>
                </c:pt>
                <c:pt idx="58">
                  <c:v>-11.900000000000006</c:v>
                </c:pt>
                <c:pt idx="59">
                  <c:v>-11.5</c:v>
                </c:pt>
                <c:pt idx="60">
                  <c:v>-11.600000000000001</c:v>
                </c:pt>
                <c:pt idx="61">
                  <c:v>-12.100000000000001</c:v>
                </c:pt>
                <c:pt idx="62">
                  <c:v>-14.899999999999999</c:v>
                </c:pt>
                <c:pt idx="63">
                  <c:v>-4.5053173606865755</c:v>
                </c:pt>
              </c:numCache>
            </c:numRef>
          </c:xVal>
          <c:yVal>
            <c:numRef>
              <c:f>Sheet1!$G$2:$G$65</c:f>
              <c:numCache>
                <c:formatCode>General</c:formatCode>
                <c:ptCount val="64"/>
                <c:pt idx="0">
                  <c:v>-9.7999999999999972</c:v>
                </c:pt>
                <c:pt idx="1">
                  <c:v>-14.299999999999997</c:v>
                </c:pt>
                <c:pt idx="2">
                  <c:v>-14</c:v>
                </c:pt>
                <c:pt idx="3">
                  <c:v>-14.000000000000004</c:v>
                </c:pt>
                <c:pt idx="4">
                  <c:v>-14.100000000000001</c:v>
                </c:pt>
                <c:pt idx="5">
                  <c:v>-11.399999999999999</c:v>
                </c:pt>
                <c:pt idx="6">
                  <c:v>-19</c:v>
                </c:pt>
                <c:pt idx="7">
                  <c:v>-15.5</c:v>
                </c:pt>
                <c:pt idx="8">
                  <c:v>-12.399999999999999</c:v>
                </c:pt>
                <c:pt idx="9">
                  <c:v>-16.599999999999998</c:v>
                </c:pt>
                <c:pt idx="10">
                  <c:v>-19.199999999999996</c:v>
                </c:pt>
                <c:pt idx="11">
                  <c:v>5</c:v>
                </c:pt>
                <c:pt idx="12">
                  <c:v>-12.5</c:v>
                </c:pt>
                <c:pt idx="13">
                  <c:v>-13.399999999999999</c:v>
                </c:pt>
                <c:pt idx="14">
                  <c:v>-13.399999999999999</c:v>
                </c:pt>
                <c:pt idx="15">
                  <c:v>-13.899999999999999</c:v>
                </c:pt>
                <c:pt idx="16">
                  <c:v>-13.700000000000003</c:v>
                </c:pt>
                <c:pt idx="17">
                  <c:v>-11.700000000000003</c:v>
                </c:pt>
                <c:pt idx="18">
                  <c:v>-12.799999999999997</c:v>
                </c:pt>
                <c:pt idx="19">
                  <c:v>-14.2</c:v>
                </c:pt>
                <c:pt idx="20">
                  <c:v>-11.200000000000003</c:v>
                </c:pt>
                <c:pt idx="21">
                  <c:v>-17.399999999999999</c:v>
                </c:pt>
                <c:pt idx="22">
                  <c:v>-22.799999999999997</c:v>
                </c:pt>
                <c:pt idx="23">
                  <c:v>-15.499999999999996</c:v>
                </c:pt>
                <c:pt idx="24">
                  <c:v>-16.399999999999999</c:v>
                </c:pt>
                <c:pt idx="25">
                  <c:v>-11.900000000000006</c:v>
                </c:pt>
                <c:pt idx="26">
                  <c:v>-13.399999999999999</c:v>
                </c:pt>
                <c:pt idx="27">
                  <c:v>-17.100000000000001</c:v>
                </c:pt>
                <c:pt idx="28">
                  <c:v>-16.300000000000004</c:v>
                </c:pt>
                <c:pt idx="29">
                  <c:v>-13.100000000000001</c:v>
                </c:pt>
                <c:pt idx="30">
                  <c:v>-16.5</c:v>
                </c:pt>
                <c:pt idx="31">
                  <c:v>-16.3</c:v>
                </c:pt>
                <c:pt idx="32">
                  <c:v>-17</c:v>
                </c:pt>
                <c:pt idx="33">
                  <c:v>-16</c:v>
                </c:pt>
                <c:pt idx="34">
                  <c:v>-16.236323529411781</c:v>
                </c:pt>
                <c:pt idx="35">
                  <c:v>-12.281558823529419</c:v>
                </c:pt>
                <c:pt idx="36">
                  <c:v>-18.099999999999998</c:v>
                </c:pt>
                <c:pt idx="37">
                  <c:v>-16.11</c:v>
                </c:pt>
                <c:pt idx="38">
                  <c:v>-15.560000000000002</c:v>
                </c:pt>
                <c:pt idx="39">
                  <c:v>-11.120000000000005</c:v>
                </c:pt>
                <c:pt idx="40">
                  <c:v>-15.27</c:v>
                </c:pt>
                <c:pt idx="41">
                  <c:v>-16.39</c:v>
                </c:pt>
                <c:pt idx="42">
                  <c:v>-12.769999999999996</c:v>
                </c:pt>
                <c:pt idx="43">
                  <c:v>-11.39</c:v>
                </c:pt>
                <c:pt idx="44">
                  <c:v>-12.230000000000004</c:v>
                </c:pt>
                <c:pt idx="45">
                  <c:v>-13.340000000000003</c:v>
                </c:pt>
                <c:pt idx="46">
                  <c:v>-14.999999999999996</c:v>
                </c:pt>
                <c:pt idx="47">
                  <c:v>-15.099999999999998</c:v>
                </c:pt>
                <c:pt idx="48">
                  <c:v>-15</c:v>
                </c:pt>
                <c:pt idx="49">
                  <c:v>-14.600000000000001</c:v>
                </c:pt>
                <c:pt idx="50">
                  <c:v>-15.399999999999999</c:v>
                </c:pt>
                <c:pt idx="51">
                  <c:v>-14.799999999999997</c:v>
                </c:pt>
                <c:pt idx="52">
                  <c:v>-14.299999999999997</c:v>
                </c:pt>
                <c:pt idx="53">
                  <c:v>-13.600000000000001</c:v>
                </c:pt>
                <c:pt idx="54">
                  <c:v>-15.8</c:v>
                </c:pt>
                <c:pt idx="55">
                  <c:v>-14.999999999999996</c:v>
                </c:pt>
                <c:pt idx="56">
                  <c:v>-15.5</c:v>
                </c:pt>
                <c:pt idx="57">
                  <c:v>-14.499999999999996</c:v>
                </c:pt>
                <c:pt idx="58">
                  <c:v>-14.700000000000003</c:v>
                </c:pt>
                <c:pt idx="59">
                  <c:v>-14</c:v>
                </c:pt>
                <c:pt idx="60">
                  <c:v>-14.3</c:v>
                </c:pt>
                <c:pt idx="61">
                  <c:v>-14.700000000000003</c:v>
                </c:pt>
                <c:pt idx="62">
                  <c:v>-17.899999999999999</c:v>
                </c:pt>
                <c:pt idx="63">
                  <c:v>-15.083317360686575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AB-4EDA-B108-F6F3EC19D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99264"/>
        <c:axId val="112700800"/>
      </c:scatterChart>
      <c:valAx>
        <c:axId val="112699264"/>
        <c:scaling>
          <c:orientation val="minMax"/>
          <c:max val="7"/>
        </c:scaling>
        <c:delete val="0"/>
        <c:axPos val="b"/>
        <c:numFmt formatCode="General" sourceLinked="1"/>
        <c:majorTickMark val="out"/>
        <c:minorTickMark val="none"/>
        <c:tickLblPos val="nextTo"/>
        <c:crossAx val="112700800"/>
        <c:crosses val="autoZero"/>
        <c:crossBetween val="midCat"/>
      </c:valAx>
      <c:valAx>
        <c:axId val="112700800"/>
        <c:scaling>
          <c:orientation val="minMax"/>
          <c:max val="7"/>
        </c:scaling>
        <c:delete val="0"/>
        <c:axPos val="l"/>
        <c:numFmt formatCode="General" sourceLinked="1"/>
        <c:majorTickMark val="out"/>
        <c:minorTickMark val="none"/>
        <c:tickLblPos val="nextTo"/>
        <c:crossAx val="112699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World!$H$541:$H$554</c:f>
              <c:numCache>
                <c:formatCode>General</c:formatCode>
                <c:ptCount val="14"/>
                <c:pt idx="0">
                  <c:v>0.83</c:v>
                </c:pt>
                <c:pt idx="1">
                  <c:v>0.81</c:v>
                </c:pt>
                <c:pt idx="2">
                  <c:v>0.79</c:v>
                </c:pt>
                <c:pt idx="3">
                  <c:v>1.03</c:v>
                </c:pt>
                <c:pt idx="4">
                  <c:v>0.94</c:v>
                </c:pt>
                <c:pt idx="5">
                  <c:v>0.92</c:v>
                </c:pt>
                <c:pt idx="6">
                  <c:v>1.23</c:v>
                </c:pt>
                <c:pt idx="7">
                  <c:v>1.38</c:v>
                </c:pt>
                <c:pt idx="8">
                  <c:v>1.5</c:v>
                </c:pt>
                <c:pt idx="9">
                  <c:v>1.63</c:v>
                </c:pt>
                <c:pt idx="10">
                  <c:v>1.42</c:v>
                </c:pt>
                <c:pt idx="11">
                  <c:v>1.31</c:v>
                </c:pt>
                <c:pt idx="12">
                  <c:v>1.19</c:v>
                </c:pt>
                <c:pt idx="13">
                  <c:v>1.76</c:v>
                </c:pt>
              </c:numCache>
            </c:numRef>
          </c:xVal>
          <c:yVal>
            <c:numRef>
              <c:f>World!$F$541:$F$554</c:f>
              <c:numCache>
                <c:formatCode>General</c:formatCode>
                <c:ptCount val="14"/>
                <c:pt idx="0">
                  <c:v>-1905</c:v>
                </c:pt>
                <c:pt idx="1">
                  <c:v>-1890</c:v>
                </c:pt>
                <c:pt idx="2">
                  <c:v>-1881</c:v>
                </c:pt>
                <c:pt idx="3">
                  <c:v>-2019</c:v>
                </c:pt>
                <c:pt idx="4">
                  <c:v>-1972</c:v>
                </c:pt>
                <c:pt idx="5">
                  <c:v>-1960</c:v>
                </c:pt>
                <c:pt idx="6">
                  <c:v>-2112</c:v>
                </c:pt>
                <c:pt idx="7">
                  <c:v>-2176</c:v>
                </c:pt>
                <c:pt idx="8">
                  <c:v>-2217</c:v>
                </c:pt>
                <c:pt idx="9">
                  <c:v>-2263</c:v>
                </c:pt>
                <c:pt idx="10">
                  <c:v>-2188</c:v>
                </c:pt>
                <c:pt idx="11">
                  <c:v>-2146</c:v>
                </c:pt>
                <c:pt idx="12">
                  <c:v>-2096</c:v>
                </c:pt>
                <c:pt idx="13">
                  <c:v>-2301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03-4287-9DF4-DDA4C71F1449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World!$G$544:$G$555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1.2</c:v>
                </c:pt>
                <c:pt idx="4">
                  <c:v>1.2</c:v>
                </c:pt>
                <c:pt idx="5">
                  <c:v>1.2</c:v>
                </c:pt>
                <c:pt idx="8">
                  <c:v>1.3</c:v>
                </c:pt>
                <c:pt idx="10">
                  <c:v>1.6</c:v>
                </c:pt>
                <c:pt idx="11">
                  <c:v>1.6</c:v>
                </c:pt>
              </c:numCache>
            </c:numRef>
          </c:xVal>
          <c:yVal>
            <c:numRef>
              <c:f>World!$F$544:$F$555</c:f>
              <c:numCache>
                <c:formatCode>General</c:formatCode>
                <c:ptCount val="12"/>
                <c:pt idx="0">
                  <c:v>-2019</c:v>
                </c:pt>
                <c:pt idx="1">
                  <c:v>-1972</c:v>
                </c:pt>
                <c:pt idx="2">
                  <c:v>-1960</c:v>
                </c:pt>
                <c:pt idx="3">
                  <c:v>-2112</c:v>
                </c:pt>
                <c:pt idx="4">
                  <c:v>-2176</c:v>
                </c:pt>
                <c:pt idx="5">
                  <c:v>-2217</c:v>
                </c:pt>
                <c:pt idx="6">
                  <c:v>-2263</c:v>
                </c:pt>
                <c:pt idx="7">
                  <c:v>-2188</c:v>
                </c:pt>
                <c:pt idx="8">
                  <c:v>-2146</c:v>
                </c:pt>
                <c:pt idx="9">
                  <c:v>-2096</c:v>
                </c:pt>
                <c:pt idx="10">
                  <c:v>-2301</c:v>
                </c:pt>
                <c:pt idx="11">
                  <c:v>-2274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03-4287-9DF4-DDA4C71F1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71296"/>
        <c:axId val="118072832"/>
      </c:scatterChart>
      <c:valAx>
        <c:axId val="118071296"/>
        <c:scaling>
          <c:orientation val="minMax"/>
          <c:min val="0.5"/>
        </c:scaling>
        <c:delete val="0"/>
        <c:axPos val="b"/>
        <c:numFmt formatCode="General" sourceLinked="1"/>
        <c:majorTickMark val="out"/>
        <c:minorTickMark val="none"/>
        <c:tickLblPos val="nextTo"/>
        <c:crossAx val="118072832"/>
        <c:crosses val="autoZero"/>
        <c:crossBetween val="midCat"/>
      </c:valAx>
      <c:valAx>
        <c:axId val="118072832"/>
        <c:scaling>
          <c:orientation val="minMax"/>
          <c:max val="-1700"/>
          <c:min val="-2400"/>
        </c:scaling>
        <c:delete val="0"/>
        <c:axPos val="l"/>
        <c:numFmt formatCode="General" sourceLinked="1"/>
        <c:majorTickMark val="out"/>
        <c:minorTickMark val="none"/>
        <c:tickLblPos val="nextTo"/>
        <c:crossAx val="118071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44505622561168E-2"/>
          <c:y val="4.0516768244499422E-2"/>
          <c:w val="0.90035112484318869"/>
          <c:h val="0.918966463511001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World!$I$541:$I$555</c:f>
              <c:numCache>
                <c:formatCode>General</c:formatCode>
                <c:ptCount val="15"/>
                <c:pt idx="0">
                  <c:v>1905</c:v>
                </c:pt>
                <c:pt idx="1">
                  <c:v>1890</c:v>
                </c:pt>
                <c:pt idx="2">
                  <c:v>1881</c:v>
                </c:pt>
                <c:pt idx="3">
                  <c:v>2019</c:v>
                </c:pt>
                <c:pt idx="4">
                  <c:v>1972</c:v>
                </c:pt>
                <c:pt idx="5">
                  <c:v>1960</c:v>
                </c:pt>
                <c:pt idx="6">
                  <c:v>2112</c:v>
                </c:pt>
                <c:pt idx="7">
                  <c:v>2176</c:v>
                </c:pt>
                <c:pt idx="8">
                  <c:v>2217</c:v>
                </c:pt>
                <c:pt idx="9">
                  <c:v>2263</c:v>
                </c:pt>
                <c:pt idx="10">
                  <c:v>2188</c:v>
                </c:pt>
                <c:pt idx="11">
                  <c:v>2146</c:v>
                </c:pt>
                <c:pt idx="12">
                  <c:v>2096</c:v>
                </c:pt>
                <c:pt idx="13">
                  <c:v>2301</c:v>
                </c:pt>
                <c:pt idx="14">
                  <c:v>2274</c:v>
                </c:pt>
              </c:numCache>
            </c:numRef>
          </c:xVal>
          <c:yVal>
            <c:numRef>
              <c:f>World!$L$541:$L$555</c:f>
              <c:numCache>
                <c:formatCode>General</c:formatCode>
                <c:ptCount val="15"/>
                <c:pt idx="0">
                  <c:v>-5.7099999999999937</c:v>
                </c:pt>
                <c:pt idx="1">
                  <c:v>-5.6200000000000045</c:v>
                </c:pt>
                <c:pt idx="2">
                  <c:v>-5.5</c:v>
                </c:pt>
                <c:pt idx="3">
                  <c:v>-6.82</c:v>
                </c:pt>
                <c:pt idx="4">
                  <c:v>-6.1999999999999957</c:v>
                </c:pt>
                <c:pt idx="5">
                  <c:v>-6.029999999999994</c:v>
                </c:pt>
                <c:pt idx="6">
                  <c:v>-6.07</c:v>
                </c:pt>
                <c:pt idx="7">
                  <c:v>-5.8500000000000014</c:v>
                </c:pt>
                <c:pt idx="8">
                  <c:v>-5.7299999999999969</c:v>
                </c:pt>
                <c:pt idx="9">
                  <c:v>-5.6600000000000037</c:v>
                </c:pt>
                <c:pt idx="10">
                  <c:v>-5.93</c:v>
                </c:pt>
                <c:pt idx="11">
                  <c:v>-6.5300000000000011</c:v>
                </c:pt>
                <c:pt idx="12">
                  <c:v>-6.6300000000000026</c:v>
                </c:pt>
                <c:pt idx="13">
                  <c:v>-5.2999999999999972</c:v>
                </c:pt>
                <c:pt idx="14">
                  <c:v>-5.6199999999999974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FD-43D4-A7C5-3CF0A42FE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92544"/>
        <c:axId val="118094080"/>
      </c:scatterChart>
      <c:valAx>
        <c:axId val="118092544"/>
        <c:scaling>
          <c:orientation val="minMax"/>
          <c:max val="2500"/>
          <c:min val="1700"/>
        </c:scaling>
        <c:delete val="0"/>
        <c:axPos val="b"/>
        <c:numFmt formatCode="General" sourceLinked="1"/>
        <c:majorTickMark val="out"/>
        <c:minorTickMark val="none"/>
        <c:tickLblPos val="nextTo"/>
        <c:crossAx val="118094080"/>
        <c:crosses val="autoZero"/>
        <c:crossBetween val="midCat"/>
      </c:valAx>
      <c:valAx>
        <c:axId val="118094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8092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World!$V$541:$V$554</c:f>
              <c:numCache>
                <c:formatCode>General</c:formatCode>
                <c:ptCount val="14"/>
                <c:pt idx="0">
                  <c:v>1.2999999999999972</c:v>
                </c:pt>
                <c:pt idx="3">
                  <c:v>3.1999999999999957</c:v>
                </c:pt>
                <c:pt idx="4">
                  <c:v>2.5</c:v>
                </c:pt>
                <c:pt idx="6">
                  <c:v>3.1999999999999957</c:v>
                </c:pt>
                <c:pt idx="7">
                  <c:v>4.3000000000000043</c:v>
                </c:pt>
                <c:pt idx="9">
                  <c:v>4.6999999999999957</c:v>
                </c:pt>
                <c:pt idx="11">
                  <c:v>1.6000000000000014</c:v>
                </c:pt>
                <c:pt idx="12">
                  <c:v>3.6999999999999957</c:v>
                </c:pt>
                <c:pt idx="13">
                  <c:v>3.3999999999999986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AB-47E8-8795-F4DB034B4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23968"/>
        <c:axId val="117525504"/>
      </c:scatterChart>
      <c:valAx>
        <c:axId val="11752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525504"/>
        <c:crosses val="autoZero"/>
        <c:crossBetween val="midCat"/>
      </c:valAx>
      <c:valAx>
        <c:axId val="117525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523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World!$AA$541:$AA$554</c:f>
              <c:numCache>
                <c:formatCode>General</c:formatCode>
                <c:ptCount val="14"/>
                <c:pt idx="0">
                  <c:v>-55.6</c:v>
                </c:pt>
                <c:pt idx="3">
                  <c:v>-45.2</c:v>
                </c:pt>
                <c:pt idx="4">
                  <c:v>-54.2</c:v>
                </c:pt>
                <c:pt idx="6">
                  <c:v>-33</c:v>
                </c:pt>
                <c:pt idx="7">
                  <c:v>-14.2</c:v>
                </c:pt>
                <c:pt idx="9">
                  <c:v>7.4</c:v>
                </c:pt>
                <c:pt idx="11">
                  <c:v>-5</c:v>
                </c:pt>
                <c:pt idx="12">
                  <c:v>-18.2</c:v>
                </c:pt>
                <c:pt idx="13">
                  <c:v>26.2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5B-424C-9DE6-88DDE3B2E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57888"/>
        <c:axId val="117563776"/>
      </c:scatterChart>
      <c:valAx>
        <c:axId val="11755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563776"/>
        <c:crosses val="autoZero"/>
        <c:crossBetween val="midCat"/>
      </c:valAx>
      <c:valAx>
        <c:axId val="117563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557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93-49BC-8645-C5F146BA859B}"/>
            </c:ext>
          </c:extLst>
        </c:ser>
        <c:ser>
          <c:idx val="0"/>
          <c:order val="0"/>
          <c:marker>
            <c:symbol val="none"/>
          </c:marker>
          <c:val>
            <c:numRef>
              <c:f>World!$L$123:$L$245</c:f>
              <c:numCache>
                <c:formatCode>General</c:formatCode>
                <c:ptCount val="123"/>
                <c:pt idx="0">
                  <c:v>-5.1999999999999957</c:v>
                </c:pt>
                <c:pt idx="1">
                  <c:v>-1.7000000000000028</c:v>
                </c:pt>
                <c:pt idx="2">
                  <c:v>-3.0000000000000036</c:v>
                </c:pt>
                <c:pt idx="3">
                  <c:v>-4.2999999999999972</c:v>
                </c:pt>
                <c:pt idx="4">
                  <c:v>-3</c:v>
                </c:pt>
                <c:pt idx="5">
                  <c:v>-3.8000000000000007</c:v>
                </c:pt>
                <c:pt idx="6">
                  <c:v>-5.5</c:v>
                </c:pt>
                <c:pt idx="7">
                  <c:v>-3.3000000000000007</c:v>
                </c:pt>
                <c:pt idx="8">
                  <c:v>-4</c:v>
                </c:pt>
                <c:pt idx="9">
                  <c:v>-4.2999999999999972</c:v>
                </c:pt>
                <c:pt idx="10">
                  <c:v>-3.1000000000000014</c:v>
                </c:pt>
                <c:pt idx="11">
                  <c:v>-1.8999999999999986</c:v>
                </c:pt>
                <c:pt idx="12">
                  <c:v>-3</c:v>
                </c:pt>
                <c:pt idx="13">
                  <c:v>-3.8000000000000043</c:v>
                </c:pt>
                <c:pt idx="14">
                  <c:v>-3.7999999999999972</c:v>
                </c:pt>
                <c:pt idx="15">
                  <c:v>-6.7999999999999972</c:v>
                </c:pt>
                <c:pt idx="16">
                  <c:v>-8.1999999999999957</c:v>
                </c:pt>
                <c:pt idx="17">
                  <c:v>-6.1000000000000014</c:v>
                </c:pt>
                <c:pt idx="18">
                  <c:v>-9.1999999999999993</c:v>
                </c:pt>
                <c:pt idx="19">
                  <c:v>-7</c:v>
                </c:pt>
                <c:pt idx="20">
                  <c:v>-6.5</c:v>
                </c:pt>
                <c:pt idx="21">
                  <c:v>-7.5999999999999979</c:v>
                </c:pt>
                <c:pt idx="22">
                  <c:v>-8.1000000000000014</c:v>
                </c:pt>
                <c:pt idx="23">
                  <c:v>-3.4000000000000057</c:v>
                </c:pt>
                <c:pt idx="24">
                  <c:v>-10.5</c:v>
                </c:pt>
                <c:pt idx="25">
                  <c:v>-7.3999999999999986</c:v>
                </c:pt>
                <c:pt idx="26">
                  <c:v>-8.0999999999999979</c:v>
                </c:pt>
                <c:pt idx="27">
                  <c:v>-4.5999999999999943</c:v>
                </c:pt>
                <c:pt idx="28">
                  <c:v>-5.5</c:v>
                </c:pt>
                <c:pt idx="29">
                  <c:v>-7.2999999999999972</c:v>
                </c:pt>
                <c:pt idx="30">
                  <c:v>-9.7000000000000028</c:v>
                </c:pt>
                <c:pt idx="31">
                  <c:v>-7.0000000000000036</c:v>
                </c:pt>
                <c:pt idx="32">
                  <c:v>-7.1000000000000014</c:v>
                </c:pt>
                <c:pt idx="33">
                  <c:v>-9.6000000000000014</c:v>
                </c:pt>
                <c:pt idx="34">
                  <c:v>-4.6000000000000014</c:v>
                </c:pt>
                <c:pt idx="35">
                  <c:v>-9.1999999999999993</c:v>
                </c:pt>
                <c:pt idx="36">
                  <c:v>-6.3000000000000007</c:v>
                </c:pt>
                <c:pt idx="37">
                  <c:v>-5.5</c:v>
                </c:pt>
                <c:pt idx="38">
                  <c:v>-5.7999999999999972</c:v>
                </c:pt>
                <c:pt idx="39">
                  <c:v>-5.5</c:v>
                </c:pt>
                <c:pt idx="40">
                  <c:v>-4.2999999999999972</c:v>
                </c:pt>
                <c:pt idx="41">
                  <c:v>-3.1999999999999957</c:v>
                </c:pt>
                <c:pt idx="42">
                  <c:v>-4.3000000000000043</c:v>
                </c:pt>
                <c:pt idx="43">
                  <c:v>-5.3999999999999986</c:v>
                </c:pt>
                <c:pt idx="44">
                  <c:v>-3.5</c:v>
                </c:pt>
                <c:pt idx="45">
                  <c:v>-5.7000000000000028</c:v>
                </c:pt>
                <c:pt idx="46">
                  <c:v>-4.3000000000000043</c:v>
                </c:pt>
                <c:pt idx="47">
                  <c:v>-5.1999999999999993</c:v>
                </c:pt>
                <c:pt idx="48">
                  <c:v>-4.5</c:v>
                </c:pt>
                <c:pt idx="49">
                  <c:v>-5.7000000000000028</c:v>
                </c:pt>
                <c:pt idx="50">
                  <c:v>-6</c:v>
                </c:pt>
                <c:pt idx="51">
                  <c:v>-8.6000000000000014</c:v>
                </c:pt>
                <c:pt idx="52">
                  <c:v>-7</c:v>
                </c:pt>
                <c:pt idx="53">
                  <c:v>-8.5</c:v>
                </c:pt>
                <c:pt idx="54">
                  <c:v>-7.2000000000000028</c:v>
                </c:pt>
                <c:pt idx="55">
                  <c:v>-8</c:v>
                </c:pt>
                <c:pt idx="56">
                  <c:v>-7.3000000000000007</c:v>
                </c:pt>
                <c:pt idx="57">
                  <c:v>-6.1000000000000014</c:v>
                </c:pt>
                <c:pt idx="58">
                  <c:v>-7.5999999999999979</c:v>
                </c:pt>
                <c:pt idx="59">
                  <c:v>-5.6999999999999993</c:v>
                </c:pt>
                <c:pt idx="60">
                  <c:v>-7</c:v>
                </c:pt>
                <c:pt idx="61">
                  <c:v>-7.8999999999999986</c:v>
                </c:pt>
                <c:pt idx="62">
                  <c:v>-7.8000000000000043</c:v>
                </c:pt>
                <c:pt idx="63">
                  <c:v>-7.1000000000000014</c:v>
                </c:pt>
                <c:pt idx="64">
                  <c:v>-8.4000000000000021</c:v>
                </c:pt>
                <c:pt idx="65">
                  <c:v>-7.2000000000000028</c:v>
                </c:pt>
                <c:pt idx="66">
                  <c:v>-6.6000000000000014</c:v>
                </c:pt>
                <c:pt idx="67">
                  <c:v>-3</c:v>
                </c:pt>
                <c:pt idx="68">
                  <c:v>-9</c:v>
                </c:pt>
                <c:pt idx="69">
                  <c:v>-8.8000000000000007</c:v>
                </c:pt>
                <c:pt idx="70">
                  <c:v>-9.2000000000000028</c:v>
                </c:pt>
                <c:pt idx="71">
                  <c:v>-5.1000000000000014</c:v>
                </c:pt>
                <c:pt idx="72">
                  <c:v>-3.7000000000000028</c:v>
                </c:pt>
                <c:pt idx="73">
                  <c:v>-3.5</c:v>
                </c:pt>
                <c:pt idx="74">
                  <c:v>-4.8000000000000043</c:v>
                </c:pt>
                <c:pt idx="75">
                  <c:v>-3.7999999999999972</c:v>
                </c:pt>
                <c:pt idx="76">
                  <c:v>-3.7999999999999972</c:v>
                </c:pt>
                <c:pt idx="77">
                  <c:v>-4.3999999999999986</c:v>
                </c:pt>
                <c:pt idx="78">
                  <c:v>-5.1000000000000014</c:v>
                </c:pt>
                <c:pt idx="79">
                  <c:v>-5.1000000000000014</c:v>
                </c:pt>
                <c:pt idx="80">
                  <c:v>-9.1999999999999957</c:v>
                </c:pt>
                <c:pt idx="81">
                  <c:v>-5.6000000000000014</c:v>
                </c:pt>
                <c:pt idx="82">
                  <c:v>-8.0999999999999979</c:v>
                </c:pt>
                <c:pt idx="83">
                  <c:v>-5.7999999999999972</c:v>
                </c:pt>
                <c:pt idx="84">
                  <c:v>-9.8000000000000007</c:v>
                </c:pt>
                <c:pt idx="85">
                  <c:v>-7.6000000000000014</c:v>
                </c:pt>
                <c:pt idx="86">
                  <c:v>-6.4000000000000021</c:v>
                </c:pt>
                <c:pt idx="87">
                  <c:v>-10.399999999999999</c:v>
                </c:pt>
                <c:pt idx="88">
                  <c:v>-6.4000000000000021</c:v>
                </c:pt>
                <c:pt idx="89">
                  <c:v>-10.599999999999998</c:v>
                </c:pt>
                <c:pt idx="90">
                  <c:v>-11.099999999999998</c:v>
                </c:pt>
                <c:pt idx="91">
                  <c:v>-11.299999999999997</c:v>
                </c:pt>
                <c:pt idx="92">
                  <c:v>-8.6000000000000014</c:v>
                </c:pt>
                <c:pt idx="93">
                  <c:v>-2.9999999999999964</c:v>
                </c:pt>
                <c:pt idx="94">
                  <c:v>-7.6999999999999993</c:v>
                </c:pt>
                <c:pt idx="95">
                  <c:v>-10.799999999999997</c:v>
                </c:pt>
                <c:pt idx="96">
                  <c:v>-3.5</c:v>
                </c:pt>
                <c:pt idx="97">
                  <c:v>-13.100000000000001</c:v>
                </c:pt>
                <c:pt idx="98">
                  <c:v>-11.3</c:v>
                </c:pt>
                <c:pt idx="99">
                  <c:v>-6.1999999999999993</c:v>
                </c:pt>
                <c:pt idx="100">
                  <c:v>-7.8000000000000007</c:v>
                </c:pt>
                <c:pt idx="101">
                  <c:v>-9.2999999999999972</c:v>
                </c:pt>
                <c:pt idx="102">
                  <c:v>-9.1000000000000014</c:v>
                </c:pt>
                <c:pt idx="103">
                  <c:v>-9.2999999999999972</c:v>
                </c:pt>
                <c:pt idx="104">
                  <c:v>-4.3999999999999986</c:v>
                </c:pt>
                <c:pt idx="105">
                  <c:v>-7.6999999999999993</c:v>
                </c:pt>
                <c:pt idx="106">
                  <c:v>-8.4999999999999964</c:v>
                </c:pt>
                <c:pt idx="107">
                  <c:v>-7</c:v>
                </c:pt>
                <c:pt idx="108">
                  <c:v>-5</c:v>
                </c:pt>
                <c:pt idx="109">
                  <c:v>-4.1999999999999993</c:v>
                </c:pt>
                <c:pt idx="110">
                  <c:v>-12.299999999999997</c:v>
                </c:pt>
                <c:pt idx="111">
                  <c:v>-8.7000000000000028</c:v>
                </c:pt>
                <c:pt idx="112">
                  <c:v>-7.5</c:v>
                </c:pt>
                <c:pt idx="113">
                  <c:v>-8.0999999999999979</c:v>
                </c:pt>
                <c:pt idx="114">
                  <c:v>-11.600000000000001</c:v>
                </c:pt>
                <c:pt idx="115">
                  <c:v>-4.8000000000000007</c:v>
                </c:pt>
                <c:pt idx="116">
                  <c:v>-7.7999999999999972</c:v>
                </c:pt>
                <c:pt idx="117">
                  <c:v>-6.4000000000000021</c:v>
                </c:pt>
                <c:pt idx="118">
                  <c:v>-10.199999999999996</c:v>
                </c:pt>
                <c:pt idx="119">
                  <c:v>-10.100000000000001</c:v>
                </c:pt>
                <c:pt idx="120">
                  <c:v>-7.7000000000000028</c:v>
                </c:pt>
                <c:pt idx="121">
                  <c:v>-8.6000000000000014</c:v>
                </c:pt>
                <c:pt idx="122">
                  <c:v>-6.6000000000000014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93-49BC-8645-C5F146BA8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84256"/>
        <c:axId val="117585792"/>
      </c:lineChart>
      <c:catAx>
        <c:axId val="117584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85792"/>
        <c:crosses val="autoZero"/>
        <c:auto val="1"/>
        <c:lblAlgn val="ctr"/>
        <c:lblOffset val="100"/>
        <c:noMultiLvlLbl val="0"/>
      </c:catAx>
      <c:valAx>
        <c:axId val="117585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584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World!$L$123:$L$245</c:f>
              <c:numCache>
                <c:formatCode>General</c:formatCode>
                <c:ptCount val="123"/>
                <c:pt idx="0">
                  <c:v>-5.1999999999999957</c:v>
                </c:pt>
                <c:pt idx="1">
                  <c:v>-1.7000000000000028</c:v>
                </c:pt>
                <c:pt idx="2">
                  <c:v>-3.0000000000000036</c:v>
                </c:pt>
                <c:pt idx="3">
                  <c:v>-4.2999999999999972</c:v>
                </c:pt>
                <c:pt idx="4">
                  <c:v>-3</c:v>
                </c:pt>
                <c:pt idx="5">
                  <c:v>-3.8000000000000007</c:v>
                </c:pt>
                <c:pt idx="6">
                  <c:v>-5.5</c:v>
                </c:pt>
                <c:pt idx="7">
                  <c:v>-3.3000000000000007</c:v>
                </c:pt>
                <c:pt idx="8">
                  <c:v>-4</c:v>
                </c:pt>
                <c:pt idx="9">
                  <c:v>-4.2999999999999972</c:v>
                </c:pt>
                <c:pt idx="10">
                  <c:v>-3.1000000000000014</c:v>
                </c:pt>
                <c:pt idx="11">
                  <c:v>-1.8999999999999986</c:v>
                </c:pt>
                <c:pt idx="12">
                  <c:v>-3</c:v>
                </c:pt>
                <c:pt idx="13">
                  <c:v>-3.8000000000000043</c:v>
                </c:pt>
                <c:pt idx="14">
                  <c:v>-3.7999999999999972</c:v>
                </c:pt>
                <c:pt idx="15">
                  <c:v>-6.7999999999999972</c:v>
                </c:pt>
                <c:pt idx="16">
                  <c:v>-8.1999999999999957</c:v>
                </c:pt>
                <c:pt idx="17">
                  <c:v>-6.1000000000000014</c:v>
                </c:pt>
                <c:pt idx="18">
                  <c:v>-9.1999999999999993</c:v>
                </c:pt>
                <c:pt idx="19">
                  <c:v>-7</c:v>
                </c:pt>
                <c:pt idx="20">
                  <c:v>-6.5</c:v>
                </c:pt>
                <c:pt idx="21">
                  <c:v>-7.5999999999999979</c:v>
                </c:pt>
                <c:pt idx="22">
                  <c:v>-8.1000000000000014</c:v>
                </c:pt>
                <c:pt idx="23">
                  <c:v>-3.4000000000000057</c:v>
                </c:pt>
                <c:pt idx="24">
                  <c:v>-10.5</c:v>
                </c:pt>
                <c:pt idx="25">
                  <c:v>-7.3999999999999986</c:v>
                </c:pt>
                <c:pt idx="26">
                  <c:v>-8.0999999999999979</c:v>
                </c:pt>
                <c:pt idx="27">
                  <c:v>-4.5999999999999943</c:v>
                </c:pt>
                <c:pt idx="28">
                  <c:v>-5.5</c:v>
                </c:pt>
                <c:pt idx="29">
                  <c:v>-7.2999999999999972</c:v>
                </c:pt>
                <c:pt idx="30">
                  <c:v>-9.7000000000000028</c:v>
                </c:pt>
                <c:pt idx="31">
                  <c:v>-7.0000000000000036</c:v>
                </c:pt>
                <c:pt idx="32">
                  <c:v>-7.1000000000000014</c:v>
                </c:pt>
                <c:pt idx="33">
                  <c:v>-9.6000000000000014</c:v>
                </c:pt>
                <c:pt idx="34">
                  <c:v>-4.6000000000000014</c:v>
                </c:pt>
                <c:pt idx="35">
                  <c:v>-9.1999999999999993</c:v>
                </c:pt>
                <c:pt idx="36">
                  <c:v>-6.3000000000000007</c:v>
                </c:pt>
                <c:pt idx="37">
                  <c:v>-5.5</c:v>
                </c:pt>
                <c:pt idx="38">
                  <c:v>-5.7999999999999972</c:v>
                </c:pt>
                <c:pt idx="39">
                  <c:v>-5.5</c:v>
                </c:pt>
                <c:pt idx="40">
                  <c:v>-4.2999999999999972</c:v>
                </c:pt>
                <c:pt idx="41">
                  <c:v>-3.1999999999999957</c:v>
                </c:pt>
                <c:pt idx="42">
                  <c:v>-4.3000000000000043</c:v>
                </c:pt>
                <c:pt idx="43">
                  <c:v>-5.3999999999999986</c:v>
                </c:pt>
                <c:pt idx="44">
                  <c:v>-3.5</c:v>
                </c:pt>
                <c:pt idx="45">
                  <c:v>-5.7000000000000028</c:v>
                </c:pt>
                <c:pt idx="46">
                  <c:v>-4.3000000000000043</c:v>
                </c:pt>
                <c:pt idx="47">
                  <c:v>-5.1999999999999993</c:v>
                </c:pt>
                <c:pt idx="48">
                  <c:v>-4.5</c:v>
                </c:pt>
                <c:pt idx="49">
                  <c:v>-5.7000000000000028</c:v>
                </c:pt>
                <c:pt idx="50">
                  <c:v>-6</c:v>
                </c:pt>
                <c:pt idx="51">
                  <c:v>-8.6000000000000014</c:v>
                </c:pt>
                <c:pt idx="52">
                  <c:v>-7</c:v>
                </c:pt>
                <c:pt idx="53">
                  <c:v>-8.5</c:v>
                </c:pt>
                <c:pt idx="54">
                  <c:v>-7.2000000000000028</c:v>
                </c:pt>
                <c:pt idx="55">
                  <c:v>-8</c:v>
                </c:pt>
                <c:pt idx="56">
                  <c:v>-7.3000000000000007</c:v>
                </c:pt>
                <c:pt idx="57">
                  <c:v>-6.1000000000000014</c:v>
                </c:pt>
                <c:pt idx="58">
                  <c:v>-7.5999999999999979</c:v>
                </c:pt>
                <c:pt idx="59">
                  <c:v>-5.6999999999999993</c:v>
                </c:pt>
                <c:pt idx="60">
                  <c:v>-7</c:v>
                </c:pt>
                <c:pt idx="61">
                  <c:v>-7.8999999999999986</c:v>
                </c:pt>
                <c:pt idx="62">
                  <c:v>-7.8000000000000043</c:v>
                </c:pt>
                <c:pt idx="63">
                  <c:v>-7.1000000000000014</c:v>
                </c:pt>
                <c:pt idx="64">
                  <c:v>-8.4000000000000021</c:v>
                </c:pt>
                <c:pt idx="65">
                  <c:v>-7.2000000000000028</c:v>
                </c:pt>
                <c:pt idx="66">
                  <c:v>-6.6000000000000014</c:v>
                </c:pt>
                <c:pt idx="67">
                  <c:v>-3</c:v>
                </c:pt>
                <c:pt idx="68">
                  <c:v>-9</c:v>
                </c:pt>
                <c:pt idx="69">
                  <c:v>-8.8000000000000007</c:v>
                </c:pt>
                <c:pt idx="70">
                  <c:v>-9.2000000000000028</c:v>
                </c:pt>
                <c:pt idx="71">
                  <c:v>-5.1000000000000014</c:v>
                </c:pt>
                <c:pt idx="72">
                  <c:v>-3.7000000000000028</c:v>
                </c:pt>
                <c:pt idx="73">
                  <c:v>-3.5</c:v>
                </c:pt>
                <c:pt idx="74">
                  <c:v>-4.8000000000000043</c:v>
                </c:pt>
                <c:pt idx="75">
                  <c:v>-3.7999999999999972</c:v>
                </c:pt>
                <c:pt idx="76">
                  <c:v>-3.7999999999999972</c:v>
                </c:pt>
                <c:pt idx="77">
                  <c:v>-4.3999999999999986</c:v>
                </c:pt>
                <c:pt idx="78">
                  <c:v>-5.1000000000000014</c:v>
                </c:pt>
                <c:pt idx="79">
                  <c:v>-5.1000000000000014</c:v>
                </c:pt>
                <c:pt idx="80">
                  <c:v>-9.1999999999999957</c:v>
                </c:pt>
                <c:pt idx="81">
                  <c:v>-5.6000000000000014</c:v>
                </c:pt>
                <c:pt idx="82">
                  <c:v>-8.0999999999999979</c:v>
                </c:pt>
                <c:pt idx="83">
                  <c:v>-5.7999999999999972</c:v>
                </c:pt>
                <c:pt idx="84">
                  <c:v>-9.8000000000000007</c:v>
                </c:pt>
                <c:pt idx="85">
                  <c:v>-7.6000000000000014</c:v>
                </c:pt>
                <c:pt idx="86">
                  <c:v>-6.4000000000000021</c:v>
                </c:pt>
                <c:pt idx="87">
                  <c:v>-10.399999999999999</c:v>
                </c:pt>
                <c:pt idx="88">
                  <c:v>-6.4000000000000021</c:v>
                </c:pt>
                <c:pt idx="89">
                  <c:v>-10.599999999999998</c:v>
                </c:pt>
                <c:pt idx="90">
                  <c:v>-11.099999999999998</c:v>
                </c:pt>
                <c:pt idx="91">
                  <c:v>-11.299999999999997</c:v>
                </c:pt>
                <c:pt idx="92">
                  <c:v>-8.6000000000000014</c:v>
                </c:pt>
                <c:pt idx="93">
                  <c:v>-2.9999999999999964</c:v>
                </c:pt>
                <c:pt idx="94">
                  <c:v>-7.6999999999999993</c:v>
                </c:pt>
                <c:pt idx="95">
                  <c:v>-10.799999999999997</c:v>
                </c:pt>
                <c:pt idx="96">
                  <c:v>-3.5</c:v>
                </c:pt>
                <c:pt idx="97">
                  <c:v>-13.100000000000001</c:v>
                </c:pt>
                <c:pt idx="98">
                  <c:v>-11.3</c:v>
                </c:pt>
                <c:pt idx="99">
                  <c:v>-6.1999999999999993</c:v>
                </c:pt>
                <c:pt idx="100">
                  <c:v>-7.8000000000000007</c:v>
                </c:pt>
                <c:pt idx="101">
                  <c:v>-9.2999999999999972</c:v>
                </c:pt>
                <c:pt idx="102">
                  <c:v>-9.1000000000000014</c:v>
                </c:pt>
                <c:pt idx="103">
                  <c:v>-9.2999999999999972</c:v>
                </c:pt>
                <c:pt idx="104">
                  <c:v>-4.3999999999999986</c:v>
                </c:pt>
                <c:pt idx="105">
                  <c:v>-7.6999999999999993</c:v>
                </c:pt>
                <c:pt idx="106">
                  <c:v>-8.4999999999999964</c:v>
                </c:pt>
                <c:pt idx="107">
                  <c:v>-7</c:v>
                </c:pt>
                <c:pt idx="108">
                  <c:v>-5</c:v>
                </c:pt>
                <c:pt idx="109">
                  <c:v>-4.1999999999999993</c:v>
                </c:pt>
                <c:pt idx="110">
                  <c:v>-12.299999999999997</c:v>
                </c:pt>
                <c:pt idx="111">
                  <c:v>-8.7000000000000028</c:v>
                </c:pt>
                <c:pt idx="112">
                  <c:v>-7.5</c:v>
                </c:pt>
                <c:pt idx="113">
                  <c:v>-8.0999999999999979</c:v>
                </c:pt>
                <c:pt idx="114">
                  <c:v>-11.600000000000001</c:v>
                </c:pt>
                <c:pt idx="115">
                  <c:v>-4.8000000000000007</c:v>
                </c:pt>
                <c:pt idx="116">
                  <c:v>-7.7999999999999972</c:v>
                </c:pt>
                <c:pt idx="117">
                  <c:v>-6.4000000000000021</c:v>
                </c:pt>
                <c:pt idx="118">
                  <c:v>-10.199999999999996</c:v>
                </c:pt>
                <c:pt idx="119">
                  <c:v>-10.100000000000001</c:v>
                </c:pt>
                <c:pt idx="120">
                  <c:v>-7.7000000000000028</c:v>
                </c:pt>
                <c:pt idx="121">
                  <c:v>-8.6000000000000014</c:v>
                </c:pt>
                <c:pt idx="122">
                  <c:v>-6.6000000000000014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2D-41E3-B278-83BE73180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618176"/>
        <c:axId val="117619712"/>
      </c:lineChart>
      <c:catAx>
        <c:axId val="117618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19712"/>
        <c:crosses val="autoZero"/>
        <c:auto val="1"/>
        <c:lblAlgn val="ctr"/>
        <c:lblOffset val="100"/>
        <c:noMultiLvlLbl val="0"/>
      </c:catAx>
      <c:valAx>
        <c:axId val="117619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618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World!$J$598:$J$606</c:f>
              <c:numCache>
                <c:formatCode>General</c:formatCode>
                <c:ptCount val="9"/>
                <c:pt idx="0">
                  <c:v>-9.2000000000000028</c:v>
                </c:pt>
                <c:pt idx="1">
                  <c:v>-9.0999999999999943</c:v>
                </c:pt>
                <c:pt idx="2">
                  <c:v>-7.7000000000000028</c:v>
                </c:pt>
                <c:pt idx="3">
                  <c:v>-8.6999999999999957</c:v>
                </c:pt>
                <c:pt idx="4">
                  <c:v>-4.5</c:v>
                </c:pt>
                <c:pt idx="5">
                  <c:v>-8.7000000000000028</c:v>
                </c:pt>
                <c:pt idx="6">
                  <c:v>-5.4000000000000057</c:v>
                </c:pt>
                <c:pt idx="7">
                  <c:v>-10.599999999999998</c:v>
                </c:pt>
                <c:pt idx="8">
                  <c:v>-11.600000000000001</c:v>
                </c:pt>
              </c:numCache>
            </c:numRef>
          </c:xVal>
          <c:yVal>
            <c:numRef>
              <c:f>World!$K$598:$K$606</c:f>
              <c:numCache>
                <c:formatCode>General</c:formatCode>
                <c:ptCount val="9"/>
                <c:pt idx="0">
                  <c:v>-12.8</c:v>
                </c:pt>
                <c:pt idx="1">
                  <c:v>-11.199999999999996</c:v>
                </c:pt>
                <c:pt idx="2">
                  <c:v>-11.100000000000001</c:v>
                </c:pt>
                <c:pt idx="3">
                  <c:v>-12.399999999999999</c:v>
                </c:pt>
                <c:pt idx="4">
                  <c:v>-7.1000000000000014</c:v>
                </c:pt>
                <c:pt idx="5">
                  <c:v>-11.5</c:v>
                </c:pt>
                <c:pt idx="6">
                  <c:v>-9.4000000000000057</c:v>
                </c:pt>
                <c:pt idx="7">
                  <c:v>-13.599999999999998</c:v>
                </c:pt>
                <c:pt idx="8">
                  <c:v>-12.900000000000002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CC-4245-BB74-855C46317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52640"/>
        <c:axId val="119562624"/>
      </c:scatterChart>
      <c:valAx>
        <c:axId val="1195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562624"/>
        <c:crosses val="autoZero"/>
        <c:crossBetween val="midCat"/>
      </c:valAx>
      <c:valAx>
        <c:axId val="119562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552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xVal>
          <c:yVal>
            <c:numRef>
              <c:f>World!$X$123:$X$245</c:f>
              <c:numCache>
                <c:formatCode>General</c:formatCode>
                <c:ptCount val="123"/>
                <c:pt idx="0">
                  <c:v>90.429906542056074</c:v>
                </c:pt>
                <c:pt idx="1">
                  <c:v>126.77631578947367</c:v>
                </c:pt>
                <c:pt idx="2">
                  <c:v>5.0261682242990657</c:v>
                </c:pt>
                <c:pt idx="3">
                  <c:v>4.5233485193621874</c:v>
                </c:pt>
                <c:pt idx="4">
                  <c:v>83.336206896551715</c:v>
                </c:pt>
                <c:pt idx="5">
                  <c:v>4.5229095074455898</c:v>
                </c:pt>
                <c:pt idx="6">
                  <c:v>98.597938144329902</c:v>
                </c:pt>
                <c:pt idx="7">
                  <c:v>6.0638606676342519</c:v>
                </c:pt>
                <c:pt idx="8">
                  <c:v>4.9504889975550119</c:v>
                </c:pt>
                <c:pt idx="9">
                  <c:v>4.9950525664811378</c:v>
                </c:pt>
                <c:pt idx="10">
                  <c:v>73.587786259541986</c:v>
                </c:pt>
                <c:pt idx="11">
                  <c:v>115.67469879518072</c:v>
                </c:pt>
                <c:pt idx="12">
                  <c:v>62.896103896103895</c:v>
                </c:pt>
                <c:pt idx="13">
                  <c:v>56.313953488372093</c:v>
                </c:pt>
                <c:pt idx="14">
                  <c:v>55.976878612716767</c:v>
                </c:pt>
                <c:pt idx="15">
                  <c:v>116.91566265060241</c:v>
                </c:pt>
                <c:pt idx="16">
                  <c:v>16.407407407407408</c:v>
                </c:pt>
                <c:pt idx="17">
                  <c:v>15.897260273972604</c:v>
                </c:pt>
                <c:pt idx="18">
                  <c:v>63.552631578947363</c:v>
                </c:pt>
                <c:pt idx="19">
                  <c:v>87.477477477477464</c:v>
                </c:pt>
                <c:pt idx="20">
                  <c:v>77.870967741935488</c:v>
                </c:pt>
                <c:pt idx="21">
                  <c:v>57.64670658682634</c:v>
                </c:pt>
                <c:pt idx="22">
                  <c:v>14.708133971291865</c:v>
                </c:pt>
                <c:pt idx="23">
                  <c:v>66.074829931972786</c:v>
                </c:pt>
                <c:pt idx="24">
                  <c:v>68.08450704225352</c:v>
                </c:pt>
                <c:pt idx="25">
                  <c:v>64.872483221476514</c:v>
                </c:pt>
                <c:pt idx="26">
                  <c:v>72.24626865671641</c:v>
                </c:pt>
                <c:pt idx="27">
                  <c:v>67.6013986013986</c:v>
                </c:pt>
                <c:pt idx="28">
                  <c:v>65.768707482993207</c:v>
                </c:pt>
                <c:pt idx="29">
                  <c:v>16.849909584086799</c:v>
                </c:pt>
                <c:pt idx="30">
                  <c:v>46.849514563106794</c:v>
                </c:pt>
                <c:pt idx="31">
                  <c:v>47.049019607843135</c:v>
                </c:pt>
                <c:pt idx="32">
                  <c:v>19.991507430997878</c:v>
                </c:pt>
                <c:pt idx="33">
                  <c:v>22.551558752997604</c:v>
                </c:pt>
                <c:pt idx="34">
                  <c:v>76.896825396825392</c:v>
                </c:pt>
                <c:pt idx="35">
                  <c:v>23.869017632241814</c:v>
                </c:pt>
                <c:pt idx="36">
                  <c:v>45.914285714285711</c:v>
                </c:pt>
                <c:pt idx="37">
                  <c:v>5.7480968858131485</c:v>
                </c:pt>
                <c:pt idx="38">
                  <c:v>5.825874125874126</c:v>
                </c:pt>
                <c:pt idx="39">
                  <c:v>5.6630286493860842</c:v>
                </c:pt>
                <c:pt idx="40">
                  <c:v>4.1475146980224471</c:v>
                </c:pt>
                <c:pt idx="41">
                  <c:v>4.6876111440426795</c:v>
                </c:pt>
                <c:pt idx="42">
                  <c:v>4.6948551153163809</c:v>
                </c:pt>
                <c:pt idx="43">
                  <c:v>4.6933570581257413</c:v>
                </c:pt>
                <c:pt idx="44">
                  <c:v>4.5632984901277585</c:v>
                </c:pt>
                <c:pt idx="45">
                  <c:v>4.6629279811097994</c:v>
                </c:pt>
                <c:pt idx="46">
                  <c:v>4.5781522370714702</c:v>
                </c:pt>
                <c:pt idx="47">
                  <c:v>4.6678466076696168</c:v>
                </c:pt>
                <c:pt idx="48">
                  <c:v>4.6294773928361712</c:v>
                </c:pt>
                <c:pt idx="49">
                  <c:v>4.9024390243902447</c:v>
                </c:pt>
                <c:pt idx="50">
                  <c:v>7.8303249097472927</c:v>
                </c:pt>
                <c:pt idx="51">
                  <c:v>13.545051698670607</c:v>
                </c:pt>
                <c:pt idx="52">
                  <c:v>12.10146862483311</c:v>
                </c:pt>
                <c:pt idx="53">
                  <c:v>60.074534161490682</c:v>
                </c:pt>
                <c:pt idx="54">
                  <c:v>58.920731707317067</c:v>
                </c:pt>
                <c:pt idx="55">
                  <c:v>58.557575757575755</c:v>
                </c:pt>
                <c:pt idx="56">
                  <c:v>16.100869565217391</c:v>
                </c:pt>
                <c:pt idx="57">
                  <c:v>9.2177083333333325</c:v>
                </c:pt>
                <c:pt idx="58">
                  <c:v>7.7430865298840317</c:v>
                </c:pt>
                <c:pt idx="59">
                  <c:v>21.84186046511628</c:v>
                </c:pt>
                <c:pt idx="60">
                  <c:v>40.252100840336134</c:v>
                </c:pt>
                <c:pt idx="61">
                  <c:v>19.216049382716051</c:v>
                </c:pt>
                <c:pt idx="62">
                  <c:v>42.233480176211458</c:v>
                </c:pt>
                <c:pt idx="63">
                  <c:v>36.212121212121211</c:v>
                </c:pt>
                <c:pt idx="64">
                  <c:v>19.245360824742271</c:v>
                </c:pt>
                <c:pt idx="65">
                  <c:v>78.536585365853654</c:v>
                </c:pt>
                <c:pt idx="66">
                  <c:v>12.119143239625167</c:v>
                </c:pt>
                <c:pt idx="67">
                  <c:v>85.681415929203524</c:v>
                </c:pt>
                <c:pt idx="68">
                  <c:v>18.675298804780876</c:v>
                </c:pt>
                <c:pt idx="69">
                  <c:v>81.889830508474574</c:v>
                </c:pt>
                <c:pt idx="70">
                  <c:v>89.47139378339088</c:v>
                </c:pt>
                <c:pt idx="71">
                  <c:v>62.057692307692307</c:v>
                </c:pt>
                <c:pt idx="72">
                  <c:v>61.687898089171966</c:v>
                </c:pt>
                <c:pt idx="73">
                  <c:v>62.096153846153847</c:v>
                </c:pt>
                <c:pt idx="74">
                  <c:v>56.745098039215684</c:v>
                </c:pt>
                <c:pt idx="75">
                  <c:v>63.300653594771234</c:v>
                </c:pt>
                <c:pt idx="76">
                  <c:v>63.320261437908492</c:v>
                </c:pt>
                <c:pt idx="77">
                  <c:v>4.3020318506315212</c:v>
                </c:pt>
                <c:pt idx="78">
                  <c:v>74.190839694656489</c:v>
                </c:pt>
                <c:pt idx="79">
                  <c:v>66.061643835616437</c:v>
                </c:pt>
                <c:pt idx="80">
                  <c:v>44.537037037037045</c:v>
                </c:pt>
                <c:pt idx="81">
                  <c:v>12.211305518169583</c:v>
                </c:pt>
                <c:pt idx="82">
                  <c:v>48.695431472081225</c:v>
                </c:pt>
                <c:pt idx="83">
                  <c:v>46.712195121951225</c:v>
                </c:pt>
                <c:pt idx="84">
                  <c:v>47.731343283582092</c:v>
                </c:pt>
                <c:pt idx="85">
                  <c:v>49</c:v>
                </c:pt>
                <c:pt idx="86">
                  <c:v>59.981481481481481</c:v>
                </c:pt>
                <c:pt idx="87">
                  <c:v>72.125925925925927</c:v>
                </c:pt>
                <c:pt idx="88">
                  <c:v>43.479638009049779</c:v>
                </c:pt>
                <c:pt idx="89">
                  <c:v>33.402097902097907</c:v>
                </c:pt>
                <c:pt idx="90">
                  <c:v>21.540229885057471</c:v>
                </c:pt>
                <c:pt idx="91">
                  <c:v>26.844192634560908</c:v>
                </c:pt>
                <c:pt idx="92">
                  <c:v>27.802359882005899</c:v>
                </c:pt>
                <c:pt idx="93">
                  <c:v>4.7884386174016678</c:v>
                </c:pt>
                <c:pt idx="94">
                  <c:v>7.1812080536912744</c:v>
                </c:pt>
                <c:pt idx="95">
                  <c:v>82.81196581196582</c:v>
                </c:pt>
                <c:pt idx="96">
                  <c:v>90.896226415094333</c:v>
                </c:pt>
                <c:pt idx="97">
                  <c:v>91.714285714285708</c:v>
                </c:pt>
                <c:pt idx="98">
                  <c:v>81.330508474576277</c:v>
                </c:pt>
                <c:pt idx="99">
                  <c:v>45.691943127962084</c:v>
                </c:pt>
                <c:pt idx="100">
                  <c:v>25.804878048780488</c:v>
                </c:pt>
                <c:pt idx="101">
                  <c:v>28.480597014925372</c:v>
                </c:pt>
                <c:pt idx="102">
                  <c:v>33.010344827586209</c:v>
                </c:pt>
                <c:pt idx="103">
                  <c:v>41.166666666666671</c:v>
                </c:pt>
                <c:pt idx="104">
                  <c:v>59.850931677018629</c:v>
                </c:pt>
                <c:pt idx="105">
                  <c:v>64.953020134228183</c:v>
                </c:pt>
                <c:pt idx="106">
                  <c:v>69.342857142857142</c:v>
                </c:pt>
                <c:pt idx="107">
                  <c:v>29.236923076923077</c:v>
                </c:pt>
                <c:pt idx="108">
                  <c:v>5.0650252525252526</c:v>
                </c:pt>
                <c:pt idx="109">
                  <c:v>5.3482849604221636</c:v>
                </c:pt>
                <c:pt idx="110">
                  <c:v>33.197916666666664</c:v>
                </c:pt>
                <c:pt idx="111">
                  <c:v>33.529824561403508</c:v>
                </c:pt>
                <c:pt idx="112">
                  <c:v>50.721052631578949</c:v>
                </c:pt>
                <c:pt idx="113">
                  <c:v>42.61333333333333</c:v>
                </c:pt>
                <c:pt idx="114">
                  <c:v>25.371967654986523</c:v>
                </c:pt>
                <c:pt idx="115">
                  <c:v>5.0670886075949371</c:v>
                </c:pt>
                <c:pt idx="116">
                  <c:v>64.389261744966447</c:v>
                </c:pt>
                <c:pt idx="117">
                  <c:v>5.0613535736875388</c:v>
                </c:pt>
                <c:pt idx="118">
                  <c:v>25.363881401617249</c:v>
                </c:pt>
                <c:pt idx="119">
                  <c:v>48.18</c:v>
                </c:pt>
                <c:pt idx="120">
                  <c:v>22.643373493975901</c:v>
                </c:pt>
                <c:pt idx="121">
                  <c:v>48.535353535353536</c:v>
                </c:pt>
                <c:pt idx="122">
                  <c:v>57.898203592814362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36-4DE0-A78E-BDF1C704A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83104"/>
        <c:axId val="119584640"/>
      </c:scatterChart>
      <c:valAx>
        <c:axId val="11958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584640"/>
        <c:crosses val="autoZero"/>
        <c:crossBetween val="midCat"/>
      </c:valAx>
      <c:valAx>
        <c:axId val="119584640"/>
        <c:scaling>
          <c:orientation val="minMax"/>
          <c:max val="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5831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World!$L$123:$L$245</c:f>
              <c:numCache>
                <c:formatCode>General</c:formatCode>
                <c:ptCount val="123"/>
                <c:pt idx="0">
                  <c:v>-5.1999999999999957</c:v>
                </c:pt>
                <c:pt idx="1">
                  <c:v>-1.7000000000000028</c:v>
                </c:pt>
                <c:pt idx="2">
                  <c:v>-3.0000000000000036</c:v>
                </c:pt>
                <c:pt idx="3">
                  <c:v>-4.2999999999999972</c:v>
                </c:pt>
                <c:pt idx="4">
                  <c:v>-3</c:v>
                </c:pt>
                <c:pt idx="5">
                  <c:v>-3.8000000000000007</c:v>
                </c:pt>
                <c:pt idx="6">
                  <c:v>-5.5</c:v>
                </c:pt>
                <c:pt idx="7">
                  <c:v>-3.3000000000000007</c:v>
                </c:pt>
                <c:pt idx="8">
                  <c:v>-4</c:v>
                </c:pt>
                <c:pt idx="9">
                  <c:v>-4.2999999999999972</c:v>
                </c:pt>
                <c:pt idx="10">
                  <c:v>-3.1000000000000014</c:v>
                </c:pt>
                <c:pt idx="11">
                  <c:v>-1.8999999999999986</c:v>
                </c:pt>
                <c:pt idx="12">
                  <c:v>-3</c:v>
                </c:pt>
                <c:pt idx="13">
                  <c:v>-3.8000000000000043</c:v>
                </c:pt>
                <c:pt idx="14">
                  <c:v>-3.7999999999999972</c:v>
                </c:pt>
                <c:pt idx="15">
                  <c:v>-6.7999999999999972</c:v>
                </c:pt>
                <c:pt idx="16">
                  <c:v>-8.1999999999999957</c:v>
                </c:pt>
                <c:pt idx="17">
                  <c:v>-6.1000000000000014</c:v>
                </c:pt>
                <c:pt idx="18">
                  <c:v>-9.1999999999999993</c:v>
                </c:pt>
                <c:pt idx="19">
                  <c:v>-7</c:v>
                </c:pt>
                <c:pt idx="20">
                  <c:v>-6.5</c:v>
                </c:pt>
                <c:pt idx="21">
                  <c:v>-7.5999999999999979</c:v>
                </c:pt>
                <c:pt idx="22">
                  <c:v>-8.1000000000000014</c:v>
                </c:pt>
                <c:pt idx="23">
                  <c:v>-3.4000000000000057</c:v>
                </c:pt>
                <c:pt idx="24">
                  <c:v>-10.5</c:v>
                </c:pt>
                <c:pt idx="25">
                  <c:v>-7.3999999999999986</c:v>
                </c:pt>
                <c:pt idx="26">
                  <c:v>-8.0999999999999979</c:v>
                </c:pt>
                <c:pt idx="27">
                  <c:v>-4.5999999999999943</c:v>
                </c:pt>
                <c:pt idx="28">
                  <c:v>-5.5</c:v>
                </c:pt>
                <c:pt idx="29">
                  <c:v>-7.2999999999999972</c:v>
                </c:pt>
                <c:pt idx="30">
                  <c:v>-9.7000000000000028</c:v>
                </c:pt>
                <c:pt idx="31">
                  <c:v>-7.0000000000000036</c:v>
                </c:pt>
                <c:pt idx="32">
                  <c:v>-7.1000000000000014</c:v>
                </c:pt>
                <c:pt idx="33">
                  <c:v>-9.6000000000000014</c:v>
                </c:pt>
                <c:pt idx="34">
                  <c:v>-4.6000000000000014</c:v>
                </c:pt>
                <c:pt idx="35">
                  <c:v>-9.1999999999999993</c:v>
                </c:pt>
                <c:pt idx="36">
                  <c:v>-6.3000000000000007</c:v>
                </c:pt>
                <c:pt idx="37">
                  <c:v>-5.5</c:v>
                </c:pt>
                <c:pt idx="38">
                  <c:v>-5.7999999999999972</c:v>
                </c:pt>
                <c:pt idx="39">
                  <c:v>-5.5</c:v>
                </c:pt>
                <c:pt idx="40">
                  <c:v>-4.2999999999999972</c:v>
                </c:pt>
                <c:pt idx="41">
                  <c:v>-3.1999999999999957</c:v>
                </c:pt>
                <c:pt idx="42">
                  <c:v>-4.3000000000000043</c:v>
                </c:pt>
                <c:pt idx="43">
                  <c:v>-5.3999999999999986</c:v>
                </c:pt>
                <c:pt idx="44">
                  <c:v>-3.5</c:v>
                </c:pt>
                <c:pt idx="45">
                  <c:v>-5.7000000000000028</c:v>
                </c:pt>
                <c:pt idx="46">
                  <c:v>-4.3000000000000043</c:v>
                </c:pt>
                <c:pt idx="47">
                  <c:v>-5.1999999999999993</c:v>
                </c:pt>
                <c:pt idx="48">
                  <c:v>-4.5</c:v>
                </c:pt>
                <c:pt idx="49">
                  <c:v>-5.7000000000000028</c:v>
                </c:pt>
                <c:pt idx="50">
                  <c:v>-6</c:v>
                </c:pt>
                <c:pt idx="51">
                  <c:v>-8.6000000000000014</c:v>
                </c:pt>
                <c:pt idx="52">
                  <c:v>-7</c:v>
                </c:pt>
                <c:pt idx="53">
                  <c:v>-8.5</c:v>
                </c:pt>
                <c:pt idx="54">
                  <c:v>-7.2000000000000028</c:v>
                </c:pt>
                <c:pt idx="55">
                  <c:v>-8</c:v>
                </c:pt>
                <c:pt idx="56">
                  <c:v>-7.3000000000000007</c:v>
                </c:pt>
                <c:pt idx="57">
                  <c:v>-6.1000000000000014</c:v>
                </c:pt>
                <c:pt idx="58">
                  <c:v>-7.5999999999999979</c:v>
                </c:pt>
                <c:pt idx="59">
                  <c:v>-5.6999999999999993</c:v>
                </c:pt>
                <c:pt idx="60">
                  <c:v>-7</c:v>
                </c:pt>
                <c:pt idx="61">
                  <c:v>-7.8999999999999986</c:v>
                </c:pt>
                <c:pt idx="62">
                  <c:v>-7.8000000000000043</c:v>
                </c:pt>
                <c:pt idx="63">
                  <c:v>-7.1000000000000014</c:v>
                </c:pt>
                <c:pt idx="64">
                  <c:v>-8.4000000000000021</c:v>
                </c:pt>
                <c:pt idx="65">
                  <c:v>-7.2000000000000028</c:v>
                </c:pt>
                <c:pt idx="66">
                  <c:v>-6.6000000000000014</c:v>
                </c:pt>
                <c:pt idx="67">
                  <c:v>-3</c:v>
                </c:pt>
                <c:pt idx="68">
                  <c:v>-9</c:v>
                </c:pt>
                <c:pt idx="69">
                  <c:v>-8.8000000000000007</c:v>
                </c:pt>
                <c:pt idx="70">
                  <c:v>-9.2000000000000028</c:v>
                </c:pt>
                <c:pt idx="71">
                  <c:v>-5.1000000000000014</c:v>
                </c:pt>
                <c:pt idx="72">
                  <c:v>-3.7000000000000028</c:v>
                </c:pt>
                <c:pt idx="73">
                  <c:v>-3.5</c:v>
                </c:pt>
                <c:pt idx="74">
                  <c:v>-4.8000000000000043</c:v>
                </c:pt>
                <c:pt idx="75">
                  <c:v>-3.7999999999999972</c:v>
                </c:pt>
                <c:pt idx="76">
                  <c:v>-3.7999999999999972</c:v>
                </c:pt>
                <c:pt idx="77">
                  <c:v>-4.3999999999999986</c:v>
                </c:pt>
                <c:pt idx="78">
                  <c:v>-5.1000000000000014</c:v>
                </c:pt>
                <c:pt idx="79">
                  <c:v>-5.1000000000000014</c:v>
                </c:pt>
                <c:pt idx="80">
                  <c:v>-9.1999999999999957</c:v>
                </c:pt>
                <c:pt idx="81">
                  <c:v>-5.6000000000000014</c:v>
                </c:pt>
                <c:pt idx="82">
                  <c:v>-8.0999999999999979</c:v>
                </c:pt>
                <c:pt idx="83">
                  <c:v>-5.7999999999999972</c:v>
                </c:pt>
                <c:pt idx="84">
                  <c:v>-9.8000000000000007</c:v>
                </c:pt>
                <c:pt idx="85">
                  <c:v>-7.6000000000000014</c:v>
                </c:pt>
                <c:pt idx="86">
                  <c:v>-6.4000000000000021</c:v>
                </c:pt>
                <c:pt idx="87">
                  <c:v>-10.399999999999999</c:v>
                </c:pt>
                <c:pt idx="88">
                  <c:v>-6.4000000000000021</c:v>
                </c:pt>
                <c:pt idx="89">
                  <c:v>-10.599999999999998</c:v>
                </c:pt>
                <c:pt idx="90">
                  <c:v>-11.099999999999998</c:v>
                </c:pt>
                <c:pt idx="91">
                  <c:v>-11.299999999999997</c:v>
                </c:pt>
                <c:pt idx="92">
                  <c:v>-8.6000000000000014</c:v>
                </c:pt>
                <c:pt idx="93">
                  <c:v>-2.9999999999999964</c:v>
                </c:pt>
                <c:pt idx="94">
                  <c:v>-7.6999999999999993</c:v>
                </c:pt>
                <c:pt idx="95">
                  <c:v>-10.799999999999997</c:v>
                </c:pt>
                <c:pt idx="96">
                  <c:v>-3.5</c:v>
                </c:pt>
                <c:pt idx="97">
                  <c:v>-13.100000000000001</c:v>
                </c:pt>
                <c:pt idx="98">
                  <c:v>-11.3</c:v>
                </c:pt>
                <c:pt idx="99">
                  <c:v>-6.1999999999999993</c:v>
                </c:pt>
                <c:pt idx="100">
                  <c:v>-7.8000000000000007</c:v>
                </c:pt>
                <c:pt idx="101">
                  <c:v>-9.2999999999999972</c:v>
                </c:pt>
                <c:pt idx="102">
                  <c:v>-9.1000000000000014</c:v>
                </c:pt>
                <c:pt idx="103">
                  <c:v>-9.2999999999999972</c:v>
                </c:pt>
                <c:pt idx="104">
                  <c:v>-4.3999999999999986</c:v>
                </c:pt>
                <c:pt idx="105">
                  <c:v>-7.6999999999999993</c:v>
                </c:pt>
                <c:pt idx="106">
                  <c:v>-8.4999999999999964</c:v>
                </c:pt>
                <c:pt idx="107">
                  <c:v>-7</c:v>
                </c:pt>
                <c:pt idx="108">
                  <c:v>-5</c:v>
                </c:pt>
                <c:pt idx="109">
                  <c:v>-4.1999999999999993</c:v>
                </c:pt>
                <c:pt idx="110">
                  <c:v>-12.299999999999997</c:v>
                </c:pt>
                <c:pt idx="111">
                  <c:v>-8.7000000000000028</c:v>
                </c:pt>
                <c:pt idx="112">
                  <c:v>-7.5</c:v>
                </c:pt>
                <c:pt idx="113">
                  <c:v>-8.0999999999999979</c:v>
                </c:pt>
                <c:pt idx="114">
                  <c:v>-11.600000000000001</c:v>
                </c:pt>
                <c:pt idx="115">
                  <c:v>-4.8000000000000007</c:v>
                </c:pt>
                <c:pt idx="116">
                  <c:v>-7.7999999999999972</c:v>
                </c:pt>
                <c:pt idx="117">
                  <c:v>-6.4000000000000021</c:v>
                </c:pt>
                <c:pt idx="118">
                  <c:v>-10.199999999999996</c:v>
                </c:pt>
                <c:pt idx="119">
                  <c:v>-10.100000000000001</c:v>
                </c:pt>
                <c:pt idx="120">
                  <c:v>-7.7000000000000028</c:v>
                </c:pt>
                <c:pt idx="121">
                  <c:v>-8.6000000000000014</c:v>
                </c:pt>
                <c:pt idx="122">
                  <c:v>-6.6000000000000014</c:v>
                </c:pt>
              </c:numCache>
            </c:numRef>
          </c:xVal>
          <c:yVal>
            <c:numRef>
              <c:f>World!$X$123:$X$245</c:f>
              <c:numCache>
                <c:formatCode>General</c:formatCode>
                <c:ptCount val="123"/>
                <c:pt idx="0">
                  <c:v>90.429906542056074</c:v>
                </c:pt>
                <c:pt idx="1">
                  <c:v>126.77631578947367</c:v>
                </c:pt>
                <c:pt idx="2">
                  <c:v>5.0261682242990657</c:v>
                </c:pt>
                <c:pt idx="3">
                  <c:v>4.5233485193621874</c:v>
                </c:pt>
                <c:pt idx="4">
                  <c:v>83.336206896551715</c:v>
                </c:pt>
                <c:pt idx="5">
                  <c:v>4.5229095074455898</c:v>
                </c:pt>
                <c:pt idx="6">
                  <c:v>98.597938144329902</c:v>
                </c:pt>
                <c:pt idx="7">
                  <c:v>6.0638606676342519</c:v>
                </c:pt>
                <c:pt idx="8">
                  <c:v>4.9504889975550119</c:v>
                </c:pt>
                <c:pt idx="9">
                  <c:v>4.9950525664811378</c:v>
                </c:pt>
                <c:pt idx="10">
                  <c:v>73.587786259541986</c:v>
                </c:pt>
                <c:pt idx="11">
                  <c:v>115.67469879518072</c:v>
                </c:pt>
                <c:pt idx="12">
                  <c:v>62.896103896103895</c:v>
                </c:pt>
                <c:pt idx="13">
                  <c:v>56.313953488372093</c:v>
                </c:pt>
                <c:pt idx="14">
                  <c:v>55.976878612716767</c:v>
                </c:pt>
                <c:pt idx="15">
                  <c:v>116.91566265060241</c:v>
                </c:pt>
                <c:pt idx="16">
                  <c:v>16.407407407407408</c:v>
                </c:pt>
                <c:pt idx="17">
                  <c:v>15.897260273972604</c:v>
                </c:pt>
                <c:pt idx="18">
                  <c:v>63.552631578947363</c:v>
                </c:pt>
                <c:pt idx="19">
                  <c:v>87.477477477477464</c:v>
                </c:pt>
                <c:pt idx="20">
                  <c:v>77.870967741935488</c:v>
                </c:pt>
                <c:pt idx="21">
                  <c:v>57.64670658682634</c:v>
                </c:pt>
                <c:pt idx="22">
                  <c:v>14.708133971291865</c:v>
                </c:pt>
                <c:pt idx="23">
                  <c:v>66.074829931972786</c:v>
                </c:pt>
                <c:pt idx="24">
                  <c:v>68.08450704225352</c:v>
                </c:pt>
                <c:pt idx="25">
                  <c:v>64.872483221476514</c:v>
                </c:pt>
                <c:pt idx="26">
                  <c:v>72.24626865671641</c:v>
                </c:pt>
                <c:pt idx="27">
                  <c:v>67.6013986013986</c:v>
                </c:pt>
                <c:pt idx="28">
                  <c:v>65.768707482993207</c:v>
                </c:pt>
                <c:pt idx="29">
                  <c:v>16.849909584086799</c:v>
                </c:pt>
                <c:pt idx="30">
                  <c:v>46.849514563106794</c:v>
                </c:pt>
                <c:pt idx="31">
                  <c:v>47.049019607843135</c:v>
                </c:pt>
                <c:pt idx="32">
                  <c:v>19.991507430997878</c:v>
                </c:pt>
                <c:pt idx="33">
                  <c:v>22.551558752997604</c:v>
                </c:pt>
                <c:pt idx="34">
                  <c:v>76.896825396825392</c:v>
                </c:pt>
                <c:pt idx="35">
                  <c:v>23.869017632241814</c:v>
                </c:pt>
                <c:pt idx="36">
                  <c:v>45.914285714285711</c:v>
                </c:pt>
                <c:pt idx="37">
                  <c:v>5.7480968858131485</c:v>
                </c:pt>
                <c:pt idx="38">
                  <c:v>5.825874125874126</c:v>
                </c:pt>
                <c:pt idx="39">
                  <c:v>5.6630286493860842</c:v>
                </c:pt>
                <c:pt idx="40">
                  <c:v>4.1475146980224471</c:v>
                </c:pt>
                <c:pt idx="41">
                  <c:v>4.6876111440426795</c:v>
                </c:pt>
                <c:pt idx="42">
                  <c:v>4.6948551153163809</c:v>
                </c:pt>
                <c:pt idx="43">
                  <c:v>4.6933570581257413</c:v>
                </c:pt>
                <c:pt idx="44">
                  <c:v>4.5632984901277585</c:v>
                </c:pt>
                <c:pt idx="45">
                  <c:v>4.6629279811097994</c:v>
                </c:pt>
                <c:pt idx="46">
                  <c:v>4.5781522370714702</c:v>
                </c:pt>
                <c:pt idx="47">
                  <c:v>4.6678466076696168</c:v>
                </c:pt>
                <c:pt idx="48">
                  <c:v>4.6294773928361712</c:v>
                </c:pt>
                <c:pt idx="49">
                  <c:v>4.9024390243902447</c:v>
                </c:pt>
                <c:pt idx="50">
                  <c:v>7.8303249097472927</c:v>
                </c:pt>
                <c:pt idx="51">
                  <c:v>13.545051698670607</c:v>
                </c:pt>
                <c:pt idx="52">
                  <c:v>12.10146862483311</c:v>
                </c:pt>
                <c:pt idx="53">
                  <c:v>60.074534161490682</c:v>
                </c:pt>
                <c:pt idx="54">
                  <c:v>58.920731707317067</c:v>
                </c:pt>
                <c:pt idx="55">
                  <c:v>58.557575757575755</c:v>
                </c:pt>
                <c:pt idx="56">
                  <c:v>16.100869565217391</c:v>
                </c:pt>
                <c:pt idx="57">
                  <c:v>9.2177083333333325</c:v>
                </c:pt>
                <c:pt idx="58">
                  <c:v>7.7430865298840317</c:v>
                </c:pt>
                <c:pt idx="59">
                  <c:v>21.84186046511628</c:v>
                </c:pt>
                <c:pt idx="60">
                  <c:v>40.252100840336134</c:v>
                </c:pt>
                <c:pt idx="61">
                  <c:v>19.216049382716051</c:v>
                </c:pt>
                <c:pt idx="62">
                  <c:v>42.233480176211458</c:v>
                </c:pt>
                <c:pt idx="63">
                  <c:v>36.212121212121211</c:v>
                </c:pt>
                <c:pt idx="64">
                  <c:v>19.245360824742271</c:v>
                </c:pt>
                <c:pt idx="65">
                  <c:v>78.536585365853654</c:v>
                </c:pt>
                <c:pt idx="66">
                  <c:v>12.119143239625167</c:v>
                </c:pt>
                <c:pt idx="67">
                  <c:v>85.681415929203524</c:v>
                </c:pt>
                <c:pt idx="68">
                  <c:v>18.675298804780876</c:v>
                </c:pt>
                <c:pt idx="69">
                  <c:v>81.889830508474574</c:v>
                </c:pt>
                <c:pt idx="70">
                  <c:v>89.47139378339088</c:v>
                </c:pt>
                <c:pt idx="71">
                  <c:v>62.057692307692307</c:v>
                </c:pt>
                <c:pt idx="72">
                  <c:v>61.687898089171966</c:v>
                </c:pt>
                <c:pt idx="73">
                  <c:v>62.096153846153847</c:v>
                </c:pt>
                <c:pt idx="74">
                  <c:v>56.745098039215684</c:v>
                </c:pt>
                <c:pt idx="75">
                  <c:v>63.300653594771234</c:v>
                </c:pt>
                <c:pt idx="76">
                  <c:v>63.320261437908492</c:v>
                </c:pt>
                <c:pt idx="77">
                  <c:v>4.3020318506315212</c:v>
                </c:pt>
                <c:pt idx="78">
                  <c:v>74.190839694656489</c:v>
                </c:pt>
                <c:pt idx="79">
                  <c:v>66.061643835616437</c:v>
                </c:pt>
                <c:pt idx="80">
                  <c:v>44.537037037037045</c:v>
                </c:pt>
                <c:pt idx="81">
                  <c:v>12.211305518169583</c:v>
                </c:pt>
                <c:pt idx="82">
                  <c:v>48.695431472081225</c:v>
                </c:pt>
                <c:pt idx="83">
                  <c:v>46.712195121951225</c:v>
                </c:pt>
                <c:pt idx="84">
                  <c:v>47.731343283582092</c:v>
                </c:pt>
                <c:pt idx="85">
                  <c:v>49</c:v>
                </c:pt>
                <c:pt idx="86">
                  <c:v>59.981481481481481</c:v>
                </c:pt>
                <c:pt idx="87">
                  <c:v>72.125925925925927</c:v>
                </c:pt>
                <c:pt idx="88">
                  <c:v>43.479638009049779</c:v>
                </c:pt>
                <c:pt idx="89">
                  <c:v>33.402097902097907</c:v>
                </c:pt>
                <c:pt idx="90">
                  <c:v>21.540229885057471</c:v>
                </c:pt>
                <c:pt idx="91">
                  <c:v>26.844192634560908</c:v>
                </c:pt>
                <c:pt idx="92">
                  <c:v>27.802359882005899</c:v>
                </c:pt>
                <c:pt idx="93">
                  <c:v>4.7884386174016678</c:v>
                </c:pt>
                <c:pt idx="94">
                  <c:v>7.1812080536912744</c:v>
                </c:pt>
                <c:pt idx="95">
                  <c:v>82.81196581196582</c:v>
                </c:pt>
                <c:pt idx="96">
                  <c:v>90.896226415094333</c:v>
                </c:pt>
                <c:pt idx="97">
                  <c:v>91.714285714285708</c:v>
                </c:pt>
                <c:pt idx="98">
                  <c:v>81.330508474576277</c:v>
                </c:pt>
                <c:pt idx="99">
                  <c:v>45.691943127962084</c:v>
                </c:pt>
                <c:pt idx="100">
                  <c:v>25.804878048780488</c:v>
                </c:pt>
                <c:pt idx="101">
                  <c:v>28.480597014925372</c:v>
                </c:pt>
                <c:pt idx="102">
                  <c:v>33.010344827586209</c:v>
                </c:pt>
                <c:pt idx="103">
                  <c:v>41.166666666666671</c:v>
                </c:pt>
                <c:pt idx="104">
                  <c:v>59.850931677018629</c:v>
                </c:pt>
                <c:pt idx="105">
                  <c:v>64.953020134228183</c:v>
                </c:pt>
                <c:pt idx="106">
                  <c:v>69.342857142857142</c:v>
                </c:pt>
                <c:pt idx="107">
                  <c:v>29.236923076923077</c:v>
                </c:pt>
                <c:pt idx="108">
                  <c:v>5.0650252525252526</c:v>
                </c:pt>
                <c:pt idx="109">
                  <c:v>5.3482849604221636</c:v>
                </c:pt>
                <c:pt idx="110">
                  <c:v>33.197916666666664</c:v>
                </c:pt>
                <c:pt idx="111">
                  <c:v>33.529824561403508</c:v>
                </c:pt>
                <c:pt idx="112">
                  <c:v>50.721052631578949</c:v>
                </c:pt>
                <c:pt idx="113">
                  <c:v>42.61333333333333</c:v>
                </c:pt>
                <c:pt idx="114">
                  <c:v>25.371967654986523</c:v>
                </c:pt>
                <c:pt idx="115">
                  <c:v>5.0670886075949371</c:v>
                </c:pt>
                <c:pt idx="116">
                  <c:v>64.389261744966447</c:v>
                </c:pt>
                <c:pt idx="117">
                  <c:v>5.0613535736875388</c:v>
                </c:pt>
                <c:pt idx="118">
                  <c:v>25.363881401617249</c:v>
                </c:pt>
                <c:pt idx="119">
                  <c:v>48.18</c:v>
                </c:pt>
                <c:pt idx="120">
                  <c:v>22.643373493975901</c:v>
                </c:pt>
                <c:pt idx="121">
                  <c:v>48.535353535353536</c:v>
                </c:pt>
                <c:pt idx="122">
                  <c:v>57.898203592814362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F-40B9-BDAF-9529AF413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90048"/>
        <c:axId val="119491584"/>
      </c:scatterChart>
      <c:valAx>
        <c:axId val="11949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491584"/>
        <c:crosses val="autoZero"/>
        <c:crossBetween val="midCat"/>
      </c:valAx>
      <c:valAx>
        <c:axId val="119491584"/>
        <c:scaling>
          <c:orientation val="minMax"/>
          <c:max val="20"/>
        </c:scaling>
        <c:delete val="0"/>
        <c:axPos val="l"/>
        <c:numFmt formatCode="General" sourceLinked="1"/>
        <c:majorTickMark val="out"/>
        <c:minorTickMark val="none"/>
        <c:tickLblPos val="nextTo"/>
        <c:crossAx val="119490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v>Doig</c:v>
          </c:tx>
          <c:spPr>
            <a:ln w="28575">
              <a:noFill/>
            </a:ln>
          </c:spPr>
          <c:xVal>
            <c:numRef>
              <c:f>World!$J$68:$J$74</c:f>
              <c:numCache>
                <c:formatCode>General</c:formatCode>
                <c:ptCount val="7"/>
                <c:pt idx="0">
                  <c:v>-11.600000000000001</c:v>
                </c:pt>
                <c:pt idx="1">
                  <c:v>-1.1999999999999957</c:v>
                </c:pt>
                <c:pt idx="2">
                  <c:v>-10.199999999999999</c:v>
                </c:pt>
                <c:pt idx="3">
                  <c:v>1.2999999999999972</c:v>
                </c:pt>
                <c:pt idx="4">
                  <c:v>6</c:v>
                </c:pt>
                <c:pt idx="5">
                  <c:v>3.8999999999999986</c:v>
                </c:pt>
                <c:pt idx="6">
                  <c:v>7</c:v>
                </c:pt>
              </c:numCache>
            </c:numRef>
          </c:xVal>
          <c:yVal>
            <c:numRef>
              <c:f>World!$K$68:$K$74</c:f>
              <c:numCache>
                <c:formatCode>General</c:formatCode>
                <c:ptCount val="7"/>
                <c:pt idx="0">
                  <c:v>-12.700000000000003</c:v>
                </c:pt>
                <c:pt idx="1">
                  <c:v>-9.4999999999999964</c:v>
                </c:pt>
                <c:pt idx="2">
                  <c:v>-15.7</c:v>
                </c:pt>
                <c:pt idx="3">
                  <c:v>-4.1000000000000014</c:v>
                </c:pt>
                <c:pt idx="4">
                  <c:v>5.5999999999999943</c:v>
                </c:pt>
                <c:pt idx="5">
                  <c:v>5.7000000000000028</c:v>
                </c:pt>
                <c:pt idx="6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FA-4B07-87B9-20DC4B03DEED}"/>
            </c:ext>
          </c:extLst>
        </c:ser>
        <c:ser>
          <c:idx val="2"/>
          <c:order val="2"/>
          <c:tx>
            <c:v>Horn River</c:v>
          </c:tx>
          <c:spPr>
            <a:ln w="28575">
              <a:noFill/>
            </a:ln>
          </c:spPr>
          <c:xVal>
            <c:numRef>
              <c:f>World!$J$75:$J$79</c:f>
              <c:numCache>
                <c:formatCode>General</c:formatCode>
                <c:ptCount val="5"/>
                <c:pt idx="0">
                  <c:v>2.7999999999999972</c:v>
                </c:pt>
                <c:pt idx="1">
                  <c:v>2.8000000000000007</c:v>
                </c:pt>
                <c:pt idx="2">
                  <c:v>0.80000000000000071</c:v>
                </c:pt>
                <c:pt idx="3">
                  <c:v>3.6999999999999993</c:v>
                </c:pt>
                <c:pt idx="4">
                  <c:v>-0.10000000000000142</c:v>
                </c:pt>
              </c:numCache>
            </c:numRef>
          </c:xVal>
          <c:yVal>
            <c:numRef>
              <c:f>World!$K$75:$K$79</c:f>
              <c:numCache>
                <c:formatCode>General</c:formatCode>
                <c:ptCount val="5"/>
                <c:pt idx="0">
                  <c:v>6.6999999999999957</c:v>
                </c:pt>
                <c:pt idx="1">
                  <c:v>5.9999999999999964</c:v>
                </c:pt>
                <c:pt idx="2">
                  <c:v>4.3000000000000007</c:v>
                </c:pt>
                <c:pt idx="3">
                  <c:v>6.1999999999999993</c:v>
                </c:pt>
                <c:pt idx="4">
                  <c:v>2.8999999999999986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FA-4B07-87B9-20DC4B03DEED}"/>
            </c:ext>
          </c:extLst>
        </c:ser>
        <c:ser>
          <c:idx val="3"/>
          <c:order val="3"/>
          <c:tx>
            <c:v>Pard/Bald</c:v>
          </c:tx>
          <c:spPr>
            <a:ln w="28575">
              <a:noFill/>
            </a:ln>
          </c:spPr>
          <c:xVal>
            <c:numRef>
              <c:f>World!$J$80:$J$95</c:f>
              <c:numCache>
                <c:formatCode>General</c:formatCode>
                <c:ptCount val="16"/>
                <c:pt idx="0">
                  <c:v>9.2000000000000028</c:v>
                </c:pt>
                <c:pt idx="1">
                  <c:v>9.3999999999999986</c:v>
                </c:pt>
                <c:pt idx="2">
                  <c:v>11.100000000000001</c:v>
                </c:pt>
                <c:pt idx="3">
                  <c:v>6.2000000000000028</c:v>
                </c:pt>
                <c:pt idx="4">
                  <c:v>10.3</c:v>
                </c:pt>
                <c:pt idx="5">
                  <c:v>11.200000000000003</c:v>
                </c:pt>
                <c:pt idx="6">
                  <c:v>2.8999999999999986</c:v>
                </c:pt>
                <c:pt idx="7">
                  <c:v>4</c:v>
                </c:pt>
                <c:pt idx="8">
                  <c:v>4.8999999999999986</c:v>
                </c:pt>
                <c:pt idx="9">
                  <c:v>4.5</c:v>
                </c:pt>
                <c:pt idx="10">
                  <c:v>4.0999999999999979</c:v>
                </c:pt>
                <c:pt idx="11">
                  <c:v>4.5999999999999979</c:v>
                </c:pt>
                <c:pt idx="12">
                  <c:v>6</c:v>
                </c:pt>
                <c:pt idx="13">
                  <c:v>3.7999999999999972</c:v>
                </c:pt>
                <c:pt idx="14">
                  <c:v>4</c:v>
                </c:pt>
                <c:pt idx="15">
                  <c:v>4.6000000000000014</c:v>
                </c:pt>
              </c:numCache>
            </c:numRef>
          </c:xVal>
          <c:yVal>
            <c:numRef>
              <c:f>World!$K$80:$K$95</c:f>
              <c:numCache>
                <c:formatCode>General</c:formatCode>
                <c:ptCount val="16"/>
                <c:pt idx="0">
                  <c:v>9.8999999999999986</c:v>
                </c:pt>
                <c:pt idx="1">
                  <c:v>-2.4000000000000021</c:v>
                </c:pt>
                <c:pt idx="2">
                  <c:v>11.399999999999999</c:v>
                </c:pt>
                <c:pt idx="3">
                  <c:v>7.2000000000000028</c:v>
                </c:pt>
                <c:pt idx="4">
                  <c:v>10.8</c:v>
                </c:pt>
                <c:pt idx="5">
                  <c:v>-1.2999999999999972</c:v>
                </c:pt>
                <c:pt idx="6">
                  <c:v>2</c:v>
                </c:pt>
                <c:pt idx="7">
                  <c:v>6.7999999999999972</c:v>
                </c:pt>
                <c:pt idx="8">
                  <c:v>0.60000000000000142</c:v>
                </c:pt>
                <c:pt idx="9">
                  <c:v>7</c:v>
                </c:pt>
                <c:pt idx="10">
                  <c:v>3.9000000000000021</c:v>
                </c:pt>
                <c:pt idx="11">
                  <c:v>5.5000000000000036</c:v>
                </c:pt>
                <c:pt idx="12">
                  <c:v>2.4000000000000057</c:v>
                </c:pt>
                <c:pt idx="13">
                  <c:v>6.3999999999999986</c:v>
                </c:pt>
                <c:pt idx="14">
                  <c:v>-4.1000000000000014</c:v>
                </c:pt>
                <c:pt idx="15">
                  <c:v>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FA-4B07-87B9-20DC4B03DEED}"/>
            </c:ext>
          </c:extLst>
        </c:ser>
        <c:ser>
          <c:idx val="4"/>
          <c:order val="4"/>
          <c:tx>
            <c:v>Belcourt</c:v>
          </c:tx>
          <c:spPr>
            <a:ln w="28575">
              <a:noFill/>
            </a:ln>
          </c:spPr>
          <c:xVal>
            <c:numRef>
              <c:f>World!$J$96:$J$105</c:f>
              <c:numCache>
                <c:formatCode>General</c:formatCode>
                <c:ptCount val="10"/>
                <c:pt idx="0">
                  <c:v>3.6999999999999993</c:v>
                </c:pt>
                <c:pt idx="1">
                  <c:v>5.1999999999999993</c:v>
                </c:pt>
                <c:pt idx="2">
                  <c:v>5.6000000000000014</c:v>
                </c:pt>
                <c:pt idx="3">
                  <c:v>7.1000000000000014</c:v>
                </c:pt>
                <c:pt idx="4">
                  <c:v>8.0999999999999979</c:v>
                </c:pt>
                <c:pt idx="5">
                  <c:v>5.1000000000000014</c:v>
                </c:pt>
                <c:pt idx="6">
                  <c:v>8.8000000000000007</c:v>
                </c:pt>
                <c:pt idx="7">
                  <c:v>7.8999999999999986</c:v>
                </c:pt>
                <c:pt idx="8">
                  <c:v>7.5999999999999979</c:v>
                </c:pt>
                <c:pt idx="9">
                  <c:v>-1</c:v>
                </c:pt>
              </c:numCache>
            </c:numRef>
          </c:xVal>
          <c:yVal>
            <c:numRef>
              <c:f>World!$K$96:$K$105</c:f>
              <c:numCache>
                <c:formatCode>General</c:formatCode>
                <c:ptCount val="10"/>
                <c:pt idx="0">
                  <c:v>4.5</c:v>
                </c:pt>
                <c:pt idx="1">
                  <c:v>9.2999999999999972</c:v>
                </c:pt>
                <c:pt idx="2">
                  <c:v>3.5999999999999979</c:v>
                </c:pt>
                <c:pt idx="3">
                  <c:v>7</c:v>
                </c:pt>
                <c:pt idx="4">
                  <c:v>9.0999999999999979</c:v>
                </c:pt>
                <c:pt idx="5">
                  <c:v>11.200000000000003</c:v>
                </c:pt>
                <c:pt idx="6">
                  <c:v>8.9999999999999964</c:v>
                </c:pt>
                <c:pt idx="7">
                  <c:v>8.7000000000000028</c:v>
                </c:pt>
                <c:pt idx="8">
                  <c:v>-2.8000000000000007</c:v>
                </c:pt>
                <c:pt idx="9">
                  <c:v>-3.1000000000000014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FA-4B07-87B9-20DC4B03DEED}"/>
            </c:ext>
          </c:extLst>
        </c:ser>
        <c:ser>
          <c:idx val="5"/>
          <c:order val="5"/>
          <c:tx>
            <c:v>Charlie Lake</c:v>
          </c:tx>
          <c:spPr>
            <a:ln w="28575">
              <a:noFill/>
            </a:ln>
          </c:spPr>
          <c:xVal>
            <c:numRef>
              <c:f>World!$J$106:$J$122</c:f>
              <c:numCache>
                <c:formatCode>General</c:formatCode>
                <c:ptCount val="17"/>
                <c:pt idx="0">
                  <c:v>-11.600000000000001</c:v>
                </c:pt>
                <c:pt idx="1">
                  <c:v>-9</c:v>
                </c:pt>
                <c:pt idx="2">
                  <c:v>-6.8000000000000043</c:v>
                </c:pt>
                <c:pt idx="3">
                  <c:v>2.6999999999999957</c:v>
                </c:pt>
                <c:pt idx="4">
                  <c:v>1.6999999999999957</c:v>
                </c:pt>
                <c:pt idx="5">
                  <c:v>-0.60000000000000142</c:v>
                </c:pt>
                <c:pt idx="6">
                  <c:v>-1</c:v>
                </c:pt>
                <c:pt idx="7">
                  <c:v>0.29999999999999716</c:v>
                </c:pt>
                <c:pt idx="8">
                  <c:v>2.0999999999999943</c:v>
                </c:pt>
                <c:pt idx="9">
                  <c:v>5.5</c:v>
                </c:pt>
                <c:pt idx="10">
                  <c:v>4.7999999999999972</c:v>
                </c:pt>
                <c:pt idx="11">
                  <c:v>7.1999999999999957</c:v>
                </c:pt>
                <c:pt idx="12">
                  <c:v>6.3999999999999986</c:v>
                </c:pt>
                <c:pt idx="13">
                  <c:v>4.0999999999999943</c:v>
                </c:pt>
                <c:pt idx="14">
                  <c:v>8.4000000000000057</c:v>
                </c:pt>
                <c:pt idx="15">
                  <c:v>-2.0999999999999943</c:v>
                </c:pt>
                <c:pt idx="16">
                  <c:v>-5.6000000000000014</c:v>
                </c:pt>
              </c:numCache>
            </c:numRef>
          </c:xVal>
          <c:yVal>
            <c:numRef>
              <c:f>World!$K$106:$K$122</c:f>
              <c:numCache>
                <c:formatCode>General</c:formatCode>
                <c:ptCount val="17"/>
                <c:pt idx="0">
                  <c:v>-13.100000000000001</c:v>
                </c:pt>
                <c:pt idx="1">
                  <c:v>-11.7</c:v>
                </c:pt>
                <c:pt idx="2">
                  <c:v>-7.7000000000000028</c:v>
                </c:pt>
                <c:pt idx="3">
                  <c:v>1.1000000000000014</c:v>
                </c:pt>
                <c:pt idx="4">
                  <c:v>0.59999999999999432</c:v>
                </c:pt>
                <c:pt idx="5">
                  <c:v>-15.600000000000001</c:v>
                </c:pt>
                <c:pt idx="6">
                  <c:v>2.2000000000000028</c:v>
                </c:pt>
                <c:pt idx="7">
                  <c:v>-4.1000000000000014</c:v>
                </c:pt>
                <c:pt idx="8">
                  <c:v>-3.8000000000000043</c:v>
                </c:pt>
                <c:pt idx="9">
                  <c:v>3.3999999999999986</c:v>
                </c:pt>
                <c:pt idx="10">
                  <c:v>6.5</c:v>
                </c:pt>
                <c:pt idx="11">
                  <c:v>8.3999999999999986</c:v>
                </c:pt>
                <c:pt idx="12">
                  <c:v>6.6000000000000014</c:v>
                </c:pt>
                <c:pt idx="13">
                  <c:v>3.0999999999999943</c:v>
                </c:pt>
                <c:pt idx="14">
                  <c:v>6.3000000000000043</c:v>
                </c:pt>
                <c:pt idx="15">
                  <c:v>3.7000000000000028</c:v>
                </c:pt>
                <c:pt idx="16">
                  <c:v>-7.8000000000000043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0FA-4B07-87B9-20DC4B03DEED}"/>
            </c:ext>
          </c:extLst>
        </c:ser>
        <c:ser>
          <c:idx val="6"/>
          <c:order val="6"/>
          <c:tx>
            <c:v>Barnett</c:v>
          </c:tx>
          <c:spPr>
            <a:ln w="28575">
              <a:noFill/>
            </a:ln>
          </c:spPr>
          <c:x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xVal>
          <c:yVal>
            <c:numRef>
              <c:f>World!$K$123:$K$245</c:f>
              <c:numCache>
                <c:formatCode>General</c:formatCode>
                <c:ptCount val="123"/>
                <c:pt idx="0">
                  <c:v>-6.6999999999999957</c:v>
                </c:pt>
                <c:pt idx="1">
                  <c:v>-4.5</c:v>
                </c:pt>
                <c:pt idx="2">
                  <c:v>-15.400000000000002</c:v>
                </c:pt>
                <c:pt idx="3">
                  <c:v>-16</c:v>
                </c:pt>
                <c:pt idx="4">
                  <c:v>-3.5</c:v>
                </c:pt>
                <c:pt idx="5">
                  <c:v>-16.000000000000004</c:v>
                </c:pt>
                <c:pt idx="6">
                  <c:v>-7</c:v>
                </c:pt>
                <c:pt idx="7">
                  <c:v>-13.900000000000002</c:v>
                </c:pt>
                <c:pt idx="8">
                  <c:v>-14.699999999999996</c:v>
                </c:pt>
                <c:pt idx="9">
                  <c:v>-14.600000000000001</c:v>
                </c:pt>
                <c:pt idx="10">
                  <c:v>-3.2999999999999972</c:v>
                </c:pt>
                <c:pt idx="11">
                  <c:v>-4.8999999999999986</c:v>
                </c:pt>
                <c:pt idx="12">
                  <c:v>-1.6999999999999957</c:v>
                </c:pt>
                <c:pt idx="13">
                  <c:v>-4.2000000000000028</c:v>
                </c:pt>
                <c:pt idx="14">
                  <c:v>-3.6000000000000014</c:v>
                </c:pt>
                <c:pt idx="15">
                  <c:v>-7.7999999999999972</c:v>
                </c:pt>
                <c:pt idx="16">
                  <c:v>-13.199999999999996</c:v>
                </c:pt>
                <c:pt idx="17">
                  <c:v>-17.899999999999999</c:v>
                </c:pt>
                <c:pt idx="18">
                  <c:v>-11.099999999999998</c:v>
                </c:pt>
                <c:pt idx="19">
                  <c:v>-4.3999999999999986</c:v>
                </c:pt>
                <c:pt idx="20">
                  <c:v>-6.5</c:v>
                </c:pt>
                <c:pt idx="21">
                  <c:v>-10.599999999999998</c:v>
                </c:pt>
                <c:pt idx="22">
                  <c:v>-17.7</c:v>
                </c:pt>
                <c:pt idx="23">
                  <c:v>-4.8000000000000043</c:v>
                </c:pt>
                <c:pt idx="24">
                  <c:v>-12.5</c:v>
                </c:pt>
                <c:pt idx="25">
                  <c:v>-6.2999999999999972</c:v>
                </c:pt>
                <c:pt idx="26">
                  <c:v>-8.4000000000000021</c:v>
                </c:pt>
                <c:pt idx="27">
                  <c:v>-4.1999999999999957</c:v>
                </c:pt>
                <c:pt idx="28">
                  <c:v>-6.9000000000000057</c:v>
                </c:pt>
                <c:pt idx="29">
                  <c:v>-18.600000000000001</c:v>
                </c:pt>
                <c:pt idx="30">
                  <c:v>-16.200000000000003</c:v>
                </c:pt>
                <c:pt idx="31">
                  <c:v>-9.0000000000000036</c:v>
                </c:pt>
                <c:pt idx="32">
                  <c:v>-15.600000000000001</c:v>
                </c:pt>
                <c:pt idx="33">
                  <c:v>-18.399999999999999</c:v>
                </c:pt>
                <c:pt idx="34">
                  <c:v>-12.399999999999999</c:v>
                </c:pt>
                <c:pt idx="35">
                  <c:v>-17.099999999999998</c:v>
                </c:pt>
                <c:pt idx="36">
                  <c:v>-12.900000000000002</c:v>
                </c:pt>
                <c:pt idx="37">
                  <c:v>-12.899999999999999</c:v>
                </c:pt>
                <c:pt idx="38">
                  <c:v>-15.100000000000001</c:v>
                </c:pt>
                <c:pt idx="39">
                  <c:v>-15.299999999999997</c:v>
                </c:pt>
                <c:pt idx="40">
                  <c:v>-14.199999999999996</c:v>
                </c:pt>
                <c:pt idx="41">
                  <c:v>-11.899999999999999</c:v>
                </c:pt>
                <c:pt idx="42">
                  <c:v>-13.399999999999999</c:v>
                </c:pt>
                <c:pt idx="43">
                  <c:v>-12.700000000000003</c:v>
                </c:pt>
                <c:pt idx="44">
                  <c:v>-12.5</c:v>
                </c:pt>
                <c:pt idx="45">
                  <c:v>-13.600000000000001</c:v>
                </c:pt>
                <c:pt idx="46">
                  <c:v>-12.800000000000004</c:v>
                </c:pt>
                <c:pt idx="47">
                  <c:v>-13.099999999999998</c:v>
                </c:pt>
                <c:pt idx="48">
                  <c:v>-10</c:v>
                </c:pt>
                <c:pt idx="49">
                  <c:v>-12.899999999999999</c:v>
                </c:pt>
                <c:pt idx="50">
                  <c:v>-16.199999999999996</c:v>
                </c:pt>
                <c:pt idx="51">
                  <c:v>-14.900000000000002</c:v>
                </c:pt>
                <c:pt idx="52">
                  <c:v>-18.900000000000002</c:v>
                </c:pt>
                <c:pt idx="53">
                  <c:v>-5.5</c:v>
                </c:pt>
                <c:pt idx="54">
                  <c:v>-5.7000000000000028</c:v>
                </c:pt>
                <c:pt idx="55">
                  <c:v>-6.3999999999999986</c:v>
                </c:pt>
                <c:pt idx="56">
                  <c:v>-18.099999999999998</c:v>
                </c:pt>
                <c:pt idx="57">
                  <c:v>-17.400000000000002</c:v>
                </c:pt>
                <c:pt idx="58">
                  <c:v>-22.499999999999996</c:v>
                </c:pt>
                <c:pt idx="59">
                  <c:v>-15.7</c:v>
                </c:pt>
                <c:pt idx="60">
                  <c:v>-14.200000000000003</c:v>
                </c:pt>
                <c:pt idx="61">
                  <c:v>-17.799999999999997</c:v>
                </c:pt>
                <c:pt idx="62">
                  <c:v>-11.200000000000003</c:v>
                </c:pt>
                <c:pt idx="63">
                  <c:v>-14.5</c:v>
                </c:pt>
                <c:pt idx="64">
                  <c:v>-18.7</c:v>
                </c:pt>
                <c:pt idx="65">
                  <c:v>-10.200000000000003</c:v>
                </c:pt>
                <c:pt idx="66">
                  <c:v>-15.300000000000004</c:v>
                </c:pt>
                <c:pt idx="67">
                  <c:v>-3.8000000000000043</c:v>
                </c:pt>
                <c:pt idx="68">
                  <c:v>-19.099999999999998</c:v>
                </c:pt>
                <c:pt idx="69">
                  <c:v>-9.4999999999999964</c:v>
                </c:pt>
                <c:pt idx="70">
                  <c:v>-12.399999999999999</c:v>
                </c:pt>
                <c:pt idx="71">
                  <c:v>-3.8999999999999986</c:v>
                </c:pt>
                <c:pt idx="72">
                  <c:v>-3.6000000000000014</c:v>
                </c:pt>
                <c:pt idx="73">
                  <c:v>-4.1999999999999957</c:v>
                </c:pt>
                <c:pt idx="74">
                  <c:v>-4</c:v>
                </c:pt>
                <c:pt idx="75">
                  <c:v>-3.1000000000000014</c:v>
                </c:pt>
                <c:pt idx="76">
                  <c:v>-3.2999999999999972</c:v>
                </c:pt>
                <c:pt idx="77">
                  <c:v>-15.299999999999997</c:v>
                </c:pt>
                <c:pt idx="78">
                  <c:v>-3.2000000000000028</c:v>
                </c:pt>
                <c:pt idx="79">
                  <c:v>-5.7000000000000028</c:v>
                </c:pt>
                <c:pt idx="80">
                  <c:v>-10.799999999999997</c:v>
                </c:pt>
                <c:pt idx="81">
                  <c:v>-14.900000000000002</c:v>
                </c:pt>
                <c:pt idx="82">
                  <c:v>-11.8</c:v>
                </c:pt>
                <c:pt idx="83">
                  <c:v>-10.199999999999996</c:v>
                </c:pt>
                <c:pt idx="84">
                  <c:v>-12.400000000000002</c:v>
                </c:pt>
                <c:pt idx="85">
                  <c:v>-11.199999999999996</c:v>
                </c:pt>
                <c:pt idx="86">
                  <c:v>-7.6999999999999993</c:v>
                </c:pt>
                <c:pt idx="87">
                  <c:v>-10.200000000000003</c:v>
                </c:pt>
                <c:pt idx="88">
                  <c:v>-9.9000000000000021</c:v>
                </c:pt>
                <c:pt idx="89">
                  <c:v>-19.099999999999998</c:v>
                </c:pt>
                <c:pt idx="90">
                  <c:v>-20.2</c:v>
                </c:pt>
                <c:pt idx="91">
                  <c:v>-20.6</c:v>
                </c:pt>
                <c:pt idx="92">
                  <c:v>-18.5</c:v>
                </c:pt>
                <c:pt idx="93">
                  <c:v>-16.400000000000002</c:v>
                </c:pt>
                <c:pt idx="94">
                  <c:v>-20.100000000000001</c:v>
                </c:pt>
                <c:pt idx="95">
                  <c:v>-16.299999999999997</c:v>
                </c:pt>
                <c:pt idx="96">
                  <c:v>-6.1000000000000014</c:v>
                </c:pt>
                <c:pt idx="97">
                  <c:v>-16.799999999999997</c:v>
                </c:pt>
                <c:pt idx="98">
                  <c:v>-14.400000000000002</c:v>
                </c:pt>
                <c:pt idx="99">
                  <c:v>-12.400000000000002</c:v>
                </c:pt>
                <c:pt idx="100">
                  <c:v>-18.399999999999999</c:v>
                </c:pt>
                <c:pt idx="101">
                  <c:v>-18.199999999999996</c:v>
                </c:pt>
                <c:pt idx="102">
                  <c:v>-15.800000000000004</c:v>
                </c:pt>
                <c:pt idx="103">
                  <c:v>-15.200000000000003</c:v>
                </c:pt>
                <c:pt idx="104">
                  <c:v>-3.8000000000000043</c:v>
                </c:pt>
                <c:pt idx="105">
                  <c:v>-9.4000000000000021</c:v>
                </c:pt>
                <c:pt idx="106">
                  <c:v>-11.2</c:v>
                </c:pt>
                <c:pt idx="107">
                  <c:v>-15.599999999999998</c:v>
                </c:pt>
                <c:pt idx="108">
                  <c:v>-16.100000000000001</c:v>
                </c:pt>
                <c:pt idx="109">
                  <c:v>-14.3</c:v>
                </c:pt>
                <c:pt idx="110">
                  <c:v>-18</c:v>
                </c:pt>
                <c:pt idx="111">
                  <c:v>-16.700000000000003</c:v>
                </c:pt>
                <c:pt idx="112">
                  <c:v>-12.100000000000001</c:v>
                </c:pt>
                <c:pt idx="113">
                  <c:v>-15.500000000000004</c:v>
                </c:pt>
                <c:pt idx="114">
                  <c:v>-21.200000000000003</c:v>
                </c:pt>
                <c:pt idx="115">
                  <c:v>-16.600000000000001</c:v>
                </c:pt>
                <c:pt idx="116">
                  <c:v>-9.8999999999999986</c:v>
                </c:pt>
                <c:pt idx="117">
                  <c:v>-17.2</c:v>
                </c:pt>
                <c:pt idx="118">
                  <c:v>-18.199999999999996</c:v>
                </c:pt>
                <c:pt idx="119">
                  <c:v>-16.399999999999999</c:v>
                </c:pt>
                <c:pt idx="120">
                  <c:v>-17.300000000000004</c:v>
                </c:pt>
                <c:pt idx="121">
                  <c:v>-12.100000000000001</c:v>
                </c:pt>
                <c:pt idx="122">
                  <c:v>-11.299999999999997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0FA-4B07-87B9-20DC4B03DEED}"/>
            </c:ext>
          </c:extLst>
        </c:ser>
        <c:ser>
          <c:idx val="7"/>
          <c:order val="7"/>
          <c:tx>
            <c:v>Fayetteville</c:v>
          </c:tx>
          <c:spPr>
            <a:ln w="28575">
              <a:noFill/>
            </a:ln>
          </c:spPr>
          <c:xVal>
            <c:numRef>
              <c:f>World!$J$246:$J$346</c:f>
              <c:numCache>
                <c:formatCode>General</c:formatCode>
                <c:ptCount val="101"/>
                <c:pt idx="0">
                  <c:v>6.5</c:v>
                </c:pt>
                <c:pt idx="1">
                  <c:v>5</c:v>
                </c:pt>
                <c:pt idx="2">
                  <c:v>6.2000000000000028</c:v>
                </c:pt>
                <c:pt idx="3">
                  <c:v>5.6999999999999957</c:v>
                </c:pt>
                <c:pt idx="4">
                  <c:v>2.2000000000000028</c:v>
                </c:pt>
                <c:pt idx="5">
                  <c:v>4.5</c:v>
                </c:pt>
                <c:pt idx="6">
                  <c:v>4.7999999999999972</c:v>
                </c:pt>
                <c:pt idx="7">
                  <c:v>5.2999999999999972</c:v>
                </c:pt>
                <c:pt idx="8">
                  <c:v>4.7999999999999972</c:v>
                </c:pt>
                <c:pt idx="9">
                  <c:v>4.5</c:v>
                </c:pt>
                <c:pt idx="10">
                  <c:v>6.3999999999999986</c:v>
                </c:pt>
                <c:pt idx="11">
                  <c:v>3.6000000000000014</c:v>
                </c:pt>
                <c:pt idx="12">
                  <c:v>7.8999999999999986</c:v>
                </c:pt>
                <c:pt idx="13">
                  <c:v>5.8999999999999986</c:v>
                </c:pt>
                <c:pt idx="14">
                  <c:v>3.3999999999999986</c:v>
                </c:pt>
                <c:pt idx="15">
                  <c:v>3.3999999999999986</c:v>
                </c:pt>
                <c:pt idx="16">
                  <c:v>4.1999999999999957</c:v>
                </c:pt>
                <c:pt idx="17">
                  <c:v>3.2000000000000028</c:v>
                </c:pt>
                <c:pt idx="18">
                  <c:v>4.2999999999999972</c:v>
                </c:pt>
                <c:pt idx="19">
                  <c:v>4</c:v>
                </c:pt>
                <c:pt idx="20">
                  <c:v>5.5</c:v>
                </c:pt>
                <c:pt idx="21">
                  <c:v>5.6000000000000014</c:v>
                </c:pt>
                <c:pt idx="22">
                  <c:v>0.90000000000000568</c:v>
                </c:pt>
                <c:pt idx="23">
                  <c:v>4.3999999999999986</c:v>
                </c:pt>
                <c:pt idx="24">
                  <c:v>6.3000000000000043</c:v>
                </c:pt>
                <c:pt idx="25">
                  <c:v>4.8999999999999986</c:v>
                </c:pt>
                <c:pt idx="26">
                  <c:v>6.8999999999999986</c:v>
                </c:pt>
                <c:pt idx="27">
                  <c:v>6.3000000000000043</c:v>
                </c:pt>
                <c:pt idx="28">
                  <c:v>5.5</c:v>
                </c:pt>
                <c:pt idx="29">
                  <c:v>6.6000000000000014</c:v>
                </c:pt>
                <c:pt idx="30">
                  <c:v>4.3999999999999986</c:v>
                </c:pt>
                <c:pt idx="31">
                  <c:v>4</c:v>
                </c:pt>
                <c:pt idx="32">
                  <c:v>1.6999999999999957</c:v>
                </c:pt>
                <c:pt idx="33">
                  <c:v>5</c:v>
                </c:pt>
                <c:pt idx="34">
                  <c:v>5.3999999999999986</c:v>
                </c:pt>
                <c:pt idx="35">
                  <c:v>5.1000000000000014</c:v>
                </c:pt>
                <c:pt idx="36">
                  <c:v>5.5</c:v>
                </c:pt>
                <c:pt idx="37">
                  <c:v>4.9000000000000057</c:v>
                </c:pt>
                <c:pt idx="38">
                  <c:v>5.8999999999999986</c:v>
                </c:pt>
                <c:pt idx="39">
                  <c:v>6.5</c:v>
                </c:pt>
                <c:pt idx="40">
                  <c:v>4.3999999999999986</c:v>
                </c:pt>
                <c:pt idx="41">
                  <c:v>5.8000000000000043</c:v>
                </c:pt>
                <c:pt idx="42">
                  <c:v>3.7999999999999972</c:v>
                </c:pt>
                <c:pt idx="43">
                  <c:v>5.8999999999999986</c:v>
                </c:pt>
                <c:pt idx="44">
                  <c:v>6.5999999999999943</c:v>
                </c:pt>
                <c:pt idx="45">
                  <c:v>5.8000000000000043</c:v>
                </c:pt>
                <c:pt idx="46">
                  <c:v>5.2000000000000028</c:v>
                </c:pt>
                <c:pt idx="47">
                  <c:v>4.6999999999999957</c:v>
                </c:pt>
                <c:pt idx="48">
                  <c:v>7.7999999999999972</c:v>
                </c:pt>
                <c:pt idx="49">
                  <c:v>5.1999999999999957</c:v>
                </c:pt>
                <c:pt idx="50">
                  <c:v>4.8000000000000043</c:v>
                </c:pt>
                <c:pt idx="51">
                  <c:v>9.0999999999999943</c:v>
                </c:pt>
                <c:pt idx="52">
                  <c:v>5.2999999999999972</c:v>
                </c:pt>
                <c:pt idx="53">
                  <c:v>4.1999999999999957</c:v>
                </c:pt>
                <c:pt idx="54">
                  <c:v>4.7999999999999972</c:v>
                </c:pt>
                <c:pt idx="55">
                  <c:v>4.2999999999999972</c:v>
                </c:pt>
                <c:pt idx="56">
                  <c:v>5.5</c:v>
                </c:pt>
                <c:pt idx="57">
                  <c:v>4.8999999999999986</c:v>
                </c:pt>
                <c:pt idx="58">
                  <c:v>4.0999999999999943</c:v>
                </c:pt>
                <c:pt idx="59">
                  <c:v>5.7000000000000028</c:v>
                </c:pt>
                <c:pt idx="60">
                  <c:v>4.0999999999999943</c:v>
                </c:pt>
                <c:pt idx="61">
                  <c:v>5.5</c:v>
                </c:pt>
                <c:pt idx="62">
                  <c:v>3.9000000000000057</c:v>
                </c:pt>
                <c:pt idx="63">
                  <c:v>4.3999999999999986</c:v>
                </c:pt>
                <c:pt idx="64">
                  <c:v>1.6000000000000014</c:v>
                </c:pt>
                <c:pt idx="65">
                  <c:v>8</c:v>
                </c:pt>
                <c:pt idx="66">
                  <c:v>7.2999999999999972</c:v>
                </c:pt>
                <c:pt idx="67">
                  <c:v>4.2999999999999972</c:v>
                </c:pt>
                <c:pt idx="68">
                  <c:v>4.3999999999999986</c:v>
                </c:pt>
                <c:pt idx="69">
                  <c:v>4.6999999999999957</c:v>
                </c:pt>
                <c:pt idx="70">
                  <c:v>4.6999999999999957</c:v>
                </c:pt>
                <c:pt idx="71">
                  <c:v>6.9000000000000057</c:v>
                </c:pt>
                <c:pt idx="72">
                  <c:v>5.5</c:v>
                </c:pt>
                <c:pt idx="73">
                  <c:v>7.6000000000000014</c:v>
                </c:pt>
                <c:pt idx="74">
                  <c:v>4.1999999999999957</c:v>
                </c:pt>
                <c:pt idx="75">
                  <c:v>5.6999999999999957</c:v>
                </c:pt>
                <c:pt idx="76">
                  <c:v>5.7999999999999972</c:v>
                </c:pt>
                <c:pt idx="77">
                  <c:v>2.8000000000000043</c:v>
                </c:pt>
                <c:pt idx="78">
                  <c:v>2.6000000000000014</c:v>
                </c:pt>
                <c:pt idx="79">
                  <c:v>5.1000000000000014</c:v>
                </c:pt>
                <c:pt idx="80">
                  <c:v>2.7000000000000028</c:v>
                </c:pt>
                <c:pt idx="81">
                  <c:v>1.3000000000000043</c:v>
                </c:pt>
                <c:pt idx="82">
                  <c:v>4.5</c:v>
                </c:pt>
                <c:pt idx="83">
                  <c:v>3.6999999999999957</c:v>
                </c:pt>
                <c:pt idx="84">
                  <c:v>4.3000000000000043</c:v>
                </c:pt>
                <c:pt idx="85">
                  <c:v>5</c:v>
                </c:pt>
                <c:pt idx="86">
                  <c:v>3.5</c:v>
                </c:pt>
                <c:pt idx="87">
                  <c:v>4.7999999999999972</c:v>
                </c:pt>
                <c:pt idx="88">
                  <c:v>1.3999999999999986</c:v>
                </c:pt>
                <c:pt idx="89">
                  <c:v>4</c:v>
                </c:pt>
                <c:pt idx="90">
                  <c:v>4</c:v>
                </c:pt>
                <c:pt idx="91">
                  <c:v>5.1000000000000014</c:v>
                </c:pt>
                <c:pt idx="92">
                  <c:v>4.7999999999999972</c:v>
                </c:pt>
                <c:pt idx="93">
                  <c:v>4.5</c:v>
                </c:pt>
                <c:pt idx="94">
                  <c:v>3.8000000000000043</c:v>
                </c:pt>
                <c:pt idx="95">
                  <c:v>6.0999999999999943</c:v>
                </c:pt>
                <c:pt idx="96">
                  <c:v>4</c:v>
                </c:pt>
                <c:pt idx="97">
                  <c:v>4.5</c:v>
                </c:pt>
                <c:pt idx="98">
                  <c:v>3.4000000000000057</c:v>
                </c:pt>
                <c:pt idx="99">
                  <c:v>4.5</c:v>
                </c:pt>
                <c:pt idx="100">
                  <c:v>2.2999999999999972</c:v>
                </c:pt>
              </c:numCache>
            </c:numRef>
          </c:xVal>
          <c:yVal>
            <c:numRef>
              <c:f>World!$K$246:$K$346</c:f>
              <c:numCache>
                <c:formatCode>General</c:formatCode>
                <c:ptCount val="101"/>
                <c:pt idx="0">
                  <c:v>5.2000000000000028</c:v>
                </c:pt>
                <c:pt idx="1">
                  <c:v>4.2000000000000028</c:v>
                </c:pt>
                <c:pt idx="2">
                  <c:v>4.2000000000000028</c:v>
                </c:pt>
                <c:pt idx="3">
                  <c:v>3.3999999999999986</c:v>
                </c:pt>
                <c:pt idx="4">
                  <c:v>0.5</c:v>
                </c:pt>
                <c:pt idx="5">
                  <c:v>2.6999999999999957</c:v>
                </c:pt>
                <c:pt idx="6">
                  <c:v>1.0999999999999943</c:v>
                </c:pt>
                <c:pt idx="7">
                  <c:v>1.2999999999999972</c:v>
                </c:pt>
                <c:pt idx="8">
                  <c:v>1.1999999999999957</c:v>
                </c:pt>
                <c:pt idx="9">
                  <c:v>-0.70000000000000284</c:v>
                </c:pt>
                <c:pt idx="10">
                  <c:v>4.8999999999999986</c:v>
                </c:pt>
                <c:pt idx="11">
                  <c:v>-4.1999999999999957</c:v>
                </c:pt>
                <c:pt idx="12">
                  <c:v>1.3000000000000043</c:v>
                </c:pt>
                <c:pt idx="13">
                  <c:v>2.8999999999999986</c:v>
                </c:pt>
                <c:pt idx="14">
                  <c:v>1.7999999999999972</c:v>
                </c:pt>
                <c:pt idx="15">
                  <c:v>-0.30000000000000426</c:v>
                </c:pt>
                <c:pt idx="16">
                  <c:v>0.39999999999999858</c:v>
                </c:pt>
                <c:pt idx="17">
                  <c:v>-0.39999999999999858</c:v>
                </c:pt>
                <c:pt idx="18">
                  <c:v>1.7999999999999972</c:v>
                </c:pt>
                <c:pt idx="19">
                  <c:v>2.8999999999999986</c:v>
                </c:pt>
                <c:pt idx="20">
                  <c:v>5.5</c:v>
                </c:pt>
                <c:pt idx="21">
                  <c:v>4.7999999999999972</c:v>
                </c:pt>
                <c:pt idx="22">
                  <c:v>2.3000000000000043</c:v>
                </c:pt>
                <c:pt idx="23">
                  <c:v>-1</c:v>
                </c:pt>
                <c:pt idx="24">
                  <c:v>0.70000000000000284</c:v>
                </c:pt>
                <c:pt idx="25">
                  <c:v>1.7000000000000028</c:v>
                </c:pt>
                <c:pt idx="26">
                  <c:v>6.3999999999999986</c:v>
                </c:pt>
                <c:pt idx="27">
                  <c:v>1.5</c:v>
                </c:pt>
                <c:pt idx="28">
                  <c:v>5.3999999999999986</c:v>
                </c:pt>
                <c:pt idx="29">
                  <c:v>3.8999999999999986</c:v>
                </c:pt>
                <c:pt idx="30">
                  <c:v>3.1000000000000014</c:v>
                </c:pt>
                <c:pt idx="31">
                  <c:v>3.3000000000000043</c:v>
                </c:pt>
                <c:pt idx="32">
                  <c:v>-0.30000000000000426</c:v>
                </c:pt>
                <c:pt idx="33">
                  <c:v>3.5999999999999943</c:v>
                </c:pt>
                <c:pt idx="34">
                  <c:v>4.3999999999999986</c:v>
                </c:pt>
                <c:pt idx="35">
                  <c:v>4.1999999999999957</c:v>
                </c:pt>
                <c:pt idx="36">
                  <c:v>5.0999999999999943</c:v>
                </c:pt>
                <c:pt idx="37">
                  <c:v>3.8000000000000043</c:v>
                </c:pt>
                <c:pt idx="38">
                  <c:v>4.2999999999999972</c:v>
                </c:pt>
                <c:pt idx="39">
                  <c:v>4.3999999999999986</c:v>
                </c:pt>
                <c:pt idx="40">
                  <c:v>1.8999999999999986</c:v>
                </c:pt>
                <c:pt idx="41">
                  <c:v>4</c:v>
                </c:pt>
                <c:pt idx="42">
                  <c:v>2.1999999999999957</c:v>
                </c:pt>
                <c:pt idx="43">
                  <c:v>1.8999999999999986</c:v>
                </c:pt>
                <c:pt idx="44">
                  <c:v>0.69999999999999574</c:v>
                </c:pt>
                <c:pt idx="45">
                  <c:v>1.7000000000000028</c:v>
                </c:pt>
                <c:pt idx="46">
                  <c:v>5.8000000000000043</c:v>
                </c:pt>
                <c:pt idx="47">
                  <c:v>3.0999999999999943</c:v>
                </c:pt>
                <c:pt idx="48">
                  <c:v>5.1999999999999957</c:v>
                </c:pt>
                <c:pt idx="49">
                  <c:v>1.7999999999999972</c:v>
                </c:pt>
                <c:pt idx="50">
                  <c:v>3.6000000000000014</c:v>
                </c:pt>
                <c:pt idx="51">
                  <c:v>6.6999999999999957</c:v>
                </c:pt>
                <c:pt idx="52">
                  <c:v>3</c:v>
                </c:pt>
                <c:pt idx="53">
                  <c:v>2.0999999999999943</c:v>
                </c:pt>
                <c:pt idx="54">
                  <c:v>3.3999999999999986</c:v>
                </c:pt>
                <c:pt idx="55">
                  <c:v>4.3999999999999986</c:v>
                </c:pt>
                <c:pt idx="56">
                  <c:v>3.2999999999999972</c:v>
                </c:pt>
                <c:pt idx="57">
                  <c:v>4.1000000000000014</c:v>
                </c:pt>
                <c:pt idx="58">
                  <c:v>3.5</c:v>
                </c:pt>
                <c:pt idx="59">
                  <c:v>4.6000000000000014</c:v>
                </c:pt>
                <c:pt idx="60">
                  <c:v>3.6999999999999957</c:v>
                </c:pt>
                <c:pt idx="61">
                  <c:v>3.8999999999999986</c:v>
                </c:pt>
                <c:pt idx="62">
                  <c:v>2</c:v>
                </c:pt>
                <c:pt idx="63">
                  <c:v>3</c:v>
                </c:pt>
                <c:pt idx="64">
                  <c:v>2.2000000000000028</c:v>
                </c:pt>
                <c:pt idx="65">
                  <c:v>6</c:v>
                </c:pt>
                <c:pt idx="66">
                  <c:v>5.5999999999999943</c:v>
                </c:pt>
                <c:pt idx="67">
                  <c:v>2.5999999999999943</c:v>
                </c:pt>
                <c:pt idx="68">
                  <c:v>4.8000000000000043</c:v>
                </c:pt>
                <c:pt idx="69">
                  <c:v>3.2999999999999972</c:v>
                </c:pt>
                <c:pt idx="70">
                  <c:v>4.6999999999999957</c:v>
                </c:pt>
                <c:pt idx="71">
                  <c:v>5</c:v>
                </c:pt>
                <c:pt idx="72">
                  <c:v>5.3999999999999986</c:v>
                </c:pt>
                <c:pt idx="73">
                  <c:v>6.2999999999999972</c:v>
                </c:pt>
                <c:pt idx="74">
                  <c:v>4.5999999999999943</c:v>
                </c:pt>
                <c:pt idx="75">
                  <c:v>4.1999999999999957</c:v>
                </c:pt>
                <c:pt idx="76">
                  <c:v>4.2999999999999972</c:v>
                </c:pt>
                <c:pt idx="77">
                  <c:v>2.8000000000000043</c:v>
                </c:pt>
                <c:pt idx="78">
                  <c:v>2.3999999999999986</c:v>
                </c:pt>
                <c:pt idx="79">
                  <c:v>4</c:v>
                </c:pt>
                <c:pt idx="80">
                  <c:v>2.8999999999999986</c:v>
                </c:pt>
                <c:pt idx="81">
                  <c:v>3.3000000000000043</c:v>
                </c:pt>
                <c:pt idx="82">
                  <c:v>4.7000000000000028</c:v>
                </c:pt>
                <c:pt idx="83">
                  <c:v>2.8999999999999986</c:v>
                </c:pt>
                <c:pt idx="84">
                  <c:v>3.9000000000000057</c:v>
                </c:pt>
                <c:pt idx="85">
                  <c:v>5.1000000000000014</c:v>
                </c:pt>
                <c:pt idx="86">
                  <c:v>0.10000000000000142</c:v>
                </c:pt>
                <c:pt idx="87">
                  <c:v>4.3999999999999986</c:v>
                </c:pt>
                <c:pt idx="88">
                  <c:v>3.2000000000000028</c:v>
                </c:pt>
                <c:pt idx="89">
                  <c:v>5.2000000000000028</c:v>
                </c:pt>
                <c:pt idx="90">
                  <c:v>4</c:v>
                </c:pt>
                <c:pt idx="91">
                  <c:v>4.3000000000000043</c:v>
                </c:pt>
                <c:pt idx="92">
                  <c:v>2.5</c:v>
                </c:pt>
                <c:pt idx="93">
                  <c:v>4</c:v>
                </c:pt>
                <c:pt idx="94">
                  <c:v>4.1000000000000014</c:v>
                </c:pt>
                <c:pt idx="95">
                  <c:v>5.5999999999999943</c:v>
                </c:pt>
                <c:pt idx="96">
                  <c:v>3.6000000000000014</c:v>
                </c:pt>
                <c:pt idx="97">
                  <c:v>3.2999999999999972</c:v>
                </c:pt>
                <c:pt idx="98">
                  <c:v>2.8000000000000043</c:v>
                </c:pt>
                <c:pt idx="99">
                  <c:v>4.6000000000000014</c:v>
                </c:pt>
                <c:pt idx="100">
                  <c:v>3.6999999999999957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0FA-4B07-87B9-20DC4B03DEED}"/>
            </c:ext>
          </c:extLst>
        </c:ser>
        <c:ser>
          <c:idx val="8"/>
          <c:order val="8"/>
          <c:tx>
            <c:v>Longmaxi</c:v>
          </c:tx>
          <c:spPr>
            <a:ln w="28575">
              <a:noFill/>
            </a:ln>
          </c:spPr>
          <c:xVal>
            <c:numRef>
              <c:f>World!$J$407:$J$427</c:f>
              <c:numCache>
                <c:formatCode>General</c:formatCode>
                <c:ptCount val="21"/>
                <c:pt idx="0">
                  <c:v>1.7000000000000028</c:v>
                </c:pt>
                <c:pt idx="1">
                  <c:v>1</c:v>
                </c:pt>
                <c:pt idx="2">
                  <c:v>0.20000000000000284</c:v>
                </c:pt>
                <c:pt idx="3">
                  <c:v>3.8000000000000043</c:v>
                </c:pt>
                <c:pt idx="4">
                  <c:v>3.5</c:v>
                </c:pt>
                <c:pt idx="5">
                  <c:v>4.0999999999999943</c:v>
                </c:pt>
                <c:pt idx="6">
                  <c:v>5.8999999999999986</c:v>
                </c:pt>
                <c:pt idx="7">
                  <c:v>6.7000000000000028</c:v>
                </c:pt>
                <c:pt idx="8">
                  <c:v>6.7999999999999972</c:v>
                </c:pt>
                <c:pt idx="9">
                  <c:v>4.2999999999999972</c:v>
                </c:pt>
                <c:pt idx="10">
                  <c:v>6</c:v>
                </c:pt>
                <c:pt idx="11">
                  <c:v>4.8000000000000007</c:v>
                </c:pt>
                <c:pt idx="12">
                  <c:v>5.4000000000000021</c:v>
                </c:pt>
                <c:pt idx="13">
                  <c:v>4.4000000000000021</c:v>
                </c:pt>
                <c:pt idx="14">
                  <c:v>5.8999999999999986</c:v>
                </c:pt>
                <c:pt idx="15">
                  <c:v>5.3999999999999986</c:v>
                </c:pt>
                <c:pt idx="16">
                  <c:v>5</c:v>
                </c:pt>
                <c:pt idx="17">
                  <c:v>4.2000000000000028</c:v>
                </c:pt>
                <c:pt idx="18">
                  <c:v>2.2000000000000028</c:v>
                </c:pt>
                <c:pt idx="19">
                  <c:v>5.1000000000000014</c:v>
                </c:pt>
                <c:pt idx="20">
                  <c:v>4.3000000000000007</c:v>
                </c:pt>
              </c:numCache>
            </c:numRef>
          </c:xVal>
          <c:yVal>
            <c:numRef>
              <c:f>World!$K$407:$K$427</c:f>
              <c:numCache>
                <c:formatCode>General</c:formatCode>
                <c:ptCount val="21"/>
                <c:pt idx="0">
                  <c:v>-2.7999999999999972</c:v>
                </c:pt>
                <c:pt idx="1">
                  <c:v>-3.6999999999999957</c:v>
                </c:pt>
                <c:pt idx="2">
                  <c:v>-1.5</c:v>
                </c:pt>
                <c:pt idx="3">
                  <c:v>1.4000000000000057</c:v>
                </c:pt>
                <c:pt idx="4">
                  <c:v>0.69999999999999574</c:v>
                </c:pt>
                <c:pt idx="5">
                  <c:v>7.7999999999999972</c:v>
                </c:pt>
                <c:pt idx="6">
                  <c:v>6.6000000000000014</c:v>
                </c:pt>
                <c:pt idx="7">
                  <c:v>9.7000000000000028</c:v>
                </c:pt>
                <c:pt idx="8">
                  <c:v>6.6999999999999957</c:v>
                </c:pt>
                <c:pt idx="9">
                  <c:v>5.6999999999999957</c:v>
                </c:pt>
                <c:pt idx="10">
                  <c:v>7.8000000000000043</c:v>
                </c:pt>
                <c:pt idx="11">
                  <c:v>2.8000000000000007</c:v>
                </c:pt>
                <c:pt idx="12">
                  <c:v>7.9000000000000021</c:v>
                </c:pt>
                <c:pt idx="13">
                  <c:v>3.5</c:v>
                </c:pt>
                <c:pt idx="14">
                  <c:v>6.6000000000000014</c:v>
                </c:pt>
                <c:pt idx="15">
                  <c:v>7.8000000000000043</c:v>
                </c:pt>
                <c:pt idx="16">
                  <c:v>6.4000000000000021</c:v>
                </c:pt>
                <c:pt idx="17">
                  <c:v>5.8000000000000043</c:v>
                </c:pt>
                <c:pt idx="18">
                  <c:v>5.6000000000000014</c:v>
                </c:pt>
                <c:pt idx="19">
                  <c:v>6.8999999999999986</c:v>
                </c:pt>
                <c:pt idx="20">
                  <c:v>3.9000000000000021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0FA-4B07-87B9-20DC4B03DEED}"/>
            </c:ext>
          </c:extLst>
        </c:ser>
        <c:ser>
          <c:idx val="9"/>
          <c:order val="9"/>
          <c:tx>
            <c:v>Wufeng/Longmaxi</c:v>
          </c:tx>
          <c:spPr>
            <a:ln w="28575">
              <a:noFill/>
            </a:ln>
          </c:spPr>
          <c:xVal>
            <c:numRef>
              <c:f>World!$J$428:$J$440</c:f>
              <c:numCache>
                <c:formatCode>General</c:formatCode>
                <c:ptCount val="13"/>
                <c:pt idx="0">
                  <c:v>4.6000000000000014</c:v>
                </c:pt>
                <c:pt idx="1">
                  <c:v>4.4000000000000021</c:v>
                </c:pt>
                <c:pt idx="2">
                  <c:v>5.6999999999999993</c:v>
                </c:pt>
                <c:pt idx="3">
                  <c:v>5.2000000000000028</c:v>
                </c:pt>
                <c:pt idx="4">
                  <c:v>6.1999999999999993</c:v>
                </c:pt>
                <c:pt idx="5">
                  <c:v>4.3999999999999986</c:v>
                </c:pt>
                <c:pt idx="6">
                  <c:v>3.9999999999999964</c:v>
                </c:pt>
                <c:pt idx="7">
                  <c:v>5</c:v>
                </c:pt>
                <c:pt idx="8">
                  <c:v>5</c:v>
                </c:pt>
                <c:pt idx="9">
                  <c:v>5.8999999999999986</c:v>
                </c:pt>
                <c:pt idx="10">
                  <c:v>5.3999999999999986</c:v>
                </c:pt>
                <c:pt idx="11">
                  <c:v>5</c:v>
                </c:pt>
                <c:pt idx="12">
                  <c:v>4.2000000000000028</c:v>
                </c:pt>
              </c:numCache>
            </c:numRef>
          </c:xVal>
          <c:yVal>
            <c:numRef>
              <c:f>World!$K$428:$K$440</c:f>
              <c:numCache>
                <c:formatCode>General</c:formatCode>
                <c:ptCount val="13"/>
                <c:pt idx="0">
                  <c:v>7.8999999999999986</c:v>
                </c:pt>
                <c:pt idx="1">
                  <c:v>8.0000000000000036</c:v>
                </c:pt>
                <c:pt idx="2">
                  <c:v>9.0999999999999979</c:v>
                </c:pt>
                <c:pt idx="3">
                  <c:v>8.3999999999999986</c:v>
                </c:pt>
                <c:pt idx="4">
                  <c:v>9.4000000000000021</c:v>
                </c:pt>
                <c:pt idx="5">
                  <c:v>7.7000000000000028</c:v>
                </c:pt>
                <c:pt idx="6">
                  <c:v>6.0999999999999979</c:v>
                </c:pt>
                <c:pt idx="7">
                  <c:v>6.5</c:v>
                </c:pt>
                <c:pt idx="8">
                  <c:v>6.7000000000000028</c:v>
                </c:pt>
                <c:pt idx="9">
                  <c:v>6.6000000000000014</c:v>
                </c:pt>
                <c:pt idx="10">
                  <c:v>7.8000000000000043</c:v>
                </c:pt>
                <c:pt idx="11">
                  <c:v>6.4000000000000021</c:v>
                </c:pt>
                <c:pt idx="12">
                  <c:v>5.8000000000000043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0FA-4B07-87B9-20DC4B03DEED}"/>
            </c:ext>
          </c:extLst>
        </c:ser>
        <c:ser>
          <c:idx val="10"/>
          <c:order val="10"/>
          <c:tx>
            <c:v>Shanxi/Benxi</c:v>
          </c:tx>
          <c:spPr>
            <a:ln w="28575">
              <a:noFill/>
            </a:ln>
          </c:spPr>
          <c:xVal>
            <c:numRef>
              <c:f>World!$J$441:$J$446</c:f>
              <c:numCache>
                <c:formatCode>General</c:formatCode>
                <c:ptCount val="6"/>
                <c:pt idx="0">
                  <c:v>1.5</c:v>
                </c:pt>
                <c:pt idx="1">
                  <c:v>6.3000000000000007</c:v>
                </c:pt>
                <c:pt idx="2">
                  <c:v>3.8000000000000007</c:v>
                </c:pt>
                <c:pt idx="3">
                  <c:v>1.0999999999999979</c:v>
                </c:pt>
                <c:pt idx="4">
                  <c:v>1.5</c:v>
                </c:pt>
                <c:pt idx="5">
                  <c:v>2.6999999999999993</c:v>
                </c:pt>
              </c:numCache>
            </c:numRef>
          </c:xVal>
          <c:yVal>
            <c:numRef>
              <c:f>World!$K$441:$K$446</c:f>
              <c:numCache>
                <c:formatCode>General</c:formatCode>
                <c:ptCount val="6"/>
                <c:pt idx="0">
                  <c:v>2.6999999999999993</c:v>
                </c:pt>
                <c:pt idx="1">
                  <c:v>6.4999999999999964</c:v>
                </c:pt>
                <c:pt idx="2">
                  <c:v>4.8000000000000007</c:v>
                </c:pt>
                <c:pt idx="3">
                  <c:v>1.1999999999999993</c:v>
                </c:pt>
                <c:pt idx="4">
                  <c:v>4.5999999999999979</c:v>
                </c:pt>
                <c:pt idx="5">
                  <c:v>4.4000000000000021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0FA-4B07-87B9-20DC4B03DEED}"/>
            </c:ext>
          </c:extLst>
        </c:ser>
        <c:ser>
          <c:idx val="11"/>
          <c:order val="11"/>
          <c:tx>
            <c:v>Black River</c:v>
          </c:tx>
          <c:spPr>
            <a:ln w="28575">
              <a:noFill/>
            </a:ln>
          </c:spPr>
          <c:xVal>
            <c:numRef>
              <c:f>World!$J$447:$J$462</c:f>
              <c:numCache>
                <c:formatCode>General</c:formatCode>
                <c:ptCount val="16"/>
                <c:pt idx="0">
                  <c:v>7.1800000000000033</c:v>
                </c:pt>
                <c:pt idx="1">
                  <c:v>7.52</c:v>
                </c:pt>
                <c:pt idx="2">
                  <c:v>7.32</c:v>
                </c:pt>
                <c:pt idx="3">
                  <c:v>7.2099999999999973</c:v>
                </c:pt>
                <c:pt idx="4">
                  <c:v>7.02</c:v>
                </c:pt>
                <c:pt idx="5">
                  <c:v>6.82</c:v>
                </c:pt>
                <c:pt idx="6">
                  <c:v>6.8000000000000007</c:v>
                </c:pt>
                <c:pt idx="7">
                  <c:v>6.4700000000000024</c:v>
                </c:pt>
                <c:pt idx="8">
                  <c:v>4.9600000000000009</c:v>
                </c:pt>
                <c:pt idx="9">
                  <c:v>5.1000000000000014</c:v>
                </c:pt>
                <c:pt idx="10">
                  <c:v>-3.0100000000000051</c:v>
                </c:pt>
                <c:pt idx="11">
                  <c:v>-2.9899999999999949</c:v>
                </c:pt>
                <c:pt idx="12">
                  <c:v>-3.0499999999999972</c:v>
                </c:pt>
                <c:pt idx="13">
                  <c:v>-3.0200000000000031</c:v>
                </c:pt>
                <c:pt idx="14">
                  <c:v>-3</c:v>
                </c:pt>
                <c:pt idx="15">
                  <c:v>-3.2899999999999991</c:v>
                </c:pt>
              </c:numCache>
            </c:numRef>
          </c:xVal>
          <c:yVal>
            <c:numRef>
              <c:f>World!$K$447:$K$462</c:f>
              <c:numCache>
                <c:formatCode>General</c:formatCode>
                <c:ptCount val="16"/>
                <c:pt idx="0">
                  <c:v>8.1699999999999982</c:v>
                </c:pt>
                <c:pt idx="1">
                  <c:v>9.09</c:v>
                </c:pt>
                <c:pt idx="2">
                  <c:v>8.8700000000000045</c:v>
                </c:pt>
                <c:pt idx="3">
                  <c:v>9.1900000000000013</c:v>
                </c:pt>
                <c:pt idx="4">
                  <c:v>8.4899999999999984</c:v>
                </c:pt>
                <c:pt idx="5">
                  <c:v>7.7100000000000009</c:v>
                </c:pt>
                <c:pt idx="6">
                  <c:v>8.4599999999999973</c:v>
                </c:pt>
                <c:pt idx="7">
                  <c:v>7.629999999999999</c:v>
                </c:pt>
                <c:pt idx="8">
                  <c:v>1.7600000000000016</c:v>
                </c:pt>
                <c:pt idx="9">
                  <c:v>3.8799999999999955</c:v>
                </c:pt>
                <c:pt idx="10">
                  <c:v>-6.9400000000000013</c:v>
                </c:pt>
                <c:pt idx="11">
                  <c:v>-6.8699999999999974</c:v>
                </c:pt>
                <c:pt idx="12">
                  <c:v>-6.9299999999999962</c:v>
                </c:pt>
                <c:pt idx="13">
                  <c:v>-6.91</c:v>
                </c:pt>
                <c:pt idx="14">
                  <c:v>-6.9399999999999977</c:v>
                </c:pt>
                <c:pt idx="15">
                  <c:v>-7.2100000000000009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0FA-4B07-87B9-20DC4B03DEED}"/>
            </c:ext>
          </c:extLst>
        </c:ser>
        <c:ser>
          <c:idx val="12"/>
          <c:order val="12"/>
          <c:tx>
            <c:v>Clinton/Medina</c:v>
          </c:tx>
          <c:spPr>
            <a:ln w="28575">
              <a:noFill/>
            </a:ln>
          </c:spPr>
          <c:xVal>
            <c:numRef>
              <c:f>World!$J$463:$J$477</c:f>
              <c:numCache>
                <c:formatCode>General</c:formatCode>
                <c:ptCount val="15"/>
                <c:pt idx="0">
                  <c:v>-6.7199999999999989</c:v>
                </c:pt>
                <c:pt idx="1">
                  <c:v>-5.4100000000000037</c:v>
                </c:pt>
                <c:pt idx="2">
                  <c:v>-3.4400000000000048</c:v>
                </c:pt>
                <c:pt idx="3">
                  <c:v>-4.6700000000000017</c:v>
                </c:pt>
                <c:pt idx="4">
                  <c:v>-3.6400000000000006</c:v>
                </c:pt>
                <c:pt idx="5">
                  <c:v>-3.5200000000000031</c:v>
                </c:pt>
                <c:pt idx="6">
                  <c:v>-3.1700000000000017</c:v>
                </c:pt>
                <c:pt idx="7">
                  <c:v>-2.7299999999999969</c:v>
                </c:pt>
                <c:pt idx="8">
                  <c:v>-2.2000000000000028</c:v>
                </c:pt>
                <c:pt idx="9">
                  <c:v>-2.3200000000000003</c:v>
                </c:pt>
                <c:pt idx="10">
                  <c:v>-1.5499999999999972</c:v>
                </c:pt>
                <c:pt idx="11">
                  <c:v>0.39999999999999858</c:v>
                </c:pt>
                <c:pt idx="12">
                  <c:v>5.0600000000000023</c:v>
                </c:pt>
                <c:pt idx="13">
                  <c:v>6.9500000000000028</c:v>
                </c:pt>
                <c:pt idx="14">
                  <c:v>7.18</c:v>
                </c:pt>
              </c:numCache>
            </c:numRef>
          </c:xVal>
          <c:yVal>
            <c:numRef>
              <c:f>World!$K$463:$K$477</c:f>
              <c:numCache>
                <c:formatCode>General</c:formatCode>
                <c:ptCount val="15"/>
                <c:pt idx="0">
                  <c:v>-9.6399999999999935</c:v>
                </c:pt>
                <c:pt idx="1">
                  <c:v>-8.07</c:v>
                </c:pt>
                <c:pt idx="2">
                  <c:v>-7.2500000000000036</c:v>
                </c:pt>
                <c:pt idx="3">
                  <c:v>-8.6499999999999986</c:v>
                </c:pt>
                <c:pt idx="4">
                  <c:v>-7.8599999999999994</c:v>
                </c:pt>
                <c:pt idx="5">
                  <c:v>-7.73</c:v>
                </c:pt>
                <c:pt idx="6">
                  <c:v>-7.41</c:v>
                </c:pt>
                <c:pt idx="7">
                  <c:v>-7</c:v>
                </c:pt>
                <c:pt idx="8">
                  <c:v>-6.5500000000000007</c:v>
                </c:pt>
                <c:pt idx="9">
                  <c:v>-6.6200000000000045</c:v>
                </c:pt>
                <c:pt idx="10">
                  <c:v>-6.2899999999999991</c:v>
                </c:pt>
                <c:pt idx="11">
                  <c:v>-4.84</c:v>
                </c:pt>
                <c:pt idx="12">
                  <c:v>5.480000000000004</c:v>
                </c:pt>
                <c:pt idx="13">
                  <c:v>8.6600000000000037</c:v>
                </c:pt>
                <c:pt idx="14">
                  <c:v>8.8400000000000034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0FA-4B07-87B9-20DC4B03DEED}"/>
            </c:ext>
          </c:extLst>
        </c:ser>
        <c:ser>
          <c:idx val="13"/>
          <c:order val="13"/>
          <c:tx>
            <c:v>Jafurah</c:v>
          </c:tx>
          <c:spPr>
            <a:ln w="28575">
              <a:noFill/>
            </a:ln>
          </c:spPr>
          <c:xVal>
            <c:numRef>
              <c:f>World!$J$478:$J$510</c:f>
              <c:numCache>
                <c:formatCode>General</c:formatCode>
                <c:ptCount val="33"/>
                <c:pt idx="0">
                  <c:v>-18.399999999999999</c:v>
                </c:pt>
                <c:pt idx="1">
                  <c:v>-22.699999999999996</c:v>
                </c:pt>
                <c:pt idx="2">
                  <c:v>-24</c:v>
                </c:pt>
                <c:pt idx="3">
                  <c:v>-24.500000000000004</c:v>
                </c:pt>
                <c:pt idx="4">
                  <c:v>-24.599999999999998</c:v>
                </c:pt>
                <c:pt idx="5">
                  <c:v>-22.2</c:v>
                </c:pt>
                <c:pt idx="6">
                  <c:v>-28</c:v>
                </c:pt>
                <c:pt idx="7">
                  <c:v>-28.099999999999998</c:v>
                </c:pt>
                <c:pt idx="8">
                  <c:v>-26.5</c:v>
                </c:pt>
                <c:pt idx="9">
                  <c:v>-18.600000000000001</c:v>
                </c:pt>
                <c:pt idx="10">
                  <c:v>-19.600000000000001</c:v>
                </c:pt>
                <c:pt idx="11">
                  <c:v>-24.7</c:v>
                </c:pt>
                <c:pt idx="12">
                  <c:v>-25.4</c:v>
                </c:pt>
                <c:pt idx="13">
                  <c:v>-25</c:v>
                </c:pt>
                <c:pt idx="14">
                  <c:v>-25.3</c:v>
                </c:pt>
                <c:pt idx="15">
                  <c:v>-25.200000000000003</c:v>
                </c:pt>
                <c:pt idx="16">
                  <c:v>-23.999999999999996</c:v>
                </c:pt>
                <c:pt idx="17">
                  <c:v>-24.4</c:v>
                </c:pt>
                <c:pt idx="18">
                  <c:v>-24.700000000000003</c:v>
                </c:pt>
                <c:pt idx="19">
                  <c:v>-23.700000000000003</c:v>
                </c:pt>
                <c:pt idx="20">
                  <c:v>-25.9</c:v>
                </c:pt>
                <c:pt idx="21">
                  <c:v>-26.2</c:v>
                </c:pt>
                <c:pt idx="22">
                  <c:v>-26.300000000000004</c:v>
                </c:pt>
                <c:pt idx="23">
                  <c:v>-25</c:v>
                </c:pt>
                <c:pt idx="24">
                  <c:v>-19.099999999999994</c:v>
                </c:pt>
                <c:pt idx="25">
                  <c:v>-19.700000000000003</c:v>
                </c:pt>
                <c:pt idx="26">
                  <c:v>-23</c:v>
                </c:pt>
                <c:pt idx="27">
                  <c:v>-20.500000000000004</c:v>
                </c:pt>
                <c:pt idx="28">
                  <c:v>-20.399999999999999</c:v>
                </c:pt>
                <c:pt idx="29">
                  <c:v>-20.200000000000003</c:v>
                </c:pt>
                <c:pt idx="30">
                  <c:v>-20</c:v>
                </c:pt>
                <c:pt idx="31">
                  <c:v>-21.299999999999997</c:v>
                </c:pt>
                <c:pt idx="32">
                  <c:v>-21.9</c:v>
                </c:pt>
              </c:numCache>
            </c:numRef>
          </c:xVal>
          <c:yVal>
            <c:numRef>
              <c:f>World!$K$478:$K$510</c:f>
              <c:numCache>
                <c:formatCode>General</c:formatCode>
                <c:ptCount val="33"/>
                <c:pt idx="0">
                  <c:v>-28.700000000000003</c:v>
                </c:pt>
                <c:pt idx="1">
                  <c:v>-28.499999999999996</c:v>
                </c:pt>
                <c:pt idx="2">
                  <c:v>-29.400000000000002</c:v>
                </c:pt>
                <c:pt idx="3">
                  <c:v>-29.6</c:v>
                </c:pt>
                <c:pt idx="4">
                  <c:v>-29.599999999999998</c:v>
                </c:pt>
                <c:pt idx="5">
                  <c:v>-26.299999999999997</c:v>
                </c:pt>
                <c:pt idx="6">
                  <c:v>-32</c:v>
                </c:pt>
                <c:pt idx="7">
                  <c:v>-33.799999999999997</c:v>
                </c:pt>
                <c:pt idx="8">
                  <c:v>-30.9</c:v>
                </c:pt>
                <c:pt idx="9">
                  <c:v>-29.1</c:v>
                </c:pt>
                <c:pt idx="10">
                  <c:v>-29.700000000000003</c:v>
                </c:pt>
                <c:pt idx="11">
                  <c:v>-30.4</c:v>
                </c:pt>
                <c:pt idx="12">
                  <c:v>-30.4</c:v>
                </c:pt>
                <c:pt idx="13">
                  <c:v>-30</c:v>
                </c:pt>
                <c:pt idx="14">
                  <c:v>-30.6</c:v>
                </c:pt>
                <c:pt idx="15">
                  <c:v>-30.400000000000002</c:v>
                </c:pt>
                <c:pt idx="16">
                  <c:v>-27.9</c:v>
                </c:pt>
                <c:pt idx="17">
                  <c:v>-28.299999999999997</c:v>
                </c:pt>
                <c:pt idx="18">
                  <c:v>-29</c:v>
                </c:pt>
                <c:pt idx="19">
                  <c:v>-27.800000000000004</c:v>
                </c:pt>
                <c:pt idx="20">
                  <c:v>-29.199999999999996</c:v>
                </c:pt>
                <c:pt idx="21">
                  <c:v>-29.4</c:v>
                </c:pt>
                <c:pt idx="22">
                  <c:v>-29.900000000000002</c:v>
                </c:pt>
                <c:pt idx="23">
                  <c:v>-30.3</c:v>
                </c:pt>
                <c:pt idx="24">
                  <c:v>-24.799999999999997</c:v>
                </c:pt>
                <c:pt idx="25">
                  <c:v>-25.200000000000003</c:v>
                </c:pt>
                <c:pt idx="26">
                  <c:v>-28.400000000000002</c:v>
                </c:pt>
                <c:pt idx="27">
                  <c:v>-23.400000000000002</c:v>
                </c:pt>
                <c:pt idx="28">
                  <c:v>-24.099999999999998</c:v>
                </c:pt>
                <c:pt idx="29">
                  <c:v>-23.900000000000002</c:v>
                </c:pt>
                <c:pt idx="30">
                  <c:v>-22.7</c:v>
                </c:pt>
                <c:pt idx="31">
                  <c:v>-24.599999999999998</c:v>
                </c:pt>
                <c:pt idx="32">
                  <c:v>-25.7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0FA-4B07-87B9-20DC4B03DEED}"/>
            </c:ext>
          </c:extLst>
        </c:ser>
        <c:ser>
          <c:idx val="14"/>
          <c:order val="14"/>
          <c:tx>
            <c:v>Eastern Pomeranian</c:v>
          </c:tx>
          <c:spPr>
            <a:ln w="28575">
              <a:noFill/>
            </a:ln>
          </c:spPr>
          <c:xVal>
            <c:numRef>
              <c:f>World!$J$511:$J$513</c:f>
              <c:numCache>
                <c:formatCode>General</c:formatCode>
                <c:ptCount val="3"/>
                <c:pt idx="0">
                  <c:v>-9</c:v>
                </c:pt>
                <c:pt idx="1">
                  <c:v>-8.5</c:v>
                </c:pt>
                <c:pt idx="2">
                  <c:v>-9.8999999999999986</c:v>
                </c:pt>
              </c:numCache>
            </c:numRef>
          </c:xVal>
          <c:yVal>
            <c:numRef>
              <c:f>World!$K$511:$K$513</c:f>
              <c:numCache>
                <c:formatCode>General</c:formatCode>
                <c:ptCount val="3"/>
                <c:pt idx="0">
                  <c:v>-14.799999999999997</c:v>
                </c:pt>
                <c:pt idx="1">
                  <c:v>-14.399999999999999</c:v>
                </c:pt>
                <c:pt idx="2">
                  <c:v>-14.699999999999996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0FA-4B07-87B9-20DC4B03DEED}"/>
            </c:ext>
          </c:extLst>
        </c:ser>
        <c:ser>
          <c:idx val="15"/>
          <c:order val="15"/>
          <c:tx>
            <c:v>Yanchang</c:v>
          </c:tx>
          <c:spPr>
            <a:ln w="28575">
              <a:noFill/>
            </a:ln>
          </c:spPr>
          <c:xVal>
            <c:numRef>
              <c:f>World!$J$526:$J$527</c:f>
              <c:numCache>
                <c:formatCode>General</c:formatCode>
                <c:ptCount val="2"/>
                <c:pt idx="0">
                  <c:v>-13.800000000000004</c:v>
                </c:pt>
                <c:pt idx="1">
                  <c:v>-13.899999999999999</c:v>
                </c:pt>
              </c:numCache>
            </c:numRef>
          </c:xVal>
          <c:yVal>
            <c:numRef>
              <c:f>World!$K$526:$K$527</c:f>
              <c:numCache>
                <c:formatCode>General</c:formatCode>
                <c:ptCount val="2"/>
                <c:pt idx="0">
                  <c:v>-19.5</c:v>
                </c:pt>
                <c:pt idx="1">
                  <c:v>-18.600000000000001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0FA-4B07-87B9-20DC4B03DEED}"/>
            </c:ext>
          </c:extLst>
        </c:ser>
        <c:ser>
          <c:idx val="16"/>
          <c:order val="16"/>
          <c:tx>
            <c:v>Baltic</c:v>
          </c:tx>
          <c:spPr>
            <a:ln w="28575">
              <a:noFill/>
            </a:ln>
          </c:spPr>
          <c:xVal>
            <c:numRef>
              <c:f>World!$J$528:$J$531</c:f>
              <c:numCache>
                <c:formatCode>General</c:formatCode>
                <c:ptCount val="4"/>
                <c:pt idx="0">
                  <c:v>-10.699999999999996</c:v>
                </c:pt>
                <c:pt idx="1">
                  <c:v>-8.7999999999999972</c:v>
                </c:pt>
                <c:pt idx="2">
                  <c:v>-10.100000000000001</c:v>
                </c:pt>
                <c:pt idx="3">
                  <c:v>-10.799999999999997</c:v>
                </c:pt>
              </c:numCache>
            </c:numRef>
          </c:xVal>
          <c:yVal>
            <c:numRef>
              <c:f>World!$K$528:$K$531</c:f>
              <c:numCache>
                <c:formatCode>General</c:formatCode>
                <c:ptCount val="4"/>
                <c:pt idx="0">
                  <c:v>-18.199999999999996</c:v>
                </c:pt>
                <c:pt idx="1">
                  <c:v>-15.100000000000001</c:v>
                </c:pt>
                <c:pt idx="2">
                  <c:v>-16.100000000000001</c:v>
                </c:pt>
                <c:pt idx="3">
                  <c:v>-17.199999999999996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0FA-4B07-87B9-20DC4B03DEED}"/>
            </c:ext>
          </c:extLst>
        </c:ser>
        <c:ser>
          <c:idx val="17"/>
          <c:order val="17"/>
          <c:tx>
            <c:v>Velkerri</c:v>
          </c:tx>
          <c:spPr>
            <a:ln w="28575">
              <a:noFill/>
            </a:ln>
          </c:spPr>
          <c:xVal>
            <c:numRef>
              <c:f>World!$J$532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World!$K$532</c:f>
              <c:numCache>
                <c:formatCode>General</c:formatCode>
                <c:ptCount val="1"/>
                <c:pt idx="0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0FA-4B07-87B9-20DC4B03DEED}"/>
            </c:ext>
          </c:extLst>
        </c:ser>
        <c:ser>
          <c:idx val="18"/>
          <c:order val="18"/>
          <c:tx>
            <c:v>Toolebuc</c:v>
          </c:tx>
          <c:spPr>
            <a:ln w="28575">
              <a:noFill/>
            </a:ln>
          </c:spPr>
          <c:xVal>
            <c:numRef>
              <c:f>World!$J$533:$J$534</c:f>
              <c:numCache>
                <c:formatCode>General</c:formatCode>
                <c:ptCount val="2"/>
                <c:pt idx="0">
                  <c:v>-12.559999999999995</c:v>
                </c:pt>
                <c:pt idx="1">
                  <c:v>-12.020000000000003</c:v>
                </c:pt>
              </c:numCache>
            </c:numRef>
          </c:xVal>
          <c:yVal>
            <c:numRef>
              <c:f>World!$K$533:$K$534</c:f>
              <c:numCache>
                <c:formatCode>General</c:formatCode>
                <c:ptCount val="2"/>
                <c:pt idx="0">
                  <c:v>-18.099999999999994</c:v>
                </c:pt>
                <c:pt idx="1">
                  <c:v>-18.75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0FA-4B07-87B9-20DC4B03DEED}"/>
            </c:ext>
          </c:extLst>
        </c:ser>
        <c:ser>
          <c:idx val="19"/>
          <c:order val="19"/>
          <c:tx>
            <c:v>Woodford</c:v>
          </c:tx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World!$K$541:$K$555</c:f>
              <c:numCache>
                <c:formatCode>General</c:formatCode>
                <c:ptCount val="15"/>
                <c:pt idx="0">
                  <c:v>-6.019999999999996</c:v>
                </c:pt>
                <c:pt idx="1">
                  <c:v>-6.32</c:v>
                </c:pt>
                <c:pt idx="2">
                  <c:v>-5.8799999999999955</c:v>
                </c:pt>
                <c:pt idx="3">
                  <c:v>-12.579999999999998</c:v>
                </c:pt>
                <c:pt idx="4">
                  <c:v>-8.25</c:v>
                </c:pt>
                <c:pt idx="5">
                  <c:v>-7.519999999999996</c:v>
                </c:pt>
                <c:pt idx="6">
                  <c:v>-16.82</c:v>
                </c:pt>
                <c:pt idx="7">
                  <c:v>-16.619999999999997</c:v>
                </c:pt>
                <c:pt idx="8">
                  <c:v>-16.589999999999996</c:v>
                </c:pt>
                <c:pt idx="9">
                  <c:v>-16.060000000000002</c:v>
                </c:pt>
                <c:pt idx="10">
                  <c:v>-16.22</c:v>
                </c:pt>
                <c:pt idx="11">
                  <c:v>-16.240000000000002</c:v>
                </c:pt>
                <c:pt idx="12">
                  <c:v>-16.090000000000003</c:v>
                </c:pt>
                <c:pt idx="13">
                  <c:v>-12.57</c:v>
                </c:pt>
                <c:pt idx="14">
                  <c:v>-15.649999999999999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0FA-4B07-87B9-20DC4B03DEED}"/>
            </c:ext>
          </c:extLst>
        </c:ser>
        <c:ser>
          <c:idx val="20"/>
          <c:order val="20"/>
          <c:tx>
            <c:v>Mannville</c:v>
          </c:tx>
          <c:spPr>
            <a:ln w="28575">
              <a:noFill/>
            </a:ln>
          </c:spPr>
          <c:xVal>
            <c:numRef>
              <c:f>World!$J$567:$J$569</c:f>
              <c:numCache>
                <c:formatCode>General</c:formatCode>
                <c:ptCount val="3"/>
                <c:pt idx="0">
                  <c:v>-30.799999999999997</c:v>
                </c:pt>
                <c:pt idx="1">
                  <c:v>-27.4</c:v>
                </c:pt>
                <c:pt idx="2">
                  <c:v>-25.4</c:v>
                </c:pt>
              </c:numCache>
            </c:numRef>
          </c:xVal>
          <c:yVal>
            <c:numRef>
              <c:f>World!$K$567:$K$569</c:f>
              <c:numCache>
                <c:formatCode>General</c:formatCode>
                <c:ptCount val="3"/>
                <c:pt idx="0">
                  <c:v>-34.5</c:v>
                </c:pt>
                <c:pt idx="1">
                  <c:v>-34.4</c:v>
                </c:pt>
                <c:pt idx="2">
                  <c:v>-33.200000000000003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0FA-4B07-87B9-20DC4B03DEED}"/>
            </c:ext>
          </c:extLst>
        </c:ser>
        <c:ser>
          <c:idx val="0"/>
          <c:order val="0"/>
          <c:tx>
            <c:v>Lorraine</c:v>
          </c:tx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0FA-4B07-87B9-20DC4B03DEED}"/>
            </c:ext>
          </c:extLst>
        </c:ser>
        <c:ser>
          <c:idx val="21"/>
          <c:order val="21"/>
          <c:tx>
            <c:v>Western Pomeranian</c:v>
          </c:tx>
          <c:spPr>
            <a:ln w="28575">
              <a:noFill/>
            </a:ln>
          </c:spPr>
          <c:xVal>
            <c:numRef>
              <c:f>World!$J$514:$J$524</c:f>
              <c:numCache>
                <c:formatCode>General</c:formatCode>
                <c:ptCount val="11"/>
                <c:pt idx="0">
                  <c:v>3.7000000000000028</c:v>
                </c:pt>
                <c:pt idx="1">
                  <c:v>2.1999999999999993</c:v>
                </c:pt>
                <c:pt idx="2">
                  <c:v>0.89999999999999858</c:v>
                </c:pt>
                <c:pt idx="3">
                  <c:v>-1.0999999999999979</c:v>
                </c:pt>
                <c:pt idx="4">
                  <c:v>1.4000000000000021</c:v>
                </c:pt>
                <c:pt idx="5">
                  <c:v>-0.39999999999999858</c:v>
                </c:pt>
                <c:pt idx="6">
                  <c:v>-3.1000000000000014</c:v>
                </c:pt>
                <c:pt idx="7">
                  <c:v>3.7000000000000028</c:v>
                </c:pt>
                <c:pt idx="8">
                  <c:v>2.1999999999999993</c:v>
                </c:pt>
                <c:pt idx="9">
                  <c:v>0.89999999999999858</c:v>
                </c:pt>
                <c:pt idx="10">
                  <c:v>-0.39999999999999858</c:v>
                </c:pt>
              </c:numCache>
            </c:numRef>
          </c:xVal>
          <c:yVal>
            <c:numRef>
              <c:f>World!$K$514:$K$524</c:f>
              <c:numCache>
                <c:formatCode>General</c:formatCode>
                <c:ptCount val="11"/>
                <c:pt idx="0">
                  <c:v>-1.3000000000000007</c:v>
                </c:pt>
                <c:pt idx="1">
                  <c:v>-2</c:v>
                </c:pt>
                <c:pt idx="2">
                  <c:v>-6.4000000000000021</c:v>
                </c:pt>
                <c:pt idx="3">
                  <c:v>-3.6999999999999993</c:v>
                </c:pt>
                <c:pt idx="4">
                  <c:v>-0.39999999999999858</c:v>
                </c:pt>
                <c:pt idx="5">
                  <c:v>-4.8000000000000007</c:v>
                </c:pt>
                <c:pt idx="6">
                  <c:v>-6.7000000000000028</c:v>
                </c:pt>
                <c:pt idx="7">
                  <c:v>-1.3000000000000007</c:v>
                </c:pt>
                <c:pt idx="8">
                  <c:v>-2</c:v>
                </c:pt>
                <c:pt idx="9">
                  <c:v>-6.4000000000000021</c:v>
                </c:pt>
                <c:pt idx="10">
                  <c:v>-0.39999999999999858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70FA-4B07-87B9-20DC4B03D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10368"/>
        <c:axId val="119211904"/>
      </c:scatterChart>
      <c:valAx>
        <c:axId val="11921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211904"/>
        <c:crosses val="autoZero"/>
        <c:crossBetween val="midCat"/>
      </c:valAx>
      <c:valAx>
        <c:axId val="119211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92103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Sheet1!$D$2:$D$65</c:f>
              <c:numCache>
                <c:formatCode>General</c:formatCode>
                <c:ptCount val="64"/>
                <c:pt idx="0">
                  <c:v>-36.5</c:v>
                </c:pt>
                <c:pt idx="1">
                  <c:v>-30</c:v>
                </c:pt>
                <c:pt idx="2">
                  <c:v>-29.7</c:v>
                </c:pt>
                <c:pt idx="3">
                  <c:v>-30.4</c:v>
                </c:pt>
                <c:pt idx="4">
                  <c:v>-29</c:v>
                </c:pt>
                <c:pt idx="5">
                  <c:v>-28.5</c:v>
                </c:pt>
                <c:pt idx="6">
                  <c:v>-26.8</c:v>
                </c:pt>
                <c:pt idx="7">
                  <c:v>-28.8</c:v>
                </c:pt>
                <c:pt idx="8">
                  <c:v>-27</c:v>
                </c:pt>
                <c:pt idx="9">
                  <c:v>-25.7</c:v>
                </c:pt>
                <c:pt idx="10">
                  <c:v>-27.9</c:v>
                </c:pt>
                <c:pt idx="11">
                  <c:v>-41.5</c:v>
                </c:pt>
                <c:pt idx="12">
                  <c:v>-34.299999999999997</c:v>
                </c:pt>
                <c:pt idx="13">
                  <c:v>-35.200000000000003</c:v>
                </c:pt>
                <c:pt idx="14">
                  <c:v>-36.299999999999997</c:v>
                </c:pt>
                <c:pt idx="15">
                  <c:v>-34.700000000000003</c:v>
                </c:pt>
                <c:pt idx="16">
                  <c:v>-36.4</c:v>
                </c:pt>
                <c:pt idx="17">
                  <c:v>-36.200000000000003</c:v>
                </c:pt>
                <c:pt idx="18">
                  <c:v>-36.5</c:v>
                </c:pt>
                <c:pt idx="19">
                  <c:v>-34.799999999999997</c:v>
                </c:pt>
                <c:pt idx="20">
                  <c:v>-41.3</c:v>
                </c:pt>
                <c:pt idx="21">
                  <c:v>-31.3</c:v>
                </c:pt>
                <c:pt idx="22">
                  <c:v>-29.8</c:v>
                </c:pt>
                <c:pt idx="23">
                  <c:v>-31.6</c:v>
                </c:pt>
                <c:pt idx="24">
                  <c:v>-31.4</c:v>
                </c:pt>
                <c:pt idx="25">
                  <c:v>-38.5</c:v>
                </c:pt>
                <c:pt idx="26">
                  <c:v>-38.799999999999997</c:v>
                </c:pt>
                <c:pt idx="27">
                  <c:v>-35.1</c:v>
                </c:pt>
                <c:pt idx="28">
                  <c:v>-35.1</c:v>
                </c:pt>
                <c:pt idx="29">
                  <c:v>-35.1</c:v>
                </c:pt>
                <c:pt idx="30">
                  <c:v>-24</c:v>
                </c:pt>
                <c:pt idx="31">
                  <c:v>-25.5</c:v>
                </c:pt>
                <c:pt idx="32">
                  <c:v>-34</c:v>
                </c:pt>
                <c:pt idx="33">
                  <c:v>-36</c:v>
                </c:pt>
                <c:pt idx="34">
                  <c:v>-33.964333333333336</c:v>
                </c:pt>
                <c:pt idx="35">
                  <c:v>-29.396705882352943</c:v>
                </c:pt>
                <c:pt idx="36">
                  <c:v>-28</c:v>
                </c:pt>
                <c:pt idx="37">
                  <c:v>-29.2</c:v>
                </c:pt>
                <c:pt idx="38">
                  <c:v>-36.94</c:v>
                </c:pt>
                <c:pt idx="39">
                  <c:v>-38.57</c:v>
                </c:pt>
                <c:pt idx="40">
                  <c:v>-30</c:v>
                </c:pt>
                <c:pt idx="41">
                  <c:v>-33.880000000000003</c:v>
                </c:pt>
                <c:pt idx="42">
                  <c:v>-37.049999999999997</c:v>
                </c:pt>
                <c:pt idx="43">
                  <c:v>-34.9</c:v>
                </c:pt>
                <c:pt idx="44">
                  <c:v>-38.159999999999997</c:v>
                </c:pt>
                <c:pt idx="45">
                  <c:v>-36.53</c:v>
                </c:pt>
                <c:pt idx="46">
                  <c:v>-31.6</c:v>
                </c:pt>
                <c:pt idx="47">
                  <c:v>-31.7</c:v>
                </c:pt>
                <c:pt idx="48">
                  <c:v>-32.6</c:v>
                </c:pt>
                <c:pt idx="49">
                  <c:v>-31.9</c:v>
                </c:pt>
                <c:pt idx="50">
                  <c:v>-32.299999999999997</c:v>
                </c:pt>
                <c:pt idx="51">
                  <c:v>-32.6</c:v>
                </c:pt>
                <c:pt idx="52">
                  <c:v>-33.6</c:v>
                </c:pt>
                <c:pt idx="53">
                  <c:v>-34.799999999999997</c:v>
                </c:pt>
                <c:pt idx="54">
                  <c:v>-32.4</c:v>
                </c:pt>
                <c:pt idx="55">
                  <c:v>-33.1</c:v>
                </c:pt>
                <c:pt idx="56">
                  <c:v>-32.4</c:v>
                </c:pt>
                <c:pt idx="57">
                  <c:v>-34.700000000000003</c:v>
                </c:pt>
                <c:pt idx="58">
                  <c:v>-34.799999999999997</c:v>
                </c:pt>
                <c:pt idx="59">
                  <c:v>-33.9</c:v>
                </c:pt>
                <c:pt idx="60">
                  <c:v>-33.9</c:v>
                </c:pt>
                <c:pt idx="61">
                  <c:v>-33.5</c:v>
                </c:pt>
                <c:pt idx="62">
                  <c:v>-25.1</c:v>
                </c:pt>
                <c:pt idx="63">
                  <c:v>-42.527999999999999</c:v>
                </c:pt>
              </c:numCache>
            </c:numRef>
          </c:xVal>
          <c:yVal>
            <c:numRef>
              <c:f>Sheet1!$E$2:$E$65</c:f>
              <c:numCache>
                <c:formatCode>General</c:formatCode>
                <c:ptCount val="64"/>
                <c:pt idx="0">
                  <c:v>-35.6</c:v>
                </c:pt>
                <c:pt idx="1">
                  <c:v>-27</c:v>
                </c:pt>
                <c:pt idx="2">
                  <c:v>-26.4</c:v>
                </c:pt>
                <c:pt idx="3">
                  <c:v>-28.2</c:v>
                </c:pt>
                <c:pt idx="4">
                  <c:v>-25.5</c:v>
                </c:pt>
                <c:pt idx="5">
                  <c:v>-26</c:v>
                </c:pt>
                <c:pt idx="6">
                  <c:v>-20.5</c:v>
                </c:pt>
                <c:pt idx="7">
                  <c:v>-25.9</c:v>
                </c:pt>
                <c:pt idx="8">
                  <c:v>-23.6</c:v>
                </c:pt>
                <c:pt idx="9">
                  <c:v>-19.8</c:v>
                </c:pt>
                <c:pt idx="10">
                  <c:v>-22.6</c:v>
                </c:pt>
                <c:pt idx="11">
                  <c:v>-40.5</c:v>
                </c:pt>
                <c:pt idx="12">
                  <c:v>-32.9</c:v>
                </c:pt>
                <c:pt idx="13">
                  <c:v>-32.4</c:v>
                </c:pt>
                <c:pt idx="14">
                  <c:v>-32.4</c:v>
                </c:pt>
                <c:pt idx="15">
                  <c:v>-32.4</c:v>
                </c:pt>
                <c:pt idx="16">
                  <c:v>-36.5</c:v>
                </c:pt>
                <c:pt idx="17">
                  <c:v>-35.799999999999997</c:v>
                </c:pt>
                <c:pt idx="18">
                  <c:v>-36.1</c:v>
                </c:pt>
                <c:pt idx="19">
                  <c:v>-31.2</c:v>
                </c:pt>
                <c:pt idx="20">
                  <c:v>-34.799999999999997</c:v>
                </c:pt>
                <c:pt idx="21">
                  <c:v>-30.6</c:v>
                </c:pt>
                <c:pt idx="22">
                  <c:v>-25.6</c:v>
                </c:pt>
                <c:pt idx="23">
                  <c:v>-30.3</c:v>
                </c:pt>
                <c:pt idx="24">
                  <c:v>-30.4</c:v>
                </c:pt>
                <c:pt idx="25">
                  <c:v>-37.299999999999997</c:v>
                </c:pt>
                <c:pt idx="26">
                  <c:v>-37.1</c:v>
                </c:pt>
                <c:pt idx="27">
                  <c:v>-32.9</c:v>
                </c:pt>
                <c:pt idx="28">
                  <c:v>-33.9</c:v>
                </c:pt>
                <c:pt idx="29">
                  <c:v>-33.9</c:v>
                </c:pt>
                <c:pt idx="30">
                  <c:v>-20</c:v>
                </c:pt>
                <c:pt idx="31">
                  <c:v>-22.2</c:v>
                </c:pt>
                <c:pt idx="32">
                  <c:v>-30</c:v>
                </c:pt>
                <c:pt idx="33">
                  <c:v>-34</c:v>
                </c:pt>
                <c:pt idx="34">
                  <c:v>-30.632676470588233</c:v>
                </c:pt>
                <c:pt idx="35">
                  <c:v>-27.756205882352941</c:v>
                </c:pt>
                <c:pt idx="36">
                  <c:v>-27.2</c:v>
                </c:pt>
                <c:pt idx="37">
                  <c:v>-28.33</c:v>
                </c:pt>
                <c:pt idx="38">
                  <c:v>-32.5</c:v>
                </c:pt>
                <c:pt idx="39">
                  <c:v>-34.44</c:v>
                </c:pt>
                <c:pt idx="40">
                  <c:v>-28.06</c:v>
                </c:pt>
                <c:pt idx="41">
                  <c:v>-31.39</c:v>
                </c:pt>
                <c:pt idx="42">
                  <c:v>-33.06</c:v>
                </c:pt>
                <c:pt idx="43">
                  <c:v>-32.22</c:v>
                </c:pt>
                <c:pt idx="44">
                  <c:v>-33.33</c:v>
                </c:pt>
                <c:pt idx="45">
                  <c:v>-33.33</c:v>
                </c:pt>
                <c:pt idx="46">
                  <c:v>-29.8</c:v>
                </c:pt>
                <c:pt idx="47">
                  <c:v>-29.7</c:v>
                </c:pt>
                <c:pt idx="48">
                  <c:v>-30.5</c:v>
                </c:pt>
                <c:pt idx="49">
                  <c:v>-29.9</c:v>
                </c:pt>
                <c:pt idx="50">
                  <c:v>-30</c:v>
                </c:pt>
                <c:pt idx="51">
                  <c:v>-30.6</c:v>
                </c:pt>
                <c:pt idx="52">
                  <c:v>-30.6</c:v>
                </c:pt>
                <c:pt idx="53">
                  <c:v>-32</c:v>
                </c:pt>
                <c:pt idx="54">
                  <c:v>-29.8</c:v>
                </c:pt>
                <c:pt idx="55">
                  <c:v>-30.8</c:v>
                </c:pt>
                <c:pt idx="56">
                  <c:v>-30</c:v>
                </c:pt>
                <c:pt idx="57">
                  <c:v>-31.8</c:v>
                </c:pt>
                <c:pt idx="58">
                  <c:v>-32</c:v>
                </c:pt>
                <c:pt idx="59">
                  <c:v>-31.4</c:v>
                </c:pt>
                <c:pt idx="60">
                  <c:v>-31.2</c:v>
                </c:pt>
                <c:pt idx="61">
                  <c:v>-30.9</c:v>
                </c:pt>
                <c:pt idx="62">
                  <c:v>-22.1</c:v>
                </c:pt>
                <c:pt idx="63">
                  <c:v>-31.95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88-4019-96F4-96C2A87F3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05536"/>
        <c:axId val="112707072"/>
      </c:scatterChart>
      <c:valAx>
        <c:axId val="11270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707072"/>
        <c:crosses val="autoZero"/>
        <c:crossBetween val="midCat"/>
      </c:valAx>
      <c:valAx>
        <c:axId val="112707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2705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1"/>
          <c:tx>
            <c:v>Unconventional published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(World!$J$2:$J$11,World!$J$30:$J$33,World!$J$36:$J$45,World!$J$62)</c:f>
              <c:numCache>
                <c:formatCode>General</c:formatCode>
                <c:ptCount val="25"/>
                <c:pt idx="0">
                  <c:v>-11.299999999999997</c:v>
                </c:pt>
                <c:pt idx="1">
                  <c:v>-10.7</c:v>
                </c:pt>
                <c:pt idx="2">
                  <c:v>-11.800000000000004</c:v>
                </c:pt>
                <c:pt idx="3">
                  <c:v>-10.600000000000001</c:v>
                </c:pt>
                <c:pt idx="4">
                  <c:v>-8.8999999999999986</c:v>
                </c:pt>
                <c:pt idx="5">
                  <c:v>-12.7</c:v>
                </c:pt>
                <c:pt idx="6">
                  <c:v>-12.599999999999998</c:v>
                </c:pt>
                <c:pt idx="7">
                  <c:v>-9</c:v>
                </c:pt>
                <c:pt idx="8">
                  <c:v>-10.7</c:v>
                </c:pt>
                <c:pt idx="9">
                  <c:v>-13.899999999999999</c:v>
                </c:pt>
                <c:pt idx="10">
                  <c:v>-12.5</c:v>
                </c:pt>
                <c:pt idx="11">
                  <c:v>-13</c:v>
                </c:pt>
                <c:pt idx="12">
                  <c:v>-13</c:v>
                </c:pt>
                <c:pt idx="13">
                  <c:v>-14</c:v>
                </c:pt>
                <c:pt idx="14">
                  <c:v>-17.299999999999997</c:v>
                </c:pt>
                <c:pt idx="15">
                  <c:v>-15.239999999999998</c:v>
                </c:pt>
                <c:pt idx="16">
                  <c:v>-6.990000000000002</c:v>
                </c:pt>
                <c:pt idx="17">
                  <c:v>-13.329999999999998</c:v>
                </c:pt>
                <c:pt idx="18">
                  <c:v>-13.899999999999999</c:v>
                </c:pt>
                <c:pt idx="19">
                  <c:v>-8.7100000000000009</c:v>
                </c:pt>
                <c:pt idx="20">
                  <c:v>-8.7800000000000011</c:v>
                </c:pt>
                <c:pt idx="21">
                  <c:v>-11.120000000000005</c:v>
                </c:pt>
                <c:pt idx="22">
                  <c:v>-7.4000000000000057</c:v>
                </c:pt>
                <c:pt idx="23">
                  <c:v>-10.14</c:v>
                </c:pt>
                <c:pt idx="24">
                  <c:v>-14.899999999999999</c:v>
                </c:pt>
              </c:numCache>
            </c:numRef>
          </c:xVal>
          <c:yVal>
            <c:numRef>
              <c:f>(World!$K$2:$K$11,World!$K$30:$K$33,World!$K$36:$K$45,World!$K$62)</c:f>
              <c:numCache>
                <c:formatCode>General</c:formatCode>
                <c:ptCount val="25"/>
                <c:pt idx="0">
                  <c:v>-14.299999999999997</c:v>
                </c:pt>
                <c:pt idx="1">
                  <c:v>-14</c:v>
                </c:pt>
                <c:pt idx="2">
                  <c:v>-14.000000000000004</c:v>
                </c:pt>
                <c:pt idx="3">
                  <c:v>-14.100000000000001</c:v>
                </c:pt>
                <c:pt idx="4">
                  <c:v>-11.399999999999999</c:v>
                </c:pt>
                <c:pt idx="5">
                  <c:v>-19</c:v>
                </c:pt>
                <c:pt idx="6">
                  <c:v>-15.5</c:v>
                </c:pt>
                <c:pt idx="7">
                  <c:v>-12.399999999999999</c:v>
                </c:pt>
                <c:pt idx="8">
                  <c:v>-16.599999999999998</c:v>
                </c:pt>
                <c:pt idx="9">
                  <c:v>-19.199999999999996</c:v>
                </c:pt>
                <c:pt idx="10">
                  <c:v>-16.5</c:v>
                </c:pt>
                <c:pt idx="11">
                  <c:v>-16.3</c:v>
                </c:pt>
                <c:pt idx="12">
                  <c:v>-17</c:v>
                </c:pt>
                <c:pt idx="13">
                  <c:v>-16</c:v>
                </c:pt>
                <c:pt idx="14">
                  <c:v>-18.099999999999998</c:v>
                </c:pt>
                <c:pt idx="15">
                  <c:v>-16.11</c:v>
                </c:pt>
                <c:pt idx="16">
                  <c:v>-11.120000000000005</c:v>
                </c:pt>
                <c:pt idx="17">
                  <c:v>-15.27</c:v>
                </c:pt>
                <c:pt idx="18">
                  <c:v>-16.39</c:v>
                </c:pt>
                <c:pt idx="19">
                  <c:v>-11.39</c:v>
                </c:pt>
                <c:pt idx="20">
                  <c:v>-12.769999999999996</c:v>
                </c:pt>
                <c:pt idx="21">
                  <c:v>-15.560000000000002</c:v>
                </c:pt>
                <c:pt idx="22">
                  <c:v>-12.230000000000004</c:v>
                </c:pt>
                <c:pt idx="23">
                  <c:v>-13.340000000000003</c:v>
                </c:pt>
                <c:pt idx="24">
                  <c:v>-17.899999999999999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40-42FE-BFA4-FD6414386968}"/>
            </c:ext>
          </c:extLst>
        </c:ser>
        <c:ser>
          <c:idx val="3"/>
          <c:order val="2"/>
          <c:tx>
            <c:v>AGG</c:v>
          </c:tx>
          <c:spPr>
            <a:ln w="28575">
              <a:noFill/>
            </a:ln>
          </c:spPr>
          <c:marker>
            <c:symbol val="circle"/>
            <c:size val="4"/>
          </c:marker>
          <c:dPt>
            <c:idx val="0"/>
            <c:marker>
              <c:symbol val="square"/>
              <c:size val="4"/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F40-42FE-BFA4-FD6414386968}"/>
              </c:ext>
            </c:extLst>
          </c:dPt>
          <c:dPt>
            <c:idx val="1"/>
            <c:marker>
              <c:symbol val="squar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02-0F40-42FE-BFA4-FD6414386968}"/>
              </c:ext>
            </c:extLst>
          </c:dPt>
          <c:xVal>
            <c:numRef>
              <c:f>(World!$J$34,World!$J$63:$J$67)</c:f>
              <c:numCache>
                <c:formatCode>General</c:formatCode>
                <c:ptCount val="6"/>
                <c:pt idx="0">
                  <c:v>-0.94127417057747209</c:v>
                </c:pt>
                <c:pt idx="1">
                  <c:v>-4.5053173606865755</c:v>
                </c:pt>
                <c:pt idx="2">
                  <c:v>-12.991337567846891</c:v>
                </c:pt>
                <c:pt idx="3">
                  <c:v>-10.006994327564009</c:v>
                </c:pt>
                <c:pt idx="4">
                  <c:v>-9.9628425347228102</c:v>
                </c:pt>
                <c:pt idx="5">
                  <c:v>-6.9490499762771591</c:v>
                </c:pt>
              </c:numCache>
            </c:numRef>
          </c:xVal>
          <c:yVal>
            <c:numRef>
              <c:f>(World!$K$34,World!$K$63:$K$67)</c:f>
              <c:numCache>
                <c:formatCode>General</c:formatCode>
                <c:ptCount val="6"/>
                <c:pt idx="0">
                  <c:v>-17.654274170577473</c:v>
                </c:pt>
                <c:pt idx="1">
                  <c:v>-15.083317360686575</c:v>
                </c:pt>
                <c:pt idx="2">
                  <c:v>-15.243337567846893</c:v>
                </c:pt>
                <c:pt idx="3">
                  <c:v>-14.341994327564009</c:v>
                </c:pt>
                <c:pt idx="4">
                  <c:v>-13.525842534722806</c:v>
                </c:pt>
                <c:pt idx="5">
                  <c:v>-9.7870499762771601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40-42FE-BFA4-FD6414386968}"/>
            </c:ext>
          </c:extLst>
        </c:ser>
        <c:ser>
          <c:idx val="0"/>
          <c:order val="0"/>
          <c:tx>
            <c:v>Well A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[1]Sheet1!$P$9:$P$46</c:f>
              <c:numCache>
                <c:formatCode>General</c:formatCode>
                <c:ptCount val="38"/>
                <c:pt idx="0">
                  <c:v>-13.054000000000002</c:v>
                </c:pt>
                <c:pt idx="1">
                  <c:v>0</c:v>
                </c:pt>
                <c:pt idx="2">
                  <c:v>-11.393999999999998</c:v>
                </c:pt>
                <c:pt idx="3">
                  <c:v>-11.520000000000003</c:v>
                </c:pt>
                <c:pt idx="4">
                  <c:v>-12.401000000000003</c:v>
                </c:pt>
                <c:pt idx="5">
                  <c:v>-11.615000000000002</c:v>
                </c:pt>
                <c:pt idx="6">
                  <c:v>-11.657000000000004</c:v>
                </c:pt>
                <c:pt idx="7">
                  <c:v>-11.594999999999999</c:v>
                </c:pt>
                <c:pt idx="8">
                  <c:v>-10.818999999999996</c:v>
                </c:pt>
                <c:pt idx="9">
                  <c:v>-8.9170000000000016</c:v>
                </c:pt>
                <c:pt idx="10">
                  <c:v>-8.6529999999999987</c:v>
                </c:pt>
                <c:pt idx="11">
                  <c:v>-11.149999999999999</c:v>
                </c:pt>
                <c:pt idx="12">
                  <c:v>0</c:v>
                </c:pt>
                <c:pt idx="13">
                  <c:v>-11.187000000000005</c:v>
                </c:pt>
                <c:pt idx="14">
                  <c:v>-12.444000000000003</c:v>
                </c:pt>
                <c:pt idx="15">
                  <c:v>-7.7830000000000013</c:v>
                </c:pt>
                <c:pt idx="16">
                  <c:v>-12.103999999999999</c:v>
                </c:pt>
                <c:pt idx="17">
                  <c:v>-12.485999999999997</c:v>
                </c:pt>
                <c:pt idx="18">
                  <c:v>-11.870000000000005</c:v>
                </c:pt>
                <c:pt idx="19">
                  <c:v>-10.469000000000001</c:v>
                </c:pt>
                <c:pt idx="20">
                  <c:v>-12.885999999999996</c:v>
                </c:pt>
                <c:pt idx="21">
                  <c:v>-12.773000000000003</c:v>
                </c:pt>
                <c:pt idx="22">
                  <c:v>-13.765000000000001</c:v>
                </c:pt>
                <c:pt idx="23">
                  <c:v>0</c:v>
                </c:pt>
                <c:pt idx="24">
                  <c:v>0</c:v>
                </c:pt>
                <c:pt idx="25">
                  <c:v>-14.363</c:v>
                </c:pt>
                <c:pt idx="26">
                  <c:v>-13.724000000000004</c:v>
                </c:pt>
                <c:pt idx="27">
                  <c:v>-14.388999999999996</c:v>
                </c:pt>
                <c:pt idx="28">
                  <c:v>-13.82</c:v>
                </c:pt>
                <c:pt idx="29">
                  <c:v>-13.806000000000004</c:v>
                </c:pt>
                <c:pt idx="30">
                  <c:v>-15.092000000000002</c:v>
                </c:pt>
                <c:pt idx="31">
                  <c:v>-15.686999999999998</c:v>
                </c:pt>
                <c:pt idx="32">
                  <c:v>-14.789000000000005</c:v>
                </c:pt>
                <c:pt idx="33">
                  <c:v>-16.985999999999997</c:v>
                </c:pt>
                <c:pt idx="34">
                  <c:v>0</c:v>
                </c:pt>
                <c:pt idx="35">
                  <c:v>-16.485999999999997</c:v>
                </c:pt>
                <c:pt idx="36">
                  <c:v>-15.464000000000002</c:v>
                </c:pt>
                <c:pt idx="37">
                  <c:v>-14.921999999999997</c:v>
                </c:pt>
              </c:numCache>
            </c:numRef>
          </c:xVal>
          <c:yVal>
            <c:numRef>
              <c:f>[1]Sheet1!$Q$9:$Q$46</c:f>
              <c:numCache>
                <c:formatCode>General</c:formatCode>
                <c:ptCount val="38"/>
                <c:pt idx="0">
                  <c:v>-16.611999999999998</c:v>
                </c:pt>
                <c:pt idx="2">
                  <c:v>-16.037999999999997</c:v>
                </c:pt>
                <c:pt idx="3">
                  <c:v>-15.216000000000001</c:v>
                </c:pt>
                <c:pt idx="4">
                  <c:v>-15.868000000000002</c:v>
                </c:pt>
                <c:pt idx="5">
                  <c:v>-16.108000000000004</c:v>
                </c:pt>
                <c:pt idx="6">
                  <c:v>-14.725000000000001</c:v>
                </c:pt>
                <c:pt idx="7">
                  <c:v>-15.334000000000003</c:v>
                </c:pt>
                <c:pt idx="8">
                  <c:v>-14.400999999999996</c:v>
                </c:pt>
                <c:pt idx="9">
                  <c:v>-12.994999999999997</c:v>
                </c:pt>
                <c:pt idx="10">
                  <c:v>-14.110999999999997</c:v>
                </c:pt>
                <c:pt idx="11">
                  <c:v>-14.922000000000004</c:v>
                </c:pt>
                <c:pt idx="13">
                  <c:v>-15.685000000000002</c:v>
                </c:pt>
                <c:pt idx="14">
                  <c:v>-15.228999999999999</c:v>
                </c:pt>
                <c:pt idx="15">
                  <c:v>-12.908000000000001</c:v>
                </c:pt>
                <c:pt idx="16">
                  <c:v>-15.549999999999997</c:v>
                </c:pt>
                <c:pt idx="17">
                  <c:v>-16.012</c:v>
                </c:pt>
                <c:pt idx="18">
                  <c:v>-14.568000000000001</c:v>
                </c:pt>
                <c:pt idx="19">
                  <c:v>-18.100999999999999</c:v>
                </c:pt>
                <c:pt idx="20">
                  <c:v>-15.857999999999997</c:v>
                </c:pt>
                <c:pt idx="21">
                  <c:v>-16.845000000000002</c:v>
                </c:pt>
                <c:pt idx="22">
                  <c:v>-16.149000000000001</c:v>
                </c:pt>
                <c:pt idx="25">
                  <c:v>-17.494</c:v>
                </c:pt>
                <c:pt idx="26">
                  <c:v>-16.749000000000002</c:v>
                </c:pt>
                <c:pt idx="27">
                  <c:v>-18.065999999999999</c:v>
                </c:pt>
                <c:pt idx="28">
                  <c:v>-16.835999999999999</c:v>
                </c:pt>
                <c:pt idx="29">
                  <c:v>-16.546000000000003</c:v>
                </c:pt>
                <c:pt idx="30">
                  <c:v>-18.718000000000004</c:v>
                </c:pt>
                <c:pt idx="31">
                  <c:v>-18.804999999999996</c:v>
                </c:pt>
                <c:pt idx="32">
                  <c:v>-17.468000000000004</c:v>
                </c:pt>
                <c:pt idx="33">
                  <c:v>-19.991</c:v>
                </c:pt>
                <c:pt idx="35">
                  <c:v>-18.877999999999997</c:v>
                </c:pt>
                <c:pt idx="36">
                  <c:v>-18.696000000000002</c:v>
                </c:pt>
                <c:pt idx="37">
                  <c:v>-17.798999999999996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40-42FE-BFA4-FD6414386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33536"/>
        <c:axId val="119239424"/>
      </c:scatterChart>
      <c:valAx>
        <c:axId val="11923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19239424"/>
        <c:crosses val="autoZero"/>
        <c:crossBetween val="midCat"/>
      </c:valAx>
      <c:valAx>
        <c:axId val="119239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1923353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Well A</c:v>
          </c:tx>
          <c:spPr>
            <a:ln w="28575">
              <a:noFill/>
            </a:ln>
          </c:spPr>
          <c:xVal>
            <c:numRef>
              <c:f>[1]Sheet1!$P$9:$P$46</c:f>
              <c:numCache>
                <c:formatCode>General</c:formatCode>
                <c:ptCount val="38"/>
                <c:pt idx="0">
                  <c:v>-13.054000000000002</c:v>
                </c:pt>
                <c:pt idx="1">
                  <c:v>0</c:v>
                </c:pt>
                <c:pt idx="2">
                  <c:v>-11.393999999999998</c:v>
                </c:pt>
                <c:pt idx="3">
                  <c:v>-11.520000000000003</c:v>
                </c:pt>
                <c:pt idx="4">
                  <c:v>-12.401000000000003</c:v>
                </c:pt>
                <c:pt idx="5">
                  <c:v>-11.615000000000002</c:v>
                </c:pt>
                <c:pt idx="6">
                  <c:v>-11.657000000000004</c:v>
                </c:pt>
                <c:pt idx="7">
                  <c:v>-11.594999999999999</c:v>
                </c:pt>
                <c:pt idx="8">
                  <c:v>-10.818999999999996</c:v>
                </c:pt>
                <c:pt idx="9">
                  <c:v>-8.9170000000000016</c:v>
                </c:pt>
                <c:pt idx="10">
                  <c:v>-8.6529999999999987</c:v>
                </c:pt>
                <c:pt idx="11">
                  <c:v>-11.149999999999999</c:v>
                </c:pt>
                <c:pt idx="12">
                  <c:v>0</c:v>
                </c:pt>
                <c:pt idx="13">
                  <c:v>-11.187000000000005</c:v>
                </c:pt>
                <c:pt idx="14">
                  <c:v>-12.444000000000003</c:v>
                </c:pt>
                <c:pt idx="15">
                  <c:v>-7.7830000000000013</c:v>
                </c:pt>
                <c:pt idx="16">
                  <c:v>-12.103999999999999</c:v>
                </c:pt>
                <c:pt idx="17">
                  <c:v>-12.485999999999997</c:v>
                </c:pt>
                <c:pt idx="18">
                  <c:v>-11.870000000000005</c:v>
                </c:pt>
                <c:pt idx="19">
                  <c:v>-10.469000000000001</c:v>
                </c:pt>
                <c:pt idx="20">
                  <c:v>-12.885999999999996</c:v>
                </c:pt>
                <c:pt idx="21">
                  <c:v>-12.773000000000003</c:v>
                </c:pt>
                <c:pt idx="22">
                  <c:v>-13.765000000000001</c:v>
                </c:pt>
                <c:pt idx="23">
                  <c:v>0</c:v>
                </c:pt>
                <c:pt idx="24">
                  <c:v>0</c:v>
                </c:pt>
                <c:pt idx="25">
                  <c:v>-14.363</c:v>
                </c:pt>
                <c:pt idx="26">
                  <c:v>-13.724000000000004</c:v>
                </c:pt>
                <c:pt idx="27">
                  <c:v>-14.388999999999996</c:v>
                </c:pt>
                <c:pt idx="28">
                  <c:v>-13.82</c:v>
                </c:pt>
                <c:pt idx="29">
                  <c:v>-13.806000000000004</c:v>
                </c:pt>
                <c:pt idx="30">
                  <c:v>-15.092000000000002</c:v>
                </c:pt>
                <c:pt idx="31">
                  <c:v>-15.686999999999998</c:v>
                </c:pt>
                <c:pt idx="32">
                  <c:v>-14.789000000000005</c:v>
                </c:pt>
                <c:pt idx="33">
                  <c:v>-16.985999999999997</c:v>
                </c:pt>
                <c:pt idx="34">
                  <c:v>0</c:v>
                </c:pt>
                <c:pt idx="35">
                  <c:v>-16.485999999999997</c:v>
                </c:pt>
                <c:pt idx="36">
                  <c:v>-15.464000000000002</c:v>
                </c:pt>
                <c:pt idx="37">
                  <c:v>-14.921999999999997</c:v>
                </c:pt>
              </c:numCache>
            </c:numRef>
          </c:xVal>
          <c:yVal>
            <c:numRef>
              <c:f>[1]Sheet1!$Q$9:$Q$46</c:f>
              <c:numCache>
                <c:formatCode>General</c:formatCode>
                <c:ptCount val="38"/>
                <c:pt idx="0">
                  <c:v>-16.611999999999998</c:v>
                </c:pt>
                <c:pt idx="2">
                  <c:v>-16.037999999999997</c:v>
                </c:pt>
                <c:pt idx="3">
                  <c:v>-15.216000000000001</c:v>
                </c:pt>
                <c:pt idx="4">
                  <c:v>-15.868000000000002</c:v>
                </c:pt>
                <c:pt idx="5">
                  <c:v>-16.108000000000004</c:v>
                </c:pt>
                <c:pt idx="6">
                  <c:v>-14.725000000000001</c:v>
                </c:pt>
                <c:pt idx="7">
                  <c:v>-15.334000000000003</c:v>
                </c:pt>
                <c:pt idx="8">
                  <c:v>-14.400999999999996</c:v>
                </c:pt>
                <c:pt idx="9">
                  <c:v>-12.994999999999997</c:v>
                </c:pt>
                <c:pt idx="10">
                  <c:v>-14.110999999999997</c:v>
                </c:pt>
                <c:pt idx="11">
                  <c:v>-14.922000000000004</c:v>
                </c:pt>
                <c:pt idx="13">
                  <c:v>-15.685000000000002</c:v>
                </c:pt>
                <c:pt idx="14">
                  <c:v>-15.228999999999999</c:v>
                </c:pt>
                <c:pt idx="15">
                  <c:v>-12.908000000000001</c:v>
                </c:pt>
                <c:pt idx="16">
                  <c:v>-15.549999999999997</c:v>
                </c:pt>
                <c:pt idx="17">
                  <c:v>-16.012</c:v>
                </c:pt>
                <c:pt idx="18">
                  <c:v>-14.568000000000001</c:v>
                </c:pt>
                <c:pt idx="19">
                  <c:v>-18.100999999999999</c:v>
                </c:pt>
                <c:pt idx="20">
                  <c:v>-15.857999999999997</c:v>
                </c:pt>
                <c:pt idx="21">
                  <c:v>-16.845000000000002</c:v>
                </c:pt>
                <c:pt idx="22">
                  <c:v>-16.149000000000001</c:v>
                </c:pt>
                <c:pt idx="25">
                  <c:v>-17.494</c:v>
                </c:pt>
                <c:pt idx="26">
                  <c:v>-16.749000000000002</c:v>
                </c:pt>
                <c:pt idx="27">
                  <c:v>-18.065999999999999</c:v>
                </c:pt>
                <c:pt idx="28">
                  <c:v>-16.835999999999999</c:v>
                </c:pt>
                <c:pt idx="29">
                  <c:v>-16.546000000000003</c:v>
                </c:pt>
                <c:pt idx="30">
                  <c:v>-18.718000000000004</c:v>
                </c:pt>
                <c:pt idx="31">
                  <c:v>-18.804999999999996</c:v>
                </c:pt>
                <c:pt idx="32">
                  <c:v>-17.468000000000004</c:v>
                </c:pt>
                <c:pt idx="33">
                  <c:v>-19.991</c:v>
                </c:pt>
                <c:pt idx="35">
                  <c:v>-18.877999999999997</c:v>
                </c:pt>
                <c:pt idx="36">
                  <c:v>-18.696000000000002</c:v>
                </c:pt>
                <c:pt idx="37">
                  <c:v>-17.798999999999996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8C-403A-9952-BE0997185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79616"/>
        <c:axId val="119281152"/>
      </c:scatterChart>
      <c:valAx>
        <c:axId val="1192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281152"/>
        <c:crosses val="autoZero"/>
        <c:crossBetween val="midCat"/>
      </c:valAx>
      <c:valAx>
        <c:axId val="119281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9279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World!$AC$246:$AC$271</c:f>
              <c:numCache>
                <c:formatCode>General</c:formatCode>
                <c:ptCount val="26"/>
                <c:pt idx="0">
                  <c:v>84.893805309734518</c:v>
                </c:pt>
                <c:pt idx="1">
                  <c:v>74.620155038759691</c:v>
                </c:pt>
                <c:pt idx="2">
                  <c:v>74.775193798449607</c:v>
                </c:pt>
                <c:pt idx="3">
                  <c:v>79.311475409836078</c:v>
                </c:pt>
                <c:pt idx="4">
                  <c:v>86.616071428571431</c:v>
                </c:pt>
                <c:pt idx="5">
                  <c:v>84.526315789473671</c:v>
                </c:pt>
                <c:pt idx="6">
                  <c:v>87.454545454545453</c:v>
                </c:pt>
                <c:pt idx="7">
                  <c:v>74.086614173228355</c:v>
                </c:pt>
                <c:pt idx="8">
                  <c:v>92.893203883495147</c:v>
                </c:pt>
                <c:pt idx="9">
                  <c:v>87.0091743119266</c:v>
                </c:pt>
                <c:pt idx="10">
                  <c:v>89.925925925925924</c:v>
                </c:pt>
                <c:pt idx="11">
                  <c:v>86.4375</c:v>
                </c:pt>
                <c:pt idx="12">
                  <c:v>90.99065420560747</c:v>
                </c:pt>
                <c:pt idx="13">
                  <c:v>80.47058823529413</c:v>
                </c:pt>
                <c:pt idx="14">
                  <c:v>73.335999999999999</c:v>
                </c:pt>
                <c:pt idx="15">
                  <c:v>88.772727272727266</c:v>
                </c:pt>
                <c:pt idx="16">
                  <c:v>82.913043478260875</c:v>
                </c:pt>
                <c:pt idx="17">
                  <c:v>87.776785714285708</c:v>
                </c:pt>
                <c:pt idx="18">
                  <c:v>85.678571428571416</c:v>
                </c:pt>
                <c:pt idx="19">
                  <c:v>81.647058823529406</c:v>
                </c:pt>
                <c:pt idx="20">
                  <c:v>84.672413793103459</c:v>
                </c:pt>
                <c:pt idx="21">
                  <c:v>69.878571428571433</c:v>
                </c:pt>
                <c:pt idx="22">
                  <c:v>72.10294117647058</c:v>
                </c:pt>
                <c:pt idx="23">
                  <c:v>87.803571428571416</c:v>
                </c:pt>
                <c:pt idx="24">
                  <c:v>87.412844036697237</c:v>
                </c:pt>
                <c:pt idx="25">
                  <c:v>79.804878048780481</c:v>
                </c:pt>
              </c:numCache>
            </c:numRef>
          </c:xVal>
          <c:yVal>
            <c:numRef>
              <c:f>World!$AD$246:$AD$271</c:f>
              <c:numCache>
                <c:formatCode>General</c:formatCode>
                <c:ptCount val="26"/>
                <c:pt idx="0">
                  <c:v>10.397861337669989</c:v>
                </c:pt>
                <c:pt idx="1">
                  <c:v>10.394025230132039</c:v>
                </c:pt>
                <c:pt idx="2">
                  <c:v>10.394117147841449</c:v>
                </c:pt>
                <c:pt idx="3">
                  <c:v>10.396262512687189</c:v>
                </c:pt>
                <c:pt idx="4">
                  <c:v>10.398199698875549</c:v>
                </c:pt>
                <c:pt idx="5">
                  <c:v>10.397781282100775</c:v>
                </c:pt>
                <c:pt idx="6">
                  <c:v>10.398344494269196</c:v>
                </c:pt>
                <c:pt idx="7">
                  <c:v>10.393697794397227</c:v>
                </c:pt>
                <c:pt idx="8">
                  <c:v>10.39903897927409</c:v>
                </c:pt>
                <c:pt idx="9">
                  <c:v>10.398269096279449</c:v>
                </c:pt>
                <c:pt idx="10">
                  <c:v>10.398706995613171</c:v>
                </c:pt>
                <c:pt idx="11">
                  <c:v>10.398167261887163</c:v>
                </c:pt>
                <c:pt idx="12">
                  <c:v>10.398837589734459</c:v>
                </c:pt>
                <c:pt idx="13">
                  <c:v>10.39667156487336</c:v>
                </c:pt>
                <c:pt idx="14">
                  <c:v>10.393206535241548</c:v>
                </c:pt>
                <c:pt idx="15">
                  <c:v>10.398548948656975</c:v>
                </c:pt>
                <c:pt idx="16">
                  <c:v>10.397392852433493</c:v>
                </c:pt>
                <c:pt idx="17">
                  <c:v>10.398396990958936</c:v>
                </c:pt>
                <c:pt idx="18">
                  <c:v>10.398022756026936</c:v>
                </c:pt>
                <c:pt idx="19">
                  <c:v>10.397040988668907</c:v>
                </c:pt>
                <c:pt idx="20">
                  <c:v>10.397813461486763</c:v>
                </c:pt>
                <c:pt idx="21">
                  <c:v>10.390400567882738</c:v>
                </c:pt>
                <c:pt idx="22">
                  <c:v>10.392315026202025</c:v>
                </c:pt>
                <c:pt idx="23">
                  <c:v>10.398401278987695</c:v>
                </c:pt>
                <c:pt idx="24">
                  <c:v>10.398337576160852</c:v>
                </c:pt>
                <c:pt idx="25">
                  <c:v>10.396442445821462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46-4021-B003-66135F7C2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04960"/>
        <c:axId val="119306496"/>
      </c:scatterChart>
      <c:valAx>
        <c:axId val="11930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306496"/>
        <c:crosses val="autoZero"/>
        <c:crossBetween val="midCat"/>
      </c:valAx>
      <c:valAx>
        <c:axId val="11930649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3049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Leclercville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xVal>
          <c:yVal>
            <c:numRef>
              <c:f>chatellier!$AA$37:$AA$72</c:f>
              <c:numCache>
                <c:formatCode>General</c:formatCode>
                <c:ptCount val="36"/>
                <c:pt idx="0">
                  <c:v>-11.199999999999996</c:v>
                </c:pt>
                <c:pt idx="1">
                  <c:v>-12.099999999999994</c:v>
                </c:pt>
                <c:pt idx="2">
                  <c:v>-12.899999999999999</c:v>
                </c:pt>
                <c:pt idx="3">
                  <c:v>-11.200000000000003</c:v>
                </c:pt>
                <c:pt idx="4">
                  <c:v>-12.3</c:v>
                </c:pt>
                <c:pt idx="5">
                  <c:v>-10.900000000000002</c:v>
                </c:pt>
                <c:pt idx="6">
                  <c:v>-12.899999999999999</c:v>
                </c:pt>
                <c:pt idx="7">
                  <c:v>-13.000000000000004</c:v>
                </c:pt>
                <c:pt idx="8">
                  <c:v>-13.799999999999997</c:v>
                </c:pt>
                <c:pt idx="9">
                  <c:v>-13.100000000000001</c:v>
                </c:pt>
                <c:pt idx="10">
                  <c:v>-14.099999999999998</c:v>
                </c:pt>
                <c:pt idx="11">
                  <c:v>-14.299999999999997</c:v>
                </c:pt>
                <c:pt idx="12">
                  <c:v>-14.299999999999997</c:v>
                </c:pt>
                <c:pt idx="13">
                  <c:v>-15</c:v>
                </c:pt>
                <c:pt idx="14">
                  <c:v>-15.100000000000001</c:v>
                </c:pt>
                <c:pt idx="15">
                  <c:v>-13.400000000000002</c:v>
                </c:pt>
                <c:pt idx="16">
                  <c:v>-13.400000000000002</c:v>
                </c:pt>
                <c:pt idx="17">
                  <c:v>-14.799999999999997</c:v>
                </c:pt>
                <c:pt idx="18">
                  <c:v>-13.899999999999999</c:v>
                </c:pt>
                <c:pt idx="19">
                  <c:v>-13.399999999999999</c:v>
                </c:pt>
                <c:pt idx="20">
                  <c:v>-14.5</c:v>
                </c:pt>
                <c:pt idx="21">
                  <c:v>-12.899999999999999</c:v>
                </c:pt>
                <c:pt idx="22">
                  <c:v>-12.2</c:v>
                </c:pt>
                <c:pt idx="23">
                  <c:v>-11.5</c:v>
                </c:pt>
                <c:pt idx="24">
                  <c:v>-10.8</c:v>
                </c:pt>
                <c:pt idx="25">
                  <c:v>-11</c:v>
                </c:pt>
                <c:pt idx="26">
                  <c:v>-12.299999999999997</c:v>
                </c:pt>
                <c:pt idx="27">
                  <c:v>-11.399999999999999</c:v>
                </c:pt>
                <c:pt idx="28">
                  <c:v>-10.799999999999997</c:v>
                </c:pt>
                <c:pt idx="29">
                  <c:v>-10.199999999999999</c:v>
                </c:pt>
                <c:pt idx="30">
                  <c:v>-5.8999999999999986</c:v>
                </c:pt>
                <c:pt idx="31">
                  <c:v>-0.5</c:v>
                </c:pt>
                <c:pt idx="32">
                  <c:v>-0.20000000000000284</c:v>
                </c:pt>
                <c:pt idx="33">
                  <c:v>-1.2999999999999972</c:v>
                </c:pt>
                <c:pt idx="34">
                  <c:v>0.5</c:v>
                </c:pt>
                <c:pt idx="35">
                  <c:v>-0.5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5F-4602-99DE-2E783AF569D9}"/>
            </c:ext>
          </c:extLst>
        </c:ser>
        <c:ser>
          <c:idx val="2"/>
          <c:order val="2"/>
          <c:tx>
            <c:v>St. Edouard 1a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5F-4602-99DE-2E783AF569D9}"/>
            </c:ext>
          </c:extLst>
        </c:ser>
        <c:ser>
          <c:idx val="3"/>
          <c:order val="3"/>
          <c:tx>
            <c:v>Fortierville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chatellier!$Z$2:$Z$36</c:f>
              <c:numCache>
                <c:formatCode>General</c:formatCode>
                <c:ptCount val="35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</c:numCache>
            </c:numRef>
          </c:xVal>
          <c:yVal>
            <c:numRef>
              <c:f>chatellier!$AA$2:$AA$36</c:f>
              <c:numCache>
                <c:formatCode>General</c:formatCode>
                <c:ptCount val="35"/>
                <c:pt idx="0">
                  <c:v>-12.800000000000004</c:v>
                </c:pt>
                <c:pt idx="1">
                  <c:v>-11.899999999999999</c:v>
                </c:pt>
                <c:pt idx="3">
                  <c:v>-11.900000000000006</c:v>
                </c:pt>
                <c:pt idx="4">
                  <c:v>-11.299999999999997</c:v>
                </c:pt>
                <c:pt idx="5">
                  <c:v>-11.799999999999997</c:v>
                </c:pt>
                <c:pt idx="6">
                  <c:v>-12.200000000000003</c:v>
                </c:pt>
                <c:pt idx="7">
                  <c:v>-9.9000000000000057</c:v>
                </c:pt>
                <c:pt idx="8">
                  <c:v>-11.600000000000001</c:v>
                </c:pt>
                <c:pt idx="9">
                  <c:v>-11.199999999999996</c:v>
                </c:pt>
                <c:pt idx="10">
                  <c:v>-10.799999999999997</c:v>
                </c:pt>
                <c:pt idx="11">
                  <c:v>-12</c:v>
                </c:pt>
                <c:pt idx="12">
                  <c:v>-12.299999999999997</c:v>
                </c:pt>
                <c:pt idx="13">
                  <c:v>-11.700000000000003</c:v>
                </c:pt>
                <c:pt idx="14">
                  <c:v>-12.400000000000006</c:v>
                </c:pt>
                <c:pt idx="15">
                  <c:v>-11.700000000000003</c:v>
                </c:pt>
                <c:pt idx="16">
                  <c:v>-10.700000000000003</c:v>
                </c:pt>
                <c:pt idx="17">
                  <c:v>-13.799999999999997</c:v>
                </c:pt>
                <c:pt idx="18">
                  <c:v>-12.899999999999999</c:v>
                </c:pt>
                <c:pt idx="19">
                  <c:v>-12.600000000000001</c:v>
                </c:pt>
                <c:pt idx="20">
                  <c:v>-12.999999999999996</c:v>
                </c:pt>
                <c:pt idx="21">
                  <c:v>-13.100000000000001</c:v>
                </c:pt>
                <c:pt idx="22">
                  <c:v>-12.799999999999997</c:v>
                </c:pt>
                <c:pt idx="23">
                  <c:v>-13.899999999999999</c:v>
                </c:pt>
                <c:pt idx="24">
                  <c:v>-14.100000000000001</c:v>
                </c:pt>
                <c:pt idx="25">
                  <c:v>-13.7</c:v>
                </c:pt>
                <c:pt idx="26">
                  <c:v>-13.3</c:v>
                </c:pt>
                <c:pt idx="27">
                  <c:v>-13.5</c:v>
                </c:pt>
                <c:pt idx="28">
                  <c:v>-13.099999999999998</c:v>
                </c:pt>
                <c:pt idx="29">
                  <c:v>-13.200000000000003</c:v>
                </c:pt>
                <c:pt idx="30">
                  <c:v>-13.900000000000002</c:v>
                </c:pt>
                <c:pt idx="31">
                  <c:v>-11.800000000000004</c:v>
                </c:pt>
                <c:pt idx="32">
                  <c:v>-13.400000000000002</c:v>
                </c:pt>
                <c:pt idx="33">
                  <c:v>-11.700000000000003</c:v>
                </c:pt>
                <c:pt idx="34">
                  <c:v>-9.6000000000000014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5F-4602-99DE-2E783AF569D9}"/>
            </c:ext>
          </c:extLst>
        </c:ser>
        <c:ser>
          <c:idx val="0"/>
          <c:order val="0"/>
          <c:tx>
            <c:v>St. Edouard 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xVal>
          <c:y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25F-4602-99DE-2E783AF56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36960"/>
        <c:axId val="119338496"/>
      </c:scatterChart>
      <c:valAx>
        <c:axId val="11933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338496"/>
        <c:crosses val="autoZero"/>
        <c:crossBetween val="midCat"/>
      </c:valAx>
      <c:valAx>
        <c:axId val="119338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93369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St. Edouard 1a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FB-49C8-9552-C2B085A24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333312"/>
        <c:axId val="128334848"/>
      </c:scatterChart>
      <c:valAx>
        <c:axId val="12833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334848"/>
        <c:crosses val="autoZero"/>
        <c:crossBetween val="midCat"/>
      </c:valAx>
      <c:valAx>
        <c:axId val="128334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8333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Lorraine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FB-4D41-9D34-6B1753C77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351232"/>
        <c:axId val="128361216"/>
      </c:scatterChart>
      <c:valAx>
        <c:axId val="12835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361216"/>
        <c:crosses val="autoZero"/>
        <c:crossBetween val="midCat"/>
      </c:valAx>
      <c:valAx>
        <c:axId val="128361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8351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World!$L$1</c:f>
              <c:strCache>
                <c:ptCount val="1"/>
                <c:pt idx="0">
                  <c:v>C2-C3</c:v>
                </c:pt>
              </c:strCache>
            </c:strRef>
          </c:tx>
          <c:spPr>
            <a:ln w="28575">
              <a:noFill/>
            </a:ln>
          </c:spPr>
          <c:xVal>
            <c:numRef>
              <c:f>World!$J$2:$J$569</c:f>
              <c:numCache>
                <c:formatCode>General</c:formatCode>
                <c:ptCount val="568"/>
                <c:pt idx="0">
                  <c:v>-11.299999999999997</c:v>
                </c:pt>
                <c:pt idx="1">
                  <c:v>-10.7</c:v>
                </c:pt>
                <c:pt idx="2">
                  <c:v>-11.800000000000004</c:v>
                </c:pt>
                <c:pt idx="3">
                  <c:v>-10.600000000000001</c:v>
                </c:pt>
                <c:pt idx="4">
                  <c:v>-8.8999999999999986</c:v>
                </c:pt>
                <c:pt idx="5">
                  <c:v>-12.7</c:v>
                </c:pt>
                <c:pt idx="6">
                  <c:v>-12.599999999999998</c:v>
                </c:pt>
                <c:pt idx="7">
                  <c:v>-9</c:v>
                </c:pt>
                <c:pt idx="8">
                  <c:v>-10.7</c:v>
                </c:pt>
                <c:pt idx="9">
                  <c:v>-13.899999999999999</c:v>
                </c:pt>
                <c:pt idx="10">
                  <c:v>-11.100000000000001</c:v>
                </c:pt>
                <c:pt idx="11">
                  <c:v>-10.599999999999994</c:v>
                </c:pt>
                <c:pt idx="12">
                  <c:v>-9.5</c:v>
                </c:pt>
                <c:pt idx="13">
                  <c:v>-11.599999999999994</c:v>
                </c:pt>
                <c:pt idx="14">
                  <c:v>-13.800000000000004</c:v>
                </c:pt>
                <c:pt idx="15">
                  <c:v>-11.299999999999997</c:v>
                </c:pt>
                <c:pt idx="16">
                  <c:v>-12.399999999999999</c:v>
                </c:pt>
                <c:pt idx="17">
                  <c:v>-10.600000000000001</c:v>
                </c:pt>
                <c:pt idx="18">
                  <c:v>-4.7000000000000028</c:v>
                </c:pt>
                <c:pt idx="19">
                  <c:v>-16.7</c:v>
                </c:pt>
                <c:pt idx="20">
                  <c:v>-18.599999999999998</c:v>
                </c:pt>
                <c:pt idx="21">
                  <c:v>-14.199999999999996</c:v>
                </c:pt>
                <c:pt idx="22">
                  <c:v>-15.399999999999999</c:v>
                </c:pt>
                <c:pt idx="23">
                  <c:v>-10.700000000000003</c:v>
                </c:pt>
                <c:pt idx="24">
                  <c:v>-11.700000000000003</c:v>
                </c:pt>
                <c:pt idx="27">
                  <c:v>-11.899999999999999</c:v>
                </c:pt>
                <c:pt idx="28">
                  <c:v>-12.5</c:v>
                </c:pt>
                <c:pt idx="29">
                  <c:v>-13</c:v>
                </c:pt>
                <c:pt idx="30">
                  <c:v>-13</c:v>
                </c:pt>
                <c:pt idx="31">
                  <c:v>-14</c:v>
                </c:pt>
                <c:pt idx="32">
                  <c:v>-0.94127417057747209</c:v>
                </c:pt>
                <c:pt idx="33">
                  <c:v>-10.641058823529416</c:v>
                </c:pt>
                <c:pt idx="34">
                  <c:v>-17.299999999999997</c:v>
                </c:pt>
                <c:pt idx="35">
                  <c:v>-15.239999999999998</c:v>
                </c:pt>
                <c:pt idx="36">
                  <c:v>-6.990000000000002</c:v>
                </c:pt>
                <c:pt idx="37">
                  <c:v>-13.329999999999998</c:v>
                </c:pt>
                <c:pt idx="38">
                  <c:v>-13.899999999999999</c:v>
                </c:pt>
                <c:pt idx="39">
                  <c:v>-8.7100000000000009</c:v>
                </c:pt>
                <c:pt idx="40">
                  <c:v>-8.7800000000000011</c:v>
                </c:pt>
                <c:pt idx="41">
                  <c:v>-11.120000000000005</c:v>
                </c:pt>
                <c:pt idx="42">
                  <c:v>-7.4000000000000057</c:v>
                </c:pt>
                <c:pt idx="43">
                  <c:v>-10.14</c:v>
                </c:pt>
                <c:pt idx="44">
                  <c:v>-13.199999999999996</c:v>
                </c:pt>
                <c:pt idx="45">
                  <c:v>-13.099999999999998</c:v>
                </c:pt>
                <c:pt idx="46">
                  <c:v>-12.899999999999999</c:v>
                </c:pt>
                <c:pt idx="47">
                  <c:v>-12.600000000000001</c:v>
                </c:pt>
                <c:pt idx="48">
                  <c:v>-13.100000000000001</c:v>
                </c:pt>
                <c:pt idx="49">
                  <c:v>-12.799999999999997</c:v>
                </c:pt>
                <c:pt idx="50">
                  <c:v>-13.200000000000003</c:v>
                </c:pt>
                <c:pt idx="51">
                  <c:v>-12.699999999999996</c:v>
                </c:pt>
                <c:pt idx="52">
                  <c:v>-13.100000000000001</c:v>
                </c:pt>
                <c:pt idx="53">
                  <c:v>-11.599999999999994</c:v>
                </c:pt>
                <c:pt idx="54">
                  <c:v>-11.900000000000006</c:v>
                </c:pt>
                <c:pt idx="55">
                  <c:v>-11.5</c:v>
                </c:pt>
                <c:pt idx="56">
                  <c:v>-11.600000000000001</c:v>
                </c:pt>
                <c:pt idx="57">
                  <c:v>-12.100000000000001</c:v>
                </c:pt>
                <c:pt idx="58">
                  <c:v>-11.299999999999997</c:v>
                </c:pt>
                <c:pt idx="59">
                  <c:v>-10.800000000000004</c:v>
                </c:pt>
                <c:pt idx="60">
                  <c:v>-14.899999999999999</c:v>
                </c:pt>
                <c:pt idx="61">
                  <c:v>-4.5053173606865755</c:v>
                </c:pt>
                <c:pt idx="62">
                  <c:v>-12.991337567846891</c:v>
                </c:pt>
                <c:pt idx="63">
                  <c:v>-10.006994327564009</c:v>
                </c:pt>
                <c:pt idx="64">
                  <c:v>-9.9628425347228102</c:v>
                </c:pt>
                <c:pt idx="65">
                  <c:v>-6.9490499762771591</c:v>
                </c:pt>
                <c:pt idx="66">
                  <c:v>-11.600000000000001</c:v>
                </c:pt>
                <c:pt idx="67">
                  <c:v>-1.1999999999999957</c:v>
                </c:pt>
                <c:pt idx="68">
                  <c:v>-10.199999999999999</c:v>
                </c:pt>
                <c:pt idx="69">
                  <c:v>1.2999999999999972</c:v>
                </c:pt>
                <c:pt idx="70">
                  <c:v>6</c:v>
                </c:pt>
                <c:pt idx="71">
                  <c:v>3.8999999999999986</c:v>
                </c:pt>
                <c:pt idx="72">
                  <c:v>7</c:v>
                </c:pt>
                <c:pt idx="73">
                  <c:v>2.7999999999999972</c:v>
                </c:pt>
                <c:pt idx="74">
                  <c:v>2.8000000000000007</c:v>
                </c:pt>
                <c:pt idx="75">
                  <c:v>0.80000000000000071</c:v>
                </c:pt>
                <c:pt idx="76">
                  <c:v>3.6999999999999993</c:v>
                </c:pt>
                <c:pt idx="77">
                  <c:v>-0.10000000000000142</c:v>
                </c:pt>
                <c:pt idx="78">
                  <c:v>9.2000000000000028</c:v>
                </c:pt>
                <c:pt idx="79">
                  <c:v>9.3999999999999986</c:v>
                </c:pt>
                <c:pt idx="80">
                  <c:v>11.100000000000001</c:v>
                </c:pt>
                <c:pt idx="81">
                  <c:v>6.2000000000000028</c:v>
                </c:pt>
                <c:pt idx="82">
                  <c:v>10.3</c:v>
                </c:pt>
                <c:pt idx="83">
                  <c:v>11.200000000000003</c:v>
                </c:pt>
                <c:pt idx="84">
                  <c:v>2.8999999999999986</c:v>
                </c:pt>
                <c:pt idx="85">
                  <c:v>4</c:v>
                </c:pt>
                <c:pt idx="86">
                  <c:v>4.8999999999999986</c:v>
                </c:pt>
                <c:pt idx="87">
                  <c:v>4.5</c:v>
                </c:pt>
                <c:pt idx="88">
                  <c:v>4.0999999999999979</c:v>
                </c:pt>
                <c:pt idx="89">
                  <c:v>4.5999999999999979</c:v>
                </c:pt>
                <c:pt idx="90">
                  <c:v>6</c:v>
                </c:pt>
                <c:pt idx="91">
                  <c:v>3.7999999999999972</c:v>
                </c:pt>
                <c:pt idx="92">
                  <c:v>4</c:v>
                </c:pt>
                <c:pt idx="93">
                  <c:v>4.6000000000000014</c:v>
                </c:pt>
                <c:pt idx="94">
                  <c:v>3.6999999999999993</c:v>
                </c:pt>
                <c:pt idx="95">
                  <c:v>5.1999999999999993</c:v>
                </c:pt>
                <c:pt idx="96">
                  <c:v>5.6000000000000014</c:v>
                </c:pt>
                <c:pt idx="97">
                  <c:v>7.1000000000000014</c:v>
                </c:pt>
                <c:pt idx="98">
                  <c:v>8.0999999999999979</c:v>
                </c:pt>
                <c:pt idx="99">
                  <c:v>5.1000000000000014</c:v>
                </c:pt>
                <c:pt idx="100">
                  <c:v>8.8000000000000007</c:v>
                </c:pt>
                <c:pt idx="101">
                  <c:v>7.8999999999999986</c:v>
                </c:pt>
                <c:pt idx="102">
                  <c:v>7.5999999999999979</c:v>
                </c:pt>
                <c:pt idx="103">
                  <c:v>-1</c:v>
                </c:pt>
                <c:pt idx="104">
                  <c:v>-11.600000000000001</c:v>
                </c:pt>
                <c:pt idx="105">
                  <c:v>-9</c:v>
                </c:pt>
                <c:pt idx="106">
                  <c:v>-6.8000000000000043</c:v>
                </c:pt>
                <c:pt idx="107">
                  <c:v>2.6999999999999957</c:v>
                </c:pt>
                <c:pt idx="108">
                  <c:v>1.6999999999999957</c:v>
                </c:pt>
                <c:pt idx="109">
                  <c:v>-0.60000000000000142</c:v>
                </c:pt>
                <c:pt idx="110">
                  <c:v>-1</c:v>
                </c:pt>
                <c:pt idx="111">
                  <c:v>0.29999999999999716</c:v>
                </c:pt>
                <c:pt idx="112">
                  <c:v>2.0999999999999943</c:v>
                </c:pt>
                <c:pt idx="113">
                  <c:v>5.5</c:v>
                </c:pt>
                <c:pt idx="114">
                  <c:v>4.7999999999999972</c:v>
                </c:pt>
                <c:pt idx="115">
                  <c:v>7.1999999999999957</c:v>
                </c:pt>
                <c:pt idx="116">
                  <c:v>6.3999999999999986</c:v>
                </c:pt>
                <c:pt idx="117">
                  <c:v>4.0999999999999943</c:v>
                </c:pt>
                <c:pt idx="118">
                  <c:v>8.4000000000000057</c:v>
                </c:pt>
                <c:pt idx="119">
                  <c:v>-2.0999999999999943</c:v>
                </c:pt>
                <c:pt idx="120">
                  <c:v>-5.6000000000000014</c:v>
                </c:pt>
                <c:pt idx="121">
                  <c:v>-1.5</c:v>
                </c:pt>
                <c:pt idx="122">
                  <c:v>-2.7999999999999972</c:v>
                </c:pt>
                <c:pt idx="123">
                  <c:v>-12.399999999999999</c:v>
                </c:pt>
                <c:pt idx="124">
                  <c:v>-11.700000000000003</c:v>
                </c:pt>
                <c:pt idx="125">
                  <c:v>-0.5</c:v>
                </c:pt>
                <c:pt idx="126">
                  <c:v>-12.200000000000003</c:v>
                </c:pt>
                <c:pt idx="127">
                  <c:v>-1.5</c:v>
                </c:pt>
                <c:pt idx="128">
                  <c:v>-10.600000000000001</c:v>
                </c:pt>
                <c:pt idx="129">
                  <c:v>-10.699999999999996</c:v>
                </c:pt>
                <c:pt idx="130">
                  <c:v>-10.300000000000004</c:v>
                </c:pt>
                <c:pt idx="131">
                  <c:v>-0.19999999999999574</c:v>
                </c:pt>
                <c:pt idx="132">
                  <c:v>-3</c:v>
                </c:pt>
                <c:pt idx="133">
                  <c:v>1.3000000000000043</c:v>
                </c:pt>
                <c:pt idx="134">
                  <c:v>-0.39999999999999858</c:v>
                </c:pt>
                <c:pt idx="135">
                  <c:v>0.19999999999999574</c:v>
                </c:pt>
                <c:pt idx="136">
                  <c:v>-1</c:v>
                </c:pt>
                <c:pt idx="137">
                  <c:v>-5</c:v>
                </c:pt>
                <c:pt idx="138">
                  <c:v>-11.799999999999997</c:v>
                </c:pt>
                <c:pt idx="139">
                  <c:v>-1.8999999999999986</c:v>
                </c:pt>
                <c:pt idx="140">
                  <c:v>2.6000000000000014</c:v>
                </c:pt>
                <c:pt idx="141">
                  <c:v>0</c:v>
                </c:pt>
                <c:pt idx="142">
                  <c:v>-3</c:v>
                </c:pt>
                <c:pt idx="143">
                  <c:v>-9.5999999999999979</c:v>
                </c:pt>
                <c:pt idx="144">
                  <c:v>-1.3999999999999986</c:v>
                </c:pt>
                <c:pt idx="145">
                  <c:v>-2</c:v>
                </c:pt>
                <c:pt idx="146">
                  <c:v>1.1000000000000014</c:v>
                </c:pt>
                <c:pt idx="147">
                  <c:v>-0.30000000000000426</c:v>
                </c:pt>
                <c:pt idx="148">
                  <c:v>0.39999999999999858</c:v>
                </c:pt>
                <c:pt idx="149">
                  <c:v>-1.4000000000000057</c:v>
                </c:pt>
                <c:pt idx="150">
                  <c:v>-11.300000000000004</c:v>
                </c:pt>
                <c:pt idx="151">
                  <c:v>-6.5</c:v>
                </c:pt>
                <c:pt idx="152">
                  <c:v>-2</c:v>
                </c:pt>
                <c:pt idx="153">
                  <c:v>-8.5</c:v>
                </c:pt>
                <c:pt idx="154">
                  <c:v>-8.7999999999999972</c:v>
                </c:pt>
                <c:pt idx="155">
                  <c:v>-7.7999999999999972</c:v>
                </c:pt>
                <c:pt idx="156">
                  <c:v>-7.8999999999999986</c:v>
                </c:pt>
                <c:pt idx="157">
                  <c:v>-6.6000000000000014</c:v>
                </c:pt>
                <c:pt idx="158">
                  <c:v>-7.3999999999999986</c:v>
                </c:pt>
                <c:pt idx="159">
                  <c:v>-9.3000000000000043</c:v>
                </c:pt>
                <c:pt idx="160">
                  <c:v>-9.7999999999999972</c:v>
                </c:pt>
                <c:pt idx="161">
                  <c:v>-9.8999999999999986</c:v>
                </c:pt>
                <c:pt idx="162">
                  <c:v>-8.7000000000000028</c:v>
                </c:pt>
                <c:pt idx="163">
                  <c:v>-9.0999999999999943</c:v>
                </c:pt>
                <c:pt idx="164">
                  <c:v>-7.3000000000000043</c:v>
                </c:pt>
                <c:pt idx="165">
                  <c:v>-9</c:v>
                </c:pt>
                <c:pt idx="166">
                  <c:v>-7.8999999999999986</c:v>
                </c:pt>
                <c:pt idx="167">
                  <c:v>-8.5</c:v>
                </c:pt>
                <c:pt idx="168">
                  <c:v>-7.8999999999999986</c:v>
                </c:pt>
                <c:pt idx="169">
                  <c:v>-5.5</c:v>
                </c:pt>
                <c:pt idx="170">
                  <c:v>-7.1999999999999957</c:v>
                </c:pt>
                <c:pt idx="171">
                  <c:v>-10.199999999999996</c:v>
                </c:pt>
                <c:pt idx="172">
                  <c:v>-6.3000000000000007</c:v>
                </c:pt>
                <c:pt idx="173">
                  <c:v>-11.900000000000002</c:v>
                </c:pt>
                <c:pt idx="174">
                  <c:v>3</c:v>
                </c:pt>
                <c:pt idx="175">
                  <c:v>1.5</c:v>
                </c:pt>
                <c:pt idx="176">
                  <c:v>1.6000000000000014</c:v>
                </c:pt>
                <c:pt idx="177">
                  <c:v>-10.799999999999997</c:v>
                </c:pt>
                <c:pt idx="178">
                  <c:v>-11.3</c:v>
                </c:pt>
                <c:pt idx="179">
                  <c:v>-14.899999999999999</c:v>
                </c:pt>
                <c:pt idx="180">
                  <c:v>-10</c:v>
                </c:pt>
                <c:pt idx="181">
                  <c:v>-7.2000000000000028</c:v>
                </c:pt>
                <c:pt idx="182">
                  <c:v>-9.8999999999999986</c:v>
                </c:pt>
                <c:pt idx="183">
                  <c:v>-3.3999999999999986</c:v>
                </c:pt>
                <c:pt idx="184">
                  <c:v>-7.3999999999999986</c:v>
                </c:pt>
                <c:pt idx="185">
                  <c:v>-10.299999999999997</c:v>
                </c:pt>
                <c:pt idx="186">
                  <c:v>-3</c:v>
                </c:pt>
                <c:pt idx="187">
                  <c:v>-8.7000000000000028</c:v>
                </c:pt>
                <c:pt idx="188">
                  <c:v>-0.80000000000000426</c:v>
                </c:pt>
                <c:pt idx="189">
                  <c:v>-10.099999999999998</c:v>
                </c:pt>
                <c:pt idx="190">
                  <c:v>-0.69999999999999574</c:v>
                </c:pt>
                <c:pt idx="191">
                  <c:v>-3.1999999999999957</c:v>
                </c:pt>
                <c:pt idx="192">
                  <c:v>1.2000000000000028</c:v>
                </c:pt>
                <c:pt idx="193">
                  <c:v>0.10000000000000142</c:v>
                </c:pt>
                <c:pt idx="194">
                  <c:v>-0.69999999999999574</c:v>
                </c:pt>
                <c:pt idx="195">
                  <c:v>0.80000000000000426</c:v>
                </c:pt>
                <c:pt idx="196">
                  <c:v>0.69999999999999574</c:v>
                </c:pt>
                <c:pt idx="197">
                  <c:v>0.5</c:v>
                </c:pt>
                <c:pt idx="198">
                  <c:v>-10.899999999999999</c:v>
                </c:pt>
                <c:pt idx="199">
                  <c:v>1.8999999999999986</c:v>
                </c:pt>
                <c:pt idx="200">
                  <c:v>-0.60000000000000142</c:v>
                </c:pt>
                <c:pt idx="201">
                  <c:v>-1.6000000000000014</c:v>
                </c:pt>
                <c:pt idx="202">
                  <c:v>-9.3000000000000007</c:v>
                </c:pt>
                <c:pt idx="203">
                  <c:v>-3.7000000000000028</c:v>
                </c:pt>
                <c:pt idx="204">
                  <c:v>-4.3999999999999986</c:v>
                </c:pt>
                <c:pt idx="205">
                  <c:v>-2.6000000000000014</c:v>
                </c:pt>
                <c:pt idx="206">
                  <c:v>-3.5999999999999943</c:v>
                </c:pt>
                <c:pt idx="207">
                  <c:v>-1.2999999999999972</c:v>
                </c:pt>
                <c:pt idx="208">
                  <c:v>0.19999999999999574</c:v>
                </c:pt>
                <c:pt idx="209">
                  <c:v>-3.5</c:v>
                </c:pt>
                <c:pt idx="210">
                  <c:v>-8.5</c:v>
                </c:pt>
                <c:pt idx="211">
                  <c:v>-9.1000000000000014</c:v>
                </c:pt>
                <c:pt idx="212">
                  <c:v>-9.3000000000000043</c:v>
                </c:pt>
                <c:pt idx="213">
                  <c:v>-9.8999999999999986</c:v>
                </c:pt>
                <c:pt idx="214">
                  <c:v>-13.400000000000006</c:v>
                </c:pt>
                <c:pt idx="215">
                  <c:v>-12.400000000000002</c:v>
                </c:pt>
                <c:pt idx="216">
                  <c:v>-5.5</c:v>
                </c:pt>
                <c:pt idx="217">
                  <c:v>-2.6000000000000014</c:v>
                </c:pt>
                <c:pt idx="218">
                  <c:v>-3.6999999999999957</c:v>
                </c:pt>
                <c:pt idx="219">
                  <c:v>-3.1000000000000014</c:v>
                </c:pt>
                <c:pt idx="220">
                  <c:v>-6.2000000000000028</c:v>
                </c:pt>
                <c:pt idx="221">
                  <c:v>-10.599999999999998</c:v>
                </c:pt>
                <c:pt idx="222">
                  <c:v>-8.8999999999999986</c:v>
                </c:pt>
                <c:pt idx="223">
                  <c:v>-6.7000000000000028</c:v>
                </c:pt>
                <c:pt idx="224">
                  <c:v>-5.9000000000000057</c:v>
                </c:pt>
                <c:pt idx="225">
                  <c:v>0.59999999999999432</c:v>
                </c:pt>
                <c:pt idx="226">
                  <c:v>-1.7000000000000028</c:v>
                </c:pt>
                <c:pt idx="227">
                  <c:v>-2.7000000000000028</c:v>
                </c:pt>
                <c:pt idx="228">
                  <c:v>-8.5999999999999979</c:v>
                </c:pt>
                <c:pt idx="229">
                  <c:v>-11.100000000000001</c:v>
                </c:pt>
                <c:pt idx="230">
                  <c:v>-10.100000000000001</c:v>
                </c:pt>
                <c:pt idx="231">
                  <c:v>-5.7000000000000028</c:v>
                </c:pt>
                <c:pt idx="232">
                  <c:v>-8</c:v>
                </c:pt>
                <c:pt idx="233">
                  <c:v>-4.6000000000000014</c:v>
                </c:pt>
                <c:pt idx="234">
                  <c:v>-7.4000000000000057</c:v>
                </c:pt>
                <c:pt idx="235">
                  <c:v>-9.6000000000000014</c:v>
                </c:pt>
                <c:pt idx="236">
                  <c:v>-11.8</c:v>
                </c:pt>
                <c:pt idx="237">
                  <c:v>-2.1000000000000014</c:v>
                </c:pt>
                <c:pt idx="238">
                  <c:v>-10.799999999999997</c:v>
                </c:pt>
                <c:pt idx="239">
                  <c:v>-8</c:v>
                </c:pt>
                <c:pt idx="240">
                  <c:v>-6.2999999999999972</c:v>
                </c:pt>
                <c:pt idx="241">
                  <c:v>-9.6000000000000014</c:v>
                </c:pt>
                <c:pt idx="242">
                  <c:v>-3.5</c:v>
                </c:pt>
                <c:pt idx="243">
                  <c:v>-4.6999999999999957</c:v>
                </c:pt>
                <c:pt idx="244">
                  <c:v>6.5</c:v>
                </c:pt>
                <c:pt idx="245">
                  <c:v>5</c:v>
                </c:pt>
                <c:pt idx="246">
                  <c:v>6.2000000000000028</c:v>
                </c:pt>
                <c:pt idx="247">
                  <c:v>5.6999999999999957</c:v>
                </c:pt>
                <c:pt idx="248">
                  <c:v>2.2000000000000028</c:v>
                </c:pt>
                <c:pt idx="249">
                  <c:v>4.5</c:v>
                </c:pt>
                <c:pt idx="250">
                  <c:v>4.7999999999999972</c:v>
                </c:pt>
                <c:pt idx="251">
                  <c:v>5.2999999999999972</c:v>
                </c:pt>
                <c:pt idx="252">
                  <c:v>4.7999999999999972</c:v>
                </c:pt>
                <c:pt idx="253">
                  <c:v>4.5</c:v>
                </c:pt>
                <c:pt idx="254">
                  <c:v>6.3999999999999986</c:v>
                </c:pt>
                <c:pt idx="255">
                  <c:v>3.6000000000000014</c:v>
                </c:pt>
                <c:pt idx="256">
                  <c:v>7.8999999999999986</c:v>
                </c:pt>
                <c:pt idx="257">
                  <c:v>5.8999999999999986</c:v>
                </c:pt>
                <c:pt idx="258">
                  <c:v>3.3999999999999986</c:v>
                </c:pt>
                <c:pt idx="259">
                  <c:v>3.3999999999999986</c:v>
                </c:pt>
                <c:pt idx="260">
                  <c:v>4.1999999999999957</c:v>
                </c:pt>
                <c:pt idx="261">
                  <c:v>3.2000000000000028</c:v>
                </c:pt>
                <c:pt idx="262">
                  <c:v>4.2999999999999972</c:v>
                </c:pt>
                <c:pt idx="263">
                  <c:v>4</c:v>
                </c:pt>
                <c:pt idx="264">
                  <c:v>5.5</c:v>
                </c:pt>
                <c:pt idx="265">
                  <c:v>5.6000000000000014</c:v>
                </c:pt>
                <c:pt idx="266">
                  <c:v>0.90000000000000568</c:v>
                </c:pt>
                <c:pt idx="267">
                  <c:v>4.3999999999999986</c:v>
                </c:pt>
                <c:pt idx="268">
                  <c:v>6.3000000000000043</c:v>
                </c:pt>
                <c:pt idx="269">
                  <c:v>4.8999999999999986</c:v>
                </c:pt>
                <c:pt idx="270">
                  <c:v>6.8999999999999986</c:v>
                </c:pt>
                <c:pt idx="271">
                  <c:v>6.3000000000000043</c:v>
                </c:pt>
                <c:pt idx="272">
                  <c:v>5.5</c:v>
                </c:pt>
                <c:pt idx="273">
                  <c:v>6.6000000000000014</c:v>
                </c:pt>
                <c:pt idx="274">
                  <c:v>4.3999999999999986</c:v>
                </c:pt>
                <c:pt idx="275">
                  <c:v>4</c:v>
                </c:pt>
                <c:pt idx="276">
                  <c:v>1.6999999999999957</c:v>
                </c:pt>
                <c:pt idx="277">
                  <c:v>5</c:v>
                </c:pt>
                <c:pt idx="278">
                  <c:v>5.3999999999999986</c:v>
                </c:pt>
                <c:pt idx="279">
                  <c:v>5.1000000000000014</c:v>
                </c:pt>
                <c:pt idx="280">
                  <c:v>5.5</c:v>
                </c:pt>
                <c:pt idx="281">
                  <c:v>4.9000000000000057</c:v>
                </c:pt>
                <c:pt idx="282">
                  <c:v>5.8999999999999986</c:v>
                </c:pt>
                <c:pt idx="283">
                  <c:v>6.5</c:v>
                </c:pt>
                <c:pt idx="284">
                  <c:v>4.3999999999999986</c:v>
                </c:pt>
                <c:pt idx="285">
                  <c:v>5.8000000000000043</c:v>
                </c:pt>
                <c:pt idx="286">
                  <c:v>3.7999999999999972</c:v>
                </c:pt>
                <c:pt idx="287">
                  <c:v>5.8999999999999986</c:v>
                </c:pt>
                <c:pt idx="288">
                  <c:v>6.5999999999999943</c:v>
                </c:pt>
                <c:pt idx="289">
                  <c:v>5.8000000000000043</c:v>
                </c:pt>
                <c:pt idx="290">
                  <c:v>5.2000000000000028</c:v>
                </c:pt>
                <c:pt idx="291">
                  <c:v>4.6999999999999957</c:v>
                </c:pt>
                <c:pt idx="292">
                  <c:v>7.7999999999999972</c:v>
                </c:pt>
                <c:pt idx="293">
                  <c:v>5.1999999999999957</c:v>
                </c:pt>
                <c:pt idx="294">
                  <c:v>4.8000000000000043</c:v>
                </c:pt>
                <c:pt idx="295">
                  <c:v>9.0999999999999943</c:v>
                </c:pt>
                <c:pt idx="296">
                  <c:v>5.2999999999999972</c:v>
                </c:pt>
                <c:pt idx="297">
                  <c:v>4.1999999999999957</c:v>
                </c:pt>
                <c:pt idx="298">
                  <c:v>4.7999999999999972</c:v>
                </c:pt>
                <c:pt idx="299">
                  <c:v>4.2999999999999972</c:v>
                </c:pt>
                <c:pt idx="300">
                  <c:v>5.5</c:v>
                </c:pt>
                <c:pt idx="301">
                  <c:v>4.8999999999999986</c:v>
                </c:pt>
                <c:pt idx="302">
                  <c:v>4.0999999999999943</c:v>
                </c:pt>
                <c:pt idx="303">
                  <c:v>5.7000000000000028</c:v>
                </c:pt>
                <c:pt idx="304">
                  <c:v>4.0999999999999943</c:v>
                </c:pt>
                <c:pt idx="305">
                  <c:v>5.5</c:v>
                </c:pt>
                <c:pt idx="306">
                  <c:v>3.9000000000000057</c:v>
                </c:pt>
                <c:pt idx="307">
                  <c:v>4.3999999999999986</c:v>
                </c:pt>
                <c:pt idx="308">
                  <c:v>1.6000000000000014</c:v>
                </c:pt>
                <c:pt idx="309">
                  <c:v>8</c:v>
                </c:pt>
                <c:pt idx="310">
                  <c:v>7.2999999999999972</c:v>
                </c:pt>
                <c:pt idx="311">
                  <c:v>4.2999999999999972</c:v>
                </c:pt>
                <c:pt idx="312">
                  <c:v>4.3999999999999986</c:v>
                </c:pt>
                <c:pt idx="313">
                  <c:v>4.6999999999999957</c:v>
                </c:pt>
                <c:pt idx="314">
                  <c:v>4.6999999999999957</c:v>
                </c:pt>
                <c:pt idx="315">
                  <c:v>6.9000000000000057</c:v>
                </c:pt>
                <c:pt idx="316">
                  <c:v>5.5</c:v>
                </c:pt>
                <c:pt idx="317">
                  <c:v>7.6000000000000014</c:v>
                </c:pt>
                <c:pt idx="318">
                  <c:v>4.1999999999999957</c:v>
                </c:pt>
                <c:pt idx="319">
                  <c:v>5.6999999999999957</c:v>
                </c:pt>
                <c:pt idx="320">
                  <c:v>5.7999999999999972</c:v>
                </c:pt>
                <c:pt idx="321">
                  <c:v>2.8000000000000043</c:v>
                </c:pt>
                <c:pt idx="322">
                  <c:v>2.6000000000000014</c:v>
                </c:pt>
                <c:pt idx="323">
                  <c:v>5.1000000000000014</c:v>
                </c:pt>
                <c:pt idx="324">
                  <c:v>2.7000000000000028</c:v>
                </c:pt>
                <c:pt idx="325">
                  <c:v>1.3000000000000043</c:v>
                </c:pt>
                <c:pt idx="326">
                  <c:v>4.5</c:v>
                </c:pt>
                <c:pt idx="327">
                  <c:v>3.6999999999999957</c:v>
                </c:pt>
                <c:pt idx="328">
                  <c:v>4.3000000000000043</c:v>
                </c:pt>
                <c:pt idx="329">
                  <c:v>5</c:v>
                </c:pt>
                <c:pt idx="330">
                  <c:v>3.5</c:v>
                </c:pt>
                <c:pt idx="331">
                  <c:v>4.7999999999999972</c:v>
                </c:pt>
                <c:pt idx="332">
                  <c:v>1.3999999999999986</c:v>
                </c:pt>
                <c:pt idx="333">
                  <c:v>4</c:v>
                </c:pt>
                <c:pt idx="334">
                  <c:v>4</c:v>
                </c:pt>
                <c:pt idx="335">
                  <c:v>5.1000000000000014</c:v>
                </c:pt>
                <c:pt idx="336">
                  <c:v>4.7999999999999972</c:v>
                </c:pt>
                <c:pt idx="337">
                  <c:v>4.5</c:v>
                </c:pt>
                <c:pt idx="338">
                  <c:v>3.8000000000000043</c:v>
                </c:pt>
                <c:pt idx="339">
                  <c:v>6.0999999999999943</c:v>
                </c:pt>
                <c:pt idx="340">
                  <c:v>4</c:v>
                </c:pt>
                <c:pt idx="341">
                  <c:v>4.5</c:v>
                </c:pt>
                <c:pt idx="342">
                  <c:v>3.4000000000000057</c:v>
                </c:pt>
                <c:pt idx="343">
                  <c:v>4.5</c:v>
                </c:pt>
                <c:pt idx="344">
                  <c:v>2.2999999999999972</c:v>
                </c:pt>
                <c:pt idx="345">
                  <c:v>-22.699999999999996</c:v>
                </c:pt>
                <c:pt idx="346">
                  <c:v>-22.4</c:v>
                </c:pt>
                <c:pt idx="347">
                  <c:v>-22.400000000000002</c:v>
                </c:pt>
                <c:pt idx="348">
                  <c:v>-22.199999999999996</c:v>
                </c:pt>
                <c:pt idx="349">
                  <c:v>-22.9</c:v>
                </c:pt>
                <c:pt idx="350">
                  <c:v>-22.1</c:v>
                </c:pt>
                <c:pt idx="351">
                  <c:v>-22.299999999999997</c:v>
                </c:pt>
                <c:pt idx="352">
                  <c:v>-22.56</c:v>
                </c:pt>
                <c:pt idx="353">
                  <c:v>-22.400000000000002</c:v>
                </c:pt>
                <c:pt idx="354">
                  <c:v>-22.499999999999996</c:v>
                </c:pt>
                <c:pt idx="355">
                  <c:v>-22.599999999999998</c:v>
                </c:pt>
                <c:pt idx="356">
                  <c:v>-22.7</c:v>
                </c:pt>
                <c:pt idx="357">
                  <c:v>-22.6</c:v>
                </c:pt>
                <c:pt idx="358">
                  <c:v>-22.9</c:v>
                </c:pt>
                <c:pt idx="359">
                  <c:v>-22.9</c:v>
                </c:pt>
                <c:pt idx="360">
                  <c:v>-22.7</c:v>
                </c:pt>
                <c:pt idx="361">
                  <c:v>-22.9</c:v>
                </c:pt>
                <c:pt idx="362">
                  <c:v>-22.900000000000002</c:v>
                </c:pt>
                <c:pt idx="363">
                  <c:v>-22.900000000000002</c:v>
                </c:pt>
                <c:pt idx="364">
                  <c:v>-23</c:v>
                </c:pt>
                <c:pt idx="365">
                  <c:v>-23</c:v>
                </c:pt>
                <c:pt idx="366">
                  <c:v>-23.4</c:v>
                </c:pt>
                <c:pt idx="367">
                  <c:v>-23.5</c:v>
                </c:pt>
                <c:pt idx="368">
                  <c:v>-23.599999999999998</c:v>
                </c:pt>
                <c:pt idx="369">
                  <c:v>-23.499999999999996</c:v>
                </c:pt>
                <c:pt idx="370">
                  <c:v>-23.6</c:v>
                </c:pt>
                <c:pt idx="371">
                  <c:v>-23.800000000000004</c:v>
                </c:pt>
                <c:pt idx="372">
                  <c:v>-24.000000000000004</c:v>
                </c:pt>
                <c:pt idx="373">
                  <c:v>-24.4</c:v>
                </c:pt>
                <c:pt idx="374">
                  <c:v>-24.7</c:v>
                </c:pt>
                <c:pt idx="375">
                  <c:v>-25.000000000000004</c:v>
                </c:pt>
                <c:pt idx="376">
                  <c:v>-24.5</c:v>
                </c:pt>
                <c:pt idx="377">
                  <c:v>-24.7</c:v>
                </c:pt>
                <c:pt idx="378">
                  <c:v>-24.599999999999998</c:v>
                </c:pt>
                <c:pt idx="379">
                  <c:v>-24.5</c:v>
                </c:pt>
                <c:pt idx="380">
                  <c:v>-24.400000000000002</c:v>
                </c:pt>
                <c:pt idx="381">
                  <c:v>-24.4</c:v>
                </c:pt>
                <c:pt idx="382">
                  <c:v>-24.9</c:v>
                </c:pt>
                <c:pt idx="383">
                  <c:v>-25.1</c:v>
                </c:pt>
                <c:pt idx="384">
                  <c:v>-25</c:v>
                </c:pt>
                <c:pt idx="385">
                  <c:v>-26.229999999999997</c:v>
                </c:pt>
                <c:pt idx="386">
                  <c:v>-25.200000000000003</c:v>
                </c:pt>
                <c:pt idx="387">
                  <c:v>-21.299999999999997</c:v>
                </c:pt>
                <c:pt idx="388">
                  <c:v>-16.63</c:v>
                </c:pt>
                <c:pt idx="389">
                  <c:v>-15.300000000000004</c:v>
                </c:pt>
                <c:pt idx="390">
                  <c:v>-23.169999999999998</c:v>
                </c:pt>
                <c:pt idx="391">
                  <c:v>-21.2</c:v>
                </c:pt>
                <c:pt idx="392">
                  <c:v>-28.9</c:v>
                </c:pt>
                <c:pt idx="393">
                  <c:v>-26.8</c:v>
                </c:pt>
                <c:pt idx="394">
                  <c:v>-26.299999999999997</c:v>
                </c:pt>
                <c:pt idx="395">
                  <c:v>-26.620000000000005</c:v>
                </c:pt>
                <c:pt idx="396">
                  <c:v>-27.230000000000004</c:v>
                </c:pt>
                <c:pt idx="397">
                  <c:v>-25.599999999999998</c:v>
                </c:pt>
                <c:pt idx="398">
                  <c:v>-25.7</c:v>
                </c:pt>
                <c:pt idx="399">
                  <c:v>-25.599999999999998</c:v>
                </c:pt>
                <c:pt idx="400">
                  <c:v>-28.799999999999997</c:v>
                </c:pt>
                <c:pt idx="401">
                  <c:v>-24.509999999999998</c:v>
                </c:pt>
                <c:pt idx="402">
                  <c:v>-24.900000000000002</c:v>
                </c:pt>
                <c:pt idx="403">
                  <c:v>-23.900000000000002</c:v>
                </c:pt>
                <c:pt idx="404">
                  <c:v>-25.1</c:v>
                </c:pt>
                <c:pt idx="405">
                  <c:v>1.7000000000000028</c:v>
                </c:pt>
                <c:pt idx="406">
                  <c:v>1</c:v>
                </c:pt>
                <c:pt idx="407">
                  <c:v>0.20000000000000284</c:v>
                </c:pt>
                <c:pt idx="408">
                  <c:v>3.8000000000000043</c:v>
                </c:pt>
                <c:pt idx="409">
                  <c:v>3.5</c:v>
                </c:pt>
                <c:pt idx="410">
                  <c:v>4.0999999999999943</c:v>
                </c:pt>
                <c:pt idx="411">
                  <c:v>5.8999999999999986</c:v>
                </c:pt>
                <c:pt idx="412">
                  <c:v>6.7000000000000028</c:v>
                </c:pt>
                <c:pt idx="413">
                  <c:v>6.7999999999999972</c:v>
                </c:pt>
                <c:pt idx="414">
                  <c:v>4.2999999999999972</c:v>
                </c:pt>
                <c:pt idx="415">
                  <c:v>6</c:v>
                </c:pt>
                <c:pt idx="416">
                  <c:v>4.8000000000000007</c:v>
                </c:pt>
                <c:pt idx="417">
                  <c:v>5.4000000000000021</c:v>
                </c:pt>
                <c:pt idx="418">
                  <c:v>4.4000000000000021</c:v>
                </c:pt>
                <c:pt idx="419">
                  <c:v>5.8999999999999986</c:v>
                </c:pt>
                <c:pt idx="420">
                  <c:v>5.3999999999999986</c:v>
                </c:pt>
                <c:pt idx="421">
                  <c:v>5</c:v>
                </c:pt>
                <c:pt idx="422">
                  <c:v>4.2000000000000028</c:v>
                </c:pt>
                <c:pt idx="423">
                  <c:v>2.2000000000000028</c:v>
                </c:pt>
                <c:pt idx="424">
                  <c:v>5.1000000000000014</c:v>
                </c:pt>
                <c:pt idx="425">
                  <c:v>4.3000000000000007</c:v>
                </c:pt>
                <c:pt idx="426">
                  <c:v>4.6000000000000014</c:v>
                </c:pt>
                <c:pt idx="427">
                  <c:v>4.4000000000000021</c:v>
                </c:pt>
                <c:pt idx="428">
                  <c:v>5.6999999999999993</c:v>
                </c:pt>
                <c:pt idx="429">
                  <c:v>5.2000000000000028</c:v>
                </c:pt>
                <c:pt idx="430">
                  <c:v>6.1999999999999993</c:v>
                </c:pt>
                <c:pt idx="431">
                  <c:v>4.3999999999999986</c:v>
                </c:pt>
                <c:pt idx="432">
                  <c:v>3.9999999999999964</c:v>
                </c:pt>
                <c:pt idx="433">
                  <c:v>5</c:v>
                </c:pt>
                <c:pt idx="434">
                  <c:v>5</c:v>
                </c:pt>
                <c:pt idx="435">
                  <c:v>5.8999999999999986</c:v>
                </c:pt>
                <c:pt idx="436">
                  <c:v>5.3999999999999986</c:v>
                </c:pt>
                <c:pt idx="437">
                  <c:v>5</c:v>
                </c:pt>
                <c:pt idx="438">
                  <c:v>4.2000000000000028</c:v>
                </c:pt>
                <c:pt idx="439">
                  <c:v>1.5</c:v>
                </c:pt>
                <c:pt idx="440">
                  <c:v>6.3000000000000007</c:v>
                </c:pt>
                <c:pt idx="441">
                  <c:v>3.8000000000000007</c:v>
                </c:pt>
                <c:pt idx="442">
                  <c:v>1.0999999999999979</c:v>
                </c:pt>
                <c:pt idx="443">
                  <c:v>1.5</c:v>
                </c:pt>
                <c:pt idx="444">
                  <c:v>2.6999999999999993</c:v>
                </c:pt>
                <c:pt idx="445">
                  <c:v>7.1800000000000033</c:v>
                </c:pt>
                <c:pt idx="446">
                  <c:v>7.52</c:v>
                </c:pt>
                <c:pt idx="447">
                  <c:v>7.32</c:v>
                </c:pt>
                <c:pt idx="448">
                  <c:v>7.2099999999999973</c:v>
                </c:pt>
                <c:pt idx="449">
                  <c:v>7.02</c:v>
                </c:pt>
                <c:pt idx="450">
                  <c:v>6.82</c:v>
                </c:pt>
                <c:pt idx="451">
                  <c:v>6.8000000000000007</c:v>
                </c:pt>
                <c:pt idx="452">
                  <c:v>6.4700000000000024</c:v>
                </c:pt>
                <c:pt idx="453">
                  <c:v>4.9600000000000009</c:v>
                </c:pt>
                <c:pt idx="454">
                  <c:v>5.1000000000000014</c:v>
                </c:pt>
                <c:pt idx="455">
                  <c:v>-3.0100000000000051</c:v>
                </c:pt>
                <c:pt idx="456">
                  <c:v>-2.9899999999999949</c:v>
                </c:pt>
                <c:pt idx="457">
                  <c:v>-3.0499999999999972</c:v>
                </c:pt>
                <c:pt idx="458">
                  <c:v>-3.0200000000000031</c:v>
                </c:pt>
                <c:pt idx="459">
                  <c:v>-3</c:v>
                </c:pt>
                <c:pt idx="460">
                  <c:v>-3.2899999999999991</c:v>
                </c:pt>
                <c:pt idx="461">
                  <c:v>-6.7199999999999989</c:v>
                </c:pt>
                <c:pt idx="462">
                  <c:v>-5.4100000000000037</c:v>
                </c:pt>
                <c:pt idx="463">
                  <c:v>-3.4400000000000048</c:v>
                </c:pt>
                <c:pt idx="464">
                  <c:v>-4.6700000000000017</c:v>
                </c:pt>
                <c:pt idx="465">
                  <c:v>-3.6400000000000006</c:v>
                </c:pt>
                <c:pt idx="466">
                  <c:v>-3.5200000000000031</c:v>
                </c:pt>
                <c:pt idx="467">
                  <c:v>-3.1700000000000017</c:v>
                </c:pt>
                <c:pt idx="468">
                  <c:v>-2.7299999999999969</c:v>
                </c:pt>
                <c:pt idx="469">
                  <c:v>-2.2000000000000028</c:v>
                </c:pt>
                <c:pt idx="470">
                  <c:v>-2.3200000000000003</c:v>
                </c:pt>
                <c:pt idx="471">
                  <c:v>-1.5499999999999972</c:v>
                </c:pt>
                <c:pt idx="472">
                  <c:v>0.39999999999999858</c:v>
                </c:pt>
                <c:pt idx="473">
                  <c:v>5.0600000000000023</c:v>
                </c:pt>
                <c:pt idx="474">
                  <c:v>6.9500000000000028</c:v>
                </c:pt>
                <c:pt idx="475">
                  <c:v>7.18</c:v>
                </c:pt>
                <c:pt idx="476">
                  <c:v>-18.399999999999999</c:v>
                </c:pt>
                <c:pt idx="477">
                  <c:v>-22.699999999999996</c:v>
                </c:pt>
                <c:pt idx="478">
                  <c:v>-24</c:v>
                </c:pt>
                <c:pt idx="479">
                  <c:v>-24.500000000000004</c:v>
                </c:pt>
                <c:pt idx="480">
                  <c:v>-24.599999999999998</c:v>
                </c:pt>
                <c:pt idx="481">
                  <c:v>-22.2</c:v>
                </c:pt>
                <c:pt idx="482">
                  <c:v>-28</c:v>
                </c:pt>
                <c:pt idx="483">
                  <c:v>-28.099999999999998</c:v>
                </c:pt>
                <c:pt idx="484">
                  <c:v>-26.5</c:v>
                </c:pt>
                <c:pt idx="485">
                  <c:v>-18.600000000000001</c:v>
                </c:pt>
                <c:pt idx="486">
                  <c:v>-19.600000000000001</c:v>
                </c:pt>
                <c:pt idx="487">
                  <c:v>-24.7</c:v>
                </c:pt>
                <c:pt idx="488">
                  <c:v>-25.4</c:v>
                </c:pt>
                <c:pt idx="489">
                  <c:v>-25</c:v>
                </c:pt>
                <c:pt idx="490">
                  <c:v>-25.3</c:v>
                </c:pt>
                <c:pt idx="491">
                  <c:v>-25.200000000000003</c:v>
                </c:pt>
                <c:pt idx="492">
                  <c:v>-23.999999999999996</c:v>
                </c:pt>
                <c:pt idx="493">
                  <c:v>-24.4</c:v>
                </c:pt>
                <c:pt idx="494">
                  <c:v>-24.700000000000003</c:v>
                </c:pt>
                <c:pt idx="495">
                  <c:v>-23.700000000000003</c:v>
                </c:pt>
                <c:pt idx="496">
                  <c:v>-25.9</c:v>
                </c:pt>
                <c:pt idx="497">
                  <c:v>-26.2</c:v>
                </c:pt>
                <c:pt idx="498">
                  <c:v>-26.300000000000004</c:v>
                </c:pt>
                <c:pt idx="499">
                  <c:v>-25</c:v>
                </c:pt>
                <c:pt idx="500">
                  <c:v>-19.099999999999994</c:v>
                </c:pt>
                <c:pt idx="501">
                  <c:v>-19.700000000000003</c:v>
                </c:pt>
                <c:pt idx="502">
                  <c:v>-23</c:v>
                </c:pt>
                <c:pt idx="503">
                  <c:v>-20.500000000000004</c:v>
                </c:pt>
                <c:pt idx="504">
                  <c:v>-20.399999999999999</c:v>
                </c:pt>
                <c:pt idx="505">
                  <c:v>-20.200000000000003</c:v>
                </c:pt>
                <c:pt idx="506">
                  <c:v>-20</c:v>
                </c:pt>
                <c:pt idx="507">
                  <c:v>-21.299999999999997</c:v>
                </c:pt>
                <c:pt idx="508">
                  <c:v>-21.9</c:v>
                </c:pt>
                <c:pt idx="509">
                  <c:v>-9</c:v>
                </c:pt>
                <c:pt idx="510">
                  <c:v>-8.5</c:v>
                </c:pt>
                <c:pt idx="511">
                  <c:v>-9.8999999999999986</c:v>
                </c:pt>
                <c:pt idx="512">
                  <c:v>3.7000000000000028</c:v>
                </c:pt>
                <c:pt idx="513">
                  <c:v>2.1999999999999993</c:v>
                </c:pt>
                <c:pt idx="514">
                  <c:v>0.89999999999999858</c:v>
                </c:pt>
                <c:pt idx="515">
                  <c:v>-1.0999999999999979</c:v>
                </c:pt>
                <c:pt idx="516">
                  <c:v>1.4000000000000021</c:v>
                </c:pt>
                <c:pt idx="517">
                  <c:v>-0.39999999999999858</c:v>
                </c:pt>
                <c:pt idx="518">
                  <c:v>-3.1000000000000014</c:v>
                </c:pt>
                <c:pt idx="519">
                  <c:v>3.7000000000000028</c:v>
                </c:pt>
                <c:pt idx="520">
                  <c:v>2.1999999999999993</c:v>
                </c:pt>
                <c:pt idx="521">
                  <c:v>0.89999999999999858</c:v>
                </c:pt>
                <c:pt idx="522">
                  <c:v>-0.39999999999999858</c:v>
                </c:pt>
                <c:pt idx="523">
                  <c:v>-13.800000000000004</c:v>
                </c:pt>
                <c:pt idx="524">
                  <c:v>-13.800000000000004</c:v>
                </c:pt>
                <c:pt idx="525">
                  <c:v>-13.899999999999999</c:v>
                </c:pt>
                <c:pt idx="526">
                  <c:v>-10.699999999999996</c:v>
                </c:pt>
                <c:pt idx="527">
                  <c:v>-8.7999999999999972</c:v>
                </c:pt>
                <c:pt idx="528">
                  <c:v>-10.100000000000001</c:v>
                </c:pt>
                <c:pt idx="529">
                  <c:v>-10.799999999999997</c:v>
                </c:pt>
                <c:pt idx="530">
                  <c:v>2</c:v>
                </c:pt>
                <c:pt idx="531">
                  <c:v>-12.559999999999995</c:v>
                </c:pt>
                <c:pt idx="532">
                  <c:v>-12.020000000000003</c:v>
                </c:pt>
                <c:pt idx="533">
                  <c:v>-12.2</c:v>
                </c:pt>
                <c:pt idx="534">
                  <c:v>-13.799999999999997</c:v>
                </c:pt>
                <c:pt idx="535">
                  <c:v>-14.200000000000003</c:v>
                </c:pt>
                <c:pt idx="536">
                  <c:v>-14</c:v>
                </c:pt>
                <c:pt idx="537">
                  <c:v>-14.099999999999998</c:v>
                </c:pt>
                <c:pt idx="538">
                  <c:v>-12.599999999999998</c:v>
                </c:pt>
                <c:pt idx="539">
                  <c:v>-0.31000000000000227</c:v>
                </c:pt>
                <c:pt idx="540">
                  <c:v>-0.69999999999999574</c:v>
                </c:pt>
                <c:pt idx="541">
                  <c:v>-0.37999999999999545</c:v>
                </c:pt>
                <c:pt idx="542">
                  <c:v>-5.759999999999998</c:v>
                </c:pt>
                <c:pt idx="543">
                  <c:v>-2.0500000000000043</c:v>
                </c:pt>
                <c:pt idx="544">
                  <c:v>-1.490000000000002</c:v>
                </c:pt>
                <c:pt idx="545">
                  <c:v>-10.75</c:v>
                </c:pt>
                <c:pt idx="546">
                  <c:v>-10.769999999999996</c:v>
                </c:pt>
                <c:pt idx="547">
                  <c:v>-10.86</c:v>
                </c:pt>
                <c:pt idx="548">
                  <c:v>-10.399999999999999</c:v>
                </c:pt>
                <c:pt idx="549">
                  <c:v>-10.29</c:v>
                </c:pt>
                <c:pt idx="550">
                  <c:v>-9.7100000000000009</c:v>
                </c:pt>
                <c:pt idx="551">
                  <c:v>-9.4600000000000009</c:v>
                </c:pt>
                <c:pt idx="552">
                  <c:v>-7.2700000000000031</c:v>
                </c:pt>
                <c:pt idx="553">
                  <c:v>-10.030000000000001</c:v>
                </c:pt>
                <c:pt idx="554">
                  <c:v>-17.200000000000003</c:v>
                </c:pt>
                <c:pt idx="555">
                  <c:v>-17.299999999999997</c:v>
                </c:pt>
                <c:pt idx="556">
                  <c:v>-18.5</c:v>
                </c:pt>
                <c:pt idx="557">
                  <c:v>-17.8</c:v>
                </c:pt>
                <c:pt idx="558">
                  <c:v>-13.600000000000001</c:v>
                </c:pt>
                <c:pt idx="559">
                  <c:v>-15.099999999999994</c:v>
                </c:pt>
                <c:pt idx="560">
                  <c:v>-13.600000000000001</c:v>
                </c:pt>
                <c:pt idx="561">
                  <c:v>-16.400000000000006</c:v>
                </c:pt>
                <c:pt idx="562">
                  <c:v>-15.5</c:v>
                </c:pt>
                <c:pt idx="563">
                  <c:v>-18.200000000000003</c:v>
                </c:pt>
                <c:pt idx="564">
                  <c:v>-19.399999999999999</c:v>
                </c:pt>
                <c:pt idx="565">
                  <c:v>-30.799999999999997</c:v>
                </c:pt>
                <c:pt idx="566">
                  <c:v>-27.4</c:v>
                </c:pt>
                <c:pt idx="567">
                  <c:v>-25.4</c:v>
                </c:pt>
              </c:numCache>
            </c:numRef>
          </c:xVal>
          <c:yVal>
            <c:numRef>
              <c:f>World!$L$2:$L$569</c:f>
              <c:numCache>
                <c:formatCode>General</c:formatCode>
                <c:ptCount val="568"/>
                <c:pt idx="0">
                  <c:v>-3</c:v>
                </c:pt>
                <c:pt idx="1">
                  <c:v>-3.3000000000000007</c:v>
                </c:pt>
                <c:pt idx="2">
                  <c:v>-2.1999999999999993</c:v>
                </c:pt>
                <c:pt idx="3">
                  <c:v>-3.5</c:v>
                </c:pt>
                <c:pt idx="4">
                  <c:v>-2.5</c:v>
                </c:pt>
                <c:pt idx="5">
                  <c:v>-6.3000000000000007</c:v>
                </c:pt>
                <c:pt idx="6">
                  <c:v>-2.9000000000000021</c:v>
                </c:pt>
                <c:pt idx="7">
                  <c:v>-3.3999999999999986</c:v>
                </c:pt>
                <c:pt idx="8">
                  <c:v>-5.8999999999999986</c:v>
                </c:pt>
                <c:pt idx="9">
                  <c:v>-5.2999999999999972</c:v>
                </c:pt>
                <c:pt idx="10">
                  <c:v>-1.3999999999999986</c:v>
                </c:pt>
                <c:pt idx="11">
                  <c:v>-2.8000000000000043</c:v>
                </c:pt>
                <c:pt idx="12">
                  <c:v>-3.8999999999999986</c:v>
                </c:pt>
                <c:pt idx="13">
                  <c:v>-2.3000000000000043</c:v>
                </c:pt>
                <c:pt idx="14">
                  <c:v>0.10000000000000142</c:v>
                </c:pt>
                <c:pt idx="15">
                  <c:v>-0.40000000000000568</c:v>
                </c:pt>
                <c:pt idx="16">
                  <c:v>-0.39999999999999858</c:v>
                </c:pt>
                <c:pt idx="17">
                  <c:v>-3.5999999999999979</c:v>
                </c:pt>
                <c:pt idx="18">
                  <c:v>-6.5</c:v>
                </c:pt>
                <c:pt idx="19">
                  <c:v>-0.69999999999999929</c:v>
                </c:pt>
                <c:pt idx="20">
                  <c:v>-4.1999999999999993</c:v>
                </c:pt>
                <c:pt idx="21">
                  <c:v>-1.3000000000000007</c:v>
                </c:pt>
                <c:pt idx="22">
                  <c:v>-1</c:v>
                </c:pt>
                <c:pt idx="23">
                  <c:v>-1.2000000000000028</c:v>
                </c:pt>
                <c:pt idx="24">
                  <c:v>-1.6999999999999957</c:v>
                </c:pt>
                <c:pt idx="25">
                  <c:v>-2.2000000000000028</c:v>
                </c:pt>
                <c:pt idx="26">
                  <c:v>-1.2000000000000028</c:v>
                </c:pt>
                <c:pt idx="27">
                  <c:v>-1.2000000000000028</c:v>
                </c:pt>
                <c:pt idx="28">
                  <c:v>-4</c:v>
                </c:pt>
                <c:pt idx="29">
                  <c:v>-3.3000000000000007</c:v>
                </c:pt>
                <c:pt idx="30">
                  <c:v>-4</c:v>
                </c:pt>
                <c:pt idx="31">
                  <c:v>-2</c:v>
                </c:pt>
                <c:pt idx="32">
                  <c:v>-16.713000000000001</c:v>
                </c:pt>
                <c:pt idx="33">
                  <c:v>-1.640500000000003</c:v>
                </c:pt>
                <c:pt idx="34">
                  <c:v>-0.80000000000000071</c:v>
                </c:pt>
                <c:pt idx="35">
                  <c:v>-0.87000000000000099</c:v>
                </c:pt>
                <c:pt idx="36">
                  <c:v>-4.1300000000000026</c:v>
                </c:pt>
                <c:pt idx="37">
                  <c:v>-1.9400000000000013</c:v>
                </c:pt>
                <c:pt idx="38">
                  <c:v>-2.490000000000002</c:v>
                </c:pt>
                <c:pt idx="39">
                  <c:v>-2.6799999999999997</c:v>
                </c:pt>
                <c:pt idx="40">
                  <c:v>-3.9899999999999949</c:v>
                </c:pt>
                <c:pt idx="41">
                  <c:v>-4.4399999999999977</c:v>
                </c:pt>
                <c:pt idx="42">
                  <c:v>-4.8299999999999983</c:v>
                </c:pt>
                <c:pt idx="43">
                  <c:v>-3.2000000000000028</c:v>
                </c:pt>
                <c:pt idx="44">
                  <c:v>-1.8000000000000007</c:v>
                </c:pt>
                <c:pt idx="45">
                  <c:v>-2</c:v>
                </c:pt>
                <c:pt idx="46">
                  <c:v>-2.1000000000000014</c:v>
                </c:pt>
                <c:pt idx="47">
                  <c:v>-2</c:v>
                </c:pt>
                <c:pt idx="48">
                  <c:v>-2.2999999999999972</c:v>
                </c:pt>
                <c:pt idx="49">
                  <c:v>-2</c:v>
                </c:pt>
                <c:pt idx="50">
                  <c:v>-2.5999999999999979</c:v>
                </c:pt>
                <c:pt idx="51">
                  <c:v>-2.3000000000000007</c:v>
                </c:pt>
                <c:pt idx="52">
                  <c:v>-2.3999999999999986</c:v>
                </c:pt>
                <c:pt idx="53">
                  <c:v>-2.9000000000000021</c:v>
                </c:pt>
                <c:pt idx="54">
                  <c:v>-2.7999999999999972</c:v>
                </c:pt>
                <c:pt idx="55">
                  <c:v>-2.5</c:v>
                </c:pt>
                <c:pt idx="56">
                  <c:v>-2.6999999999999993</c:v>
                </c:pt>
                <c:pt idx="57">
                  <c:v>-2.6000000000000014</c:v>
                </c:pt>
                <c:pt idx="58">
                  <c:v>-3</c:v>
                </c:pt>
                <c:pt idx="59">
                  <c:v>-2.7999999999999972</c:v>
                </c:pt>
                <c:pt idx="60">
                  <c:v>-3</c:v>
                </c:pt>
                <c:pt idx="61">
                  <c:v>-10.577999999999999</c:v>
                </c:pt>
                <c:pt idx="62">
                  <c:v>-2.2520000000000024</c:v>
                </c:pt>
                <c:pt idx="63">
                  <c:v>-4.3350000000000009</c:v>
                </c:pt>
                <c:pt idx="64">
                  <c:v>-3.5629999999999953</c:v>
                </c:pt>
                <c:pt idx="65">
                  <c:v>-2.838000000000001</c:v>
                </c:pt>
                <c:pt idx="66">
                  <c:v>-1.1000000000000014</c:v>
                </c:pt>
                <c:pt idx="67">
                  <c:v>-8.3000000000000007</c:v>
                </c:pt>
                <c:pt idx="68">
                  <c:v>-5.5</c:v>
                </c:pt>
                <c:pt idx="69">
                  <c:v>-5.3999999999999986</c:v>
                </c:pt>
                <c:pt idx="70">
                  <c:v>-0.40000000000000568</c:v>
                </c:pt>
                <c:pt idx="71">
                  <c:v>1.8000000000000043</c:v>
                </c:pt>
                <c:pt idx="72">
                  <c:v>-5</c:v>
                </c:pt>
                <c:pt idx="73">
                  <c:v>3.8999999999999986</c:v>
                </c:pt>
                <c:pt idx="74">
                  <c:v>3.1999999999999957</c:v>
                </c:pt>
                <c:pt idx="75">
                  <c:v>3.5</c:v>
                </c:pt>
                <c:pt idx="76">
                  <c:v>2.5</c:v>
                </c:pt>
                <c:pt idx="77">
                  <c:v>3</c:v>
                </c:pt>
                <c:pt idx="78">
                  <c:v>0.69999999999999574</c:v>
                </c:pt>
                <c:pt idx="79">
                  <c:v>-11.8</c:v>
                </c:pt>
                <c:pt idx="80">
                  <c:v>0.29999999999999716</c:v>
                </c:pt>
                <c:pt idx="81">
                  <c:v>1</c:v>
                </c:pt>
                <c:pt idx="82">
                  <c:v>0.5</c:v>
                </c:pt>
                <c:pt idx="83">
                  <c:v>-12.5</c:v>
                </c:pt>
                <c:pt idx="84">
                  <c:v>-0.89999999999999858</c:v>
                </c:pt>
                <c:pt idx="85">
                  <c:v>2.7999999999999972</c:v>
                </c:pt>
                <c:pt idx="86">
                  <c:v>-4.2999999999999972</c:v>
                </c:pt>
                <c:pt idx="87">
                  <c:v>2.5</c:v>
                </c:pt>
                <c:pt idx="88">
                  <c:v>-0.19999999999999574</c:v>
                </c:pt>
                <c:pt idx="89">
                  <c:v>0.90000000000000568</c:v>
                </c:pt>
                <c:pt idx="90">
                  <c:v>-3.5999999999999943</c:v>
                </c:pt>
                <c:pt idx="91">
                  <c:v>2.6000000000000014</c:v>
                </c:pt>
                <c:pt idx="92">
                  <c:v>-8.1000000000000014</c:v>
                </c:pt>
                <c:pt idx="93">
                  <c:v>1.8999999999999986</c:v>
                </c:pt>
                <c:pt idx="94">
                  <c:v>0.80000000000000071</c:v>
                </c:pt>
                <c:pt idx="95">
                  <c:v>4.0999999999999979</c:v>
                </c:pt>
                <c:pt idx="96">
                  <c:v>-2.0000000000000036</c:v>
                </c:pt>
                <c:pt idx="97">
                  <c:v>-0.10000000000000142</c:v>
                </c:pt>
                <c:pt idx="98">
                  <c:v>1</c:v>
                </c:pt>
                <c:pt idx="99">
                  <c:v>6.1000000000000014</c:v>
                </c:pt>
                <c:pt idx="100">
                  <c:v>0.19999999999999574</c:v>
                </c:pt>
                <c:pt idx="101">
                  <c:v>0.80000000000000426</c:v>
                </c:pt>
                <c:pt idx="102">
                  <c:v>-10.399999999999999</c:v>
                </c:pt>
                <c:pt idx="103">
                  <c:v>-2.1000000000000014</c:v>
                </c:pt>
                <c:pt idx="104">
                  <c:v>-1.5</c:v>
                </c:pt>
                <c:pt idx="105">
                  <c:v>-2.6999999999999993</c:v>
                </c:pt>
                <c:pt idx="106">
                  <c:v>-0.89999999999999858</c:v>
                </c:pt>
                <c:pt idx="107">
                  <c:v>-1.5999999999999943</c:v>
                </c:pt>
                <c:pt idx="108">
                  <c:v>-1.1000000000000014</c:v>
                </c:pt>
                <c:pt idx="109">
                  <c:v>-15</c:v>
                </c:pt>
                <c:pt idx="110">
                  <c:v>3.2000000000000028</c:v>
                </c:pt>
                <c:pt idx="111">
                  <c:v>-4.3999999999999986</c:v>
                </c:pt>
                <c:pt idx="112">
                  <c:v>-5.8999999999999986</c:v>
                </c:pt>
                <c:pt idx="113">
                  <c:v>-2.1000000000000014</c:v>
                </c:pt>
                <c:pt idx="114">
                  <c:v>1.7000000000000028</c:v>
                </c:pt>
                <c:pt idx="115">
                  <c:v>1.2000000000000028</c:v>
                </c:pt>
                <c:pt idx="116">
                  <c:v>0.20000000000000284</c:v>
                </c:pt>
                <c:pt idx="117">
                  <c:v>-1</c:v>
                </c:pt>
                <c:pt idx="118">
                  <c:v>-2.1000000000000014</c:v>
                </c:pt>
                <c:pt idx="119">
                  <c:v>5.7999999999999972</c:v>
                </c:pt>
                <c:pt idx="120">
                  <c:v>-2.2000000000000028</c:v>
                </c:pt>
                <c:pt idx="121">
                  <c:v>-5.1999999999999957</c:v>
                </c:pt>
                <c:pt idx="122">
                  <c:v>-1.7000000000000028</c:v>
                </c:pt>
                <c:pt idx="123">
                  <c:v>-3.0000000000000036</c:v>
                </c:pt>
                <c:pt idx="124">
                  <c:v>-4.2999999999999972</c:v>
                </c:pt>
                <c:pt idx="125">
                  <c:v>-3</c:v>
                </c:pt>
                <c:pt idx="126">
                  <c:v>-3.8000000000000007</c:v>
                </c:pt>
                <c:pt idx="127">
                  <c:v>-5.5</c:v>
                </c:pt>
                <c:pt idx="128">
                  <c:v>-3.3000000000000007</c:v>
                </c:pt>
                <c:pt idx="129">
                  <c:v>-4</c:v>
                </c:pt>
                <c:pt idx="130">
                  <c:v>-4.2999999999999972</c:v>
                </c:pt>
                <c:pt idx="131">
                  <c:v>-3.1000000000000014</c:v>
                </c:pt>
                <c:pt idx="132">
                  <c:v>-1.8999999999999986</c:v>
                </c:pt>
                <c:pt idx="133">
                  <c:v>-3</c:v>
                </c:pt>
                <c:pt idx="134">
                  <c:v>-3.8000000000000043</c:v>
                </c:pt>
                <c:pt idx="135">
                  <c:v>-3.7999999999999972</c:v>
                </c:pt>
                <c:pt idx="136">
                  <c:v>-6.7999999999999972</c:v>
                </c:pt>
                <c:pt idx="137">
                  <c:v>-8.1999999999999957</c:v>
                </c:pt>
                <c:pt idx="138">
                  <c:v>-6.1000000000000014</c:v>
                </c:pt>
                <c:pt idx="139">
                  <c:v>-9.1999999999999993</c:v>
                </c:pt>
                <c:pt idx="140">
                  <c:v>-7</c:v>
                </c:pt>
                <c:pt idx="141">
                  <c:v>-6.5</c:v>
                </c:pt>
                <c:pt idx="142">
                  <c:v>-7.5999999999999979</c:v>
                </c:pt>
                <c:pt idx="143">
                  <c:v>-8.1000000000000014</c:v>
                </c:pt>
                <c:pt idx="144">
                  <c:v>-3.4000000000000057</c:v>
                </c:pt>
                <c:pt idx="145">
                  <c:v>-10.5</c:v>
                </c:pt>
                <c:pt idx="146">
                  <c:v>-7.3999999999999986</c:v>
                </c:pt>
                <c:pt idx="147">
                  <c:v>-8.0999999999999979</c:v>
                </c:pt>
                <c:pt idx="148">
                  <c:v>-4.5999999999999943</c:v>
                </c:pt>
                <c:pt idx="149">
                  <c:v>-5.5</c:v>
                </c:pt>
                <c:pt idx="150">
                  <c:v>-7.2999999999999972</c:v>
                </c:pt>
                <c:pt idx="151">
                  <c:v>-9.7000000000000028</c:v>
                </c:pt>
                <c:pt idx="152">
                  <c:v>-7.0000000000000036</c:v>
                </c:pt>
                <c:pt idx="153">
                  <c:v>-7.1000000000000014</c:v>
                </c:pt>
                <c:pt idx="154">
                  <c:v>-9.6000000000000014</c:v>
                </c:pt>
                <c:pt idx="155">
                  <c:v>-4.6000000000000014</c:v>
                </c:pt>
                <c:pt idx="156">
                  <c:v>-9.1999999999999993</c:v>
                </c:pt>
                <c:pt idx="157">
                  <c:v>-6.3000000000000007</c:v>
                </c:pt>
                <c:pt idx="158">
                  <c:v>-5.5</c:v>
                </c:pt>
                <c:pt idx="159">
                  <c:v>-5.7999999999999972</c:v>
                </c:pt>
                <c:pt idx="160">
                  <c:v>-5.5</c:v>
                </c:pt>
                <c:pt idx="161">
                  <c:v>-4.2999999999999972</c:v>
                </c:pt>
                <c:pt idx="162">
                  <c:v>-3.1999999999999957</c:v>
                </c:pt>
                <c:pt idx="163">
                  <c:v>-4.3000000000000043</c:v>
                </c:pt>
                <c:pt idx="164">
                  <c:v>-5.3999999999999986</c:v>
                </c:pt>
                <c:pt idx="165">
                  <c:v>-3.5</c:v>
                </c:pt>
                <c:pt idx="166">
                  <c:v>-5.7000000000000028</c:v>
                </c:pt>
                <c:pt idx="167">
                  <c:v>-4.3000000000000043</c:v>
                </c:pt>
                <c:pt idx="168">
                  <c:v>-5.1999999999999993</c:v>
                </c:pt>
                <c:pt idx="169">
                  <c:v>-4.5</c:v>
                </c:pt>
                <c:pt idx="170">
                  <c:v>-5.7000000000000028</c:v>
                </c:pt>
                <c:pt idx="171">
                  <c:v>-6</c:v>
                </c:pt>
                <c:pt idx="172">
                  <c:v>-8.6000000000000014</c:v>
                </c:pt>
                <c:pt idx="173">
                  <c:v>-7</c:v>
                </c:pt>
                <c:pt idx="174">
                  <c:v>-8.5</c:v>
                </c:pt>
                <c:pt idx="175">
                  <c:v>-7.2000000000000028</c:v>
                </c:pt>
                <c:pt idx="176">
                  <c:v>-8</c:v>
                </c:pt>
                <c:pt idx="177">
                  <c:v>-7.3000000000000007</c:v>
                </c:pt>
                <c:pt idx="178">
                  <c:v>-6.1000000000000014</c:v>
                </c:pt>
                <c:pt idx="179">
                  <c:v>-7.5999999999999979</c:v>
                </c:pt>
                <c:pt idx="180">
                  <c:v>-5.6999999999999993</c:v>
                </c:pt>
                <c:pt idx="181">
                  <c:v>-7</c:v>
                </c:pt>
                <c:pt idx="182">
                  <c:v>-7.8999999999999986</c:v>
                </c:pt>
                <c:pt idx="183">
                  <c:v>-7.8000000000000043</c:v>
                </c:pt>
                <c:pt idx="184">
                  <c:v>-7.1000000000000014</c:v>
                </c:pt>
                <c:pt idx="185">
                  <c:v>-8.4000000000000021</c:v>
                </c:pt>
                <c:pt idx="186">
                  <c:v>-7.2000000000000028</c:v>
                </c:pt>
                <c:pt idx="187">
                  <c:v>-6.6000000000000014</c:v>
                </c:pt>
                <c:pt idx="188">
                  <c:v>-3</c:v>
                </c:pt>
                <c:pt idx="189">
                  <c:v>-9</c:v>
                </c:pt>
                <c:pt idx="190">
                  <c:v>-8.8000000000000007</c:v>
                </c:pt>
                <c:pt idx="191">
                  <c:v>-9.2000000000000028</c:v>
                </c:pt>
                <c:pt idx="192">
                  <c:v>-5.1000000000000014</c:v>
                </c:pt>
                <c:pt idx="193">
                  <c:v>-3.7000000000000028</c:v>
                </c:pt>
                <c:pt idx="194">
                  <c:v>-3.5</c:v>
                </c:pt>
                <c:pt idx="195">
                  <c:v>-4.8000000000000043</c:v>
                </c:pt>
                <c:pt idx="196">
                  <c:v>-3.7999999999999972</c:v>
                </c:pt>
                <c:pt idx="197">
                  <c:v>-3.7999999999999972</c:v>
                </c:pt>
                <c:pt idx="198">
                  <c:v>-4.3999999999999986</c:v>
                </c:pt>
                <c:pt idx="199">
                  <c:v>-5.1000000000000014</c:v>
                </c:pt>
                <c:pt idx="200">
                  <c:v>-5.1000000000000014</c:v>
                </c:pt>
                <c:pt idx="201">
                  <c:v>-9.1999999999999957</c:v>
                </c:pt>
                <c:pt idx="202">
                  <c:v>-5.6000000000000014</c:v>
                </c:pt>
                <c:pt idx="203">
                  <c:v>-8.0999999999999979</c:v>
                </c:pt>
                <c:pt idx="204">
                  <c:v>-5.7999999999999972</c:v>
                </c:pt>
                <c:pt idx="205">
                  <c:v>-9.8000000000000007</c:v>
                </c:pt>
                <c:pt idx="206">
                  <c:v>-7.6000000000000014</c:v>
                </c:pt>
                <c:pt idx="207">
                  <c:v>-6.4000000000000021</c:v>
                </c:pt>
                <c:pt idx="208">
                  <c:v>-10.399999999999999</c:v>
                </c:pt>
                <c:pt idx="209">
                  <c:v>-6.4000000000000021</c:v>
                </c:pt>
                <c:pt idx="210">
                  <c:v>-10.599999999999998</c:v>
                </c:pt>
                <c:pt idx="211">
                  <c:v>-11.099999999999998</c:v>
                </c:pt>
                <c:pt idx="212">
                  <c:v>-11.299999999999997</c:v>
                </c:pt>
                <c:pt idx="213">
                  <c:v>-8.6000000000000014</c:v>
                </c:pt>
                <c:pt idx="214">
                  <c:v>-2.9999999999999964</c:v>
                </c:pt>
                <c:pt idx="215">
                  <c:v>-7.6999999999999993</c:v>
                </c:pt>
                <c:pt idx="216">
                  <c:v>-10.799999999999997</c:v>
                </c:pt>
                <c:pt idx="217">
                  <c:v>-3.5</c:v>
                </c:pt>
                <c:pt idx="218">
                  <c:v>-13.100000000000001</c:v>
                </c:pt>
                <c:pt idx="219">
                  <c:v>-11.3</c:v>
                </c:pt>
                <c:pt idx="220">
                  <c:v>-6.1999999999999993</c:v>
                </c:pt>
                <c:pt idx="221">
                  <c:v>-7.8000000000000007</c:v>
                </c:pt>
                <c:pt idx="222">
                  <c:v>-9.2999999999999972</c:v>
                </c:pt>
                <c:pt idx="223">
                  <c:v>-9.1000000000000014</c:v>
                </c:pt>
                <c:pt idx="224">
                  <c:v>-9.2999999999999972</c:v>
                </c:pt>
                <c:pt idx="225">
                  <c:v>-4.3999999999999986</c:v>
                </c:pt>
                <c:pt idx="226">
                  <c:v>-7.6999999999999993</c:v>
                </c:pt>
                <c:pt idx="227">
                  <c:v>-8.4999999999999964</c:v>
                </c:pt>
                <c:pt idx="228">
                  <c:v>-7</c:v>
                </c:pt>
                <c:pt idx="229">
                  <c:v>-5</c:v>
                </c:pt>
                <c:pt idx="230">
                  <c:v>-4.1999999999999993</c:v>
                </c:pt>
                <c:pt idx="231">
                  <c:v>-12.299999999999997</c:v>
                </c:pt>
                <c:pt idx="232">
                  <c:v>-8.7000000000000028</c:v>
                </c:pt>
                <c:pt idx="233">
                  <c:v>-7.5</c:v>
                </c:pt>
                <c:pt idx="234">
                  <c:v>-8.0999999999999979</c:v>
                </c:pt>
                <c:pt idx="235">
                  <c:v>-11.600000000000001</c:v>
                </c:pt>
                <c:pt idx="236">
                  <c:v>-4.8000000000000007</c:v>
                </c:pt>
                <c:pt idx="237">
                  <c:v>-7.7999999999999972</c:v>
                </c:pt>
                <c:pt idx="238">
                  <c:v>-6.4000000000000021</c:v>
                </c:pt>
                <c:pt idx="239">
                  <c:v>-10.199999999999996</c:v>
                </c:pt>
                <c:pt idx="240">
                  <c:v>-10.100000000000001</c:v>
                </c:pt>
                <c:pt idx="241">
                  <c:v>-7.7000000000000028</c:v>
                </c:pt>
                <c:pt idx="242">
                  <c:v>-8.6000000000000014</c:v>
                </c:pt>
                <c:pt idx="243">
                  <c:v>-6.6000000000000014</c:v>
                </c:pt>
                <c:pt idx="244">
                  <c:v>-1.2999999999999972</c:v>
                </c:pt>
                <c:pt idx="245">
                  <c:v>-0.79999999999999716</c:v>
                </c:pt>
                <c:pt idx="246">
                  <c:v>-2</c:v>
                </c:pt>
                <c:pt idx="247">
                  <c:v>-2.2999999999999972</c:v>
                </c:pt>
                <c:pt idx="248">
                  <c:v>-1.7000000000000028</c:v>
                </c:pt>
                <c:pt idx="249">
                  <c:v>-1.8000000000000043</c:v>
                </c:pt>
                <c:pt idx="250">
                  <c:v>-3.7000000000000028</c:v>
                </c:pt>
                <c:pt idx="251">
                  <c:v>-4</c:v>
                </c:pt>
                <c:pt idx="252">
                  <c:v>-3.6000000000000014</c:v>
                </c:pt>
                <c:pt idx="253">
                  <c:v>-5.2000000000000028</c:v>
                </c:pt>
                <c:pt idx="254">
                  <c:v>-1.5</c:v>
                </c:pt>
                <c:pt idx="255">
                  <c:v>-7.7999999999999972</c:v>
                </c:pt>
                <c:pt idx="256">
                  <c:v>-6.5999999999999943</c:v>
                </c:pt>
                <c:pt idx="257">
                  <c:v>-3</c:v>
                </c:pt>
                <c:pt idx="258">
                  <c:v>-1.6000000000000014</c:v>
                </c:pt>
                <c:pt idx="259">
                  <c:v>-3.7000000000000028</c:v>
                </c:pt>
                <c:pt idx="260">
                  <c:v>-3.7999999999999972</c:v>
                </c:pt>
                <c:pt idx="261">
                  <c:v>-3.6000000000000014</c:v>
                </c:pt>
                <c:pt idx="262">
                  <c:v>-2.5</c:v>
                </c:pt>
                <c:pt idx="263">
                  <c:v>-1.1000000000000014</c:v>
                </c:pt>
                <c:pt idx="264">
                  <c:v>0</c:v>
                </c:pt>
                <c:pt idx="265">
                  <c:v>-0.80000000000000426</c:v>
                </c:pt>
                <c:pt idx="266">
                  <c:v>1.3999999999999986</c:v>
                </c:pt>
                <c:pt idx="267">
                  <c:v>-5.3999999999999986</c:v>
                </c:pt>
                <c:pt idx="268">
                  <c:v>-5.6000000000000014</c:v>
                </c:pt>
                <c:pt idx="269">
                  <c:v>-3.1999999999999957</c:v>
                </c:pt>
                <c:pt idx="270">
                  <c:v>-0.5</c:v>
                </c:pt>
                <c:pt idx="271">
                  <c:v>-4.8000000000000043</c:v>
                </c:pt>
                <c:pt idx="272">
                  <c:v>-0.10000000000000142</c:v>
                </c:pt>
                <c:pt idx="273">
                  <c:v>-2.7000000000000028</c:v>
                </c:pt>
                <c:pt idx="274">
                  <c:v>-1.2999999999999972</c:v>
                </c:pt>
                <c:pt idx="275">
                  <c:v>-0.69999999999999574</c:v>
                </c:pt>
                <c:pt idx="276">
                  <c:v>-2</c:v>
                </c:pt>
                <c:pt idx="277">
                  <c:v>-1.4000000000000057</c:v>
                </c:pt>
                <c:pt idx="278">
                  <c:v>-1</c:v>
                </c:pt>
                <c:pt idx="279">
                  <c:v>-0.90000000000000568</c:v>
                </c:pt>
                <c:pt idx="280">
                  <c:v>-0.40000000000000568</c:v>
                </c:pt>
                <c:pt idx="281">
                  <c:v>-1.1000000000000014</c:v>
                </c:pt>
                <c:pt idx="282">
                  <c:v>-1.6000000000000014</c:v>
                </c:pt>
                <c:pt idx="283">
                  <c:v>-2.1000000000000014</c:v>
                </c:pt>
                <c:pt idx="284">
                  <c:v>-2.5</c:v>
                </c:pt>
                <c:pt idx="285">
                  <c:v>-1.8000000000000043</c:v>
                </c:pt>
                <c:pt idx="286">
                  <c:v>-1.6000000000000014</c:v>
                </c:pt>
                <c:pt idx="287">
                  <c:v>-4</c:v>
                </c:pt>
                <c:pt idx="288">
                  <c:v>-5.8999999999999986</c:v>
                </c:pt>
                <c:pt idx="289">
                  <c:v>-4.1000000000000014</c:v>
                </c:pt>
                <c:pt idx="290">
                  <c:v>0.60000000000000142</c:v>
                </c:pt>
                <c:pt idx="291">
                  <c:v>-1.6000000000000014</c:v>
                </c:pt>
                <c:pt idx="292">
                  <c:v>-2.6000000000000014</c:v>
                </c:pt>
                <c:pt idx="293">
                  <c:v>-3.3999999999999986</c:v>
                </c:pt>
                <c:pt idx="294">
                  <c:v>-1.2000000000000028</c:v>
                </c:pt>
                <c:pt idx="295">
                  <c:v>-2.3999999999999986</c:v>
                </c:pt>
                <c:pt idx="296">
                  <c:v>-2.2999999999999972</c:v>
                </c:pt>
                <c:pt idx="297">
                  <c:v>-2.1000000000000014</c:v>
                </c:pt>
                <c:pt idx="298">
                  <c:v>-1.3999999999999986</c:v>
                </c:pt>
                <c:pt idx="299">
                  <c:v>0.10000000000000142</c:v>
                </c:pt>
                <c:pt idx="300">
                  <c:v>-2.2000000000000028</c:v>
                </c:pt>
                <c:pt idx="301">
                  <c:v>-0.79999999999999716</c:v>
                </c:pt>
                <c:pt idx="302">
                  <c:v>-0.59999999999999432</c:v>
                </c:pt>
                <c:pt idx="303">
                  <c:v>-1.1000000000000014</c:v>
                </c:pt>
                <c:pt idx="304">
                  <c:v>-0.39999999999999858</c:v>
                </c:pt>
                <c:pt idx="305">
                  <c:v>-1.6000000000000014</c:v>
                </c:pt>
                <c:pt idx="306">
                  <c:v>-1.9000000000000057</c:v>
                </c:pt>
                <c:pt idx="307">
                  <c:v>-1.3999999999999986</c:v>
                </c:pt>
                <c:pt idx="308">
                  <c:v>0.60000000000000142</c:v>
                </c:pt>
                <c:pt idx="309">
                  <c:v>-2</c:v>
                </c:pt>
                <c:pt idx="310">
                  <c:v>-1.7000000000000028</c:v>
                </c:pt>
                <c:pt idx="311">
                  <c:v>-1.7000000000000028</c:v>
                </c:pt>
                <c:pt idx="312">
                  <c:v>0.40000000000000568</c:v>
                </c:pt>
                <c:pt idx="313">
                  <c:v>-1.3999999999999986</c:v>
                </c:pt>
                <c:pt idx="314">
                  <c:v>0</c:v>
                </c:pt>
                <c:pt idx="315">
                  <c:v>-1.9000000000000057</c:v>
                </c:pt>
                <c:pt idx="316">
                  <c:v>-0.10000000000000142</c:v>
                </c:pt>
                <c:pt idx="317">
                  <c:v>-1.3000000000000043</c:v>
                </c:pt>
                <c:pt idx="318">
                  <c:v>0.39999999999999858</c:v>
                </c:pt>
                <c:pt idx="319">
                  <c:v>-1.5</c:v>
                </c:pt>
                <c:pt idx="320">
                  <c:v>-1.5</c:v>
                </c:pt>
                <c:pt idx="321">
                  <c:v>0</c:v>
                </c:pt>
                <c:pt idx="322">
                  <c:v>-0.20000000000000284</c:v>
                </c:pt>
                <c:pt idx="323">
                  <c:v>-1.1000000000000014</c:v>
                </c:pt>
                <c:pt idx="324">
                  <c:v>0.19999999999999574</c:v>
                </c:pt>
                <c:pt idx="325">
                  <c:v>2</c:v>
                </c:pt>
                <c:pt idx="326">
                  <c:v>0.20000000000000284</c:v>
                </c:pt>
                <c:pt idx="327">
                  <c:v>-0.79999999999999716</c:v>
                </c:pt>
                <c:pt idx="328">
                  <c:v>-0.39999999999999858</c:v>
                </c:pt>
                <c:pt idx="329">
                  <c:v>0.10000000000000142</c:v>
                </c:pt>
                <c:pt idx="330">
                  <c:v>-3.3999999999999986</c:v>
                </c:pt>
                <c:pt idx="331">
                  <c:v>-0.39999999999999858</c:v>
                </c:pt>
                <c:pt idx="332">
                  <c:v>1.8000000000000043</c:v>
                </c:pt>
                <c:pt idx="333">
                  <c:v>1.2000000000000028</c:v>
                </c:pt>
                <c:pt idx="334">
                  <c:v>0</c:v>
                </c:pt>
                <c:pt idx="335">
                  <c:v>-0.79999999999999716</c:v>
                </c:pt>
                <c:pt idx="336">
                  <c:v>-2.2999999999999972</c:v>
                </c:pt>
                <c:pt idx="337">
                  <c:v>-0.5</c:v>
                </c:pt>
                <c:pt idx="338">
                  <c:v>0.29999999999999716</c:v>
                </c:pt>
                <c:pt idx="339">
                  <c:v>-0.5</c:v>
                </c:pt>
                <c:pt idx="340">
                  <c:v>-0.39999999999999858</c:v>
                </c:pt>
                <c:pt idx="341">
                  <c:v>-1.2000000000000028</c:v>
                </c:pt>
                <c:pt idx="342">
                  <c:v>-0.60000000000000142</c:v>
                </c:pt>
                <c:pt idx="343">
                  <c:v>0.10000000000000142</c:v>
                </c:pt>
                <c:pt idx="344">
                  <c:v>1.3999999999999986</c:v>
                </c:pt>
                <c:pt idx="345">
                  <c:v>-2.2000000000000028</c:v>
                </c:pt>
                <c:pt idx="346">
                  <c:v>-2.1999999999999993</c:v>
                </c:pt>
                <c:pt idx="347">
                  <c:v>-2</c:v>
                </c:pt>
                <c:pt idx="348">
                  <c:v>-1.5</c:v>
                </c:pt>
                <c:pt idx="349">
                  <c:v>-1.9000000000000021</c:v>
                </c:pt>
                <c:pt idx="350">
                  <c:v>-1.8999999999999986</c:v>
                </c:pt>
                <c:pt idx="351">
                  <c:v>-2</c:v>
                </c:pt>
                <c:pt idx="352">
                  <c:v>-1.7600000000000016</c:v>
                </c:pt>
                <c:pt idx="353">
                  <c:v>-1.5999999999999979</c:v>
                </c:pt>
                <c:pt idx="354">
                  <c:v>-1.9000000000000021</c:v>
                </c:pt>
                <c:pt idx="355">
                  <c:v>-1.8000000000000007</c:v>
                </c:pt>
                <c:pt idx="356">
                  <c:v>-1.6999999999999993</c:v>
                </c:pt>
                <c:pt idx="357">
                  <c:v>-1.5999999999999979</c:v>
                </c:pt>
                <c:pt idx="358">
                  <c:v>-1.7000000000000028</c:v>
                </c:pt>
                <c:pt idx="359">
                  <c:v>-1.6000000000000014</c:v>
                </c:pt>
                <c:pt idx="360">
                  <c:v>-1.1999999999999993</c:v>
                </c:pt>
                <c:pt idx="361">
                  <c:v>-1.3000000000000007</c:v>
                </c:pt>
                <c:pt idx="362">
                  <c:v>-1.3000000000000007</c:v>
                </c:pt>
                <c:pt idx="363">
                  <c:v>-1.3000000000000007</c:v>
                </c:pt>
                <c:pt idx="364">
                  <c:v>-1.1999999999999993</c:v>
                </c:pt>
                <c:pt idx="365">
                  <c:v>-1.2000000000000028</c:v>
                </c:pt>
                <c:pt idx="366">
                  <c:v>-1.3999999999999986</c:v>
                </c:pt>
                <c:pt idx="367">
                  <c:v>-1.5999999999999979</c:v>
                </c:pt>
                <c:pt idx="368">
                  <c:v>-1.6000000000000014</c:v>
                </c:pt>
                <c:pt idx="369">
                  <c:v>-1.5</c:v>
                </c:pt>
                <c:pt idx="370">
                  <c:v>-1.3999999999999986</c:v>
                </c:pt>
                <c:pt idx="371">
                  <c:v>-1.5</c:v>
                </c:pt>
                <c:pt idx="372">
                  <c:v>-1.6999999999999993</c:v>
                </c:pt>
                <c:pt idx="373">
                  <c:v>-1.6999999999999993</c:v>
                </c:pt>
                <c:pt idx="374">
                  <c:v>-1.9000000000000021</c:v>
                </c:pt>
                <c:pt idx="375">
                  <c:v>-1.8999999999999986</c:v>
                </c:pt>
                <c:pt idx="376">
                  <c:v>-1.9000000000000021</c:v>
                </c:pt>
                <c:pt idx="377">
                  <c:v>-2</c:v>
                </c:pt>
                <c:pt idx="378">
                  <c:v>-2.0999999999999979</c:v>
                </c:pt>
                <c:pt idx="379">
                  <c:v>-2.1000000000000014</c:v>
                </c:pt>
                <c:pt idx="380">
                  <c:v>-2</c:v>
                </c:pt>
                <c:pt idx="381">
                  <c:v>-1.9000000000000021</c:v>
                </c:pt>
                <c:pt idx="382">
                  <c:v>-2.1999999999999993</c:v>
                </c:pt>
                <c:pt idx="383">
                  <c:v>-2.4599999999999973</c:v>
                </c:pt>
                <c:pt idx="384">
                  <c:v>-1.9000000000000021</c:v>
                </c:pt>
                <c:pt idx="385">
                  <c:v>-1.7800000000000011</c:v>
                </c:pt>
                <c:pt idx="386">
                  <c:v>-3</c:v>
                </c:pt>
                <c:pt idx="387">
                  <c:v>-2.5</c:v>
                </c:pt>
                <c:pt idx="388">
                  <c:v>-2.75</c:v>
                </c:pt>
                <c:pt idx="389">
                  <c:v>-2.2999999999999972</c:v>
                </c:pt>
                <c:pt idx="390">
                  <c:v>-4</c:v>
                </c:pt>
                <c:pt idx="391">
                  <c:v>-4</c:v>
                </c:pt>
                <c:pt idx="392">
                  <c:v>-3.5</c:v>
                </c:pt>
                <c:pt idx="393">
                  <c:v>-3.5</c:v>
                </c:pt>
                <c:pt idx="394">
                  <c:v>-3.3999999999999986</c:v>
                </c:pt>
                <c:pt idx="395">
                  <c:v>-3.1999999999999993</c:v>
                </c:pt>
                <c:pt idx="396">
                  <c:v>-3.1099999999999994</c:v>
                </c:pt>
                <c:pt idx="397">
                  <c:v>-3.6999999999999993</c:v>
                </c:pt>
                <c:pt idx="398">
                  <c:v>-2.6999999999999993</c:v>
                </c:pt>
                <c:pt idx="399">
                  <c:v>-2</c:v>
                </c:pt>
                <c:pt idx="400">
                  <c:v>-1.6000000000000014</c:v>
                </c:pt>
                <c:pt idx="401">
                  <c:v>-1.2899999999999991</c:v>
                </c:pt>
                <c:pt idx="402">
                  <c:v>-2.6999999999999993</c:v>
                </c:pt>
                <c:pt idx="403">
                  <c:v>-3.1000000000000014</c:v>
                </c:pt>
                <c:pt idx="404">
                  <c:v>-3.1999999999999993</c:v>
                </c:pt>
                <c:pt idx="405">
                  <c:v>-4.5</c:v>
                </c:pt>
                <c:pt idx="406">
                  <c:v>-4.6999999999999957</c:v>
                </c:pt>
                <c:pt idx="407">
                  <c:v>-1.7000000000000028</c:v>
                </c:pt>
                <c:pt idx="408">
                  <c:v>-2.3999999999999986</c:v>
                </c:pt>
                <c:pt idx="409">
                  <c:v>-2.8000000000000043</c:v>
                </c:pt>
                <c:pt idx="410">
                  <c:v>3.7000000000000028</c:v>
                </c:pt>
                <c:pt idx="411">
                  <c:v>0.70000000000000284</c:v>
                </c:pt>
                <c:pt idx="412">
                  <c:v>3</c:v>
                </c:pt>
                <c:pt idx="413">
                  <c:v>-0.10000000000000142</c:v>
                </c:pt>
                <c:pt idx="414">
                  <c:v>1.3999999999999986</c:v>
                </c:pt>
                <c:pt idx="415">
                  <c:v>1.8000000000000043</c:v>
                </c:pt>
                <c:pt idx="416">
                  <c:v>-2</c:v>
                </c:pt>
                <c:pt idx="417">
                  <c:v>2.5</c:v>
                </c:pt>
                <c:pt idx="418">
                  <c:v>-0.90000000000000213</c:v>
                </c:pt>
                <c:pt idx="419">
                  <c:v>0.70000000000000284</c:v>
                </c:pt>
                <c:pt idx="420">
                  <c:v>2.4000000000000057</c:v>
                </c:pt>
                <c:pt idx="421">
                  <c:v>1.4000000000000021</c:v>
                </c:pt>
                <c:pt idx="422">
                  <c:v>1.6000000000000014</c:v>
                </c:pt>
                <c:pt idx="423">
                  <c:v>3.3999999999999986</c:v>
                </c:pt>
                <c:pt idx="424">
                  <c:v>1.7999999999999972</c:v>
                </c:pt>
                <c:pt idx="425">
                  <c:v>-0.39999999999999858</c:v>
                </c:pt>
                <c:pt idx="426">
                  <c:v>3.2999999999999972</c:v>
                </c:pt>
                <c:pt idx="427">
                  <c:v>3.6000000000000014</c:v>
                </c:pt>
                <c:pt idx="428">
                  <c:v>3.3999999999999986</c:v>
                </c:pt>
                <c:pt idx="429">
                  <c:v>3.1999999999999957</c:v>
                </c:pt>
                <c:pt idx="430">
                  <c:v>3.2000000000000028</c:v>
                </c:pt>
                <c:pt idx="431">
                  <c:v>3.3000000000000043</c:v>
                </c:pt>
                <c:pt idx="432">
                  <c:v>2.1000000000000014</c:v>
                </c:pt>
                <c:pt idx="433">
                  <c:v>1.5</c:v>
                </c:pt>
                <c:pt idx="434">
                  <c:v>1.7000000000000028</c:v>
                </c:pt>
                <c:pt idx="435">
                  <c:v>0.70000000000000284</c:v>
                </c:pt>
                <c:pt idx="436">
                  <c:v>2.4000000000000057</c:v>
                </c:pt>
                <c:pt idx="437">
                  <c:v>1.4000000000000021</c:v>
                </c:pt>
                <c:pt idx="438">
                  <c:v>1.6000000000000014</c:v>
                </c:pt>
                <c:pt idx="439">
                  <c:v>1.1999999999999993</c:v>
                </c:pt>
                <c:pt idx="440">
                  <c:v>0.19999999999999574</c:v>
                </c:pt>
                <c:pt idx="441">
                  <c:v>1</c:v>
                </c:pt>
                <c:pt idx="442">
                  <c:v>0.10000000000000142</c:v>
                </c:pt>
                <c:pt idx="443">
                  <c:v>3.0999999999999979</c:v>
                </c:pt>
                <c:pt idx="444">
                  <c:v>1.7000000000000028</c:v>
                </c:pt>
                <c:pt idx="445">
                  <c:v>0.98999999999999488</c:v>
                </c:pt>
                <c:pt idx="446">
                  <c:v>1.5700000000000003</c:v>
                </c:pt>
                <c:pt idx="447">
                  <c:v>1.5500000000000043</c:v>
                </c:pt>
                <c:pt idx="448">
                  <c:v>1.980000000000004</c:v>
                </c:pt>
                <c:pt idx="449">
                  <c:v>1.4699999999999989</c:v>
                </c:pt>
                <c:pt idx="450">
                  <c:v>0.89000000000000057</c:v>
                </c:pt>
                <c:pt idx="451">
                  <c:v>1.6599999999999966</c:v>
                </c:pt>
                <c:pt idx="452">
                  <c:v>1.1599999999999966</c:v>
                </c:pt>
                <c:pt idx="453">
                  <c:v>-3.1999999999999993</c:v>
                </c:pt>
                <c:pt idx="454">
                  <c:v>-1.220000000000006</c:v>
                </c:pt>
                <c:pt idx="455">
                  <c:v>-3.9299999999999962</c:v>
                </c:pt>
                <c:pt idx="456">
                  <c:v>-3.8800000000000026</c:v>
                </c:pt>
                <c:pt idx="457">
                  <c:v>-3.879999999999999</c:v>
                </c:pt>
                <c:pt idx="458">
                  <c:v>-3.889999999999997</c:v>
                </c:pt>
                <c:pt idx="459">
                  <c:v>-3.9399999999999977</c:v>
                </c:pt>
                <c:pt idx="460">
                  <c:v>-3.9200000000000017</c:v>
                </c:pt>
                <c:pt idx="461">
                  <c:v>-2.9199999999999946</c:v>
                </c:pt>
                <c:pt idx="462">
                  <c:v>-2.6599999999999966</c:v>
                </c:pt>
                <c:pt idx="463">
                  <c:v>-3.8099999999999987</c:v>
                </c:pt>
                <c:pt idx="464">
                  <c:v>-3.9799999999999969</c:v>
                </c:pt>
                <c:pt idx="465">
                  <c:v>-4.2199999999999989</c:v>
                </c:pt>
                <c:pt idx="466">
                  <c:v>-4.2099999999999973</c:v>
                </c:pt>
                <c:pt idx="467">
                  <c:v>-4.2399999999999984</c:v>
                </c:pt>
                <c:pt idx="468">
                  <c:v>-4.2700000000000031</c:v>
                </c:pt>
                <c:pt idx="469">
                  <c:v>-4.3499999999999979</c:v>
                </c:pt>
                <c:pt idx="470">
                  <c:v>-4.3000000000000043</c:v>
                </c:pt>
                <c:pt idx="471">
                  <c:v>-4.740000000000002</c:v>
                </c:pt>
                <c:pt idx="472">
                  <c:v>-5.2399999999999984</c:v>
                </c:pt>
                <c:pt idx="473">
                  <c:v>0.42000000000000171</c:v>
                </c:pt>
                <c:pt idx="474">
                  <c:v>1.7100000000000009</c:v>
                </c:pt>
                <c:pt idx="475">
                  <c:v>1.6600000000000037</c:v>
                </c:pt>
                <c:pt idx="476">
                  <c:v>-10.300000000000004</c:v>
                </c:pt>
                <c:pt idx="477">
                  <c:v>-5.8000000000000007</c:v>
                </c:pt>
                <c:pt idx="478">
                  <c:v>-5.4000000000000021</c:v>
                </c:pt>
                <c:pt idx="479">
                  <c:v>-5.0999999999999979</c:v>
                </c:pt>
                <c:pt idx="480">
                  <c:v>-5</c:v>
                </c:pt>
                <c:pt idx="481">
                  <c:v>-4.0999999999999979</c:v>
                </c:pt>
                <c:pt idx="482">
                  <c:v>-4</c:v>
                </c:pt>
                <c:pt idx="483">
                  <c:v>-5.6999999999999993</c:v>
                </c:pt>
                <c:pt idx="484">
                  <c:v>-4.3999999999999986</c:v>
                </c:pt>
                <c:pt idx="485">
                  <c:v>-10.5</c:v>
                </c:pt>
                <c:pt idx="486">
                  <c:v>-10.100000000000001</c:v>
                </c:pt>
                <c:pt idx="487">
                  <c:v>-5.6999999999999993</c:v>
                </c:pt>
                <c:pt idx="488">
                  <c:v>-5</c:v>
                </c:pt>
                <c:pt idx="489">
                  <c:v>-5</c:v>
                </c:pt>
                <c:pt idx="490">
                  <c:v>-5.3000000000000007</c:v>
                </c:pt>
                <c:pt idx="491">
                  <c:v>-5.1999999999999993</c:v>
                </c:pt>
                <c:pt idx="492">
                  <c:v>-3.9000000000000021</c:v>
                </c:pt>
                <c:pt idx="493">
                  <c:v>-3.8999999999999986</c:v>
                </c:pt>
                <c:pt idx="494">
                  <c:v>-4.2999999999999972</c:v>
                </c:pt>
                <c:pt idx="495">
                  <c:v>-4.1000000000000014</c:v>
                </c:pt>
                <c:pt idx="496">
                  <c:v>-3.2999999999999972</c:v>
                </c:pt>
                <c:pt idx="497">
                  <c:v>-3.1999999999999993</c:v>
                </c:pt>
                <c:pt idx="498">
                  <c:v>-3.5999999999999979</c:v>
                </c:pt>
                <c:pt idx="499">
                  <c:v>-5.3000000000000007</c:v>
                </c:pt>
                <c:pt idx="500">
                  <c:v>-5.7000000000000028</c:v>
                </c:pt>
                <c:pt idx="501">
                  <c:v>-5.5</c:v>
                </c:pt>
                <c:pt idx="502">
                  <c:v>-5.4000000000000021</c:v>
                </c:pt>
                <c:pt idx="503">
                  <c:v>-2.8999999999999986</c:v>
                </c:pt>
                <c:pt idx="504">
                  <c:v>-3.6999999999999993</c:v>
                </c:pt>
                <c:pt idx="505">
                  <c:v>-3.6999999999999993</c:v>
                </c:pt>
                <c:pt idx="506">
                  <c:v>-2.6999999999999993</c:v>
                </c:pt>
                <c:pt idx="507">
                  <c:v>-3.3000000000000007</c:v>
                </c:pt>
                <c:pt idx="508">
                  <c:v>-3.8000000000000007</c:v>
                </c:pt>
                <c:pt idx="509">
                  <c:v>-5.7999999999999972</c:v>
                </c:pt>
                <c:pt idx="510">
                  <c:v>-5.8999999999999986</c:v>
                </c:pt>
                <c:pt idx="511">
                  <c:v>-4.7999999999999972</c:v>
                </c:pt>
                <c:pt idx="512">
                  <c:v>-5.0000000000000036</c:v>
                </c:pt>
                <c:pt idx="513">
                  <c:v>-4.1999999999999993</c:v>
                </c:pt>
                <c:pt idx="514">
                  <c:v>-7.3000000000000007</c:v>
                </c:pt>
                <c:pt idx="515">
                  <c:v>-2.6000000000000014</c:v>
                </c:pt>
                <c:pt idx="516">
                  <c:v>-1.8000000000000007</c:v>
                </c:pt>
                <c:pt idx="517">
                  <c:v>-4.4000000000000021</c:v>
                </c:pt>
                <c:pt idx="518">
                  <c:v>-3.6000000000000014</c:v>
                </c:pt>
                <c:pt idx="519">
                  <c:v>-5.0000000000000036</c:v>
                </c:pt>
                <c:pt idx="520">
                  <c:v>-4.1999999999999993</c:v>
                </c:pt>
                <c:pt idx="521">
                  <c:v>-7.3000000000000007</c:v>
                </c:pt>
                <c:pt idx="522">
                  <c:v>0</c:v>
                </c:pt>
                <c:pt idx="523">
                  <c:v>-5.6999999999999957</c:v>
                </c:pt>
                <c:pt idx="524">
                  <c:v>-5.6999999999999957</c:v>
                </c:pt>
                <c:pt idx="525">
                  <c:v>-4.7000000000000028</c:v>
                </c:pt>
                <c:pt idx="526">
                  <c:v>-7.5</c:v>
                </c:pt>
                <c:pt idx="527">
                  <c:v>-6.3000000000000043</c:v>
                </c:pt>
                <c:pt idx="528">
                  <c:v>-6</c:v>
                </c:pt>
                <c:pt idx="529">
                  <c:v>-6.3999999999999986</c:v>
                </c:pt>
                <c:pt idx="530">
                  <c:v>1</c:v>
                </c:pt>
                <c:pt idx="531">
                  <c:v>-5.5399999999999991</c:v>
                </c:pt>
                <c:pt idx="532">
                  <c:v>-6.7299999999999969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-5.7099999999999937</c:v>
                </c:pt>
                <c:pt idx="540">
                  <c:v>-5.6200000000000045</c:v>
                </c:pt>
                <c:pt idx="541">
                  <c:v>-5.5</c:v>
                </c:pt>
                <c:pt idx="542">
                  <c:v>-6.82</c:v>
                </c:pt>
                <c:pt idx="543">
                  <c:v>-6.1999999999999957</c:v>
                </c:pt>
                <c:pt idx="544">
                  <c:v>-6.029999999999994</c:v>
                </c:pt>
                <c:pt idx="545">
                  <c:v>-6.07</c:v>
                </c:pt>
                <c:pt idx="546">
                  <c:v>-5.8500000000000014</c:v>
                </c:pt>
                <c:pt idx="547">
                  <c:v>-5.7299999999999969</c:v>
                </c:pt>
                <c:pt idx="548">
                  <c:v>-5.6600000000000037</c:v>
                </c:pt>
                <c:pt idx="549">
                  <c:v>-5.93</c:v>
                </c:pt>
                <c:pt idx="550">
                  <c:v>-6.5300000000000011</c:v>
                </c:pt>
                <c:pt idx="551">
                  <c:v>-6.6300000000000026</c:v>
                </c:pt>
                <c:pt idx="552">
                  <c:v>-5.2999999999999972</c:v>
                </c:pt>
                <c:pt idx="553">
                  <c:v>-5.6199999999999974</c:v>
                </c:pt>
                <c:pt idx="554">
                  <c:v>-4</c:v>
                </c:pt>
                <c:pt idx="555">
                  <c:v>-4.5</c:v>
                </c:pt>
                <c:pt idx="556">
                  <c:v>-3.5</c:v>
                </c:pt>
                <c:pt idx="557">
                  <c:v>-4.3000000000000007</c:v>
                </c:pt>
                <c:pt idx="558">
                  <c:v>-9.2000000000000028</c:v>
                </c:pt>
                <c:pt idx="559">
                  <c:v>-8.7999999999999972</c:v>
                </c:pt>
                <c:pt idx="560">
                  <c:v>-9.8999999999999986</c:v>
                </c:pt>
                <c:pt idx="561">
                  <c:v>-5.2000000000000028</c:v>
                </c:pt>
                <c:pt idx="562">
                  <c:v>-6.5</c:v>
                </c:pt>
                <c:pt idx="563">
                  <c:v>-3.7999999999999972</c:v>
                </c:pt>
                <c:pt idx="564">
                  <c:v>-8.7000000000000028</c:v>
                </c:pt>
                <c:pt idx="565">
                  <c:v>-3.7000000000000028</c:v>
                </c:pt>
                <c:pt idx="566">
                  <c:v>-7</c:v>
                </c:pt>
                <c:pt idx="567">
                  <c:v>-7.8000000000000007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0D-48FA-999F-AD3E2C514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25760"/>
        <c:axId val="128727296"/>
      </c:scatterChart>
      <c:valAx>
        <c:axId val="12872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727296"/>
        <c:crosses val="autoZero"/>
        <c:crossBetween val="midCat"/>
      </c:valAx>
      <c:valAx>
        <c:axId val="128727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725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Lorraine</c:v>
          </c:tx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56-4811-9E5C-68B1E957A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39584"/>
        <c:axId val="128757760"/>
      </c:scatterChart>
      <c:valAx>
        <c:axId val="12873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757760"/>
        <c:crosses val="autoZero"/>
        <c:crossBetween val="midCat"/>
      </c:valAx>
      <c:valAx>
        <c:axId val="128757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739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xVal>
          <c:yVal>
            <c:numRef>
              <c:f>World!$Y$123:$Y$245</c:f>
              <c:numCache>
                <c:formatCode>General</c:formatCode>
                <c:ptCount val="123"/>
                <c:pt idx="0">
                  <c:v>2.6838017751479288</c:v>
                </c:pt>
                <c:pt idx="1">
                  <c:v>3.5189919649379107</c:v>
                </c:pt>
                <c:pt idx="2">
                  <c:v>2.4325121526500029</c:v>
                </c:pt>
                <c:pt idx="3">
                  <c:v>2.3416633091262864</c:v>
                </c:pt>
                <c:pt idx="4">
                  <c:v>3.0825892857142851</c:v>
                </c:pt>
                <c:pt idx="5">
                  <c:v>2.4439957241832371</c:v>
                </c:pt>
                <c:pt idx="6">
                  <c:v>3.2471706654594841</c:v>
                </c:pt>
                <c:pt idx="7">
                  <c:v>2.6112499999999996</c:v>
                </c:pt>
                <c:pt idx="8">
                  <c:v>2.5708487796029877</c:v>
                </c:pt>
                <c:pt idx="9">
                  <c:v>2.5551948426298785</c:v>
                </c:pt>
                <c:pt idx="10">
                  <c:v>3.0360292265054167</c:v>
                </c:pt>
                <c:pt idx="11">
                  <c:v>2.9266880048773047</c:v>
                </c:pt>
                <c:pt idx="12">
                  <c:v>2.6532140248356462</c:v>
                </c:pt>
                <c:pt idx="13">
                  <c:v>2.4904315886134074</c:v>
                </c:pt>
                <c:pt idx="14">
                  <c:v>2.4600087095369436</c:v>
                </c:pt>
                <c:pt idx="15">
                  <c:v>2.9580856576741348</c:v>
                </c:pt>
                <c:pt idx="16">
                  <c:v>2.5882929307591809</c:v>
                </c:pt>
                <c:pt idx="17">
                  <c:v>2.781057308139693</c:v>
                </c:pt>
                <c:pt idx="18">
                  <c:v>2.2351797862001948</c:v>
                </c:pt>
                <c:pt idx="19">
                  <c:v>2.4974279835390942</c:v>
                </c:pt>
                <c:pt idx="20">
                  <c:v>2.6822222222222223</c:v>
                </c:pt>
                <c:pt idx="21">
                  <c:v>2.6323828124999995</c:v>
                </c:pt>
                <c:pt idx="22">
                  <c:v>2.5459271105125829</c:v>
                </c:pt>
                <c:pt idx="23">
                  <c:v>2.4085002975600083</c:v>
                </c:pt>
                <c:pt idx="24">
                  <c:v>2.5755234695508551</c:v>
                </c:pt>
                <c:pt idx="25">
                  <c:v>2.330729166666667</c:v>
                </c:pt>
                <c:pt idx="26">
                  <c:v>2.9087795204615108</c:v>
                </c:pt>
                <c:pt idx="27">
                  <c:v>2.5380697332493183</c:v>
                </c:pt>
                <c:pt idx="28">
                  <c:v>2.397341797262448</c:v>
                </c:pt>
                <c:pt idx="29">
                  <c:v>2.6431692323324696</c:v>
                </c:pt>
                <c:pt idx="30">
                  <c:v>2.7918737672583833</c:v>
                </c:pt>
                <c:pt idx="31">
                  <c:v>1.9987505206164102</c:v>
                </c:pt>
                <c:pt idx="32">
                  <c:v>2.3979847750865053</c:v>
                </c:pt>
                <c:pt idx="33">
                  <c:v>3.0580124869927157</c:v>
                </c:pt>
                <c:pt idx="34">
                  <c:v>2.6038699274388604</c:v>
                </c:pt>
                <c:pt idx="35">
                  <c:v>2.8835242345744518</c:v>
                </c:pt>
                <c:pt idx="36">
                  <c:v>2.6782657003611017</c:v>
                </c:pt>
                <c:pt idx="37">
                  <c:v>2.3128437173686036</c:v>
                </c:pt>
                <c:pt idx="38">
                  <c:v>2.2941961041934165</c:v>
                </c:pt>
                <c:pt idx="39">
                  <c:v>2.3006578227560199</c:v>
                </c:pt>
                <c:pt idx="40">
                  <c:v>2.5451814172436111</c:v>
                </c:pt>
                <c:pt idx="41">
                  <c:v>2.7346699999158273</c:v>
                </c:pt>
                <c:pt idx="42">
                  <c:v>2.7371868825502914</c:v>
                </c:pt>
                <c:pt idx="43">
                  <c:v>2.740988400483682</c:v>
                </c:pt>
                <c:pt idx="44">
                  <c:v>2.6793055650268145</c:v>
                </c:pt>
                <c:pt idx="45">
                  <c:v>2.6015426986725725</c:v>
                </c:pt>
                <c:pt idx="46">
                  <c:v>2.6811461026312395</c:v>
                </c:pt>
                <c:pt idx="47">
                  <c:v>2.6798766018035129</c:v>
                </c:pt>
                <c:pt idx="48">
                  <c:v>2.7640047551441604</c:v>
                </c:pt>
                <c:pt idx="49">
                  <c:v>2.771072787822864</c:v>
                </c:pt>
                <c:pt idx="50">
                  <c:v>2.2751870784443127</c:v>
                </c:pt>
                <c:pt idx="51">
                  <c:v>2.7543410156519861</c:v>
                </c:pt>
                <c:pt idx="52">
                  <c:v>2.8449611611836398</c:v>
                </c:pt>
                <c:pt idx="53">
                  <c:v>2.4154838709677415</c:v>
                </c:pt>
                <c:pt idx="54">
                  <c:v>2.3224643486620731</c:v>
                </c:pt>
                <c:pt idx="55">
                  <c:v>2.2931054942446893</c:v>
                </c:pt>
                <c:pt idx="56">
                  <c:v>3.1744249454689668</c:v>
                </c:pt>
                <c:pt idx="57">
                  <c:v>2.7038872356254648</c:v>
                </c:pt>
                <c:pt idx="58">
                  <c:v>2.3682469135802471</c:v>
                </c:pt>
                <c:pt idx="59">
                  <c:v>2.8513408669252822</c:v>
                </c:pt>
                <c:pt idx="60">
                  <c:v>2.2507635680162896</c:v>
                </c:pt>
                <c:pt idx="61">
                  <c:v>3.0876810156714942</c:v>
                </c:pt>
                <c:pt idx="62">
                  <c:v>2.488783126014062</c:v>
                </c:pt>
                <c:pt idx="63">
                  <c:v>2.4869927159209153</c:v>
                </c:pt>
                <c:pt idx="64">
                  <c:v>3.0345941061076953</c:v>
                </c:pt>
                <c:pt idx="65">
                  <c:v>2.7286208601087494</c:v>
                </c:pt>
                <c:pt idx="66">
                  <c:v>3.0577732742639898</c:v>
                </c:pt>
                <c:pt idx="67">
                  <c:v>3.2596582779227332</c:v>
                </c:pt>
                <c:pt idx="68">
                  <c:v>2.5805894629371053</c:v>
                </c:pt>
                <c:pt idx="69">
                  <c:v>2.9741458910433982</c:v>
                </c:pt>
                <c:pt idx="70">
                  <c:v>8.2844650205761308E-4</c:v>
                </c:pt>
                <c:pt idx="71">
                  <c:v>2.1229332046840055</c:v>
                </c:pt>
                <c:pt idx="72">
                  <c:v>2.5485724310337261</c:v>
                </c:pt>
                <c:pt idx="73">
                  <c:v>2.5831999999999997</c:v>
                </c:pt>
                <c:pt idx="74">
                  <c:v>1.9818298027757488</c:v>
                </c:pt>
                <c:pt idx="75">
                  <c:v>2.2107834185536892</c:v>
                </c:pt>
                <c:pt idx="76">
                  <c:v>2.6899902818270163</c:v>
                </c:pt>
                <c:pt idx="77">
                  <c:v>2.4234595096245646</c:v>
                </c:pt>
                <c:pt idx="78">
                  <c:v>2.4103168206336414</c:v>
                </c:pt>
                <c:pt idx="79">
                  <c:v>2.9525510204081638</c:v>
                </c:pt>
                <c:pt idx="80">
                  <c:v>2.0205839109430794</c:v>
                </c:pt>
                <c:pt idx="81">
                  <c:v>2.7728647887902693</c:v>
                </c:pt>
                <c:pt idx="82">
                  <c:v>2.4427625622453601</c:v>
                </c:pt>
                <c:pt idx="83">
                  <c:v>2.5183431952662723</c:v>
                </c:pt>
                <c:pt idx="84">
                  <c:v>2.3422851562499996</c:v>
                </c:pt>
                <c:pt idx="85">
                  <c:v>2.1618655692729769</c:v>
                </c:pt>
                <c:pt idx="86">
                  <c:v>2.3957100591715972</c:v>
                </c:pt>
                <c:pt idx="87">
                  <c:v>2.2695647106811956</c:v>
                </c:pt>
                <c:pt idx="88">
                  <c:v>2.3968027210884353</c:v>
                </c:pt>
                <c:pt idx="89">
                  <c:v>2.2443166899296587</c:v>
                </c:pt>
                <c:pt idx="90">
                  <c:v>2.2591349478773419</c:v>
                </c:pt>
                <c:pt idx="91">
                  <c:v>2.2020002974419994</c:v>
                </c:pt>
                <c:pt idx="92">
                  <c:v>2.3898028317578808</c:v>
                </c:pt>
                <c:pt idx="93">
                  <c:v>2.4255593502707207</c:v>
                </c:pt>
                <c:pt idx="94">
                  <c:v>2.3968989563103249</c:v>
                </c:pt>
                <c:pt idx="95">
                  <c:v>3.0351632860834843</c:v>
                </c:pt>
                <c:pt idx="96">
                  <c:v>3.7043444828911953</c:v>
                </c:pt>
                <c:pt idx="97">
                  <c:v>2.7768166089965396</c:v>
                </c:pt>
                <c:pt idx="98">
                  <c:v>2.9538319482917825</c:v>
                </c:pt>
                <c:pt idx="99">
                  <c:v>2.126482697774728</c:v>
                </c:pt>
                <c:pt idx="100">
                  <c:v>2.1980609418282553</c:v>
                </c:pt>
                <c:pt idx="101">
                  <c:v>2.2543043228139381</c:v>
                </c:pt>
                <c:pt idx="102">
                  <c:v>1.8987768595041323</c:v>
                </c:pt>
                <c:pt idx="103">
                  <c:v>2.1308089846970577</c:v>
                </c:pt>
                <c:pt idx="104">
                  <c:v>2.8441558441558445</c:v>
                </c:pt>
                <c:pt idx="105">
                  <c:v>2.839649860628882</c:v>
                </c:pt>
                <c:pt idx="106">
                  <c:v>3.2439296057028284</c:v>
                </c:pt>
                <c:pt idx="107">
                  <c:v>2.2769445261357819</c:v>
                </c:pt>
                <c:pt idx="108">
                  <c:v>2.5591630068823115</c:v>
                </c:pt>
                <c:pt idx="109">
                  <c:v>2.581744170045539</c:v>
                </c:pt>
                <c:pt idx="110">
                  <c:v>2.3607407407407401</c:v>
                </c:pt>
                <c:pt idx="111">
                  <c:v>2.261806638449543</c:v>
                </c:pt>
                <c:pt idx="112">
                  <c:v>2.3274966791450309</c:v>
                </c:pt>
                <c:pt idx="113">
                  <c:v>2.5360047609601271</c:v>
                </c:pt>
                <c:pt idx="114">
                  <c:v>2.621070126434681</c:v>
                </c:pt>
                <c:pt idx="115">
                  <c:v>2.5714900380545038</c:v>
                </c:pt>
                <c:pt idx="116">
                  <c:v>1.82525564803805</c:v>
                </c:pt>
                <c:pt idx="117">
                  <c:v>2.618437646994662</c:v>
                </c:pt>
                <c:pt idx="118">
                  <c:v>2.3331110427139974</c:v>
                </c:pt>
                <c:pt idx="119">
                  <c:v>2.3772374660782325</c:v>
                </c:pt>
                <c:pt idx="120">
                  <c:v>2.2009906242034707</c:v>
                </c:pt>
                <c:pt idx="121">
                  <c:v>2.4212648022171832</c:v>
                </c:pt>
                <c:pt idx="122">
                  <c:v>2.6438671874999997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BE-416A-BA98-B12D1E038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82336"/>
        <c:axId val="128783872"/>
      </c:scatterChart>
      <c:valAx>
        <c:axId val="12878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783872"/>
        <c:crosses val="autoZero"/>
        <c:crossBetween val="midCat"/>
      </c:valAx>
      <c:valAx>
        <c:axId val="128783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782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World!$O$463:$O$477</c:f>
              <c:numCache>
                <c:formatCode>General</c:formatCode>
                <c:ptCount val="15"/>
                <c:pt idx="0">
                  <c:v>1.0902906617192329</c:v>
                </c:pt>
                <c:pt idx="1">
                  <c:v>1.0855305466237941</c:v>
                </c:pt>
                <c:pt idx="2">
                  <c:v>1.1236611489776047</c:v>
                </c:pt>
                <c:pt idx="3">
                  <c:v>1.1276459268762027</c:v>
                </c:pt>
                <c:pt idx="4">
                  <c:v>1.1365695792880259</c:v>
                </c:pt>
                <c:pt idx="5">
                  <c:v>1.1355877616747181</c:v>
                </c:pt>
                <c:pt idx="6">
                  <c:v>1.135290363752393</c:v>
                </c:pt>
                <c:pt idx="7">
                  <c:v>1.1404605263157896</c:v>
                </c:pt>
                <c:pt idx="8">
                  <c:v>1.1405946994182288</c:v>
                </c:pt>
                <c:pt idx="9">
                  <c:v>1.1406147809025509</c:v>
                </c:pt>
                <c:pt idx="10">
                  <c:v>1.1548513557660895</c:v>
                </c:pt>
                <c:pt idx="11">
                  <c:v>1.1704619388418998</c:v>
                </c:pt>
                <c:pt idx="12">
                  <c:v>0.98954443614637788</c:v>
                </c:pt>
                <c:pt idx="13">
                  <c:v>0.9600933488914819</c:v>
                </c:pt>
                <c:pt idx="14">
                  <c:v>0.96122401308105576</c:v>
                </c:pt>
              </c:numCache>
            </c:numRef>
          </c:xVal>
          <c:yVal>
            <c:numRef>
              <c:f>World!$L$463:$L$477</c:f>
              <c:numCache>
                <c:formatCode>General</c:formatCode>
                <c:ptCount val="15"/>
                <c:pt idx="0">
                  <c:v>-2.9199999999999946</c:v>
                </c:pt>
                <c:pt idx="1">
                  <c:v>-2.6599999999999966</c:v>
                </c:pt>
                <c:pt idx="2">
                  <c:v>-3.8099999999999987</c:v>
                </c:pt>
                <c:pt idx="3">
                  <c:v>-3.9799999999999969</c:v>
                </c:pt>
                <c:pt idx="4">
                  <c:v>-4.2199999999999989</c:v>
                </c:pt>
                <c:pt idx="5">
                  <c:v>-4.2099999999999973</c:v>
                </c:pt>
                <c:pt idx="6">
                  <c:v>-4.2399999999999984</c:v>
                </c:pt>
                <c:pt idx="7">
                  <c:v>-4.2700000000000031</c:v>
                </c:pt>
                <c:pt idx="8">
                  <c:v>-4.3499999999999979</c:v>
                </c:pt>
                <c:pt idx="9">
                  <c:v>-4.3000000000000043</c:v>
                </c:pt>
                <c:pt idx="10">
                  <c:v>-4.740000000000002</c:v>
                </c:pt>
                <c:pt idx="11">
                  <c:v>-5.2399999999999984</c:v>
                </c:pt>
                <c:pt idx="12">
                  <c:v>0.42000000000000171</c:v>
                </c:pt>
                <c:pt idx="13">
                  <c:v>1.7100000000000009</c:v>
                </c:pt>
                <c:pt idx="14">
                  <c:v>1.6600000000000037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A3-403D-BE38-23143B8B9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11776"/>
        <c:axId val="128813312"/>
      </c:scatterChart>
      <c:valAx>
        <c:axId val="12881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813312"/>
        <c:crosses val="autoZero"/>
        <c:crossBetween val="midCat"/>
      </c:valAx>
      <c:valAx>
        <c:axId val="12881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811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Sheet1!$H$2:$H$65</c:f>
              <c:numCache>
                <c:formatCode>General</c:formatCode>
                <c:ptCount val="64"/>
                <c:pt idx="0">
                  <c:v>-0.89999999999999858</c:v>
                </c:pt>
                <c:pt idx="1">
                  <c:v>-3</c:v>
                </c:pt>
                <c:pt idx="2">
                  <c:v>-3.3000000000000007</c:v>
                </c:pt>
                <c:pt idx="3">
                  <c:v>-2.1999999999999993</c:v>
                </c:pt>
                <c:pt idx="4">
                  <c:v>-3.5</c:v>
                </c:pt>
                <c:pt idx="5">
                  <c:v>-2.5</c:v>
                </c:pt>
                <c:pt idx="6">
                  <c:v>-6.3000000000000007</c:v>
                </c:pt>
                <c:pt idx="7">
                  <c:v>-2.9000000000000021</c:v>
                </c:pt>
                <c:pt idx="8">
                  <c:v>-3.3999999999999986</c:v>
                </c:pt>
                <c:pt idx="9">
                  <c:v>-5.8999999999999986</c:v>
                </c:pt>
                <c:pt idx="10">
                  <c:v>-5.2999999999999972</c:v>
                </c:pt>
                <c:pt idx="11">
                  <c:v>-1</c:v>
                </c:pt>
                <c:pt idx="12">
                  <c:v>-1.3999999999999986</c:v>
                </c:pt>
                <c:pt idx="13">
                  <c:v>-2.8000000000000043</c:v>
                </c:pt>
                <c:pt idx="14">
                  <c:v>-3.8999999999999986</c:v>
                </c:pt>
                <c:pt idx="15">
                  <c:v>-2.3000000000000043</c:v>
                </c:pt>
                <c:pt idx="16">
                  <c:v>0.10000000000000142</c:v>
                </c:pt>
                <c:pt idx="17">
                  <c:v>-0.40000000000000568</c:v>
                </c:pt>
                <c:pt idx="18">
                  <c:v>-0.39999999999999858</c:v>
                </c:pt>
                <c:pt idx="19">
                  <c:v>-3.5999999999999979</c:v>
                </c:pt>
                <c:pt idx="20">
                  <c:v>-6.5</c:v>
                </c:pt>
                <c:pt idx="21">
                  <c:v>-0.69999999999999929</c:v>
                </c:pt>
                <c:pt idx="22">
                  <c:v>-4.1999999999999993</c:v>
                </c:pt>
                <c:pt idx="23">
                  <c:v>-1.3000000000000007</c:v>
                </c:pt>
                <c:pt idx="24">
                  <c:v>-1</c:v>
                </c:pt>
                <c:pt idx="25">
                  <c:v>-1.2000000000000028</c:v>
                </c:pt>
                <c:pt idx="26">
                  <c:v>-1.6999999999999957</c:v>
                </c:pt>
                <c:pt idx="27">
                  <c:v>-2.2000000000000028</c:v>
                </c:pt>
                <c:pt idx="28">
                  <c:v>-1.2000000000000028</c:v>
                </c:pt>
                <c:pt idx="29">
                  <c:v>-1.2000000000000028</c:v>
                </c:pt>
                <c:pt idx="30">
                  <c:v>-4</c:v>
                </c:pt>
                <c:pt idx="31">
                  <c:v>-3.3000000000000007</c:v>
                </c:pt>
                <c:pt idx="32">
                  <c:v>-4</c:v>
                </c:pt>
                <c:pt idx="33">
                  <c:v>-2</c:v>
                </c:pt>
                <c:pt idx="34">
                  <c:v>-3.3316568627451026</c:v>
                </c:pt>
                <c:pt idx="35">
                  <c:v>-1.640500000000003</c:v>
                </c:pt>
                <c:pt idx="36">
                  <c:v>-0.80000000000000071</c:v>
                </c:pt>
                <c:pt idx="37">
                  <c:v>-0.87000000000000099</c:v>
                </c:pt>
                <c:pt idx="38">
                  <c:v>-4.4399999999999977</c:v>
                </c:pt>
                <c:pt idx="39">
                  <c:v>-4.1300000000000026</c:v>
                </c:pt>
                <c:pt idx="40">
                  <c:v>-1.9400000000000013</c:v>
                </c:pt>
                <c:pt idx="41">
                  <c:v>-2.490000000000002</c:v>
                </c:pt>
                <c:pt idx="42">
                  <c:v>-3.9899999999999949</c:v>
                </c:pt>
                <c:pt idx="43">
                  <c:v>-2.6799999999999997</c:v>
                </c:pt>
                <c:pt idx="44">
                  <c:v>-4.8299999999999983</c:v>
                </c:pt>
                <c:pt idx="45">
                  <c:v>-3.2000000000000028</c:v>
                </c:pt>
                <c:pt idx="46">
                  <c:v>-1.8000000000000007</c:v>
                </c:pt>
                <c:pt idx="47">
                  <c:v>-2</c:v>
                </c:pt>
                <c:pt idx="48">
                  <c:v>-2.1000000000000014</c:v>
                </c:pt>
                <c:pt idx="49">
                  <c:v>-2</c:v>
                </c:pt>
                <c:pt idx="50">
                  <c:v>-2.2999999999999972</c:v>
                </c:pt>
                <c:pt idx="51">
                  <c:v>-2</c:v>
                </c:pt>
                <c:pt idx="52">
                  <c:v>-3</c:v>
                </c:pt>
                <c:pt idx="53">
                  <c:v>-2.7999999999999972</c:v>
                </c:pt>
                <c:pt idx="54">
                  <c:v>-2.5999999999999979</c:v>
                </c:pt>
                <c:pt idx="55">
                  <c:v>-2.3000000000000007</c:v>
                </c:pt>
                <c:pt idx="56">
                  <c:v>-2.3999999999999986</c:v>
                </c:pt>
                <c:pt idx="57">
                  <c:v>-2.9000000000000021</c:v>
                </c:pt>
                <c:pt idx="58">
                  <c:v>-2.7999999999999972</c:v>
                </c:pt>
                <c:pt idx="59">
                  <c:v>-2.5</c:v>
                </c:pt>
                <c:pt idx="60">
                  <c:v>-2.6999999999999993</c:v>
                </c:pt>
                <c:pt idx="61">
                  <c:v>-2.6000000000000014</c:v>
                </c:pt>
                <c:pt idx="62">
                  <c:v>-3</c:v>
                </c:pt>
                <c:pt idx="63">
                  <c:v>-10.577999999999999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64-4A58-BF7A-2C5E135E5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090752"/>
        <c:axId val="116092288"/>
      </c:lineChart>
      <c:catAx>
        <c:axId val="116090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6092288"/>
        <c:crosses val="autoZero"/>
        <c:auto val="1"/>
        <c:lblAlgn val="ctr"/>
        <c:lblOffset val="100"/>
        <c:noMultiLvlLbl val="0"/>
      </c:catAx>
      <c:valAx>
        <c:axId val="116092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090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Leclercville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xVal>
          <c:yVal>
            <c:numRef>
              <c:f>chatellier!$AA$37:$AA$72</c:f>
              <c:numCache>
                <c:formatCode>General</c:formatCode>
                <c:ptCount val="36"/>
                <c:pt idx="0">
                  <c:v>-11.199999999999996</c:v>
                </c:pt>
                <c:pt idx="1">
                  <c:v>-12.099999999999994</c:v>
                </c:pt>
                <c:pt idx="2">
                  <c:v>-12.899999999999999</c:v>
                </c:pt>
                <c:pt idx="3">
                  <c:v>-11.200000000000003</c:v>
                </c:pt>
                <c:pt idx="4">
                  <c:v>-12.3</c:v>
                </c:pt>
                <c:pt idx="5">
                  <c:v>-10.900000000000002</c:v>
                </c:pt>
                <c:pt idx="6">
                  <c:v>-12.899999999999999</c:v>
                </c:pt>
                <c:pt idx="7">
                  <c:v>-13.000000000000004</c:v>
                </c:pt>
                <c:pt idx="8">
                  <c:v>-13.799999999999997</c:v>
                </c:pt>
                <c:pt idx="9">
                  <c:v>-13.100000000000001</c:v>
                </c:pt>
                <c:pt idx="10">
                  <c:v>-14.099999999999998</c:v>
                </c:pt>
                <c:pt idx="11">
                  <c:v>-14.299999999999997</c:v>
                </c:pt>
                <c:pt idx="12">
                  <c:v>-14.299999999999997</c:v>
                </c:pt>
                <c:pt idx="13">
                  <c:v>-15</c:v>
                </c:pt>
                <c:pt idx="14">
                  <c:v>-15.100000000000001</c:v>
                </c:pt>
                <c:pt idx="15">
                  <c:v>-13.400000000000002</c:v>
                </c:pt>
                <c:pt idx="16">
                  <c:v>-13.400000000000002</c:v>
                </c:pt>
                <c:pt idx="17">
                  <c:v>-14.799999999999997</c:v>
                </c:pt>
                <c:pt idx="18">
                  <c:v>-13.899999999999999</c:v>
                </c:pt>
                <c:pt idx="19">
                  <c:v>-13.399999999999999</c:v>
                </c:pt>
                <c:pt idx="20">
                  <c:v>-14.5</c:v>
                </c:pt>
                <c:pt idx="21">
                  <c:v>-12.899999999999999</c:v>
                </c:pt>
                <c:pt idx="22">
                  <c:v>-12.2</c:v>
                </c:pt>
                <c:pt idx="23">
                  <c:v>-11.5</c:v>
                </c:pt>
                <c:pt idx="24">
                  <c:v>-10.8</c:v>
                </c:pt>
                <c:pt idx="25">
                  <c:v>-11</c:v>
                </c:pt>
                <c:pt idx="26">
                  <c:v>-12.299999999999997</c:v>
                </c:pt>
                <c:pt idx="27">
                  <c:v>-11.399999999999999</c:v>
                </c:pt>
                <c:pt idx="28">
                  <c:v>-10.799999999999997</c:v>
                </c:pt>
                <c:pt idx="29">
                  <c:v>-10.199999999999999</c:v>
                </c:pt>
                <c:pt idx="30">
                  <c:v>-5.8999999999999986</c:v>
                </c:pt>
                <c:pt idx="31">
                  <c:v>-0.5</c:v>
                </c:pt>
                <c:pt idx="32">
                  <c:v>-0.20000000000000284</c:v>
                </c:pt>
                <c:pt idx="33">
                  <c:v>-1.2999999999999972</c:v>
                </c:pt>
                <c:pt idx="34">
                  <c:v>0.5</c:v>
                </c:pt>
                <c:pt idx="35">
                  <c:v>-0.5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3A-4ABC-A9BE-A8FC762A6E40}"/>
            </c:ext>
          </c:extLst>
        </c:ser>
        <c:ser>
          <c:idx val="2"/>
          <c:order val="2"/>
          <c:tx>
            <c:v>St. Edouard 1a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3A-4ABC-A9BE-A8FC762A6E40}"/>
            </c:ext>
          </c:extLst>
        </c:ser>
        <c:ser>
          <c:idx val="3"/>
          <c:order val="3"/>
          <c:tx>
            <c:v>Fortierville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chatellier!$Z$2:$Z$36</c:f>
              <c:numCache>
                <c:formatCode>General</c:formatCode>
                <c:ptCount val="35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</c:numCache>
            </c:numRef>
          </c:xVal>
          <c:yVal>
            <c:numRef>
              <c:f>chatellier!$AA$2:$AA$36</c:f>
              <c:numCache>
                <c:formatCode>General</c:formatCode>
                <c:ptCount val="35"/>
                <c:pt idx="0">
                  <c:v>-12.800000000000004</c:v>
                </c:pt>
                <c:pt idx="1">
                  <c:v>-11.899999999999999</c:v>
                </c:pt>
                <c:pt idx="3">
                  <c:v>-11.900000000000006</c:v>
                </c:pt>
                <c:pt idx="4">
                  <c:v>-11.299999999999997</c:v>
                </c:pt>
                <c:pt idx="5">
                  <c:v>-11.799999999999997</c:v>
                </c:pt>
                <c:pt idx="6">
                  <c:v>-12.200000000000003</c:v>
                </c:pt>
                <c:pt idx="7">
                  <c:v>-9.9000000000000057</c:v>
                </c:pt>
                <c:pt idx="8">
                  <c:v>-11.600000000000001</c:v>
                </c:pt>
                <c:pt idx="9">
                  <c:v>-11.199999999999996</c:v>
                </c:pt>
                <c:pt idx="10">
                  <c:v>-10.799999999999997</c:v>
                </c:pt>
                <c:pt idx="11">
                  <c:v>-12</c:v>
                </c:pt>
                <c:pt idx="12">
                  <c:v>-12.299999999999997</c:v>
                </c:pt>
                <c:pt idx="13">
                  <c:v>-11.700000000000003</c:v>
                </c:pt>
                <c:pt idx="14">
                  <c:v>-12.400000000000006</c:v>
                </c:pt>
                <c:pt idx="15">
                  <c:v>-11.700000000000003</c:v>
                </c:pt>
                <c:pt idx="16">
                  <c:v>-10.700000000000003</c:v>
                </c:pt>
                <c:pt idx="17">
                  <c:v>-13.799999999999997</c:v>
                </c:pt>
                <c:pt idx="18">
                  <c:v>-12.899999999999999</c:v>
                </c:pt>
                <c:pt idx="19">
                  <c:v>-12.600000000000001</c:v>
                </c:pt>
                <c:pt idx="20">
                  <c:v>-12.999999999999996</c:v>
                </c:pt>
                <c:pt idx="21">
                  <c:v>-13.100000000000001</c:v>
                </c:pt>
                <c:pt idx="22">
                  <c:v>-12.799999999999997</c:v>
                </c:pt>
                <c:pt idx="23">
                  <c:v>-13.899999999999999</c:v>
                </c:pt>
                <c:pt idx="24">
                  <c:v>-14.100000000000001</c:v>
                </c:pt>
                <c:pt idx="25">
                  <c:v>-13.7</c:v>
                </c:pt>
                <c:pt idx="26">
                  <c:v>-13.3</c:v>
                </c:pt>
                <c:pt idx="27">
                  <c:v>-13.5</c:v>
                </c:pt>
                <c:pt idx="28">
                  <c:v>-13.099999999999998</c:v>
                </c:pt>
                <c:pt idx="29">
                  <c:v>-13.200000000000003</c:v>
                </c:pt>
                <c:pt idx="30">
                  <c:v>-13.900000000000002</c:v>
                </c:pt>
                <c:pt idx="31">
                  <c:v>-11.800000000000004</c:v>
                </c:pt>
                <c:pt idx="32">
                  <c:v>-13.400000000000002</c:v>
                </c:pt>
                <c:pt idx="33">
                  <c:v>-11.700000000000003</c:v>
                </c:pt>
                <c:pt idx="34">
                  <c:v>-9.6000000000000014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3A-4ABC-A9BE-A8FC762A6E40}"/>
            </c:ext>
          </c:extLst>
        </c:ser>
        <c:ser>
          <c:idx val="0"/>
          <c:order val="0"/>
          <c:tx>
            <c:v>St. Edouard 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xVal>
          <c:y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E3A-4ABC-A9BE-A8FC762A6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847360"/>
        <c:axId val="116848896"/>
      </c:scatterChart>
      <c:valAx>
        <c:axId val="11684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848896"/>
        <c:crosses val="autoZero"/>
        <c:crossBetween val="midCat"/>
      </c:valAx>
      <c:valAx>
        <c:axId val="116848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6847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7B-49EB-8E0B-68C85CB94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74368"/>
        <c:axId val="128875904"/>
      </c:lineChart>
      <c:catAx>
        <c:axId val="128874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28875904"/>
        <c:crosses val="autoZero"/>
        <c:auto val="1"/>
        <c:lblAlgn val="ctr"/>
        <c:lblOffset val="100"/>
        <c:noMultiLvlLbl val="0"/>
      </c:catAx>
      <c:valAx>
        <c:axId val="128875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874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65-40BF-B6BC-F941FECD1B9D}"/>
            </c:ext>
          </c:extLst>
        </c:ser>
        <c:ser>
          <c:idx val="0"/>
          <c:order val="0"/>
          <c:marker>
            <c:symbol val="none"/>
          </c:marker>
          <c:val>
            <c:numRef>
              <c:f>chatellier!$AB$73:$AB$86</c:f>
              <c:numCache>
                <c:formatCode>General</c:formatCode>
                <c:ptCount val="14"/>
                <c:pt idx="0">
                  <c:v>-3.3000000000000007</c:v>
                </c:pt>
                <c:pt idx="1">
                  <c:v>-2.7999999999999972</c:v>
                </c:pt>
                <c:pt idx="2">
                  <c:v>-3.8000000000000007</c:v>
                </c:pt>
                <c:pt idx="3">
                  <c:v>-4.6000000000000014</c:v>
                </c:pt>
                <c:pt idx="4">
                  <c:v>-5.7999999999999972</c:v>
                </c:pt>
                <c:pt idx="5">
                  <c:v>-4.5999999999999979</c:v>
                </c:pt>
                <c:pt idx="6">
                  <c:v>-4.7000000000000028</c:v>
                </c:pt>
                <c:pt idx="7">
                  <c:v>-5.5000000000000036</c:v>
                </c:pt>
                <c:pt idx="8">
                  <c:v>-3.4000000000000057</c:v>
                </c:pt>
                <c:pt idx="9">
                  <c:v>-2.7999999999999972</c:v>
                </c:pt>
                <c:pt idx="10">
                  <c:v>-1.1000000000000014</c:v>
                </c:pt>
                <c:pt idx="11">
                  <c:v>-0.70000000000000284</c:v>
                </c:pt>
                <c:pt idx="12">
                  <c:v>-0.29999999999999716</c:v>
                </c:pt>
                <c:pt idx="13">
                  <c:v>-0.30000000000000426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65-40BF-B6BC-F941FECD1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905216"/>
        <c:axId val="128906752"/>
      </c:lineChart>
      <c:catAx>
        <c:axId val="128905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28906752"/>
        <c:crosses val="autoZero"/>
        <c:auto val="1"/>
        <c:lblAlgn val="ctr"/>
        <c:lblOffset val="100"/>
        <c:noMultiLvlLbl val="0"/>
      </c:catAx>
      <c:valAx>
        <c:axId val="128906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905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xVal>
          <c:y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E9-43C9-8E84-48F55DB40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1584"/>
        <c:axId val="117013120"/>
      </c:scatterChart>
      <c:valAx>
        <c:axId val="11701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013120"/>
        <c:crosses val="autoZero"/>
        <c:crossBetween val="midCat"/>
      </c:valAx>
      <c:valAx>
        <c:axId val="117013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011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CF-44A8-9801-4D1C9B206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041408"/>
        <c:axId val="117043200"/>
      </c:lineChart>
      <c:catAx>
        <c:axId val="117041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043200"/>
        <c:crosses val="autoZero"/>
        <c:auto val="1"/>
        <c:lblAlgn val="ctr"/>
        <c:lblOffset val="100"/>
        <c:noMultiLvlLbl val="0"/>
      </c:catAx>
      <c:valAx>
        <c:axId val="117043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041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3D-44E3-B6D1-4C8A6545F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978304"/>
        <c:axId val="128988288"/>
      </c:lineChart>
      <c:catAx>
        <c:axId val="128978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8988288"/>
        <c:crosses val="autoZero"/>
        <c:auto val="1"/>
        <c:lblAlgn val="ctr"/>
        <c:lblOffset val="100"/>
        <c:noMultiLvlLbl val="0"/>
      </c:catAx>
      <c:valAx>
        <c:axId val="128988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978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E0-4987-96AB-B49D781C1B34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E0-4987-96AB-B49D781C1B34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chatellier!$AB$87:$AB$106</c:f>
              <c:numCache>
                <c:formatCode>General</c:formatCode>
                <c:ptCount val="20"/>
                <c:pt idx="0">
                  <c:v>-4.7000000000000028</c:v>
                </c:pt>
                <c:pt idx="1">
                  <c:v>-4.2000000000000028</c:v>
                </c:pt>
                <c:pt idx="2">
                  <c:v>-3.8000000000000007</c:v>
                </c:pt>
                <c:pt idx="3">
                  <c:v>-4.2999999999999972</c:v>
                </c:pt>
                <c:pt idx="4">
                  <c:v>-4.3000000000000007</c:v>
                </c:pt>
                <c:pt idx="5">
                  <c:v>-4.6999999999999993</c:v>
                </c:pt>
                <c:pt idx="6">
                  <c:v>-4.5</c:v>
                </c:pt>
                <c:pt idx="7">
                  <c:v>-4</c:v>
                </c:pt>
                <c:pt idx="8">
                  <c:v>-5.4999999999999964</c:v>
                </c:pt>
                <c:pt idx="9">
                  <c:v>-5.3999999999999986</c:v>
                </c:pt>
                <c:pt idx="10">
                  <c:v>-5.6999999999999993</c:v>
                </c:pt>
                <c:pt idx="11">
                  <c:v>-6.1999999999999957</c:v>
                </c:pt>
                <c:pt idx="12">
                  <c:v>-6.9000000000000021</c:v>
                </c:pt>
                <c:pt idx="13">
                  <c:v>-6.6999999999999993</c:v>
                </c:pt>
                <c:pt idx="14">
                  <c:v>-6.8000000000000007</c:v>
                </c:pt>
                <c:pt idx="15">
                  <c:v>-5.3999999999999986</c:v>
                </c:pt>
                <c:pt idx="16">
                  <c:v>-4.1999999999999993</c:v>
                </c:pt>
                <c:pt idx="17">
                  <c:v>-3</c:v>
                </c:pt>
                <c:pt idx="18">
                  <c:v>0</c:v>
                </c:pt>
                <c:pt idx="19">
                  <c:v>-0.39999999999999858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E0-4987-96AB-B49D781C1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26304"/>
        <c:axId val="129036288"/>
      </c:scatterChart>
      <c:valAx>
        <c:axId val="12902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036288"/>
        <c:crosses val="autoZero"/>
        <c:crossBetween val="midCat"/>
      </c:valAx>
      <c:valAx>
        <c:axId val="12903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0263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chatellier!$Y$73:$Y$86</c:f>
              <c:numCache>
                <c:formatCode>General</c:formatCode>
                <c:ptCount val="1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6F-4DEB-8F4B-C45375340D38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6F-4DEB-8F4B-C45375340D38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6F-4DEB-8F4B-C45375340D38}"/>
            </c:ext>
          </c:extLst>
        </c:ser>
        <c:ser>
          <c:idx val="3"/>
          <c:order val="3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chatellier!$AB$73:$AB$86</c:f>
              <c:numCache>
                <c:formatCode>General</c:formatCode>
                <c:ptCount val="14"/>
                <c:pt idx="0">
                  <c:v>-3.3000000000000007</c:v>
                </c:pt>
                <c:pt idx="1">
                  <c:v>-2.7999999999999972</c:v>
                </c:pt>
                <c:pt idx="2">
                  <c:v>-3.8000000000000007</c:v>
                </c:pt>
                <c:pt idx="3">
                  <c:v>-4.6000000000000014</c:v>
                </c:pt>
                <c:pt idx="4">
                  <c:v>-5.7999999999999972</c:v>
                </c:pt>
                <c:pt idx="5">
                  <c:v>-4.5999999999999979</c:v>
                </c:pt>
                <c:pt idx="6">
                  <c:v>-4.7000000000000028</c:v>
                </c:pt>
                <c:pt idx="7">
                  <c:v>-5.5000000000000036</c:v>
                </c:pt>
                <c:pt idx="8">
                  <c:v>-3.4000000000000057</c:v>
                </c:pt>
                <c:pt idx="9">
                  <c:v>-2.7999999999999972</c:v>
                </c:pt>
                <c:pt idx="10">
                  <c:v>-1.1000000000000014</c:v>
                </c:pt>
                <c:pt idx="11">
                  <c:v>-0.70000000000000284</c:v>
                </c:pt>
                <c:pt idx="12">
                  <c:v>-0.29999999999999716</c:v>
                </c:pt>
                <c:pt idx="13">
                  <c:v>-0.30000000000000426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6F-4DEB-8F4B-C45375340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70976"/>
        <c:axId val="129072512"/>
      </c:scatterChart>
      <c:valAx>
        <c:axId val="12907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072512"/>
        <c:crosses val="autoZero"/>
        <c:crossBetween val="midCat"/>
      </c:valAx>
      <c:valAx>
        <c:axId val="129072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070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chatellier!$AB$87:$AB$106</c:f>
              <c:numCache>
                <c:formatCode>General</c:formatCode>
                <c:ptCount val="20"/>
                <c:pt idx="0">
                  <c:v>-4.7000000000000028</c:v>
                </c:pt>
                <c:pt idx="1">
                  <c:v>-4.2000000000000028</c:v>
                </c:pt>
                <c:pt idx="2">
                  <c:v>-3.8000000000000007</c:v>
                </c:pt>
                <c:pt idx="3">
                  <c:v>-4.2999999999999972</c:v>
                </c:pt>
                <c:pt idx="4">
                  <c:v>-4.3000000000000007</c:v>
                </c:pt>
                <c:pt idx="5">
                  <c:v>-4.6999999999999993</c:v>
                </c:pt>
                <c:pt idx="6">
                  <c:v>-4.5</c:v>
                </c:pt>
                <c:pt idx="7">
                  <c:v>-4</c:v>
                </c:pt>
                <c:pt idx="8">
                  <c:v>-5.4999999999999964</c:v>
                </c:pt>
                <c:pt idx="9">
                  <c:v>-5.3999999999999986</c:v>
                </c:pt>
                <c:pt idx="10">
                  <c:v>-5.6999999999999993</c:v>
                </c:pt>
                <c:pt idx="11">
                  <c:v>-6.1999999999999957</c:v>
                </c:pt>
                <c:pt idx="12">
                  <c:v>-6.9000000000000021</c:v>
                </c:pt>
                <c:pt idx="13">
                  <c:v>-6.6999999999999993</c:v>
                </c:pt>
                <c:pt idx="14">
                  <c:v>-6.8000000000000007</c:v>
                </c:pt>
                <c:pt idx="15">
                  <c:v>-5.3999999999999986</c:v>
                </c:pt>
                <c:pt idx="16">
                  <c:v>-4.1999999999999993</c:v>
                </c:pt>
                <c:pt idx="17">
                  <c:v>-3</c:v>
                </c:pt>
                <c:pt idx="18">
                  <c:v>0</c:v>
                </c:pt>
                <c:pt idx="19">
                  <c:v>-0.39999999999999858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39-4A5F-A97E-DBD7536B3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092608"/>
        <c:axId val="129118976"/>
      </c:lineChart>
      <c:catAx>
        <c:axId val="129092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29118976"/>
        <c:crosses val="autoZero"/>
        <c:auto val="1"/>
        <c:lblAlgn val="ctr"/>
        <c:lblOffset val="100"/>
        <c:noMultiLvlLbl val="0"/>
      </c:catAx>
      <c:valAx>
        <c:axId val="129118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092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5D-4693-8817-3098FFCFC088}"/>
            </c:ext>
          </c:extLst>
        </c:ser>
        <c:ser>
          <c:idx val="0"/>
          <c:order val="0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chatellier!$AB$73:$AB$86</c:f>
              <c:numCache>
                <c:formatCode>General</c:formatCode>
                <c:ptCount val="14"/>
                <c:pt idx="0">
                  <c:v>-3.3000000000000007</c:v>
                </c:pt>
                <c:pt idx="1">
                  <c:v>-2.7999999999999972</c:v>
                </c:pt>
                <c:pt idx="2">
                  <c:v>-3.8000000000000007</c:v>
                </c:pt>
                <c:pt idx="3">
                  <c:v>-4.6000000000000014</c:v>
                </c:pt>
                <c:pt idx="4">
                  <c:v>-5.7999999999999972</c:v>
                </c:pt>
                <c:pt idx="5">
                  <c:v>-4.5999999999999979</c:v>
                </c:pt>
                <c:pt idx="6">
                  <c:v>-4.7000000000000028</c:v>
                </c:pt>
                <c:pt idx="7">
                  <c:v>-5.5000000000000036</c:v>
                </c:pt>
                <c:pt idx="8">
                  <c:v>-3.4000000000000057</c:v>
                </c:pt>
                <c:pt idx="9">
                  <c:v>-2.7999999999999972</c:v>
                </c:pt>
                <c:pt idx="10">
                  <c:v>-1.1000000000000014</c:v>
                </c:pt>
                <c:pt idx="11">
                  <c:v>-0.70000000000000284</c:v>
                </c:pt>
                <c:pt idx="12">
                  <c:v>-0.29999999999999716</c:v>
                </c:pt>
                <c:pt idx="13">
                  <c:v>-0.30000000000000426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5D-4693-8817-3098FFCFC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31648"/>
        <c:axId val="129133184"/>
      </c:scatterChart>
      <c:valAx>
        <c:axId val="12913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133184"/>
        <c:crosses val="autoZero"/>
        <c:crossBetween val="midCat"/>
      </c:valAx>
      <c:valAx>
        <c:axId val="129133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1316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Sheet1!$F$2:$F$65</c:f>
              <c:numCache>
                <c:formatCode>General</c:formatCode>
                <c:ptCount val="64"/>
                <c:pt idx="0">
                  <c:v>-8.8999999999999986</c:v>
                </c:pt>
                <c:pt idx="1">
                  <c:v>-11.299999999999997</c:v>
                </c:pt>
                <c:pt idx="2">
                  <c:v>-10.7</c:v>
                </c:pt>
                <c:pt idx="3">
                  <c:v>-11.800000000000004</c:v>
                </c:pt>
                <c:pt idx="4">
                  <c:v>-10.600000000000001</c:v>
                </c:pt>
                <c:pt idx="5">
                  <c:v>-8.8999999999999986</c:v>
                </c:pt>
                <c:pt idx="6">
                  <c:v>-12.7</c:v>
                </c:pt>
                <c:pt idx="7">
                  <c:v>-12.599999999999998</c:v>
                </c:pt>
                <c:pt idx="8">
                  <c:v>-9</c:v>
                </c:pt>
                <c:pt idx="9">
                  <c:v>-10.7</c:v>
                </c:pt>
                <c:pt idx="10">
                  <c:v>-13.899999999999999</c:v>
                </c:pt>
                <c:pt idx="11">
                  <c:v>6</c:v>
                </c:pt>
                <c:pt idx="12">
                  <c:v>-11.100000000000001</c:v>
                </c:pt>
                <c:pt idx="13">
                  <c:v>-10.599999999999994</c:v>
                </c:pt>
                <c:pt idx="14">
                  <c:v>-9.5</c:v>
                </c:pt>
                <c:pt idx="15">
                  <c:v>-11.599999999999994</c:v>
                </c:pt>
                <c:pt idx="16">
                  <c:v>-13.800000000000004</c:v>
                </c:pt>
                <c:pt idx="17">
                  <c:v>-11.299999999999997</c:v>
                </c:pt>
                <c:pt idx="18">
                  <c:v>-12.399999999999999</c:v>
                </c:pt>
                <c:pt idx="19">
                  <c:v>-10.600000000000001</c:v>
                </c:pt>
                <c:pt idx="20">
                  <c:v>-4.7000000000000028</c:v>
                </c:pt>
                <c:pt idx="21">
                  <c:v>-16.7</c:v>
                </c:pt>
                <c:pt idx="22">
                  <c:v>-18.599999999999998</c:v>
                </c:pt>
                <c:pt idx="23">
                  <c:v>-14.199999999999996</c:v>
                </c:pt>
                <c:pt idx="24">
                  <c:v>-15.399999999999999</c:v>
                </c:pt>
                <c:pt idx="25">
                  <c:v>-10.700000000000003</c:v>
                </c:pt>
                <c:pt idx="26">
                  <c:v>-11.700000000000003</c:v>
                </c:pt>
                <c:pt idx="27">
                  <c:v>-14.899999999999999</c:v>
                </c:pt>
                <c:pt idx="28">
                  <c:v>-15.100000000000001</c:v>
                </c:pt>
                <c:pt idx="29">
                  <c:v>-11.899999999999999</c:v>
                </c:pt>
                <c:pt idx="30">
                  <c:v>-12.5</c:v>
                </c:pt>
                <c:pt idx="31">
                  <c:v>-13</c:v>
                </c:pt>
                <c:pt idx="32">
                  <c:v>-13</c:v>
                </c:pt>
                <c:pt idx="33">
                  <c:v>-14</c:v>
                </c:pt>
                <c:pt idx="34">
                  <c:v>-12.904666666666678</c:v>
                </c:pt>
                <c:pt idx="35">
                  <c:v>-10.641058823529416</c:v>
                </c:pt>
                <c:pt idx="36">
                  <c:v>-17.299999999999997</c:v>
                </c:pt>
                <c:pt idx="37">
                  <c:v>-15.239999999999998</c:v>
                </c:pt>
                <c:pt idx="38">
                  <c:v>-11.120000000000005</c:v>
                </c:pt>
                <c:pt idx="39">
                  <c:v>-6.990000000000002</c:v>
                </c:pt>
                <c:pt idx="40">
                  <c:v>-13.329999999999998</c:v>
                </c:pt>
                <c:pt idx="41">
                  <c:v>-13.899999999999999</c:v>
                </c:pt>
                <c:pt idx="42">
                  <c:v>-8.7800000000000011</c:v>
                </c:pt>
                <c:pt idx="43">
                  <c:v>-8.7100000000000009</c:v>
                </c:pt>
                <c:pt idx="44">
                  <c:v>-7.4000000000000057</c:v>
                </c:pt>
                <c:pt idx="45">
                  <c:v>-10.14</c:v>
                </c:pt>
                <c:pt idx="46">
                  <c:v>-13.199999999999996</c:v>
                </c:pt>
                <c:pt idx="47">
                  <c:v>-13.099999999999998</c:v>
                </c:pt>
                <c:pt idx="48">
                  <c:v>-12.899999999999999</c:v>
                </c:pt>
                <c:pt idx="49">
                  <c:v>-12.600000000000001</c:v>
                </c:pt>
                <c:pt idx="50">
                  <c:v>-13.100000000000001</c:v>
                </c:pt>
                <c:pt idx="51">
                  <c:v>-12.799999999999997</c:v>
                </c:pt>
                <c:pt idx="52">
                  <c:v>-11.299999999999997</c:v>
                </c:pt>
                <c:pt idx="53">
                  <c:v>-10.800000000000004</c:v>
                </c:pt>
                <c:pt idx="54">
                  <c:v>-13.200000000000003</c:v>
                </c:pt>
                <c:pt idx="55">
                  <c:v>-12.699999999999996</c:v>
                </c:pt>
                <c:pt idx="56">
                  <c:v>-13.100000000000001</c:v>
                </c:pt>
                <c:pt idx="57">
                  <c:v>-11.599999999999994</c:v>
                </c:pt>
                <c:pt idx="58">
                  <c:v>-11.900000000000006</c:v>
                </c:pt>
                <c:pt idx="59">
                  <c:v>-11.5</c:v>
                </c:pt>
                <c:pt idx="60">
                  <c:v>-11.600000000000001</c:v>
                </c:pt>
                <c:pt idx="61">
                  <c:v>-12.100000000000001</c:v>
                </c:pt>
                <c:pt idx="62">
                  <c:v>-14.899999999999999</c:v>
                </c:pt>
                <c:pt idx="63">
                  <c:v>-4.5053173606865755</c:v>
                </c:pt>
              </c:numCache>
            </c:numRef>
          </c:xVal>
          <c:yVal>
            <c:numRef>
              <c:f>Sheet1!$H$2:$H$65</c:f>
              <c:numCache>
                <c:formatCode>General</c:formatCode>
                <c:ptCount val="64"/>
                <c:pt idx="0">
                  <c:v>-0.89999999999999858</c:v>
                </c:pt>
                <c:pt idx="1">
                  <c:v>-3</c:v>
                </c:pt>
                <c:pt idx="2">
                  <c:v>-3.3000000000000007</c:v>
                </c:pt>
                <c:pt idx="3">
                  <c:v>-2.1999999999999993</c:v>
                </c:pt>
                <c:pt idx="4">
                  <c:v>-3.5</c:v>
                </c:pt>
                <c:pt idx="5">
                  <c:v>-2.5</c:v>
                </c:pt>
                <c:pt idx="6">
                  <c:v>-6.3000000000000007</c:v>
                </c:pt>
                <c:pt idx="7">
                  <c:v>-2.9000000000000021</c:v>
                </c:pt>
                <c:pt idx="8">
                  <c:v>-3.3999999999999986</c:v>
                </c:pt>
                <c:pt idx="9">
                  <c:v>-5.8999999999999986</c:v>
                </c:pt>
                <c:pt idx="10">
                  <c:v>-5.2999999999999972</c:v>
                </c:pt>
                <c:pt idx="11">
                  <c:v>-1</c:v>
                </c:pt>
                <c:pt idx="12">
                  <c:v>-1.3999999999999986</c:v>
                </c:pt>
                <c:pt idx="13">
                  <c:v>-2.8000000000000043</c:v>
                </c:pt>
                <c:pt idx="14">
                  <c:v>-3.8999999999999986</c:v>
                </c:pt>
                <c:pt idx="15">
                  <c:v>-2.3000000000000043</c:v>
                </c:pt>
                <c:pt idx="16">
                  <c:v>0.10000000000000142</c:v>
                </c:pt>
                <c:pt idx="17">
                  <c:v>-0.40000000000000568</c:v>
                </c:pt>
                <c:pt idx="18">
                  <c:v>-0.39999999999999858</c:v>
                </c:pt>
                <c:pt idx="19">
                  <c:v>-3.5999999999999979</c:v>
                </c:pt>
                <c:pt idx="20">
                  <c:v>-6.5</c:v>
                </c:pt>
                <c:pt idx="21">
                  <c:v>-0.69999999999999929</c:v>
                </c:pt>
                <c:pt idx="22">
                  <c:v>-4.1999999999999993</c:v>
                </c:pt>
                <c:pt idx="23">
                  <c:v>-1.3000000000000007</c:v>
                </c:pt>
                <c:pt idx="24">
                  <c:v>-1</c:v>
                </c:pt>
                <c:pt idx="25">
                  <c:v>-1.2000000000000028</c:v>
                </c:pt>
                <c:pt idx="26">
                  <c:v>-1.6999999999999957</c:v>
                </c:pt>
                <c:pt idx="27">
                  <c:v>-2.2000000000000028</c:v>
                </c:pt>
                <c:pt idx="28">
                  <c:v>-1.2000000000000028</c:v>
                </c:pt>
                <c:pt idx="29">
                  <c:v>-1.2000000000000028</c:v>
                </c:pt>
                <c:pt idx="30">
                  <c:v>-4</c:v>
                </c:pt>
                <c:pt idx="31">
                  <c:v>-3.3000000000000007</c:v>
                </c:pt>
                <c:pt idx="32">
                  <c:v>-4</c:v>
                </c:pt>
                <c:pt idx="33">
                  <c:v>-2</c:v>
                </c:pt>
                <c:pt idx="34">
                  <c:v>-3.3316568627451026</c:v>
                </c:pt>
                <c:pt idx="35">
                  <c:v>-1.640500000000003</c:v>
                </c:pt>
                <c:pt idx="36">
                  <c:v>-0.80000000000000071</c:v>
                </c:pt>
                <c:pt idx="37">
                  <c:v>-0.87000000000000099</c:v>
                </c:pt>
                <c:pt idx="38">
                  <c:v>-4.4399999999999977</c:v>
                </c:pt>
                <c:pt idx="39">
                  <c:v>-4.1300000000000026</c:v>
                </c:pt>
                <c:pt idx="40">
                  <c:v>-1.9400000000000013</c:v>
                </c:pt>
                <c:pt idx="41">
                  <c:v>-2.490000000000002</c:v>
                </c:pt>
                <c:pt idx="42">
                  <c:v>-3.9899999999999949</c:v>
                </c:pt>
                <c:pt idx="43">
                  <c:v>-2.6799999999999997</c:v>
                </c:pt>
                <c:pt idx="44">
                  <c:v>-4.8299999999999983</c:v>
                </c:pt>
                <c:pt idx="45">
                  <c:v>-3.2000000000000028</c:v>
                </c:pt>
                <c:pt idx="46">
                  <c:v>-1.8000000000000007</c:v>
                </c:pt>
                <c:pt idx="47">
                  <c:v>-2</c:v>
                </c:pt>
                <c:pt idx="48">
                  <c:v>-2.1000000000000014</c:v>
                </c:pt>
                <c:pt idx="49">
                  <c:v>-2</c:v>
                </c:pt>
                <c:pt idx="50">
                  <c:v>-2.2999999999999972</c:v>
                </c:pt>
                <c:pt idx="51">
                  <c:v>-2</c:v>
                </c:pt>
                <c:pt idx="52">
                  <c:v>-3</c:v>
                </c:pt>
                <c:pt idx="53">
                  <c:v>-2.7999999999999972</c:v>
                </c:pt>
                <c:pt idx="54">
                  <c:v>-2.5999999999999979</c:v>
                </c:pt>
                <c:pt idx="55">
                  <c:v>-2.3000000000000007</c:v>
                </c:pt>
                <c:pt idx="56">
                  <c:v>-2.3999999999999986</c:v>
                </c:pt>
                <c:pt idx="57">
                  <c:v>-2.9000000000000021</c:v>
                </c:pt>
                <c:pt idx="58">
                  <c:v>-2.7999999999999972</c:v>
                </c:pt>
                <c:pt idx="59">
                  <c:v>-2.5</c:v>
                </c:pt>
                <c:pt idx="60">
                  <c:v>-2.6999999999999993</c:v>
                </c:pt>
                <c:pt idx="61">
                  <c:v>-2.6000000000000014</c:v>
                </c:pt>
                <c:pt idx="62">
                  <c:v>-3</c:v>
                </c:pt>
                <c:pt idx="63">
                  <c:v>-10.577999999999999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28-40C1-B273-D4CC1F51B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14560"/>
        <c:axId val="116116096"/>
      </c:scatterChart>
      <c:valAx>
        <c:axId val="11611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116096"/>
        <c:crosses val="autoZero"/>
        <c:crossBetween val="midCat"/>
      </c:valAx>
      <c:valAx>
        <c:axId val="116116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114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0D-458E-882C-D1FA827A6EFD}"/>
            </c:ext>
          </c:extLst>
        </c:ser>
        <c:ser>
          <c:idx val="0"/>
          <c:order val="0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chatellier!$AB$87:$AB$106</c:f>
              <c:numCache>
                <c:formatCode>General</c:formatCode>
                <c:ptCount val="20"/>
                <c:pt idx="0">
                  <c:v>-4.7000000000000028</c:v>
                </c:pt>
                <c:pt idx="1">
                  <c:v>-4.2000000000000028</c:v>
                </c:pt>
                <c:pt idx="2">
                  <c:v>-3.8000000000000007</c:v>
                </c:pt>
                <c:pt idx="3">
                  <c:v>-4.2999999999999972</c:v>
                </c:pt>
                <c:pt idx="4">
                  <c:v>-4.3000000000000007</c:v>
                </c:pt>
                <c:pt idx="5">
                  <c:v>-4.6999999999999993</c:v>
                </c:pt>
                <c:pt idx="6">
                  <c:v>-4.5</c:v>
                </c:pt>
                <c:pt idx="7">
                  <c:v>-4</c:v>
                </c:pt>
                <c:pt idx="8">
                  <c:v>-5.4999999999999964</c:v>
                </c:pt>
                <c:pt idx="9">
                  <c:v>-5.3999999999999986</c:v>
                </c:pt>
                <c:pt idx="10">
                  <c:v>-5.6999999999999993</c:v>
                </c:pt>
                <c:pt idx="11">
                  <c:v>-6.1999999999999957</c:v>
                </c:pt>
                <c:pt idx="12">
                  <c:v>-6.9000000000000021</c:v>
                </c:pt>
                <c:pt idx="13">
                  <c:v>-6.6999999999999993</c:v>
                </c:pt>
                <c:pt idx="14">
                  <c:v>-6.8000000000000007</c:v>
                </c:pt>
                <c:pt idx="15">
                  <c:v>-5.3999999999999986</c:v>
                </c:pt>
                <c:pt idx="16">
                  <c:v>-4.1999999999999993</c:v>
                </c:pt>
                <c:pt idx="17">
                  <c:v>-3</c:v>
                </c:pt>
                <c:pt idx="18">
                  <c:v>0</c:v>
                </c:pt>
                <c:pt idx="19">
                  <c:v>-0.39999999999999858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0D-458E-882C-D1FA827A6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856"/>
        <c:axId val="129168128"/>
      </c:scatterChart>
      <c:valAx>
        <c:axId val="12914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168128"/>
        <c:crosses val="autoZero"/>
        <c:crossBetween val="midCat"/>
      </c:valAx>
      <c:valAx>
        <c:axId val="12916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1458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chatellier!$AB$87:$AB$106</c:f>
              <c:numCache>
                <c:formatCode>General</c:formatCode>
                <c:ptCount val="20"/>
                <c:pt idx="0">
                  <c:v>-4.7000000000000028</c:v>
                </c:pt>
                <c:pt idx="1">
                  <c:v>-4.2000000000000028</c:v>
                </c:pt>
                <c:pt idx="2">
                  <c:v>-3.8000000000000007</c:v>
                </c:pt>
                <c:pt idx="3">
                  <c:v>-4.2999999999999972</c:v>
                </c:pt>
                <c:pt idx="4">
                  <c:v>-4.3000000000000007</c:v>
                </c:pt>
                <c:pt idx="5">
                  <c:v>-4.6999999999999993</c:v>
                </c:pt>
                <c:pt idx="6">
                  <c:v>-4.5</c:v>
                </c:pt>
                <c:pt idx="7">
                  <c:v>-4</c:v>
                </c:pt>
                <c:pt idx="8">
                  <c:v>-5.4999999999999964</c:v>
                </c:pt>
                <c:pt idx="9">
                  <c:v>-5.3999999999999986</c:v>
                </c:pt>
                <c:pt idx="10">
                  <c:v>-5.6999999999999993</c:v>
                </c:pt>
                <c:pt idx="11">
                  <c:v>-6.1999999999999957</c:v>
                </c:pt>
                <c:pt idx="12">
                  <c:v>-6.9000000000000021</c:v>
                </c:pt>
                <c:pt idx="13">
                  <c:v>-6.6999999999999993</c:v>
                </c:pt>
                <c:pt idx="14">
                  <c:v>-6.8000000000000007</c:v>
                </c:pt>
                <c:pt idx="15">
                  <c:v>-5.3999999999999986</c:v>
                </c:pt>
                <c:pt idx="16">
                  <c:v>-4.1999999999999993</c:v>
                </c:pt>
                <c:pt idx="17">
                  <c:v>-3</c:v>
                </c:pt>
                <c:pt idx="18">
                  <c:v>0</c:v>
                </c:pt>
                <c:pt idx="19">
                  <c:v>-0.39999999999999858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B2-4A40-AE3C-55D5C29DF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30720"/>
        <c:axId val="130832256"/>
      </c:scatterChart>
      <c:valAx>
        <c:axId val="13083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32256"/>
        <c:crosses val="autoZero"/>
        <c:crossBetween val="midCat"/>
      </c:valAx>
      <c:valAx>
        <c:axId val="130832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30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chatellier!$Q$2:$Q$106</c:f>
              <c:numCache>
                <c:formatCode>General</c:formatCode>
                <c:ptCount val="105"/>
                <c:pt idx="0">
                  <c:v>1.1832298136645962</c:v>
                </c:pt>
                <c:pt idx="1">
                  <c:v>1.6756756756756757</c:v>
                </c:pt>
                <c:pt idx="2">
                  <c:v>1.169275929549902</c:v>
                </c:pt>
                <c:pt idx="3">
                  <c:v>0.94592413236481032</c:v>
                </c:pt>
                <c:pt idx="4">
                  <c:v>1.0539772727272727</c:v>
                </c:pt>
                <c:pt idx="5">
                  <c:v>0.98971344599559152</c:v>
                </c:pt>
                <c:pt idx="6">
                  <c:v>0.99672131147540977</c:v>
                </c:pt>
                <c:pt idx="7">
                  <c:v>0.90853658536585369</c:v>
                </c:pt>
                <c:pt idx="8">
                  <c:v>0.88398154251812788</c:v>
                </c:pt>
                <c:pt idx="9">
                  <c:v>0.88028555738605163</c:v>
                </c:pt>
                <c:pt idx="10">
                  <c:v>1.0036764705882353</c:v>
                </c:pt>
                <c:pt idx="11">
                  <c:v>1.2066842568161831</c:v>
                </c:pt>
                <c:pt idx="12">
                  <c:v>1.1847635726795096</c:v>
                </c:pt>
                <c:pt idx="13">
                  <c:v>1.0956663941128373</c:v>
                </c:pt>
                <c:pt idx="14">
                  <c:v>1.2567307692307692</c:v>
                </c:pt>
                <c:pt idx="15">
                  <c:v>1.390488110137672</c:v>
                </c:pt>
                <c:pt idx="16">
                  <c:v>1.2325141776937618</c:v>
                </c:pt>
                <c:pt idx="17">
                  <c:v>1.5791999999999999</c:v>
                </c:pt>
                <c:pt idx="18">
                  <c:v>1.2968441814595661</c:v>
                </c:pt>
                <c:pt idx="19">
                  <c:v>1.4048404840484048</c:v>
                </c:pt>
                <c:pt idx="20">
                  <c:v>1.3841961852861036</c:v>
                </c:pt>
                <c:pt idx="21">
                  <c:v>1.1365348399246706</c:v>
                </c:pt>
                <c:pt idx="22">
                  <c:v>1.2128408091468779</c:v>
                </c:pt>
                <c:pt idx="23">
                  <c:v>1.2125984251968505</c:v>
                </c:pt>
                <c:pt idx="24">
                  <c:v>1.3961038961038961</c:v>
                </c:pt>
                <c:pt idx="25">
                  <c:v>1.4672897196261683</c:v>
                </c:pt>
                <c:pt idx="26">
                  <c:v>1.2053056516724336</c:v>
                </c:pt>
                <c:pt idx="27">
                  <c:v>1.2970922882427307</c:v>
                </c:pt>
                <c:pt idx="28">
                  <c:v>1.328884652049571</c:v>
                </c:pt>
                <c:pt idx="29">
                  <c:v>1.4381491973559963</c:v>
                </c:pt>
                <c:pt idx="30">
                  <c:v>2.3545994065281897</c:v>
                </c:pt>
                <c:pt idx="31">
                  <c:v>2.959100204498978</c:v>
                </c:pt>
                <c:pt idx="32">
                  <c:v>3.6532507739938085</c:v>
                </c:pt>
                <c:pt idx="33">
                  <c:v>3.8351254480286734</c:v>
                </c:pt>
                <c:pt idx="34">
                  <c:v>4.0221238938053103</c:v>
                </c:pt>
                <c:pt idx="35">
                  <c:v>0.59362549800796816</c:v>
                </c:pt>
                <c:pt idx="36">
                  <c:v>0.52716950527169504</c:v>
                </c:pt>
                <c:pt idx="37">
                  <c:v>0.74250764525993884</c:v>
                </c:pt>
                <c:pt idx="38">
                  <c:v>0.75462718138551033</c:v>
                </c:pt>
                <c:pt idx="39">
                  <c:v>0.73750657548658594</c:v>
                </c:pt>
                <c:pt idx="40">
                  <c:v>1.0435588507877664</c:v>
                </c:pt>
                <c:pt idx="41">
                  <c:v>0.86848891181021137</c:v>
                </c:pt>
                <c:pt idx="42">
                  <c:v>0.73759191176470584</c:v>
                </c:pt>
                <c:pt idx="43">
                  <c:v>0.852676205617382</c:v>
                </c:pt>
                <c:pt idx="44">
                  <c:v>0.77587131367292239</c:v>
                </c:pt>
                <c:pt idx="45">
                  <c:v>1.008695652173913</c:v>
                </c:pt>
                <c:pt idx="46">
                  <c:v>1.2057044079515988</c:v>
                </c:pt>
                <c:pt idx="47">
                  <c:v>1.0895295902883155</c:v>
                </c:pt>
                <c:pt idx="48">
                  <c:v>1.0816993464052287</c:v>
                </c:pt>
                <c:pt idx="49">
                  <c:v>1.0030102347983143</c:v>
                </c:pt>
                <c:pt idx="50">
                  <c:v>0.68782791185729275</c:v>
                </c:pt>
                <c:pt idx="51">
                  <c:v>1.1247311827956989</c:v>
                </c:pt>
                <c:pt idx="52">
                  <c:v>1.1730558598028478</c:v>
                </c:pt>
                <c:pt idx="53">
                  <c:v>0.83986117997025289</c:v>
                </c:pt>
                <c:pt idx="54">
                  <c:v>1.4289276807980051</c:v>
                </c:pt>
                <c:pt idx="55">
                  <c:v>1.612015018773467</c:v>
                </c:pt>
                <c:pt idx="56">
                  <c:v>2.3609550561797752</c:v>
                </c:pt>
                <c:pt idx="57">
                  <c:v>3.7598425196850398</c:v>
                </c:pt>
                <c:pt idx="58">
                  <c:v>3.505446623093682</c:v>
                </c:pt>
                <c:pt idx="59">
                  <c:v>3.5240963855421685</c:v>
                </c:pt>
                <c:pt idx="60">
                  <c:v>5.8482384823848239</c:v>
                </c:pt>
                <c:pt idx="61">
                  <c:v>4.2549019607843137</c:v>
                </c:pt>
                <c:pt idx="62">
                  <c:v>4.8698630136986303</c:v>
                </c:pt>
                <c:pt idx="63">
                  <c:v>4.741935483870968</c:v>
                </c:pt>
                <c:pt idx="64">
                  <c:v>6.6637168141592928</c:v>
                </c:pt>
                <c:pt idx="65">
                  <c:v>3.5438247011952191</c:v>
                </c:pt>
                <c:pt idx="66">
                  <c:v>11.453947368421053</c:v>
                </c:pt>
                <c:pt idx="67">
                  <c:v>11.641791044776118</c:v>
                </c:pt>
                <c:pt idx="68">
                  <c:v>11.387096774193548</c:v>
                </c:pt>
                <c:pt idx="69">
                  <c:v>14.666666666666666</c:v>
                </c:pt>
                <c:pt idx="70">
                  <c:v>15.790697674418604</c:v>
                </c:pt>
                <c:pt idx="71">
                  <c:v>3.4042553191489358</c:v>
                </c:pt>
                <c:pt idx="72">
                  <c:v>7.4545454545454541</c:v>
                </c:pt>
                <c:pt idx="73">
                  <c:v>2.2109375</c:v>
                </c:pt>
                <c:pt idx="74">
                  <c:v>1.9281045751633987</c:v>
                </c:pt>
                <c:pt idx="75">
                  <c:v>2.8659003831417627</c:v>
                </c:pt>
                <c:pt idx="76">
                  <c:v>6.5317460317460316</c:v>
                </c:pt>
                <c:pt idx="77">
                  <c:v>5.171875</c:v>
                </c:pt>
                <c:pt idx="78">
                  <c:v>3.9424920127795526</c:v>
                </c:pt>
                <c:pt idx="79">
                  <c:v>6.7551020408163263</c:v>
                </c:pt>
                <c:pt idx="80">
                  <c:v>1.96</c:v>
                </c:pt>
                <c:pt idx="81">
                  <c:v>5.7055214723926388</c:v>
                </c:pt>
                <c:pt idx="82">
                  <c:v>7.0799999999999992</c:v>
                </c:pt>
                <c:pt idx="83">
                  <c:v>11.131782945736433</c:v>
                </c:pt>
                <c:pt idx="84">
                  <c:v>7.9478260869565229</c:v>
                </c:pt>
                <c:pt idx="85">
                  <c:v>0.82022471910112349</c:v>
                </c:pt>
                <c:pt idx="86">
                  <c:v>0.88820771727371073</c:v>
                </c:pt>
                <c:pt idx="87">
                  <c:v>0.81862585477043304</c:v>
                </c:pt>
                <c:pt idx="88">
                  <c:v>1.0062630480167016</c:v>
                </c:pt>
                <c:pt idx="89">
                  <c:v>3.5890410958904111</c:v>
                </c:pt>
                <c:pt idx="90">
                  <c:v>0.93632795464457041</c:v>
                </c:pt>
                <c:pt idx="91">
                  <c:v>0.92533211177278973</c:v>
                </c:pt>
                <c:pt idx="92">
                  <c:v>0.98632720414898634</c:v>
                </c:pt>
                <c:pt idx="93">
                  <c:v>1.0872198667474258</c:v>
                </c:pt>
                <c:pt idx="94">
                  <c:v>1.7635893011216568</c:v>
                </c:pt>
                <c:pt idx="95">
                  <c:v>0.78095238095238084</c:v>
                </c:pt>
                <c:pt idx="96">
                  <c:v>0.93399999999999994</c:v>
                </c:pt>
                <c:pt idx="97">
                  <c:v>2.154917319408181</c:v>
                </c:pt>
                <c:pt idx="98">
                  <c:v>2.1735880398671101</c:v>
                </c:pt>
                <c:pt idx="99">
                  <c:v>4.1157601115760114</c:v>
                </c:pt>
                <c:pt idx="100">
                  <c:v>3.6462513199577611</c:v>
                </c:pt>
                <c:pt idx="101">
                  <c:v>5.5092165898617518</c:v>
                </c:pt>
                <c:pt idx="102">
                  <c:v>7.9605734767025096</c:v>
                </c:pt>
                <c:pt idx="103">
                  <c:v>10.792</c:v>
                </c:pt>
                <c:pt idx="104">
                  <c:v>10.135714285714286</c:v>
                </c:pt>
              </c:numCache>
            </c:numRef>
          </c:xVal>
          <c:yVal>
            <c:numRef>
              <c:f>chatellier!$AB$2:$AB$106</c:f>
              <c:numCache>
                <c:formatCode>General</c:formatCode>
                <c:ptCount val="105"/>
                <c:pt idx="0">
                  <c:v>-3.3999999999999986</c:v>
                </c:pt>
                <c:pt idx="1">
                  <c:v>-3</c:v>
                </c:pt>
                <c:pt idx="3">
                  <c:v>-3.4000000000000057</c:v>
                </c:pt>
                <c:pt idx="4">
                  <c:v>-3.5999999999999943</c:v>
                </c:pt>
                <c:pt idx="5">
                  <c:v>-3.3999999999999986</c:v>
                </c:pt>
                <c:pt idx="6">
                  <c:v>-3.3999999999999986</c:v>
                </c:pt>
                <c:pt idx="7">
                  <c:v>-2.8000000000000043</c:v>
                </c:pt>
                <c:pt idx="8">
                  <c:v>-3.1000000000000014</c:v>
                </c:pt>
                <c:pt idx="9">
                  <c:v>-3.1999999999999957</c:v>
                </c:pt>
                <c:pt idx="10">
                  <c:v>-3</c:v>
                </c:pt>
                <c:pt idx="11">
                  <c:v>-3.3000000000000043</c:v>
                </c:pt>
                <c:pt idx="12">
                  <c:v>-3.2999999999999972</c:v>
                </c:pt>
                <c:pt idx="13">
                  <c:v>-3</c:v>
                </c:pt>
                <c:pt idx="14">
                  <c:v>-3.3000000000000043</c:v>
                </c:pt>
                <c:pt idx="15">
                  <c:v>-3.3999999999999986</c:v>
                </c:pt>
                <c:pt idx="16">
                  <c:v>-3.2000000000000028</c:v>
                </c:pt>
                <c:pt idx="17">
                  <c:v>-4.3999999999999986</c:v>
                </c:pt>
                <c:pt idx="18">
                  <c:v>-4.1000000000000014</c:v>
                </c:pt>
                <c:pt idx="19">
                  <c:v>-4.7999999999999972</c:v>
                </c:pt>
                <c:pt idx="20">
                  <c:v>-4.9000000000000021</c:v>
                </c:pt>
                <c:pt idx="21">
                  <c:v>-4.8999999999999986</c:v>
                </c:pt>
                <c:pt idx="22">
                  <c:v>-4.5</c:v>
                </c:pt>
                <c:pt idx="23">
                  <c:v>-5.3000000000000043</c:v>
                </c:pt>
                <c:pt idx="24">
                  <c:v>-5.8000000000000043</c:v>
                </c:pt>
                <c:pt idx="25">
                  <c:v>-5.1999999999999993</c:v>
                </c:pt>
                <c:pt idx="26">
                  <c:v>-5.4000000000000021</c:v>
                </c:pt>
                <c:pt idx="27">
                  <c:v>-5.3999999999999986</c:v>
                </c:pt>
                <c:pt idx="28">
                  <c:v>-5.1999999999999993</c:v>
                </c:pt>
                <c:pt idx="29">
                  <c:v>-6.2000000000000028</c:v>
                </c:pt>
                <c:pt idx="30">
                  <c:v>-6.9000000000000021</c:v>
                </c:pt>
                <c:pt idx="31">
                  <c:v>-6.6000000000000014</c:v>
                </c:pt>
                <c:pt idx="32">
                  <c:v>-7.4000000000000021</c:v>
                </c:pt>
                <c:pt idx="33">
                  <c:v>-7.2000000000000028</c:v>
                </c:pt>
                <c:pt idx="34">
                  <c:v>-5.3000000000000043</c:v>
                </c:pt>
                <c:pt idx="35">
                  <c:v>-3.6999999999999957</c:v>
                </c:pt>
                <c:pt idx="36">
                  <c:v>-3.2999999999999972</c:v>
                </c:pt>
                <c:pt idx="37">
                  <c:v>-2.8000000000000043</c:v>
                </c:pt>
                <c:pt idx="38">
                  <c:v>-2.7000000000000028</c:v>
                </c:pt>
                <c:pt idx="39">
                  <c:v>-3.1999999999999993</c:v>
                </c:pt>
                <c:pt idx="40">
                  <c:v>-2.0999999999999979</c:v>
                </c:pt>
                <c:pt idx="41">
                  <c:v>-4.1000000000000014</c:v>
                </c:pt>
                <c:pt idx="42">
                  <c:v>-4.5999999999999979</c:v>
                </c:pt>
                <c:pt idx="43">
                  <c:v>-5.1000000000000014</c:v>
                </c:pt>
                <c:pt idx="44">
                  <c:v>-4.6000000000000014</c:v>
                </c:pt>
                <c:pt idx="45">
                  <c:v>-4.9000000000000021</c:v>
                </c:pt>
                <c:pt idx="46">
                  <c:v>-4.8999999999999986</c:v>
                </c:pt>
                <c:pt idx="47">
                  <c:v>-5.2000000000000028</c:v>
                </c:pt>
                <c:pt idx="48">
                  <c:v>-6.1000000000000014</c:v>
                </c:pt>
                <c:pt idx="49">
                  <c:v>-5.3999999999999986</c:v>
                </c:pt>
                <c:pt idx="50">
                  <c:v>-4.8000000000000007</c:v>
                </c:pt>
                <c:pt idx="51">
                  <c:v>-5.0999999999999979</c:v>
                </c:pt>
                <c:pt idx="52">
                  <c:v>-5.6000000000000014</c:v>
                </c:pt>
                <c:pt idx="53">
                  <c:v>-4.3999999999999986</c:v>
                </c:pt>
                <c:pt idx="54">
                  <c:v>-5.6000000000000014</c:v>
                </c:pt>
                <c:pt idx="55">
                  <c:v>-6.1000000000000014</c:v>
                </c:pt>
                <c:pt idx="56">
                  <c:v>-6.3000000000000043</c:v>
                </c:pt>
                <c:pt idx="57">
                  <c:v>-5.5999999999999979</c:v>
                </c:pt>
                <c:pt idx="58">
                  <c:v>-5.5</c:v>
                </c:pt>
                <c:pt idx="59">
                  <c:v>-5.3000000000000007</c:v>
                </c:pt>
                <c:pt idx="60">
                  <c:v>-6</c:v>
                </c:pt>
                <c:pt idx="61">
                  <c:v>-6.6999999999999957</c:v>
                </c:pt>
                <c:pt idx="62">
                  <c:v>-6.7000000000000028</c:v>
                </c:pt>
                <c:pt idx="63">
                  <c:v>-6.6999999999999957</c:v>
                </c:pt>
                <c:pt idx="64">
                  <c:v>-6.5000000000000036</c:v>
                </c:pt>
                <c:pt idx="65">
                  <c:v>-4.1999999999999957</c:v>
                </c:pt>
                <c:pt idx="66">
                  <c:v>-2.3000000000000043</c:v>
                </c:pt>
                <c:pt idx="67">
                  <c:v>-0.89999999999999858</c:v>
                </c:pt>
                <c:pt idx="68">
                  <c:v>-2.5</c:v>
                </c:pt>
                <c:pt idx="69">
                  <c:v>-2.8999999999999986</c:v>
                </c:pt>
                <c:pt idx="70">
                  <c:v>-2.2000000000000028</c:v>
                </c:pt>
                <c:pt idx="71">
                  <c:v>-3.3000000000000007</c:v>
                </c:pt>
                <c:pt idx="72">
                  <c:v>-2.7999999999999972</c:v>
                </c:pt>
                <c:pt idx="73">
                  <c:v>-3.8000000000000007</c:v>
                </c:pt>
                <c:pt idx="74">
                  <c:v>-4.6000000000000014</c:v>
                </c:pt>
                <c:pt idx="75">
                  <c:v>-5.7999999999999972</c:v>
                </c:pt>
                <c:pt idx="76">
                  <c:v>-4.5999999999999979</c:v>
                </c:pt>
                <c:pt idx="77">
                  <c:v>-4.7000000000000028</c:v>
                </c:pt>
                <c:pt idx="78">
                  <c:v>-5.5000000000000036</c:v>
                </c:pt>
                <c:pt idx="79">
                  <c:v>-3.4000000000000057</c:v>
                </c:pt>
                <c:pt idx="80">
                  <c:v>-2.7999999999999972</c:v>
                </c:pt>
                <c:pt idx="81">
                  <c:v>-1.1000000000000014</c:v>
                </c:pt>
                <c:pt idx="82">
                  <c:v>-0.70000000000000284</c:v>
                </c:pt>
                <c:pt idx="83">
                  <c:v>-0.29999999999999716</c:v>
                </c:pt>
                <c:pt idx="84">
                  <c:v>-0.30000000000000426</c:v>
                </c:pt>
                <c:pt idx="85">
                  <c:v>-4.7000000000000028</c:v>
                </c:pt>
                <c:pt idx="86">
                  <c:v>-4.2000000000000028</c:v>
                </c:pt>
                <c:pt idx="87">
                  <c:v>-3.8000000000000007</c:v>
                </c:pt>
                <c:pt idx="88">
                  <c:v>-4.2999999999999972</c:v>
                </c:pt>
                <c:pt idx="89">
                  <c:v>-4.3000000000000007</c:v>
                </c:pt>
                <c:pt idx="90">
                  <c:v>-4.6999999999999993</c:v>
                </c:pt>
                <c:pt idx="91">
                  <c:v>-4.5</c:v>
                </c:pt>
                <c:pt idx="92">
                  <c:v>-4</c:v>
                </c:pt>
                <c:pt idx="93">
                  <c:v>-5.4999999999999964</c:v>
                </c:pt>
                <c:pt idx="94">
                  <c:v>-5.3999999999999986</c:v>
                </c:pt>
                <c:pt idx="95">
                  <c:v>-5.6999999999999993</c:v>
                </c:pt>
                <c:pt idx="96">
                  <c:v>-6.1999999999999957</c:v>
                </c:pt>
                <c:pt idx="97">
                  <c:v>-6.9000000000000021</c:v>
                </c:pt>
                <c:pt idx="98">
                  <c:v>-6.6999999999999993</c:v>
                </c:pt>
                <c:pt idx="99">
                  <c:v>-6.8000000000000007</c:v>
                </c:pt>
                <c:pt idx="100">
                  <c:v>-5.3999999999999986</c:v>
                </c:pt>
                <c:pt idx="101">
                  <c:v>-4.1999999999999993</c:v>
                </c:pt>
                <c:pt idx="102">
                  <c:v>-3</c:v>
                </c:pt>
                <c:pt idx="103">
                  <c:v>0</c:v>
                </c:pt>
                <c:pt idx="104">
                  <c:v>-0.39999999999999858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F6-4304-9866-9C7CA3FE1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4160"/>
        <c:axId val="130845696"/>
      </c:scatterChart>
      <c:valAx>
        <c:axId val="13084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45696"/>
        <c:crosses val="autoZero"/>
        <c:crossBetween val="midCat"/>
      </c:valAx>
      <c:valAx>
        <c:axId val="130845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44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chatellier!$H$87:$H$106</c:f>
              <c:numCache>
                <c:formatCode>General</c:formatCode>
                <c:ptCount val="20"/>
                <c:pt idx="0">
                  <c:v>43.56</c:v>
                </c:pt>
                <c:pt idx="1">
                  <c:v>12.69</c:v>
                </c:pt>
                <c:pt idx="2">
                  <c:v>9.8800000000000008</c:v>
                </c:pt>
                <c:pt idx="3">
                  <c:v>32.49</c:v>
                </c:pt>
                <c:pt idx="4">
                  <c:v>93.62</c:v>
                </c:pt>
                <c:pt idx="5">
                  <c:v>33.64</c:v>
                </c:pt>
                <c:pt idx="6">
                  <c:v>39.78</c:v>
                </c:pt>
                <c:pt idx="7">
                  <c:v>41.09</c:v>
                </c:pt>
                <c:pt idx="8">
                  <c:v>55.25</c:v>
                </c:pt>
                <c:pt idx="9">
                  <c:v>63.03</c:v>
                </c:pt>
                <c:pt idx="10">
                  <c:v>89.71</c:v>
                </c:pt>
                <c:pt idx="11">
                  <c:v>75.650000000000006</c:v>
                </c:pt>
                <c:pt idx="12">
                  <c:v>60.25</c:v>
                </c:pt>
                <c:pt idx="13">
                  <c:v>58.38</c:v>
                </c:pt>
                <c:pt idx="14">
                  <c:v>62.21</c:v>
                </c:pt>
                <c:pt idx="15">
                  <c:v>53.7</c:v>
                </c:pt>
                <c:pt idx="16">
                  <c:v>70.989999999999995</c:v>
                </c:pt>
                <c:pt idx="17">
                  <c:v>74.67</c:v>
                </c:pt>
                <c:pt idx="18">
                  <c:v>85.15</c:v>
                </c:pt>
                <c:pt idx="19">
                  <c:v>84.26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5A-4FDC-85F7-2986795420B5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chatellier!$I$87:$I$106</c:f>
              <c:numCache>
                <c:formatCode>General</c:formatCode>
                <c:ptCount val="20"/>
                <c:pt idx="0">
                  <c:v>13.87</c:v>
                </c:pt>
                <c:pt idx="1">
                  <c:v>24.63</c:v>
                </c:pt>
                <c:pt idx="2">
                  <c:v>25.14</c:v>
                </c:pt>
                <c:pt idx="3">
                  <c:v>24.1</c:v>
                </c:pt>
                <c:pt idx="4">
                  <c:v>2.62</c:v>
                </c:pt>
                <c:pt idx="5">
                  <c:v>21.47</c:v>
                </c:pt>
                <c:pt idx="6">
                  <c:v>20.2</c:v>
                </c:pt>
                <c:pt idx="7">
                  <c:v>20.92</c:v>
                </c:pt>
                <c:pt idx="8">
                  <c:v>17.95</c:v>
                </c:pt>
                <c:pt idx="9">
                  <c:v>20.440000000000001</c:v>
                </c:pt>
                <c:pt idx="10">
                  <c:v>3.28</c:v>
                </c:pt>
                <c:pt idx="11">
                  <c:v>9.34</c:v>
                </c:pt>
                <c:pt idx="12">
                  <c:v>24.76</c:v>
                </c:pt>
                <c:pt idx="13">
                  <c:v>26.17</c:v>
                </c:pt>
                <c:pt idx="14">
                  <c:v>29.51</c:v>
                </c:pt>
                <c:pt idx="15">
                  <c:v>34.53</c:v>
                </c:pt>
                <c:pt idx="16">
                  <c:v>23.91</c:v>
                </c:pt>
                <c:pt idx="17">
                  <c:v>22.21</c:v>
                </c:pt>
                <c:pt idx="18">
                  <c:v>13.49</c:v>
                </c:pt>
                <c:pt idx="19">
                  <c:v>14.19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5A-4FDC-85F7-2986795420B5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chatellier!$J$87:$J$106</c:f>
              <c:numCache>
                <c:formatCode>General</c:formatCode>
                <c:ptCount val="20"/>
                <c:pt idx="0">
                  <c:v>16.91</c:v>
                </c:pt>
                <c:pt idx="1">
                  <c:v>27.73</c:v>
                </c:pt>
                <c:pt idx="2">
                  <c:v>30.71</c:v>
                </c:pt>
                <c:pt idx="3">
                  <c:v>23.95</c:v>
                </c:pt>
                <c:pt idx="4">
                  <c:v>0.73</c:v>
                </c:pt>
                <c:pt idx="5">
                  <c:v>22.93</c:v>
                </c:pt>
                <c:pt idx="6">
                  <c:v>21.83</c:v>
                </c:pt>
                <c:pt idx="7">
                  <c:v>21.21</c:v>
                </c:pt>
                <c:pt idx="8">
                  <c:v>16.510000000000002</c:v>
                </c:pt>
                <c:pt idx="9">
                  <c:v>11.59</c:v>
                </c:pt>
                <c:pt idx="10">
                  <c:v>4.2</c:v>
                </c:pt>
                <c:pt idx="11">
                  <c:v>10</c:v>
                </c:pt>
                <c:pt idx="12">
                  <c:v>11.49</c:v>
                </c:pt>
                <c:pt idx="13">
                  <c:v>12.04</c:v>
                </c:pt>
                <c:pt idx="14">
                  <c:v>7.17</c:v>
                </c:pt>
                <c:pt idx="15">
                  <c:v>9.4700000000000006</c:v>
                </c:pt>
                <c:pt idx="16">
                  <c:v>4.34</c:v>
                </c:pt>
                <c:pt idx="17">
                  <c:v>2.79</c:v>
                </c:pt>
                <c:pt idx="18">
                  <c:v>1.25</c:v>
                </c:pt>
                <c:pt idx="19">
                  <c:v>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5A-4FDC-85F7-29867954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53600"/>
        <c:axId val="130955136"/>
      </c:scatterChart>
      <c:valAx>
        <c:axId val="13095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955136"/>
        <c:crosses val="autoZero"/>
        <c:crossBetween val="midCat"/>
      </c:valAx>
      <c:valAx>
        <c:axId val="130955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0953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chatellier!$F$37:$F$72</c:f>
              <c:numCache>
                <c:formatCode>General</c:formatCode>
                <c:ptCount val="36"/>
                <c:pt idx="0">
                  <c:v>600</c:v>
                </c:pt>
                <c:pt idx="1">
                  <c:v>700</c:v>
                </c:pt>
                <c:pt idx="2">
                  <c:v>750</c:v>
                </c:pt>
                <c:pt idx="3">
                  <c:v>800</c:v>
                </c:pt>
                <c:pt idx="4">
                  <c:v>845</c:v>
                </c:pt>
                <c:pt idx="5">
                  <c:v>900</c:v>
                </c:pt>
                <c:pt idx="6">
                  <c:v>925</c:v>
                </c:pt>
                <c:pt idx="7">
                  <c:v>950</c:v>
                </c:pt>
                <c:pt idx="8">
                  <c:v>975</c:v>
                </c:pt>
                <c:pt idx="9">
                  <c:v>1000</c:v>
                </c:pt>
                <c:pt idx="10">
                  <c:v>1025</c:v>
                </c:pt>
                <c:pt idx="11">
                  <c:v>1050</c:v>
                </c:pt>
                <c:pt idx="12">
                  <c:v>1075</c:v>
                </c:pt>
                <c:pt idx="13">
                  <c:v>1100</c:v>
                </c:pt>
                <c:pt idx="14">
                  <c:v>1150</c:v>
                </c:pt>
                <c:pt idx="15">
                  <c:v>1200</c:v>
                </c:pt>
                <c:pt idx="16">
                  <c:v>1250</c:v>
                </c:pt>
                <c:pt idx="17">
                  <c:v>1300</c:v>
                </c:pt>
                <c:pt idx="18">
                  <c:v>1350</c:v>
                </c:pt>
                <c:pt idx="19">
                  <c:v>1400</c:v>
                </c:pt>
                <c:pt idx="20">
                  <c:v>1450</c:v>
                </c:pt>
                <c:pt idx="21">
                  <c:v>1475</c:v>
                </c:pt>
                <c:pt idx="22">
                  <c:v>1500</c:v>
                </c:pt>
                <c:pt idx="23">
                  <c:v>1525</c:v>
                </c:pt>
                <c:pt idx="24">
                  <c:v>1550</c:v>
                </c:pt>
                <c:pt idx="25">
                  <c:v>1575</c:v>
                </c:pt>
                <c:pt idx="26">
                  <c:v>1600</c:v>
                </c:pt>
                <c:pt idx="27">
                  <c:v>1625</c:v>
                </c:pt>
                <c:pt idx="28">
                  <c:v>1650</c:v>
                </c:pt>
                <c:pt idx="29">
                  <c:v>1700</c:v>
                </c:pt>
                <c:pt idx="30">
                  <c:v>1750</c:v>
                </c:pt>
                <c:pt idx="31">
                  <c:v>1800</c:v>
                </c:pt>
                <c:pt idx="32">
                  <c:v>1850</c:v>
                </c:pt>
                <c:pt idx="33">
                  <c:v>1900</c:v>
                </c:pt>
                <c:pt idx="34">
                  <c:v>1950</c:v>
                </c:pt>
                <c:pt idx="35">
                  <c:v>2000</c:v>
                </c:pt>
              </c:numCache>
            </c:numRef>
          </c:xVal>
          <c:yVal>
            <c:numRef>
              <c:f>chatellier!$H$37:$H$72</c:f>
              <c:numCache>
                <c:formatCode>General</c:formatCode>
                <c:ptCount val="36"/>
                <c:pt idx="0">
                  <c:v>24.5</c:v>
                </c:pt>
                <c:pt idx="1">
                  <c:v>28.88</c:v>
                </c:pt>
                <c:pt idx="2">
                  <c:v>50.62</c:v>
                </c:pt>
                <c:pt idx="3">
                  <c:v>42.97</c:v>
                </c:pt>
                <c:pt idx="4">
                  <c:v>44.99</c:v>
                </c:pt>
                <c:pt idx="5">
                  <c:v>65.540000000000006</c:v>
                </c:pt>
                <c:pt idx="6">
                  <c:v>45.75</c:v>
                </c:pt>
                <c:pt idx="7">
                  <c:v>42.99</c:v>
                </c:pt>
                <c:pt idx="8">
                  <c:v>47.43</c:v>
                </c:pt>
                <c:pt idx="9">
                  <c:v>47.45</c:v>
                </c:pt>
                <c:pt idx="10">
                  <c:v>53.18</c:v>
                </c:pt>
                <c:pt idx="11">
                  <c:v>67.17</c:v>
                </c:pt>
                <c:pt idx="12">
                  <c:v>62.17</c:v>
                </c:pt>
                <c:pt idx="13">
                  <c:v>57.39</c:v>
                </c:pt>
                <c:pt idx="14">
                  <c:v>54.86</c:v>
                </c:pt>
                <c:pt idx="15">
                  <c:v>48.88</c:v>
                </c:pt>
                <c:pt idx="16">
                  <c:v>60.62</c:v>
                </c:pt>
                <c:pt idx="17">
                  <c:v>73.36</c:v>
                </c:pt>
                <c:pt idx="18">
                  <c:v>49.14</c:v>
                </c:pt>
                <c:pt idx="19">
                  <c:v>64.77</c:v>
                </c:pt>
                <c:pt idx="20">
                  <c:v>76.98</c:v>
                </c:pt>
                <c:pt idx="21">
                  <c:v>74.62</c:v>
                </c:pt>
                <c:pt idx="22">
                  <c:v>75.180000000000007</c:v>
                </c:pt>
                <c:pt idx="23">
                  <c:v>78.66</c:v>
                </c:pt>
                <c:pt idx="24">
                  <c:v>68.959999999999994</c:v>
                </c:pt>
                <c:pt idx="25">
                  <c:v>74.349999999999994</c:v>
                </c:pt>
                <c:pt idx="26">
                  <c:v>85.86</c:v>
                </c:pt>
                <c:pt idx="27">
                  <c:v>82.43</c:v>
                </c:pt>
                <c:pt idx="28">
                  <c:v>79.819999999999993</c:v>
                </c:pt>
                <c:pt idx="29">
                  <c:v>82.4</c:v>
                </c:pt>
                <c:pt idx="30">
                  <c:v>76.430000000000007</c:v>
                </c:pt>
                <c:pt idx="31">
                  <c:v>80.7</c:v>
                </c:pt>
                <c:pt idx="32">
                  <c:v>91.44</c:v>
                </c:pt>
                <c:pt idx="33">
                  <c:v>92.24</c:v>
                </c:pt>
                <c:pt idx="34">
                  <c:v>85.24</c:v>
                </c:pt>
                <c:pt idx="35">
                  <c:v>92.66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D7-426F-B053-B1AA8AF307CF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chatellier!$F$37:$F$72</c:f>
              <c:numCache>
                <c:formatCode>General</c:formatCode>
                <c:ptCount val="36"/>
                <c:pt idx="0">
                  <c:v>600</c:v>
                </c:pt>
                <c:pt idx="1">
                  <c:v>700</c:v>
                </c:pt>
                <c:pt idx="2">
                  <c:v>750</c:v>
                </c:pt>
                <c:pt idx="3">
                  <c:v>800</c:v>
                </c:pt>
                <c:pt idx="4">
                  <c:v>845</c:v>
                </c:pt>
                <c:pt idx="5">
                  <c:v>900</c:v>
                </c:pt>
                <c:pt idx="6">
                  <c:v>925</c:v>
                </c:pt>
                <c:pt idx="7">
                  <c:v>950</c:v>
                </c:pt>
                <c:pt idx="8">
                  <c:v>975</c:v>
                </c:pt>
                <c:pt idx="9">
                  <c:v>1000</c:v>
                </c:pt>
                <c:pt idx="10">
                  <c:v>1025</c:v>
                </c:pt>
                <c:pt idx="11">
                  <c:v>1050</c:v>
                </c:pt>
                <c:pt idx="12">
                  <c:v>1075</c:v>
                </c:pt>
                <c:pt idx="13">
                  <c:v>1100</c:v>
                </c:pt>
                <c:pt idx="14">
                  <c:v>1150</c:v>
                </c:pt>
                <c:pt idx="15">
                  <c:v>1200</c:v>
                </c:pt>
                <c:pt idx="16">
                  <c:v>1250</c:v>
                </c:pt>
                <c:pt idx="17">
                  <c:v>1300</c:v>
                </c:pt>
                <c:pt idx="18">
                  <c:v>1350</c:v>
                </c:pt>
                <c:pt idx="19">
                  <c:v>1400</c:v>
                </c:pt>
                <c:pt idx="20">
                  <c:v>1450</c:v>
                </c:pt>
                <c:pt idx="21">
                  <c:v>1475</c:v>
                </c:pt>
                <c:pt idx="22">
                  <c:v>1500</c:v>
                </c:pt>
                <c:pt idx="23">
                  <c:v>1525</c:v>
                </c:pt>
                <c:pt idx="24">
                  <c:v>1550</c:v>
                </c:pt>
                <c:pt idx="25">
                  <c:v>1575</c:v>
                </c:pt>
                <c:pt idx="26">
                  <c:v>1600</c:v>
                </c:pt>
                <c:pt idx="27">
                  <c:v>1625</c:v>
                </c:pt>
                <c:pt idx="28">
                  <c:v>1650</c:v>
                </c:pt>
                <c:pt idx="29">
                  <c:v>1700</c:v>
                </c:pt>
                <c:pt idx="30">
                  <c:v>1750</c:v>
                </c:pt>
                <c:pt idx="31">
                  <c:v>1800</c:v>
                </c:pt>
                <c:pt idx="32">
                  <c:v>1850</c:v>
                </c:pt>
                <c:pt idx="33">
                  <c:v>1900</c:v>
                </c:pt>
                <c:pt idx="34">
                  <c:v>1950</c:v>
                </c:pt>
                <c:pt idx="35">
                  <c:v>2000</c:v>
                </c:pt>
              </c:numCache>
            </c:numRef>
          </c:xVal>
          <c:yVal>
            <c:numRef>
              <c:f>chatellier!$I$37:$I$72</c:f>
              <c:numCache>
                <c:formatCode>General</c:formatCode>
                <c:ptCount val="36"/>
                <c:pt idx="0">
                  <c:v>14.9</c:v>
                </c:pt>
                <c:pt idx="1">
                  <c:v>13</c:v>
                </c:pt>
                <c:pt idx="2">
                  <c:v>12.14</c:v>
                </c:pt>
                <c:pt idx="3">
                  <c:v>14.27</c:v>
                </c:pt>
                <c:pt idx="4">
                  <c:v>14.02</c:v>
                </c:pt>
                <c:pt idx="5">
                  <c:v>11.26</c:v>
                </c:pt>
                <c:pt idx="6">
                  <c:v>16.84</c:v>
                </c:pt>
                <c:pt idx="7">
                  <c:v>16.05</c:v>
                </c:pt>
                <c:pt idx="8">
                  <c:v>16.09</c:v>
                </c:pt>
                <c:pt idx="9">
                  <c:v>14.47</c:v>
                </c:pt>
                <c:pt idx="10">
                  <c:v>17.399999999999999</c:v>
                </c:pt>
                <c:pt idx="11">
                  <c:v>13.95</c:v>
                </c:pt>
                <c:pt idx="12">
                  <c:v>14.36</c:v>
                </c:pt>
                <c:pt idx="13">
                  <c:v>16.55</c:v>
                </c:pt>
                <c:pt idx="14">
                  <c:v>16.66</c:v>
                </c:pt>
                <c:pt idx="15">
                  <c:v>13.11</c:v>
                </c:pt>
                <c:pt idx="16">
                  <c:v>15.69</c:v>
                </c:pt>
                <c:pt idx="17">
                  <c:v>10.71</c:v>
                </c:pt>
                <c:pt idx="18">
                  <c:v>16.940000000000001</c:v>
                </c:pt>
                <c:pt idx="19">
                  <c:v>17.190000000000001</c:v>
                </c:pt>
                <c:pt idx="20">
                  <c:v>12.88</c:v>
                </c:pt>
                <c:pt idx="21">
                  <c:v>16.809999999999999</c:v>
                </c:pt>
                <c:pt idx="22">
                  <c:v>19.100000000000001</c:v>
                </c:pt>
                <c:pt idx="23">
                  <c:v>16.09</c:v>
                </c:pt>
                <c:pt idx="24">
                  <c:v>23.4</c:v>
                </c:pt>
                <c:pt idx="25">
                  <c:v>21.58</c:v>
                </c:pt>
                <c:pt idx="26">
                  <c:v>10.85</c:v>
                </c:pt>
                <c:pt idx="27">
                  <c:v>14.22</c:v>
                </c:pt>
                <c:pt idx="28">
                  <c:v>16.170000000000002</c:v>
                </c:pt>
                <c:pt idx="29">
                  <c:v>15.06</c:v>
                </c:pt>
                <c:pt idx="30">
                  <c:v>17.79</c:v>
                </c:pt>
                <c:pt idx="31">
                  <c:v>17.41</c:v>
                </c:pt>
                <c:pt idx="32">
                  <c:v>7.8</c:v>
                </c:pt>
                <c:pt idx="33">
                  <c:v>7.06</c:v>
                </c:pt>
                <c:pt idx="34">
                  <c:v>13.64</c:v>
                </c:pt>
                <c:pt idx="35">
                  <c:v>6.79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D7-426F-B053-B1AA8AF307CF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chatellier!$F$37:$F$72</c:f>
              <c:numCache>
                <c:formatCode>General</c:formatCode>
                <c:ptCount val="36"/>
                <c:pt idx="0">
                  <c:v>600</c:v>
                </c:pt>
                <c:pt idx="1">
                  <c:v>700</c:v>
                </c:pt>
                <c:pt idx="2">
                  <c:v>750</c:v>
                </c:pt>
                <c:pt idx="3">
                  <c:v>800</c:v>
                </c:pt>
                <c:pt idx="4">
                  <c:v>845</c:v>
                </c:pt>
                <c:pt idx="5">
                  <c:v>900</c:v>
                </c:pt>
                <c:pt idx="6">
                  <c:v>925</c:v>
                </c:pt>
                <c:pt idx="7">
                  <c:v>950</c:v>
                </c:pt>
                <c:pt idx="8">
                  <c:v>975</c:v>
                </c:pt>
                <c:pt idx="9">
                  <c:v>1000</c:v>
                </c:pt>
                <c:pt idx="10">
                  <c:v>1025</c:v>
                </c:pt>
                <c:pt idx="11">
                  <c:v>1050</c:v>
                </c:pt>
                <c:pt idx="12">
                  <c:v>1075</c:v>
                </c:pt>
                <c:pt idx="13">
                  <c:v>1100</c:v>
                </c:pt>
                <c:pt idx="14">
                  <c:v>1150</c:v>
                </c:pt>
                <c:pt idx="15">
                  <c:v>1200</c:v>
                </c:pt>
                <c:pt idx="16">
                  <c:v>1250</c:v>
                </c:pt>
                <c:pt idx="17">
                  <c:v>1300</c:v>
                </c:pt>
                <c:pt idx="18">
                  <c:v>1350</c:v>
                </c:pt>
                <c:pt idx="19">
                  <c:v>1400</c:v>
                </c:pt>
                <c:pt idx="20">
                  <c:v>1450</c:v>
                </c:pt>
                <c:pt idx="21">
                  <c:v>1475</c:v>
                </c:pt>
                <c:pt idx="22">
                  <c:v>1500</c:v>
                </c:pt>
                <c:pt idx="23">
                  <c:v>1525</c:v>
                </c:pt>
                <c:pt idx="24">
                  <c:v>1550</c:v>
                </c:pt>
                <c:pt idx="25">
                  <c:v>1575</c:v>
                </c:pt>
                <c:pt idx="26">
                  <c:v>1600</c:v>
                </c:pt>
                <c:pt idx="27">
                  <c:v>1625</c:v>
                </c:pt>
                <c:pt idx="28">
                  <c:v>1650</c:v>
                </c:pt>
                <c:pt idx="29">
                  <c:v>1700</c:v>
                </c:pt>
                <c:pt idx="30">
                  <c:v>1750</c:v>
                </c:pt>
                <c:pt idx="31">
                  <c:v>1800</c:v>
                </c:pt>
                <c:pt idx="32">
                  <c:v>1850</c:v>
                </c:pt>
                <c:pt idx="33">
                  <c:v>1900</c:v>
                </c:pt>
                <c:pt idx="34">
                  <c:v>1950</c:v>
                </c:pt>
                <c:pt idx="35">
                  <c:v>2000</c:v>
                </c:pt>
              </c:numCache>
            </c:numRef>
          </c:xVal>
          <c:yVal>
            <c:numRef>
              <c:f>chatellier!$J$37:$J$72</c:f>
              <c:numCache>
                <c:formatCode>General</c:formatCode>
                <c:ptCount val="36"/>
                <c:pt idx="0">
                  <c:v>25.1</c:v>
                </c:pt>
                <c:pt idx="1">
                  <c:v>24.66</c:v>
                </c:pt>
                <c:pt idx="2">
                  <c:v>16.350000000000001</c:v>
                </c:pt>
                <c:pt idx="3">
                  <c:v>18.91</c:v>
                </c:pt>
                <c:pt idx="4">
                  <c:v>19.010000000000002</c:v>
                </c:pt>
                <c:pt idx="5">
                  <c:v>10.79</c:v>
                </c:pt>
                <c:pt idx="6">
                  <c:v>19.39</c:v>
                </c:pt>
                <c:pt idx="7">
                  <c:v>21.76</c:v>
                </c:pt>
                <c:pt idx="8">
                  <c:v>18.87</c:v>
                </c:pt>
                <c:pt idx="9">
                  <c:v>18.649999999999999</c:v>
                </c:pt>
                <c:pt idx="10">
                  <c:v>17.25</c:v>
                </c:pt>
                <c:pt idx="11">
                  <c:v>11.57</c:v>
                </c:pt>
                <c:pt idx="12">
                  <c:v>13.18</c:v>
                </c:pt>
                <c:pt idx="13">
                  <c:v>15.3</c:v>
                </c:pt>
                <c:pt idx="14">
                  <c:v>16.61</c:v>
                </c:pt>
                <c:pt idx="15">
                  <c:v>19.059999999999999</c:v>
                </c:pt>
                <c:pt idx="16">
                  <c:v>13.95</c:v>
                </c:pt>
                <c:pt idx="17">
                  <c:v>9.1300000000000008</c:v>
                </c:pt>
                <c:pt idx="18">
                  <c:v>20.170000000000002</c:v>
                </c:pt>
                <c:pt idx="19">
                  <c:v>12.03</c:v>
                </c:pt>
                <c:pt idx="20">
                  <c:v>7.99</c:v>
                </c:pt>
                <c:pt idx="21">
                  <c:v>7.12</c:v>
                </c:pt>
                <c:pt idx="22">
                  <c:v>5.08</c:v>
                </c:pt>
                <c:pt idx="23">
                  <c:v>4.59</c:v>
                </c:pt>
                <c:pt idx="24">
                  <c:v>6.64</c:v>
                </c:pt>
                <c:pt idx="25">
                  <c:v>3.69</c:v>
                </c:pt>
                <c:pt idx="26">
                  <c:v>2.5499999999999998</c:v>
                </c:pt>
                <c:pt idx="27">
                  <c:v>2.92</c:v>
                </c:pt>
                <c:pt idx="28">
                  <c:v>3.41</c:v>
                </c:pt>
                <c:pt idx="29">
                  <c:v>2.2599999999999998</c:v>
                </c:pt>
                <c:pt idx="30">
                  <c:v>5.0199999999999996</c:v>
                </c:pt>
                <c:pt idx="31">
                  <c:v>1.52</c:v>
                </c:pt>
                <c:pt idx="32">
                  <c:v>0.67</c:v>
                </c:pt>
                <c:pt idx="33">
                  <c:v>0.62</c:v>
                </c:pt>
                <c:pt idx="34">
                  <c:v>0.93</c:v>
                </c:pt>
                <c:pt idx="35">
                  <c:v>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D7-426F-B053-B1AA8AF30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89056"/>
        <c:axId val="130990848"/>
      </c:scatterChart>
      <c:valAx>
        <c:axId val="13098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990848"/>
        <c:crosses val="autoZero"/>
        <c:crossBetween val="midCat"/>
      </c:valAx>
      <c:valAx>
        <c:axId val="130990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9890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chatellier!$D$87:$D$106</c:f>
              <c:numCache>
                <c:formatCode>General</c:formatCode>
                <c:ptCount val="20"/>
                <c:pt idx="0">
                  <c:v>-34.200000000000003</c:v>
                </c:pt>
                <c:pt idx="1">
                  <c:v>-34.200000000000003</c:v>
                </c:pt>
                <c:pt idx="2">
                  <c:v>-34.5</c:v>
                </c:pt>
                <c:pt idx="3">
                  <c:v>-34.799999999999997</c:v>
                </c:pt>
                <c:pt idx="4">
                  <c:v>-34.5</c:v>
                </c:pt>
                <c:pt idx="5">
                  <c:v>-34.4</c:v>
                </c:pt>
                <c:pt idx="6">
                  <c:v>-33.6</c:v>
                </c:pt>
                <c:pt idx="7">
                  <c:v>-33.5</c:v>
                </c:pt>
                <c:pt idx="8">
                  <c:v>-33.299999999999997</c:v>
                </c:pt>
                <c:pt idx="9">
                  <c:v>-32.9</c:v>
                </c:pt>
                <c:pt idx="10">
                  <c:v>-33</c:v>
                </c:pt>
                <c:pt idx="11">
                  <c:v>-33.799999999999997</c:v>
                </c:pt>
                <c:pt idx="12">
                  <c:v>-33.200000000000003</c:v>
                </c:pt>
                <c:pt idx="13">
                  <c:v>-33</c:v>
                </c:pt>
                <c:pt idx="14">
                  <c:v>-33.5</c:v>
                </c:pt>
                <c:pt idx="15">
                  <c:v>-28.9</c:v>
                </c:pt>
                <c:pt idx="16">
                  <c:v>-28.2</c:v>
                </c:pt>
                <c:pt idx="17">
                  <c:v>-39.299999999999997</c:v>
                </c:pt>
                <c:pt idx="18">
                  <c:v>-40.9</c:v>
                </c:pt>
                <c:pt idx="19">
                  <c:v>-41.1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5C-4F96-A7CA-267C0FA50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450368"/>
        <c:axId val="129451904"/>
      </c:scatterChart>
      <c:valAx>
        <c:axId val="12945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451904"/>
        <c:crossesAt val="-45"/>
        <c:crossBetween val="midCat"/>
      </c:valAx>
      <c:valAx>
        <c:axId val="129451904"/>
        <c:scaling>
          <c:orientation val="minMax"/>
          <c:max val="-25"/>
          <c:min val="-43"/>
        </c:scaling>
        <c:delete val="0"/>
        <c:axPos val="l"/>
        <c:numFmt formatCode="General" sourceLinked="1"/>
        <c:majorTickMark val="out"/>
        <c:minorTickMark val="none"/>
        <c:tickLblPos val="nextTo"/>
        <c:crossAx val="129450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World!$K$541:$K$555</c:f>
              <c:numCache>
                <c:formatCode>General</c:formatCode>
                <c:ptCount val="15"/>
                <c:pt idx="0">
                  <c:v>-6.019999999999996</c:v>
                </c:pt>
                <c:pt idx="1">
                  <c:v>-6.32</c:v>
                </c:pt>
                <c:pt idx="2">
                  <c:v>-5.8799999999999955</c:v>
                </c:pt>
                <c:pt idx="3">
                  <c:v>-12.579999999999998</c:v>
                </c:pt>
                <c:pt idx="4">
                  <c:v>-8.25</c:v>
                </c:pt>
                <c:pt idx="5">
                  <c:v>-7.519999999999996</c:v>
                </c:pt>
                <c:pt idx="6">
                  <c:v>-16.82</c:v>
                </c:pt>
                <c:pt idx="7">
                  <c:v>-16.619999999999997</c:v>
                </c:pt>
                <c:pt idx="8">
                  <c:v>-16.589999999999996</c:v>
                </c:pt>
                <c:pt idx="9">
                  <c:v>-16.060000000000002</c:v>
                </c:pt>
                <c:pt idx="10">
                  <c:v>-16.22</c:v>
                </c:pt>
                <c:pt idx="11">
                  <c:v>-16.240000000000002</c:v>
                </c:pt>
                <c:pt idx="12">
                  <c:v>-16.090000000000003</c:v>
                </c:pt>
                <c:pt idx="13">
                  <c:v>-12.57</c:v>
                </c:pt>
                <c:pt idx="14">
                  <c:v>-15.649999999999999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C2-4EC7-B295-F96B2099B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475712"/>
        <c:axId val="129477248"/>
      </c:scatterChart>
      <c:valAx>
        <c:axId val="12947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477248"/>
        <c:crosses val="autoZero"/>
        <c:crossBetween val="midCat"/>
      </c:valAx>
      <c:valAx>
        <c:axId val="129477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475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1"/>
          <c:tx>
            <c:v>Leclercville</c:v>
          </c:tx>
          <c:spPr>
            <a:ln w="28575">
              <a:noFill/>
            </a:ln>
          </c:spPr>
          <c:x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xVal>
          <c:yVal>
            <c:numRef>
              <c:f>chatellier!$AA$37:$AA$72</c:f>
              <c:numCache>
                <c:formatCode>General</c:formatCode>
                <c:ptCount val="36"/>
                <c:pt idx="0">
                  <c:v>-11.199999999999996</c:v>
                </c:pt>
                <c:pt idx="1">
                  <c:v>-12.099999999999994</c:v>
                </c:pt>
                <c:pt idx="2">
                  <c:v>-12.899999999999999</c:v>
                </c:pt>
                <c:pt idx="3">
                  <c:v>-11.200000000000003</c:v>
                </c:pt>
                <c:pt idx="4">
                  <c:v>-12.3</c:v>
                </c:pt>
                <c:pt idx="5">
                  <c:v>-10.900000000000002</c:v>
                </c:pt>
                <c:pt idx="6">
                  <c:v>-12.899999999999999</c:v>
                </c:pt>
                <c:pt idx="7">
                  <c:v>-13.000000000000004</c:v>
                </c:pt>
                <c:pt idx="8">
                  <c:v>-13.799999999999997</c:v>
                </c:pt>
                <c:pt idx="9">
                  <c:v>-13.100000000000001</c:v>
                </c:pt>
                <c:pt idx="10">
                  <c:v>-14.099999999999998</c:v>
                </c:pt>
                <c:pt idx="11">
                  <c:v>-14.299999999999997</c:v>
                </c:pt>
                <c:pt idx="12">
                  <c:v>-14.299999999999997</c:v>
                </c:pt>
                <c:pt idx="13">
                  <c:v>-15</c:v>
                </c:pt>
                <c:pt idx="14">
                  <c:v>-15.100000000000001</c:v>
                </c:pt>
                <c:pt idx="15">
                  <c:v>-13.400000000000002</c:v>
                </c:pt>
                <c:pt idx="16">
                  <c:v>-13.400000000000002</c:v>
                </c:pt>
                <c:pt idx="17">
                  <c:v>-14.799999999999997</c:v>
                </c:pt>
                <c:pt idx="18">
                  <c:v>-13.899999999999999</c:v>
                </c:pt>
                <c:pt idx="19">
                  <c:v>-13.399999999999999</c:v>
                </c:pt>
                <c:pt idx="20">
                  <c:v>-14.5</c:v>
                </c:pt>
                <c:pt idx="21">
                  <c:v>-12.899999999999999</c:v>
                </c:pt>
                <c:pt idx="22">
                  <c:v>-12.2</c:v>
                </c:pt>
                <c:pt idx="23">
                  <c:v>-11.5</c:v>
                </c:pt>
                <c:pt idx="24">
                  <c:v>-10.8</c:v>
                </c:pt>
                <c:pt idx="25">
                  <c:v>-11</c:v>
                </c:pt>
                <c:pt idx="26">
                  <c:v>-12.299999999999997</c:v>
                </c:pt>
                <c:pt idx="27">
                  <c:v>-11.399999999999999</c:v>
                </c:pt>
                <c:pt idx="28">
                  <c:v>-10.799999999999997</c:v>
                </c:pt>
                <c:pt idx="29">
                  <c:v>-10.199999999999999</c:v>
                </c:pt>
                <c:pt idx="30">
                  <c:v>-5.8999999999999986</c:v>
                </c:pt>
                <c:pt idx="31">
                  <c:v>-0.5</c:v>
                </c:pt>
                <c:pt idx="32">
                  <c:v>-0.20000000000000284</c:v>
                </c:pt>
                <c:pt idx="33">
                  <c:v>-1.2999999999999972</c:v>
                </c:pt>
                <c:pt idx="34">
                  <c:v>0.5</c:v>
                </c:pt>
                <c:pt idx="35">
                  <c:v>-0.5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D2-43E9-9E43-B94F3B918EE3}"/>
            </c:ext>
          </c:extLst>
        </c:ser>
        <c:ser>
          <c:idx val="2"/>
          <c:order val="2"/>
          <c:tx>
            <c:v>St. Edouard 1a</c:v>
          </c:tx>
          <c:spPr>
            <a:ln w="28575">
              <a:noFill/>
            </a:ln>
          </c:spP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D2-43E9-9E43-B94F3B918EE3}"/>
            </c:ext>
          </c:extLst>
        </c:ser>
        <c:ser>
          <c:idx val="3"/>
          <c:order val="3"/>
          <c:tx>
            <c:v>Fortierville</c:v>
          </c:tx>
          <c:spPr>
            <a:ln w="28575">
              <a:noFill/>
            </a:ln>
          </c:spPr>
          <c:xVal>
            <c:numRef>
              <c:f>chatellier!$Z$2:$Z$36</c:f>
              <c:numCache>
                <c:formatCode>General</c:formatCode>
                <c:ptCount val="35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</c:numCache>
            </c:numRef>
          </c:xVal>
          <c:yVal>
            <c:numRef>
              <c:f>chatellier!$AA$2:$AA$36</c:f>
              <c:numCache>
                <c:formatCode>General</c:formatCode>
                <c:ptCount val="35"/>
                <c:pt idx="0">
                  <c:v>-12.800000000000004</c:v>
                </c:pt>
                <c:pt idx="1">
                  <c:v>-11.899999999999999</c:v>
                </c:pt>
                <c:pt idx="3">
                  <c:v>-11.900000000000006</c:v>
                </c:pt>
                <c:pt idx="4">
                  <c:v>-11.299999999999997</c:v>
                </c:pt>
                <c:pt idx="5">
                  <c:v>-11.799999999999997</c:v>
                </c:pt>
                <c:pt idx="6">
                  <c:v>-12.200000000000003</c:v>
                </c:pt>
                <c:pt idx="7">
                  <c:v>-9.9000000000000057</c:v>
                </c:pt>
                <c:pt idx="8">
                  <c:v>-11.600000000000001</c:v>
                </c:pt>
                <c:pt idx="9">
                  <c:v>-11.199999999999996</c:v>
                </c:pt>
                <c:pt idx="10">
                  <c:v>-10.799999999999997</c:v>
                </c:pt>
                <c:pt idx="11">
                  <c:v>-12</c:v>
                </c:pt>
                <c:pt idx="12">
                  <c:v>-12.299999999999997</c:v>
                </c:pt>
                <c:pt idx="13">
                  <c:v>-11.700000000000003</c:v>
                </c:pt>
                <c:pt idx="14">
                  <c:v>-12.400000000000006</c:v>
                </c:pt>
                <c:pt idx="15">
                  <c:v>-11.700000000000003</c:v>
                </c:pt>
                <c:pt idx="16">
                  <c:v>-10.700000000000003</c:v>
                </c:pt>
                <c:pt idx="17">
                  <c:v>-13.799999999999997</c:v>
                </c:pt>
                <c:pt idx="18">
                  <c:v>-12.899999999999999</c:v>
                </c:pt>
                <c:pt idx="19">
                  <c:v>-12.600000000000001</c:v>
                </c:pt>
                <c:pt idx="20">
                  <c:v>-12.999999999999996</c:v>
                </c:pt>
                <c:pt idx="21">
                  <c:v>-13.100000000000001</c:v>
                </c:pt>
                <c:pt idx="22">
                  <c:v>-12.799999999999997</c:v>
                </c:pt>
                <c:pt idx="23">
                  <c:v>-13.899999999999999</c:v>
                </c:pt>
                <c:pt idx="24">
                  <c:v>-14.100000000000001</c:v>
                </c:pt>
                <c:pt idx="25">
                  <c:v>-13.7</c:v>
                </c:pt>
                <c:pt idx="26">
                  <c:v>-13.3</c:v>
                </c:pt>
                <c:pt idx="27">
                  <c:v>-13.5</c:v>
                </c:pt>
                <c:pt idx="28">
                  <c:v>-13.099999999999998</c:v>
                </c:pt>
                <c:pt idx="29">
                  <c:v>-13.200000000000003</c:v>
                </c:pt>
                <c:pt idx="30">
                  <c:v>-13.900000000000002</c:v>
                </c:pt>
                <c:pt idx="31">
                  <c:v>-11.800000000000004</c:v>
                </c:pt>
                <c:pt idx="32">
                  <c:v>-13.400000000000002</c:v>
                </c:pt>
                <c:pt idx="33">
                  <c:v>-11.700000000000003</c:v>
                </c:pt>
                <c:pt idx="34">
                  <c:v>-9.6000000000000014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D2-43E9-9E43-B94F3B918EE3}"/>
            </c:ext>
          </c:extLst>
        </c:ser>
        <c:ser>
          <c:idx val="4"/>
          <c:order val="4"/>
          <c:tx>
            <c:v>St. Edouard 1</c:v>
          </c:tx>
          <c:spPr>
            <a:ln w="28575">
              <a:noFill/>
            </a:ln>
          </c:spPr>
          <c:x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xVal>
          <c:y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ED2-43E9-9E43-B94F3B918EE3}"/>
            </c:ext>
          </c:extLst>
        </c:ser>
        <c:ser>
          <c:idx val="1"/>
          <c:order val="0"/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World!$K$541:$K$555</c:f>
              <c:numCache>
                <c:formatCode>General</c:formatCode>
                <c:ptCount val="15"/>
                <c:pt idx="0">
                  <c:v>-6.019999999999996</c:v>
                </c:pt>
                <c:pt idx="1">
                  <c:v>-6.32</c:v>
                </c:pt>
                <c:pt idx="2">
                  <c:v>-5.8799999999999955</c:v>
                </c:pt>
                <c:pt idx="3">
                  <c:v>-12.579999999999998</c:v>
                </c:pt>
                <c:pt idx="4">
                  <c:v>-8.25</c:v>
                </c:pt>
                <c:pt idx="5">
                  <c:v>-7.519999999999996</c:v>
                </c:pt>
                <c:pt idx="6">
                  <c:v>-16.82</c:v>
                </c:pt>
                <c:pt idx="7">
                  <c:v>-16.619999999999997</c:v>
                </c:pt>
                <c:pt idx="8">
                  <c:v>-16.589999999999996</c:v>
                </c:pt>
                <c:pt idx="9">
                  <c:v>-16.060000000000002</c:v>
                </c:pt>
                <c:pt idx="10">
                  <c:v>-16.22</c:v>
                </c:pt>
                <c:pt idx="11">
                  <c:v>-16.240000000000002</c:v>
                </c:pt>
                <c:pt idx="12">
                  <c:v>-16.090000000000003</c:v>
                </c:pt>
                <c:pt idx="13">
                  <c:v>-12.57</c:v>
                </c:pt>
                <c:pt idx="14">
                  <c:v>-15.649999999999999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ED2-43E9-9E43-B94F3B918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508864"/>
        <c:axId val="129510400"/>
      </c:scatterChart>
      <c:valAx>
        <c:axId val="12950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510400"/>
        <c:crosses val="autoZero"/>
        <c:crossBetween val="midCat"/>
      </c:valAx>
      <c:valAx>
        <c:axId val="129510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9508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chatellier!$C$37:$C$72</c:f>
              <c:numCache>
                <c:formatCode>General</c:formatCode>
                <c:ptCount val="36"/>
                <c:pt idx="0">
                  <c:v>-44.4</c:v>
                </c:pt>
                <c:pt idx="1">
                  <c:v>-44.3</c:v>
                </c:pt>
                <c:pt idx="2">
                  <c:v>-44.8</c:v>
                </c:pt>
                <c:pt idx="3">
                  <c:v>-43.2</c:v>
                </c:pt>
                <c:pt idx="4">
                  <c:v>-43.5</c:v>
                </c:pt>
                <c:pt idx="5">
                  <c:v>-42.7</c:v>
                </c:pt>
                <c:pt idx="6">
                  <c:v>-42.8</c:v>
                </c:pt>
                <c:pt idx="7">
                  <c:v>-42.2</c:v>
                </c:pt>
                <c:pt idx="8">
                  <c:v>-42.3</c:v>
                </c:pt>
                <c:pt idx="9">
                  <c:v>-42</c:v>
                </c:pt>
                <c:pt idx="10">
                  <c:v>-42.4</c:v>
                </c:pt>
                <c:pt idx="11">
                  <c:v>-42.3</c:v>
                </c:pt>
                <c:pt idx="12">
                  <c:v>-42.8</c:v>
                </c:pt>
                <c:pt idx="13">
                  <c:v>-42.5</c:v>
                </c:pt>
                <c:pt idx="14">
                  <c:v>-43</c:v>
                </c:pt>
                <c:pt idx="15">
                  <c:v>-41.6</c:v>
                </c:pt>
                <c:pt idx="16">
                  <c:v>-41.2</c:v>
                </c:pt>
                <c:pt idx="17">
                  <c:v>-41.9</c:v>
                </c:pt>
                <c:pt idx="18">
                  <c:v>-41.5</c:v>
                </c:pt>
                <c:pt idx="19">
                  <c:v>-40.299999999999997</c:v>
                </c:pt>
                <c:pt idx="20">
                  <c:v>-40.6</c:v>
                </c:pt>
                <c:pt idx="21">
                  <c:v>-39.299999999999997</c:v>
                </c:pt>
                <c:pt idx="22">
                  <c:v>-39.4</c:v>
                </c:pt>
                <c:pt idx="23">
                  <c:v>-39.5</c:v>
                </c:pt>
                <c:pt idx="24">
                  <c:v>-39.1</c:v>
                </c:pt>
                <c:pt idx="25">
                  <c:v>-39.1</c:v>
                </c:pt>
                <c:pt idx="26">
                  <c:v>-40.9</c:v>
                </c:pt>
                <c:pt idx="27">
                  <c:v>-40.4</c:v>
                </c:pt>
                <c:pt idx="28">
                  <c:v>-39.9</c:v>
                </c:pt>
                <c:pt idx="29">
                  <c:v>-40.4</c:v>
                </c:pt>
                <c:pt idx="30">
                  <c:v>-39.1</c:v>
                </c:pt>
                <c:pt idx="31">
                  <c:v>-38.299999999999997</c:v>
                </c:pt>
                <c:pt idx="32">
                  <c:v>-39.1</c:v>
                </c:pt>
                <c:pt idx="33">
                  <c:v>-39.5</c:v>
                </c:pt>
                <c:pt idx="34">
                  <c:v>-37.5</c:v>
                </c:pt>
                <c:pt idx="35">
                  <c:v>-38.799999999999997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C0-4F06-9C6C-AE303EB581F4}"/>
            </c:ext>
          </c:extLst>
        </c:ser>
        <c:ser>
          <c:idx val="1"/>
          <c:order val="1"/>
          <c:marker>
            <c:symbol val="none"/>
          </c:marker>
          <c:val>
            <c:numRef>
              <c:f>chatellier!$D$37:$D$72</c:f>
              <c:numCache>
                <c:formatCode>General</c:formatCode>
                <c:ptCount val="36"/>
                <c:pt idx="0">
                  <c:v>-36.9</c:v>
                </c:pt>
                <c:pt idx="1">
                  <c:v>-35.5</c:v>
                </c:pt>
                <c:pt idx="2">
                  <c:v>-34.700000000000003</c:v>
                </c:pt>
                <c:pt idx="3">
                  <c:v>-34.700000000000003</c:v>
                </c:pt>
                <c:pt idx="4">
                  <c:v>-34.4</c:v>
                </c:pt>
                <c:pt idx="5">
                  <c:v>-33.9</c:v>
                </c:pt>
                <c:pt idx="6">
                  <c:v>-34</c:v>
                </c:pt>
                <c:pt idx="7">
                  <c:v>-33.799999999999997</c:v>
                </c:pt>
                <c:pt idx="8">
                  <c:v>-33.6</c:v>
                </c:pt>
                <c:pt idx="9">
                  <c:v>-33.5</c:v>
                </c:pt>
                <c:pt idx="10">
                  <c:v>-33.200000000000003</c:v>
                </c:pt>
                <c:pt idx="11">
                  <c:v>-32.9</c:v>
                </c:pt>
                <c:pt idx="12">
                  <c:v>-33.700000000000003</c:v>
                </c:pt>
                <c:pt idx="13">
                  <c:v>-33.6</c:v>
                </c:pt>
                <c:pt idx="14">
                  <c:v>-33.299999999999997</c:v>
                </c:pt>
                <c:pt idx="15">
                  <c:v>-33</c:v>
                </c:pt>
                <c:pt idx="16">
                  <c:v>-32.9</c:v>
                </c:pt>
                <c:pt idx="17">
                  <c:v>-32.700000000000003</c:v>
                </c:pt>
                <c:pt idx="18">
                  <c:v>-32</c:v>
                </c:pt>
                <c:pt idx="19">
                  <c:v>-32.5</c:v>
                </c:pt>
                <c:pt idx="20">
                  <c:v>-32.200000000000003</c:v>
                </c:pt>
                <c:pt idx="21">
                  <c:v>-32.700000000000003</c:v>
                </c:pt>
                <c:pt idx="22">
                  <c:v>-32.799999999999997</c:v>
                </c:pt>
                <c:pt idx="23">
                  <c:v>-33.5</c:v>
                </c:pt>
                <c:pt idx="24">
                  <c:v>-33.6</c:v>
                </c:pt>
                <c:pt idx="25">
                  <c:v>-34.1</c:v>
                </c:pt>
                <c:pt idx="26">
                  <c:v>-35.299999999999997</c:v>
                </c:pt>
                <c:pt idx="27">
                  <c:v>-35.700000000000003</c:v>
                </c:pt>
                <c:pt idx="28">
                  <c:v>-35.799999999999997</c:v>
                </c:pt>
                <c:pt idx="29">
                  <c:v>-36.700000000000003</c:v>
                </c:pt>
                <c:pt idx="30">
                  <c:v>-37.4</c:v>
                </c:pt>
                <c:pt idx="31">
                  <c:v>-40.1</c:v>
                </c:pt>
                <c:pt idx="32">
                  <c:v>-39.799999999999997</c:v>
                </c:pt>
                <c:pt idx="33">
                  <c:v>-40.700000000000003</c:v>
                </c:pt>
                <c:pt idx="34">
                  <c:v>-40.9</c:v>
                </c:pt>
                <c:pt idx="35">
                  <c:v>-40.5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C0-4F06-9C6C-AE303EB581F4}"/>
            </c:ext>
          </c:extLst>
        </c:ser>
        <c:ser>
          <c:idx val="2"/>
          <c:order val="2"/>
          <c:marker>
            <c:symbol val="none"/>
          </c:marker>
          <c:val>
            <c:numRef>
              <c:f>chatellier!$E$37:$E$72</c:f>
              <c:numCache>
                <c:formatCode>General</c:formatCode>
                <c:ptCount val="36"/>
                <c:pt idx="0">
                  <c:v>-33.200000000000003</c:v>
                </c:pt>
                <c:pt idx="1">
                  <c:v>-32.200000000000003</c:v>
                </c:pt>
                <c:pt idx="2">
                  <c:v>-31.9</c:v>
                </c:pt>
                <c:pt idx="3">
                  <c:v>-32</c:v>
                </c:pt>
                <c:pt idx="4">
                  <c:v>-31.2</c:v>
                </c:pt>
                <c:pt idx="5">
                  <c:v>-31.8</c:v>
                </c:pt>
                <c:pt idx="6">
                  <c:v>-29.9</c:v>
                </c:pt>
                <c:pt idx="7">
                  <c:v>-29.2</c:v>
                </c:pt>
                <c:pt idx="8">
                  <c:v>-28.5</c:v>
                </c:pt>
                <c:pt idx="9">
                  <c:v>-28.9</c:v>
                </c:pt>
                <c:pt idx="10">
                  <c:v>-28.3</c:v>
                </c:pt>
                <c:pt idx="11">
                  <c:v>-28</c:v>
                </c:pt>
                <c:pt idx="12">
                  <c:v>-28.5</c:v>
                </c:pt>
                <c:pt idx="13">
                  <c:v>-27.5</c:v>
                </c:pt>
                <c:pt idx="14">
                  <c:v>-27.9</c:v>
                </c:pt>
                <c:pt idx="15">
                  <c:v>-28.2</c:v>
                </c:pt>
                <c:pt idx="16">
                  <c:v>-27.8</c:v>
                </c:pt>
                <c:pt idx="17">
                  <c:v>-27.1</c:v>
                </c:pt>
                <c:pt idx="18">
                  <c:v>-27.6</c:v>
                </c:pt>
                <c:pt idx="19">
                  <c:v>-26.9</c:v>
                </c:pt>
                <c:pt idx="20">
                  <c:v>-26.1</c:v>
                </c:pt>
                <c:pt idx="21">
                  <c:v>-26.4</c:v>
                </c:pt>
                <c:pt idx="22">
                  <c:v>-27.2</c:v>
                </c:pt>
                <c:pt idx="23">
                  <c:v>-28</c:v>
                </c:pt>
                <c:pt idx="24">
                  <c:v>-28.3</c:v>
                </c:pt>
                <c:pt idx="25">
                  <c:v>-28.1</c:v>
                </c:pt>
                <c:pt idx="26">
                  <c:v>-28.6</c:v>
                </c:pt>
                <c:pt idx="27">
                  <c:v>-29</c:v>
                </c:pt>
                <c:pt idx="28">
                  <c:v>-29.1</c:v>
                </c:pt>
                <c:pt idx="29">
                  <c:v>-30.2</c:v>
                </c:pt>
                <c:pt idx="30">
                  <c:v>-33.200000000000003</c:v>
                </c:pt>
                <c:pt idx="31">
                  <c:v>-37.799999999999997</c:v>
                </c:pt>
                <c:pt idx="32">
                  <c:v>-38.9</c:v>
                </c:pt>
                <c:pt idx="33">
                  <c:v>-38.200000000000003</c:v>
                </c:pt>
                <c:pt idx="34">
                  <c:v>-38</c:v>
                </c:pt>
                <c:pt idx="35">
                  <c:v>-38.299999999999997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C0-4F06-9C6C-AE303EB58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544960"/>
        <c:axId val="129546496"/>
      </c:lineChart>
      <c:catAx>
        <c:axId val="129544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29546496"/>
        <c:crosses val="autoZero"/>
        <c:auto val="1"/>
        <c:lblAlgn val="ctr"/>
        <c:lblOffset val="100"/>
        <c:noMultiLvlLbl val="0"/>
      </c:catAx>
      <c:valAx>
        <c:axId val="129546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9544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chatellier!$Q$2:$Q$72</c:f>
              <c:numCache>
                <c:formatCode>General</c:formatCode>
                <c:ptCount val="71"/>
                <c:pt idx="0">
                  <c:v>1.1832298136645962</c:v>
                </c:pt>
                <c:pt idx="1">
                  <c:v>1.6756756756756757</c:v>
                </c:pt>
                <c:pt idx="2">
                  <c:v>1.169275929549902</c:v>
                </c:pt>
                <c:pt idx="3">
                  <c:v>0.94592413236481032</c:v>
                </c:pt>
                <c:pt idx="4">
                  <c:v>1.0539772727272727</c:v>
                </c:pt>
                <c:pt idx="5">
                  <c:v>0.98971344599559152</c:v>
                </c:pt>
                <c:pt idx="6">
                  <c:v>0.99672131147540977</c:v>
                </c:pt>
                <c:pt idx="7">
                  <c:v>0.90853658536585369</c:v>
                </c:pt>
                <c:pt idx="8">
                  <c:v>0.88398154251812788</c:v>
                </c:pt>
                <c:pt idx="9">
                  <c:v>0.88028555738605163</c:v>
                </c:pt>
                <c:pt idx="10">
                  <c:v>1.0036764705882353</c:v>
                </c:pt>
                <c:pt idx="11">
                  <c:v>1.2066842568161831</c:v>
                </c:pt>
                <c:pt idx="12">
                  <c:v>1.1847635726795096</c:v>
                </c:pt>
                <c:pt idx="13">
                  <c:v>1.0956663941128373</c:v>
                </c:pt>
                <c:pt idx="14">
                  <c:v>1.2567307692307692</c:v>
                </c:pt>
                <c:pt idx="15">
                  <c:v>1.390488110137672</c:v>
                </c:pt>
                <c:pt idx="16">
                  <c:v>1.2325141776937618</c:v>
                </c:pt>
                <c:pt idx="17">
                  <c:v>1.5791999999999999</c:v>
                </c:pt>
                <c:pt idx="18">
                  <c:v>1.2968441814595661</c:v>
                </c:pt>
                <c:pt idx="19">
                  <c:v>1.4048404840484048</c:v>
                </c:pt>
                <c:pt idx="20">
                  <c:v>1.3841961852861036</c:v>
                </c:pt>
                <c:pt idx="21">
                  <c:v>1.1365348399246706</c:v>
                </c:pt>
                <c:pt idx="22">
                  <c:v>1.2128408091468779</c:v>
                </c:pt>
                <c:pt idx="23">
                  <c:v>1.2125984251968505</c:v>
                </c:pt>
                <c:pt idx="24">
                  <c:v>1.3961038961038961</c:v>
                </c:pt>
                <c:pt idx="25">
                  <c:v>1.4672897196261683</c:v>
                </c:pt>
                <c:pt idx="26">
                  <c:v>1.2053056516724336</c:v>
                </c:pt>
                <c:pt idx="27">
                  <c:v>1.2970922882427307</c:v>
                </c:pt>
                <c:pt idx="28">
                  <c:v>1.328884652049571</c:v>
                </c:pt>
                <c:pt idx="29">
                  <c:v>1.4381491973559963</c:v>
                </c:pt>
                <c:pt idx="30">
                  <c:v>2.3545994065281897</c:v>
                </c:pt>
                <c:pt idx="31">
                  <c:v>2.959100204498978</c:v>
                </c:pt>
                <c:pt idx="32">
                  <c:v>3.6532507739938085</c:v>
                </c:pt>
                <c:pt idx="33">
                  <c:v>3.8351254480286734</c:v>
                </c:pt>
                <c:pt idx="34">
                  <c:v>4.0221238938053103</c:v>
                </c:pt>
                <c:pt idx="35">
                  <c:v>0.59362549800796816</c:v>
                </c:pt>
                <c:pt idx="36">
                  <c:v>0.52716950527169504</c:v>
                </c:pt>
                <c:pt idx="37">
                  <c:v>0.74250764525993884</c:v>
                </c:pt>
                <c:pt idx="38">
                  <c:v>0.75462718138551033</c:v>
                </c:pt>
                <c:pt idx="39">
                  <c:v>0.73750657548658594</c:v>
                </c:pt>
                <c:pt idx="40">
                  <c:v>1.0435588507877664</c:v>
                </c:pt>
                <c:pt idx="41">
                  <c:v>0.86848891181021137</c:v>
                </c:pt>
                <c:pt idx="42">
                  <c:v>0.73759191176470584</c:v>
                </c:pt>
                <c:pt idx="43">
                  <c:v>0.852676205617382</c:v>
                </c:pt>
                <c:pt idx="44">
                  <c:v>0.77587131367292239</c:v>
                </c:pt>
                <c:pt idx="45">
                  <c:v>1.008695652173913</c:v>
                </c:pt>
                <c:pt idx="46">
                  <c:v>1.2057044079515988</c:v>
                </c:pt>
                <c:pt idx="47">
                  <c:v>1.0895295902883155</c:v>
                </c:pt>
                <c:pt idx="48">
                  <c:v>1.0816993464052287</c:v>
                </c:pt>
                <c:pt idx="49">
                  <c:v>1.0030102347983143</c:v>
                </c:pt>
                <c:pt idx="50">
                  <c:v>0.68782791185729275</c:v>
                </c:pt>
                <c:pt idx="51">
                  <c:v>1.1247311827956989</c:v>
                </c:pt>
                <c:pt idx="52">
                  <c:v>1.1730558598028478</c:v>
                </c:pt>
                <c:pt idx="53">
                  <c:v>0.83986117997025289</c:v>
                </c:pt>
                <c:pt idx="54">
                  <c:v>1.4289276807980051</c:v>
                </c:pt>
                <c:pt idx="55">
                  <c:v>1.612015018773467</c:v>
                </c:pt>
                <c:pt idx="56">
                  <c:v>2.3609550561797752</c:v>
                </c:pt>
                <c:pt idx="57">
                  <c:v>3.7598425196850398</c:v>
                </c:pt>
                <c:pt idx="58">
                  <c:v>3.505446623093682</c:v>
                </c:pt>
                <c:pt idx="59">
                  <c:v>3.5240963855421685</c:v>
                </c:pt>
                <c:pt idx="60">
                  <c:v>5.8482384823848239</c:v>
                </c:pt>
                <c:pt idx="61">
                  <c:v>4.2549019607843137</c:v>
                </c:pt>
                <c:pt idx="62">
                  <c:v>4.8698630136986303</c:v>
                </c:pt>
                <c:pt idx="63">
                  <c:v>4.741935483870968</c:v>
                </c:pt>
                <c:pt idx="64">
                  <c:v>6.6637168141592928</c:v>
                </c:pt>
                <c:pt idx="65">
                  <c:v>3.5438247011952191</c:v>
                </c:pt>
                <c:pt idx="66">
                  <c:v>11.453947368421053</c:v>
                </c:pt>
                <c:pt idx="67">
                  <c:v>11.641791044776118</c:v>
                </c:pt>
                <c:pt idx="68">
                  <c:v>11.387096774193548</c:v>
                </c:pt>
                <c:pt idx="69">
                  <c:v>14.666666666666666</c:v>
                </c:pt>
                <c:pt idx="70">
                  <c:v>15.790697674418604</c:v>
                </c:pt>
              </c:numCache>
            </c:numRef>
          </c:xVal>
          <c:yVal>
            <c:numRef>
              <c:f>chatellier!$AB$2:$AB$36</c:f>
              <c:numCache>
                <c:formatCode>General</c:formatCode>
                <c:ptCount val="35"/>
                <c:pt idx="0">
                  <c:v>-3.3999999999999986</c:v>
                </c:pt>
                <c:pt idx="1">
                  <c:v>-3</c:v>
                </c:pt>
                <c:pt idx="3">
                  <c:v>-3.4000000000000057</c:v>
                </c:pt>
                <c:pt idx="4">
                  <c:v>-3.5999999999999943</c:v>
                </c:pt>
                <c:pt idx="5">
                  <c:v>-3.3999999999999986</c:v>
                </c:pt>
                <c:pt idx="6">
                  <c:v>-3.3999999999999986</c:v>
                </c:pt>
                <c:pt idx="7">
                  <c:v>-2.8000000000000043</c:v>
                </c:pt>
                <c:pt idx="8">
                  <c:v>-3.1000000000000014</c:v>
                </c:pt>
                <c:pt idx="9">
                  <c:v>-3.1999999999999957</c:v>
                </c:pt>
                <c:pt idx="10">
                  <c:v>-3</c:v>
                </c:pt>
                <c:pt idx="11">
                  <c:v>-3.3000000000000043</c:v>
                </c:pt>
                <c:pt idx="12">
                  <c:v>-3.2999999999999972</c:v>
                </c:pt>
                <c:pt idx="13">
                  <c:v>-3</c:v>
                </c:pt>
                <c:pt idx="14">
                  <c:v>-3.3000000000000043</c:v>
                </c:pt>
                <c:pt idx="15">
                  <c:v>-3.3999999999999986</c:v>
                </c:pt>
                <c:pt idx="16">
                  <c:v>-3.2000000000000028</c:v>
                </c:pt>
                <c:pt idx="17">
                  <c:v>-4.3999999999999986</c:v>
                </c:pt>
                <c:pt idx="18">
                  <c:v>-4.1000000000000014</c:v>
                </c:pt>
                <c:pt idx="19">
                  <c:v>-4.7999999999999972</c:v>
                </c:pt>
                <c:pt idx="20">
                  <c:v>-4.9000000000000021</c:v>
                </c:pt>
                <c:pt idx="21">
                  <c:v>-4.8999999999999986</c:v>
                </c:pt>
                <c:pt idx="22">
                  <c:v>-4.5</c:v>
                </c:pt>
                <c:pt idx="23">
                  <c:v>-5.3000000000000043</c:v>
                </c:pt>
                <c:pt idx="24">
                  <c:v>-5.8000000000000043</c:v>
                </c:pt>
                <c:pt idx="25">
                  <c:v>-5.1999999999999993</c:v>
                </c:pt>
                <c:pt idx="26">
                  <c:v>-5.4000000000000021</c:v>
                </c:pt>
                <c:pt idx="27">
                  <c:v>-5.3999999999999986</c:v>
                </c:pt>
                <c:pt idx="28">
                  <c:v>-5.1999999999999993</c:v>
                </c:pt>
                <c:pt idx="29">
                  <c:v>-6.2000000000000028</c:v>
                </c:pt>
                <c:pt idx="30">
                  <c:v>-6.9000000000000021</c:v>
                </c:pt>
                <c:pt idx="31">
                  <c:v>-6.6000000000000014</c:v>
                </c:pt>
                <c:pt idx="32">
                  <c:v>-7.4000000000000021</c:v>
                </c:pt>
                <c:pt idx="33">
                  <c:v>-7.2000000000000028</c:v>
                </c:pt>
                <c:pt idx="34">
                  <c:v>-5.3000000000000043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28-4B78-9C8C-BDA633AB0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640320"/>
        <c:axId val="129641856"/>
      </c:scatterChart>
      <c:valAx>
        <c:axId val="12964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641856"/>
        <c:crosses val="autoZero"/>
        <c:crossBetween val="midCat"/>
      </c:valAx>
      <c:valAx>
        <c:axId val="129641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6403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val>
            <c:numRef>
              <c:f>Sheet1!$F$2:$F$65</c:f>
              <c:numCache>
                <c:formatCode>General</c:formatCode>
                <c:ptCount val="64"/>
                <c:pt idx="0">
                  <c:v>-8.8999999999999986</c:v>
                </c:pt>
                <c:pt idx="1">
                  <c:v>-11.299999999999997</c:v>
                </c:pt>
                <c:pt idx="2">
                  <c:v>-10.7</c:v>
                </c:pt>
                <c:pt idx="3">
                  <c:v>-11.800000000000004</c:v>
                </c:pt>
                <c:pt idx="4">
                  <c:v>-10.600000000000001</c:v>
                </c:pt>
                <c:pt idx="5">
                  <c:v>-8.8999999999999986</c:v>
                </c:pt>
                <c:pt idx="6">
                  <c:v>-12.7</c:v>
                </c:pt>
                <c:pt idx="7">
                  <c:v>-12.599999999999998</c:v>
                </c:pt>
                <c:pt idx="8">
                  <c:v>-9</c:v>
                </c:pt>
                <c:pt idx="9">
                  <c:v>-10.7</c:v>
                </c:pt>
                <c:pt idx="10">
                  <c:v>-13.899999999999999</c:v>
                </c:pt>
                <c:pt idx="11">
                  <c:v>6</c:v>
                </c:pt>
                <c:pt idx="12">
                  <c:v>-11.100000000000001</c:v>
                </c:pt>
                <c:pt idx="13">
                  <c:v>-10.599999999999994</c:v>
                </c:pt>
                <c:pt idx="14">
                  <c:v>-9.5</c:v>
                </c:pt>
                <c:pt idx="15">
                  <c:v>-11.599999999999994</c:v>
                </c:pt>
                <c:pt idx="16">
                  <c:v>-13.800000000000004</c:v>
                </c:pt>
                <c:pt idx="17">
                  <c:v>-11.299999999999997</c:v>
                </c:pt>
                <c:pt idx="18">
                  <c:v>-12.399999999999999</c:v>
                </c:pt>
                <c:pt idx="19">
                  <c:v>-10.600000000000001</c:v>
                </c:pt>
                <c:pt idx="20">
                  <c:v>-4.7000000000000028</c:v>
                </c:pt>
                <c:pt idx="21">
                  <c:v>-16.7</c:v>
                </c:pt>
                <c:pt idx="22">
                  <c:v>-18.599999999999998</c:v>
                </c:pt>
                <c:pt idx="23">
                  <c:v>-14.199999999999996</c:v>
                </c:pt>
                <c:pt idx="24">
                  <c:v>-15.399999999999999</c:v>
                </c:pt>
                <c:pt idx="25">
                  <c:v>-10.700000000000003</c:v>
                </c:pt>
                <c:pt idx="26">
                  <c:v>-11.700000000000003</c:v>
                </c:pt>
                <c:pt idx="27">
                  <c:v>-14.899999999999999</c:v>
                </c:pt>
                <c:pt idx="28">
                  <c:v>-15.100000000000001</c:v>
                </c:pt>
                <c:pt idx="29">
                  <c:v>-11.899999999999999</c:v>
                </c:pt>
                <c:pt idx="30">
                  <c:v>-12.5</c:v>
                </c:pt>
                <c:pt idx="31">
                  <c:v>-13</c:v>
                </c:pt>
                <c:pt idx="32">
                  <c:v>-13</c:v>
                </c:pt>
                <c:pt idx="33">
                  <c:v>-14</c:v>
                </c:pt>
                <c:pt idx="34">
                  <c:v>-12.904666666666678</c:v>
                </c:pt>
                <c:pt idx="35">
                  <c:v>-10.641058823529416</c:v>
                </c:pt>
                <c:pt idx="36">
                  <c:v>-17.299999999999997</c:v>
                </c:pt>
                <c:pt idx="37">
                  <c:v>-15.239999999999998</c:v>
                </c:pt>
                <c:pt idx="38">
                  <c:v>-11.120000000000005</c:v>
                </c:pt>
                <c:pt idx="39">
                  <c:v>-6.990000000000002</c:v>
                </c:pt>
                <c:pt idx="40">
                  <c:v>-13.329999999999998</c:v>
                </c:pt>
                <c:pt idx="41">
                  <c:v>-13.899999999999999</c:v>
                </c:pt>
                <c:pt idx="42">
                  <c:v>-8.7800000000000011</c:v>
                </c:pt>
                <c:pt idx="43">
                  <c:v>-8.7100000000000009</c:v>
                </c:pt>
                <c:pt idx="44">
                  <c:v>-7.4000000000000057</c:v>
                </c:pt>
                <c:pt idx="45">
                  <c:v>-10.14</c:v>
                </c:pt>
                <c:pt idx="46">
                  <c:v>-13.199999999999996</c:v>
                </c:pt>
                <c:pt idx="47">
                  <c:v>-13.099999999999998</c:v>
                </c:pt>
                <c:pt idx="48">
                  <c:v>-12.899999999999999</c:v>
                </c:pt>
                <c:pt idx="49">
                  <c:v>-12.600000000000001</c:v>
                </c:pt>
                <c:pt idx="50">
                  <c:v>-13.100000000000001</c:v>
                </c:pt>
                <c:pt idx="51">
                  <c:v>-12.799999999999997</c:v>
                </c:pt>
                <c:pt idx="52">
                  <c:v>-11.299999999999997</c:v>
                </c:pt>
                <c:pt idx="53">
                  <c:v>-10.800000000000004</c:v>
                </c:pt>
                <c:pt idx="54">
                  <c:v>-13.200000000000003</c:v>
                </c:pt>
                <c:pt idx="55">
                  <c:v>-12.699999999999996</c:v>
                </c:pt>
                <c:pt idx="56">
                  <c:v>-13.100000000000001</c:v>
                </c:pt>
                <c:pt idx="57">
                  <c:v>-11.599999999999994</c:v>
                </c:pt>
                <c:pt idx="58">
                  <c:v>-11.900000000000006</c:v>
                </c:pt>
                <c:pt idx="59">
                  <c:v>-11.5</c:v>
                </c:pt>
                <c:pt idx="60">
                  <c:v>-11.600000000000001</c:v>
                </c:pt>
                <c:pt idx="61">
                  <c:v>-12.100000000000001</c:v>
                </c:pt>
                <c:pt idx="62">
                  <c:v>-14.899999999999999</c:v>
                </c:pt>
                <c:pt idx="63">
                  <c:v>-4.5053173606865755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99-4E37-8354-6A599C7C6D6A}"/>
            </c:ext>
          </c:extLst>
        </c:ser>
        <c:ser>
          <c:idx val="1"/>
          <c:order val="1"/>
          <c:val>
            <c:numRef>
              <c:f>Sheet1!$G$2:$G$65</c:f>
              <c:numCache>
                <c:formatCode>General</c:formatCode>
                <c:ptCount val="64"/>
                <c:pt idx="0">
                  <c:v>-9.7999999999999972</c:v>
                </c:pt>
                <c:pt idx="1">
                  <c:v>-14.299999999999997</c:v>
                </c:pt>
                <c:pt idx="2">
                  <c:v>-14</c:v>
                </c:pt>
                <c:pt idx="3">
                  <c:v>-14.000000000000004</c:v>
                </c:pt>
                <c:pt idx="4">
                  <c:v>-14.100000000000001</c:v>
                </c:pt>
                <c:pt idx="5">
                  <c:v>-11.399999999999999</c:v>
                </c:pt>
                <c:pt idx="6">
                  <c:v>-19</c:v>
                </c:pt>
                <c:pt idx="7">
                  <c:v>-15.5</c:v>
                </c:pt>
                <c:pt idx="8">
                  <c:v>-12.399999999999999</c:v>
                </c:pt>
                <c:pt idx="9">
                  <c:v>-16.599999999999998</c:v>
                </c:pt>
                <c:pt idx="10">
                  <c:v>-19.199999999999996</c:v>
                </c:pt>
                <c:pt idx="11">
                  <c:v>5</c:v>
                </c:pt>
                <c:pt idx="12">
                  <c:v>-12.5</c:v>
                </c:pt>
                <c:pt idx="13">
                  <c:v>-13.399999999999999</c:v>
                </c:pt>
                <c:pt idx="14">
                  <c:v>-13.399999999999999</c:v>
                </c:pt>
                <c:pt idx="15">
                  <c:v>-13.899999999999999</c:v>
                </c:pt>
                <c:pt idx="16">
                  <c:v>-13.700000000000003</c:v>
                </c:pt>
                <c:pt idx="17">
                  <c:v>-11.700000000000003</c:v>
                </c:pt>
                <c:pt idx="18">
                  <c:v>-12.799999999999997</c:v>
                </c:pt>
                <c:pt idx="19">
                  <c:v>-14.2</c:v>
                </c:pt>
                <c:pt idx="20">
                  <c:v>-11.200000000000003</c:v>
                </c:pt>
                <c:pt idx="21">
                  <c:v>-17.399999999999999</c:v>
                </c:pt>
                <c:pt idx="22">
                  <c:v>-22.799999999999997</c:v>
                </c:pt>
                <c:pt idx="23">
                  <c:v>-15.499999999999996</c:v>
                </c:pt>
                <c:pt idx="24">
                  <c:v>-16.399999999999999</c:v>
                </c:pt>
                <c:pt idx="25">
                  <c:v>-11.900000000000006</c:v>
                </c:pt>
                <c:pt idx="26">
                  <c:v>-13.399999999999999</c:v>
                </c:pt>
                <c:pt idx="27">
                  <c:v>-17.100000000000001</c:v>
                </c:pt>
                <c:pt idx="28">
                  <c:v>-16.300000000000004</c:v>
                </c:pt>
                <c:pt idx="29">
                  <c:v>-13.100000000000001</c:v>
                </c:pt>
                <c:pt idx="30">
                  <c:v>-16.5</c:v>
                </c:pt>
                <c:pt idx="31">
                  <c:v>-16.3</c:v>
                </c:pt>
                <c:pt idx="32">
                  <c:v>-17</c:v>
                </c:pt>
                <c:pt idx="33">
                  <c:v>-16</c:v>
                </c:pt>
                <c:pt idx="34">
                  <c:v>-16.236323529411781</c:v>
                </c:pt>
                <c:pt idx="35">
                  <c:v>-12.281558823529419</c:v>
                </c:pt>
                <c:pt idx="36">
                  <c:v>-18.099999999999998</c:v>
                </c:pt>
                <c:pt idx="37">
                  <c:v>-16.11</c:v>
                </c:pt>
                <c:pt idx="38">
                  <c:v>-15.560000000000002</c:v>
                </c:pt>
                <c:pt idx="39">
                  <c:v>-11.120000000000005</c:v>
                </c:pt>
                <c:pt idx="40">
                  <c:v>-15.27</c:v>
                </c:pt>
                <c:pt idx="41">
                  <c:v>-16.39</c:v>
                </c:pt>
                <c:pt idx="42">
                  <c:v>-12.769999999999996</c:v>
                </c:pt>
                <c:pt idx="43">
                  <c:v>-11.39</c:v>
                </c:pt>
                <c:pt idx="44">
                  <c:v>-12.230000000000004</c:v>
                </c:pt>
                <c:pt idx="45">
                  <c:v>-13.340000000000003</c:v>
                </c:pt>
                <c:pt idx="46">
                  <c:v>-14.999999999999996</c:v>
                </c:pt>
                <c:pt idx="47">
                  <c:v>-15.099999999999998</c:v>
                </c:pt>
                <c:pt idx="48">
                  <c:v>-15</c:v>
                </c:pt>
                <c:pt idx="49">
                  <c:v>-14.600000000000001</c:v>
                </c:pt>
                <c:pt idx="50">
                  <c:v>-15.399999999999999</c:v>
                </c:pt>
                <c:pt idx="51">
                  <c:v>-14.799999999999997</c:v>
                </c:pt>
                <c:pt idx="52">
                  <c:v>-14.299999999999997</c:v>
                </c:pt>
                <c:pt idx="53">
                  <c:v>-13.600000000000001</c:v>
                </c:pt>
                <c:pt idx="54">
                  <c:v>-15.8</c:v>
                </c:pt>
                <c:pt idx="55">
                  <c:v>-14.999999999999996</c:v>
                </c:pt>
                <c:pt idx="56">
                  <c:v>-15.5</c:v>
                </c:pt>
                <c:pt idx="57">
                  <c:v>-14.499999999999996</c:v>
                </c:pt>
                <c:pt idx="58">
                  <c:v>-14.700000000000003</c:v>
                </c:pt>
                <c:pt idx="59">
                  <c:v>-14</c:v>
                </c:pt>
                <c:pt idx="60">
                  <c:v>-14.3</c:v>
                </c:pt>
                <c:pt idx="61">
                  <c:v>-14.700000000000003</c:v>
                </c:pt>
                <c:pt idx="62">
                  <c:v>-17.899999999999999</c:v>
                </c:pt>
                <c:pt idx="63">
                  <c:v>-15.083317360686575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99-4E37-8354-6A599C7C6D6A}"/>
            </c:ext>
          </c:extLst>
        </c:ser>
        <c:ser>
          <c:idx val="2"/>
          <c:order val="2"/>
          <c:val>
            <c:numRef>
              <c:f>Sheet1!$H$2:$H$65</c:f>
              <c:numCache>
                <c:formatCode>General</c:formatCode>
                <c:ptCount val="64"/>
                <c:pt idx="0">
                  <c:v>-0.89999999999999858</c:v>
                </c:pt>
                <c:pt idx="1">
                  <c:v>-3</c:v>
                </c:pt>
                <c:pt idx="2">
                  <c:v>-3.3000000000000007</c:v>
                </c:pt>
                <c:pt idx="3">
                  <c:v>-2.1999999999999993</c:v>
                </c:pt>
                <c:pt idx="4">
                  <c:v>-3.5</c:v>
                </c:pt>
                <c:pt idx="5">
                  <c:v>-2.5</c:v>
                </c:pt>
                <c:pt idx="6">
                  <c:v>-6.3000000000000007</c:v>
                </c:pt>
                <c:pt idx="7">
                  <c:v>-2.9000000000000021</c:v>
                </c:pt>
                <c:pt idx="8">
                  <c:v>-3.3999999999999986</c:v>
                </c:pt>
                <c:pt idx="9">
                  <c:v>-5.8999999999999986</c:v>
                </c:pt>
                <c:pt idx="10">
                  <c:v>-5.2999999999999972</c:v>
                </c:pt>
                <c:pt idx="11">
                  <c:v>-1</c:v>
                </c:pt>
                <c:pt idx="12">
                  <c:v>-1.3999999999999986</c:v>
                </c:pt>
                <c:pt idx="13">
                  <c:v>-2.8000000000000043</c:v>
                </c:pt>
                <c:pt idx="14">
                  <c:v>-3.8999999999999986</c:v>
                </c:pt>
                <c:pt idx="15">
                  <c:v>-2.3000000000000043</c:v>
                </c:pt>
                <c:pt idx="16">
                  <c:v>0.10000000000000142</c:v>
                </c:pt>
                <c:pt idx="17">
                  <c:v>-0.40000000000000568</c:v>
                </c:pt>
                <c:pt idx="18">
                  <c:v>-0.39999999999999858</c:v>
                </c:pt>
                <c:pt idx="19">
                  <c:v>-3.5999999999999979</c:v>
                </c:pt>
                <c:pt idx="20">
                  <c:v>-6.5</c:v>
                </c:pt>
                <c:pt idx="21">
                  <c:v>-0.69999999999999929</c:v>
                </c:pt>
                <c:pt idx="22">
                  <c:v>-4.1999999999999993</c:v>
                </c:pt>
                <c:pt idx="23">
                  <c:v>-1.3000000000000007</c:v>
                </c:pt>
                <c:pt idx="24">
                  <c:v>-1</c:v>
                </c:pt>
                <c:pt idx="25">
                  <c:v>-1.2000000000000028</c:v>
                </c:pt>
                <c:pt idx="26">
                  <c:v>-1.6999999999999957</c:v>
                </c:pt>
                <c:pt idx="27">
                  <c:v>-2.2000000000000028</c:v>
                </c:pt>
                <c:pt idx="28">
                  <c:v>-1.2000000000000028</c:v>
                </c:pt>
                <c:pt idx="29">
                  <c:v>-1.2000000000000028</c:v>
                </c:pt>
                <c:pt idx="30">
                  <c:v>-4</c:v>
                </c:pt>
                <c:pt idx="31">
                  <c:v>-3.3000000000000007</c:v>
                </c:pt>
                <c:pt idx="32">
                  <c:v>-4</c:v>
                </c:pt>
                <c:pt idx="33">
                  <c:v>-2</c:v>
                </c:pt>
                <c:pt idx="34">
                  <c:v>-3.3316568627451026</c:v>
                </c:pt>
                <c:pt idx="35">
                  <c:v>-1.640500000000003</c:v>
                </c:pt>
                <c:pt idx="36">
                  <c:v>-0.80000000000000071</c:v>
                </c:pt>
                <c:pt idx="37">
                  <c:v>-0.87000000000000099</c:v>
                </c:pt>
                <c:pt idx="38">
                  <c:v>-4.4399999999999977</c:v>
                </c:pt>
                <c:pt idx="39">
                  <c:v>-4.1300000000000026</c:v>
                </c:pt>
                <c:pt idx="40">
                  <c:v>-1.9400000000000013</c:v>
                </c:pt>
                <c:pt idx="41">
                  <c:v>-2.490000000000002</c:v>
                </c:pt>
                <c:pt idx="42">
                  <c:v>-3.9899999999999949</c:v>
                </c:pt>
                <c:pt idx="43">
                  <c:v>-2.6799999999999997</c:v>
                </c:pt>
                <c:pt idx="44">
                  <c:v>-4.8299999999999983</c:v>
                </c:pt>
                <c:pt idx="45">
                  <c:v>-3.2000000000000028</c:v>
                </c:pt>
                <c:pt idx="46">
                  <c:v>-1.8000000000000007</c:v>
                </c:pt>
                <c:pt idx="47">
                  <c:v>-2</c:v>
                </c:pt>
                <c:pt idx="48">
                  <c:v>-2.1000000000000014</c:v>
                </c:pt>
                <c:pt idx="49">
                  <c:v>-2</c:v>
                </c:pt>
                <c:pt idx="50">
                  <c:v>-2.2999999999999972</c:v>
                </c:pt>
                <c:pt idx="51">
                  <c:v>-2</c:v>
                </c:pt>
                <c:pt idx="52">
                  <c:v>-3</c:v>
                </c:pt>
                <c:pt idx="53">
                  <c:v>-2.7999999999999972</c:v>
                </c:pt>
                <c:pt idx="54">
                  <c:v>-2.5999999999999979</c:v>
                </c:pt>
                <c:pt idx="55">
                  <c:v>-2.3000000000000007</c:v>
                </c:pt>
                <c:pt idx="56">
                  <c:v>-2.3999999999999986</c:v>
                </c:pt>
                <c:pt idx="57">
                  <c:v>-2.9000000000000021</c:v>
                </c:pt>
                <c:pt idx="58">
                  <c:v>-2.7999999999999972</c:v>
                </c:pt>
                <c:pt idx="59">
                  <c:v>-2.5</c:v>
                </c:pt>
                <c:pt idx="60">
                  <c:v>-2.6999999999999993</c:v>
                </c:pt>
                <c:pt idx="61">
                  <c:v>-2.6000000000000014</c:v>
                </c:pt>
                <c:pt idx="62">
                  <c:v>-3</c:v>
                </c:pt>
                <c:pt idx="63">
                  <c:v>-10.577999999999999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99-4E37-8354-6A599C7C6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46176"/>
        <c:axId val="116147712"/>
      </c:radarChart>
      <c:catAx>
        <c:axId val="1161461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16147712"/>
        <c:crosses val="autoZero"/>
        <c:auto val="1"/>
        <c:lblAlgn val="ctr"/>
        <c:lblOffset val="100"/>
        <c:noMultiLvlLbl val="0"/>
      </c:catAx>
      <c:valAx>
        <c:axId val="11614771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116146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chatellier!$Q$37:$Q$72</c:f>
              <c:numCache>
                <c:formatCode>General</c:formatCode>
                <c:ptCount val="36"/>
                <c:pt idx="0">
                  <c:v>0.59362549800796816</c:v>
                </c:pt>
                <c:pt idx="1">
                  <c:v>0.52716950527169504</c:v>
                </c:pt>
                <c:pt idx="2">
                  <c:v>0.74250764525993884</c:v>
                </c:pt>
                <c:pt idx="3">
                  <c:v>0.75462718138551033</c:v>
                </c:pt>
                <c:pt idx="4">
                  <c:v>0.73750657548658594</c:v>
                </c:pt>
                <c:pt idx="5">
                  <c:v>1.0435588507877664</c:v>
                </c:pt>
                <c:pt idx="6">
                  <c:v>0.86848891181021137</c:v>
                </c:pt>
                <c:pt idx="7">
                  <c:v>0.73759191176470584</c:v>
                </c:pt>
                <c:pt idx="8">
                  <c:v>0.852676205617382</c:v>
                </c:pt>
                <c:pt idx="9">
                  <c:v>0.77587131367292239</c:v>
                </c:pt>
                <c:pt idx="10">
                  <c:v>1.008695652173913</c:v>
                </c:pt>
                <c:pt idx="11">
                  <c:v>1.2057044079515988</c:v>
                </c:pt>
                <c:pt idx="12">
                  <c:v>1.0895295902883155</c:v>
                </c:pt>
                <c:pt idx="13">
                  <c:v>1.0816993464052287</c:v>
                </c:pt>
                <c:pt idx="14">
                  <c:v>1.0030102347983143</c:v>
                </c:pt>
                <c:pt idx="15">
                  <c:v>0.68782791185729275</c:v>
                </c:pt>
                <c:pt idx="16">
                  <c:v>1.1247311827956989</c:v>
                </c:pt>
                <c:pt idx="17">
                  <c:v>1.1730558598028478</c:v>
                </c:pt>
                <c:pt idx="18">
                  <c:v>0.83986117997025289</c:v>
                </c:pt>
                <c:pt idx="19">
                  <c:v>1.4289276807980051</c:v>
                </c:pt>
                <c:pt idx="20">
                  <c:v>1.612015018773467</c:v>
                </c:pt>
                <c:pt idx="21">
                  <c:v>2.3609550561797752</c:v>
                </c:pt>
                <c:pt idx="22">
                  <c:v>3.7598425196850398</c:v>
                </c:pt>
                <c:pt idx="23">
                  <c:v>3.505446623093682</c:v>
                </c:pt>
                <c:pt idx="24">
                  <c:v>3.5240963855421685</c:v>
                </c:pt>
                <c:pt idx="25">
                  <c:v>5.8482384823848239</c:v>
                </c:pt>
                <c:pt idx="26">
                  <c:v>4.2549019607843137</c:v>
                </c:pt>
                <c:pt idx="27">
                  <c:v>4.8698630136986303</c:v>
                </c:pt>
                <c:pt idx="28">
                  <c:v>4.741935483870968</c:v>
                </c:pt>
                <c:pt idx="29">
                  <c:v>6.6637168141592928</c:v>
                </c:pt>
                <c:pt idx="30">
                  <c:v>3.5438247011952191</c:v>
                </c:pt>
                <c:pt idx="31">
                  <c:v>11.453947368421053</c:v>
                </c:pt>
                <c:pt idx="32">
                  <c:v>11.641791044776118</c:v>
                </c:pt>
                <c:pt idx="33">
                  <c:v>11.387096774193548</c:v>
                </c:pt>
                <c:pt idx="34">
                  <c:v>14.666666666666666</c:v>
                </c:pt>
                <c:pt idx="35">
                  <c:v>15.790697674418604</c:v>
                </c:pt>
              </c:numCache>
            </c:numRef>
          </c:xVal>
          <c:yVal>
            <c:numRef>
              <c:f>chatellier!$AB$37:$AB$72</c:f>
              <c:numCache>
                <c:formatCode>General</c:formatCode>
                <c:ptCount val="36"/>
                <c:pt idx="0">
                  <c:v>-3.6999999999999957</c:v>
                </c:pt>
                <c:pt idx="1">
                  <c:v>-3.2999999999999972</c:v>
                </c:pt>
                <c:pt idx="2">
                  <c:v>-2.8000000000000043</c:v>
                </c:pt>
                <c:pt idx="3">
                  <c:v>-2.7000000000000028</c:v>
                </c:pt>
                <c:pt idx="4">
                  <c:v>-3.1999999999999993</c:v>
                </c:pt>
                <c:pt idx="5">
                  <c:v>-2.0999999999999979</c:v>
                </c:pt>
                <c:pt idx="6">
                  <c:v>-4.1000000000000014</c:v>
                </c:pt>
                <c:pt idx="7">
                  <c:v>-4.5999999999999979</c:v>
                </c:pt>
                <c:pt idx="8">
                  <c:v>-5.1000000000000014</c:v>
                </c:pt>
                <c:pt idx="9">
                  <c:v>-4.6000000000000014</c:v>
                </c:pt>
                <c:pt idx="10">
                  <c:v>-4.9000000000000021</c:v>
                </c:pt>
                <c:pt idx="11">
                  <c:v>-4.8999999999999986</c:v>
                </c:pt>
                <c:pt idx="12">
                  <c:v>-5.2000000000000028</c:v>
                </c:pt>
                <c:pt idx="13">
                  <c:v>-6.1000000000000014</c:v>
                </c:pt>
                <c:pt idx="14">
                  <c:v>-5.3999999999999986</c:v>
                </c:pt>
                <c:pt idx="15">
                  <c:v>-4.8000000000000007</c:v>
                </c:pt>
                <c:pt idx="16">
                  <c:v>-5.0999999999999979</c:v>
                </c:pt>
                <c:pt idx="17">
                  <c:v>-5.6000000000000014</c:v>
                </c:pt>
                <c:pt idx="18">
                  <c:v>-4.3999999999999986</c:v>
                </c:pt>
                <c:pt idx="19">
                  <c:v>-5.6000000000000014</c:v>
                </c:pt>
                <c:pt idx="20">
                  <c:v>-6.1000000000000014</c:v>
                </c:pt>
                <c:pt idx="21">
                  <c:v>-6.3000000000000043</c:v>
                </c:pt>
                <c:pt idx="22">
                  <c:v>-5.5999999999999979</c:v>
                </c:pt>
                <c:pt idx="23">
                  <c:v>-5.5</c:v>
                </c:pt>
                <c:pt idx="24">
                  <c:v>-5.3000000000000007</c:v>
                </c:pt>
                <c:pt idx="25">
                  <c:v>-6</c:v>
                </c:pt>
                <c:pt idx="26">
                  <c:v>-6.6999999999999957</c:v>
                </c:pt>
                <c:pt idx="27">
                  <c:v>-6.7000000000000028</c:v>
                </c:pt>
                <c:pt idx="28">
                  <c:v>-6.6999999999999957</c:v>
                </c:pt>
                <c:pt idx="29">
                  <c:v>-6.5000000000000036</c:v>
                </c:pt>
                <c:pt idx="30">
                  <c:v>-4.1999999999999957</c:v>
                </c:pt>
                <c:pt idx="31">
                  <c:v>-2.3000000000000043</c:v>
                </c:pt>
                <c:pt idx="32">
                  <c:v>-0.89999999999999858</c:v>
                </c:pt>
                <c:pt idx="33">
                  <c:v>-2.5</c:v>
                </c:pt>
                <c:pt idx="34">
                  <c:v>-2.8999999999999986</c:v>
                </c:pt>
                <c:pt idx="35">
                  <c:v>-2.2000000000000028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65-48D9-9B70-DFA8F86D6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666048"/>
        <c:axId val="129671936"/>
      </c:scatterChart>
      <c:valAx>
        <c:axId val="12966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671936"/>
        <c:crosses val="autoZero"/>
        <c:crossBetween val="midCat"/>
      </c:valAx>
      <c:valAx>
        <c:axId val="129671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666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chatellier!$Z$1</c:f>
              <c:strCache>
                <c:ptCount val="1"/>
                <c:pt idx="0">
                  <c:v>C1-C2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chatellier!$W$2:$W$111</c:f>
              <c:numCache>
                <c:formatCode>General</c:formatCode>
                <c:ptCount val="110"/>
                <c:pt idx="0">
                  <c:v>584.37365441326915</c:v>
                </c:pt>
                <c:pt idx="1">
                  <c:v>515.30428429556468</c:v>
                </c:pt>
                <c:pt idx="2">
                  <c:v>830.07599958747323</c:v>
                </c:pt>
                <c:pt idx="3">
                  <c:v>1019.2471321668293</c:v>
                </c:pt>
                <c:pt idx="4">
                  <c:v>1068.0162810476754</c:v>
                </c:pt>
                <c:pt idx="5">
                  <c:v>1055.5397211500833</c:v>
                </c:pt>
                <c:pt idx="6">
                  <c:v>1122.3747650061259</c:v>
                </c:pt>
                <c:pt idx="7">
                  <c:v>1136.5176151761518</c:v>
                </c:pt>
                <c:pt idx="8">
                  <c:v>1162.2151945955773</c:v>
                </c:pt>
                <c:pt idx="9">
                  <c:v>1271.7814998560455</c:v>
                </c:pt>
                <c:pt idx="10">
                  <c:v>1166.1163526319549</c:v>
                </c:pt>
                <c:pt idx="11">
                  <c:v>900.35468375294204</c:v>
                </c:pt>
                <c:pt idx="12">
                  <c:v>907.01816358399935</c:v>
                </c:pt>
                <c:pt idx="13">
                  <c:v>969.57100524173495</c:v>
                </c:pt>
                <c:pt idx="14">
                  <c:v>834.45862594188532</c:v>
                </c:pt>
                <c:pt idx="15">
                  <c:v>673.17619820951484</c:v>
                </c:pt>
                <c:pt idx="16">
                  <c:v>850.50824538680752</c:v>
                </c:pt>
                <c:pt idx="17">
                  <c:v>539.83533545956652</c:v>
                </c:pt>
                <c:pt idx="18">
                  <c:v>809.25710903171444</c:v>
                </c:pt>
                <c:pt idx="19">
                  <c:v>734.76884901457356</c:v>
                </c:pt>
                <c:pt idx="20">
                  <c:v>628.86945612947932</c:v>
                </c:pt>
                <c:pt idx="21">
                  <c:v>859.9429495643044</c:v>
                </c:pt>
                <c:pt idx="22">
                  <c:v>894.66796640879591</c:v>
                </c:pt>
                <c:pt idx="23">
                  <c:v>822.60668697548169</c:v>
                </c:pt>
                <c:pt idx="24">
                  <c:v>652.01946474220392</c:v>
                </c:pt>
                <c:pt idx="25">
                  <c:v>698.16128047252801</c:v>
                </c:pt>
                <c:pt idx="26">
                  <c:v>735.72311547902575</c:v>
                </c:pt>
                <c:pt idx="27">
                  <c:v>671.92148969551477</c:v>
                </c:pt>
                <c:pt idx="28">
                  <c:v>825.24350644952551</c:v>
                </c:pt>
                <c:pt idx="29">
                  <c:v>812.62059423573999</c:v>
                </c:pt>
                <c:pt idx="30">
                  <c:v>531.39397458385076</c:v>
                </c:pt>
                <c:pt idx="31">
                  <c:v>399.66770204458402</c:v>
                </c:pt>
                <c:pt idx="32">
                  <c:v>276.75297859629865</c:v>
                </c:pt>
                <c:pt idx="33">
                  <c:v>243.14797082239812</c:v>
                </c:pt>
                <c:pt idx="34">
                  <c:v>201.43788652049625</c:v>
                </c:pt>
                <c:pt idx="35">
                  <c:v>1478.1563607956252</c:v>
                </c:pt>
                <c:pt idx="36">
                  <c:v>1608.5133439739295</c:v>
                </c:pt>
                <c:pt idx="37">
                  <c:v>1322.4435074945211</c:v>
                </c:pt>
                <c:pt idx="38">
                  <c:v>1401.2546512675635</c:v>
                </c:pt>
                <c:pt idx="39">
                  <c:v>1405.0320082382466</c:v>
                </c:pt>
                <c:pt idx="40">
                  <c:v>921.76206122618657</c:v>
                </c:pt>
                <c:pt idx="41">
                  <c:v>1319.9366246511311</c:v>
                </c:pt>
                <c:pt idx="42">
                  <c:v>1432.8595235761197</c:v>
                </c:pt>
                <c:pt idx="43">
                  <c:v>1318.4875070050773</c:v>
                </c:pt>
                <c:pt idx="44">
                  <c:v>1363.2274598530771</c:v>
                </c:pt>
                <c:pt idx="45">
                  <c:v>1189.1911455903871</c:v>
                </c:pt>
                <c:pt idx="46">
                  <c:v>904.57158844491687</c:v>
                </c:pt>
                <c:pt idx="47">
                  <c:v>1018.156561176123</c:v>
                </c:pt>
                <c:pt idx="48">
                  <c:v>1102.5759935837489</c:v>
                </c:pt>
                <c:pt idx="49">
                  <c:v>1173.2157793931835</c:v>
                </c:pt>
                <c:pt idx="50">
                  <c:v>1418.234530516155</c:v>
                </c:pt>
                <c:pt idx="51">
                  <c:v>1038.0050855374154</c:v>
                </c:pt>
                <c:pt idx="52">
                  <c:v>771.07793475658082</c:v>
                </c:pt>
                <c:pt idx="53">
                  <c:v>1332.3638563327033</c:v>
                </c:pt>
                <c:pt idx="54">
                  <c:v>882.0155161802702</c:v>
                </c:pt>
                <c:pt idx="55">
                  <c:v>642.39629290867606</c:v>
                </c:pt>
                <c:pt idx="56">
                  <c:v>547.04364992029275</c:v>
                </c:pt>
                <c:pt idx="57">
                  <c:v>386.85023765626585</c:v>
                </c:pt>
                <c:pt idx="58">
                  <c:v>365.86285266937347</c:v>
                </c:pt>
                <c:pt idx="59">
                  <c:v>467.19151107029904</c:v>
                </c:pt>
                <c:pt idx="60">
                  <c:v>276.44851681118223</c:v>
                </c:pt>
                <c:pt idx="61">
                  <c:v>222.21968255195239</c:v>
                </c:pt>
                <c:pt idx="62">
                  <c:v>242.77901050645119</c:v>
                </c:pt>
                <c:pt idx="63">
                  <c:v>275.48206745503199</c:v>
                </c:pt>
                <c:pt idx="64">
                  <c:v>187.27125079786171</c:v>
                </c:pt>
                <c:pt idx="65">
                  <c:v>389.57767870966467</c:v>
                </c:pt>
                <c:pt idx="66">
                  <c:v>123.576776379137</c:v>
                </c:pt>
                <c:pt idx="67">
                  <c:v>61.375225692313357</c:v>
                </c:pt>
                <c:pt idx="68">
                  <c:v>57.280411999735897</c:v>
                </c:pt>
                <c:pt idx="69">
                  <c:v>79.575298868872792</c:v>
                </c:pt>
                <c:pt idx="70">
                  <c:v>39.939597521030038</c:v>
                </c:pt>
                <c:pt idx="71">
                  <c:v>345.0729234506378</c:v>
                </c:pt>
                <c:pt idx="72">
                  <c:v>117.54629307010211</c:v>
                </c:pt>
                <c:pt idx="73">
                  <c:v>122.93923811519352</c:v>
                </c:pt>
                <c:pt idx="74">
                  <c:v>146.45268297410044</c:v>
                </c:pt>
                <c:pt idx="75">
                  <c:v>235.18706540788062</c:v>
                </c:pt>
                <c:pt idx="76">
                  <c:v>204.40515555506514</c:v>
                </c:pt>
                <c:pt idx="77">
                  <c:v>257.20713568641457</c:v>
                </c:pt>
                <c:pt idx="78">
                  <c:v>265.18545951930548</c:v>
                </c:pt>
                <c:pt idx="79">
                  <c:v>130.33284914560954</c:v>
                </c:pt>
                <c:pt idx="80">
                  <c:v>392.0171563274522</c:v>
                </c:pt>
                <c:pt idx="81">
                  <c:v>145.23506481424104</c:v>
                </c:pt>
                <c:pt idx="82">
                  <c:v>70.46818445505464</c:v>
                </c:pt>
                <c:pt idx="83">
                  <c:v>108.83809306040787</c:v>
                </c:pt>
                <c:pt idx="84">
                  <c:v>103.22132843444307</c:v>
                </c:pt>
                <c:pt idx="85">
                  <c:v>1332.8656177591211</c:v>
                </c:pt>
                <c:pt idx="86">
                  <c:v>831.60461325498466</c:v>
                </c:pt>
                <c:pt idx="87">
                  <c:v>702.27869989602186</c:v>
                </c:pt>
                <c:pt idx="88">
                  <c:v>1199.5876295398409</c:v>
                </c:pt>
                <c:pt idx="89">
                  <c:v>72.680299067733543</c:v>
                </c:pt>
                <c:pt idx="90">
                  <c:v>1266.5592773856463</c:v>
                </c:pt>
                <c:pt idx="91">
                  <c:v>1297.4951082689247</c:v>
                </c:pt>
                <c:pt idx="92">
                  <c:v>1258.4077575495462</c:v>
                </c:pt>
                <c:pt idx="93">
                  <c:v>1133.4376696602774</c:v>
                </c:pt>
                <c:pt idx="94">
                  <c:v>808.41641468957846</c:v>
                </c:pt>
                <c:pt idx="95">
                  <c:v>398.88433665917626</c:v>
                </c:pt>
                <c:pt idx="96">
                  <c:v>838.40364355483541</c:v>
                </c:pt>
                <c:pt idx="97">
                  <c:v>743.39982281403525</c:v>
                </c:pt>
                <c:pt idx="98">
                  <c:v>753.40109216143355</c:v>
                </c:pt>
                <c:pt idx="99">
                  <c:v>456.11526082911973</c:v>
                </c:pt>
                <c:pt idx="100">
                  <c:v>532.76432669934593</c:v>
                </c:pt>
                <c:pt idx="101">
                  <c:v>312.83360147357729</c:v>
                </c:pt>
                <c:pt idx="102">
                  <c:v>209.71110956917335</c:v>
                </c:pt>
                <c:pt idx="103">
                  <c:v>106.67204943557846</c:v>
                </c:pt>
                <c:pt idx="104">
                  <c:v>118.31868985250534</c:v>
                </c:pt>
              </c:numCache>
            </c:numRef>
          </c:xVal>
          <c:yVal>
            <c:numRef>
              <c:f>chatellier!$Z$2:$Z$111</c:f>
              <c:numCache>
                <c:formatCode>General</c:formatCode>
                <c:ptCount val="110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  <c:pt idx="35">
                  <c:v>-7.5</c:v>
                </c:pt>
                <c:pt idx="36">
                  <c:v>-8.7999999999999972</c:v>
                </c:pt>
                <c:pt idx="37">
                  <c:v>-10.099999999999994</c:v>
                </c:pt>
                <c:pt idx="38">
                  <c:v>-8.5</c:v>
                </c:pt>
                <c:pt idx="39">
                  <c:v>-9.1000000000000014</c:v>
                </c:pt>
                <c:pt idx="40">
                  <c:v>-8.8000000000000043</c:v>
                </c:pt>
                <c:pt idx="41">
                  <c:v>-8.7999999999999972</c:v>
                </c:pt>
                <c:pt idx="42">
                  <c:v>-8.4000000000000057</c:v>
                </c:pt>
                <c:pt idx="43">
                  <c:v>-8.6999999999999957</c:v>
                </c:pt>
                <c:pt idx="44">
                  <c:v>-8.5</c:v>
                </c:pt>
                <c:pt idx="45">
                  <c:v>-9.1999999999999957</c:v>
                </c:pt>
                <c:pt idx="46">
                  <c:v>-9.3999999999999986</c:v>
                </c:pt>
                <c:pt idx="47">
                  <c:v>-9.0999999999999943</c:v>
                </c:pt>
                <c:pt idx="48">
                  <c:v>-8.8999999999999986</c:v>
                </c:pt>
                <c:pt idx="49">
                  <c:v>-9.7000000000000028</c:v>
                </c:pt>
                <c:pt idx="50">
                  <c:v>-8.6000000000000014</c:v>
                </c:pt>
                <c:pt idx="51">
                  <c:v>-8.3000000000000043</c:v>
                </c:pt>
                <c:pt idx="52">
                  <c:v>-9.1999999999999957</c:v>
                </c:pt>
                <c:pt idx="53">
                  <c:v>-9.5</c:v>
                </c:pt>
                <c:pt idx="54">
                  <c:v>-7.7999999999999972</c:v>
                </c:pt>
                <c:pt idx="55">
                  <c:v>-8.3999999999999986</c:v>
                </c:pt>
                <c:pt idx="56">
                  <c:v>-6.5999999999999943</c:v>
                </c:pt>
                <c:pt idx="57">
                  <c:v>-6.6000000000000014</c:v>
                </c:pt>
                <c:pt idx="58">
                  <c:v>-6</c:v>
                </c:pt>
                <c:pt idx="59">
                  <c:v>-5.5</c:v>
                </c:pt>
                <c:pt idx="60">
                  <c:v>-5</c:v>
                </c:pt>
                <c:pt idx="61">
                  <c:v>-5.6000000000000014</c:v>
                </c:pt>
                <c:pt idx="62">
                  <c:v>-4.6999999999999957</c:v>
                </c:pt>
                <c:pt idx="63">
                  <c:v>-4.1000000000000014</c:v>
                </c:pt>
                <c:pt idx="64">
                  <c:v>-3.6999999999999957</c:v>
                </c:pt>
                <c:pt idx="65">
                  <c:v>-1.7000000000000028</c:v>
                </c:pt>
                <c:pt idx="66">
                  <c:v>1.8000000000000043</c:v>
                </c:pt>
                <c:pt idx="67">
                  <c:v>0.69999999999999574</c:v>
                </c:pt>
                <c:pt idx="68">
                  <c:v>1.2000000000000028</c:v>
                </c:pt>
                <c:pt idx="69">
                  <c:v>3.3999999999999986</c:v>
                </c:pt>
                <c:pt idx="70">
                  <c:v>1.7000000000000028</c:v>
                </c:pt>
                <c:pt idx="71">
                  <c:v>-9.7999999999999972</c:v>
                </c:pt>
                <c:pt idx="72">
                  <c:v>-10.400000000000006</c:v>
                </c:pt>
                <c:pt idx="73">
                  <c:v>-14.200000000000003</c:v>
                </c:pt>
                <c:pt idx="74">
                  <c:v>-12.899999999999999</c:v>
                </c:pt>
                <c:pt idx="75">
                  <c:v>-14.5</c:v>
                </c:pt>
                <c:pt idx="76">
                  <c:v>-12.300000000000004</c:v>
                </c:pt>
                <c:pt idx="77">
                  <c:v>-9.8999999999999986</c:v>
                </c:pt>
                <c:pt idx="78">
                  <c:v>-5.5</c:v>
                </c:pt>
                <c:pt idx="79">
                  <c:v>-8.5</c:v>
                </c:pt>
                <c:pt idx="80">
                  <c:v>-7.2000000000000028</c:v>
                </c:pt>
                <c:pt idx="81">
                  <c:v>-0.89999999999999858</c:v>
                </c:pt>
                <c:pt idx="82">
                  <c:v>1</c:v>
                </c:pt>
                <c:pt idx="83">
                  <c:v>1.6000000000000014</c:v>
                </c:pt>
                <c:pt idx="84">
                  <c:v>0.60000000000000142</c:v>
                </c:pt>
                <c:pt idx="85">
                  <c:v>-7.5</c:v>
                </c:pt>
                <c:pt idx="86">
                  <c:v>-7.6999999999999957</c:v>
                </c:pt>
                <c:pt idx="87">
                  <c:v>-8</c:v>
                </c:pt>
                <c:pt idx="88">
                  <c:v>-9.2000000000000028</c:v>
                </c:pt>
                <c:pt idx="89">
                  <c:v>-9.2999999999999972</c:v>
                </c:pt>
                <c:pt idx="90">
                  <c:v>-9.2000000000000028</c:v>
                </c:pt>
                <c:pt idx="91">
                  <c:v>-8.8999999999999986</c:v>
                </c:pt>
                <c:pt idx="92">
                  <c:v>-9.6000000000000014</c:v>
                </c:pt>
                <c:pt idx="93">
                  <c:v>-10.800000000000004</c:v>
                </c:pt>
                <c:pt idx="94">
                  <c:v>-9.6000000000000014</c:v>
                </c:pt>
                <c:pt idx="95">
                  <c:v>-9.6000000000000014</c:v>
                </c:pt>
                <c:pt idx="96">
                  <c:v>-6.9000000000000057</c:v>
                </c:pt>
                <c:pt idx="97">
                  <c:v>-6.8999999999999986</c:v>
                </c:pt>
                <c:pt idx="98">
                  <c:v>-6.7999999999999972</c:v>
                </c:pt>
                <c:pt idx="99">
                  <c:v>-5.7000000000000028</c:v>
                </c:pt>
                <c:pt idx="100">
                  <c:v>-5.3000000000000043</c:v>
                </c:pt>
                <c:pt idx="101">
                  <c:v>-6.5999999999999979</c:v>
                </c:pt>
                <c:pt idx="102">
                  <c:v>0</c:v>
                </c:pt>
                <c:pt idx="103">
                  <c:v>2.6999999999999957</c:v>
                </c:pt>
                <c:pt idx="104">
                  <c:v>3.1000000000000014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67-464A-86C9-F557B5533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350528"/>
        <c:axId val="131352448"/>
      </c:scatterChart>
      <c:valAx>
        <c:axId val="1313505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352448"/>
        <c:crosses val="autoZero"/>
        <c:crossBetween val="midCat"/>
      </c:valAx>
      <c:valAx>
        <c:axId val="13135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35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St. Edouard 1a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C8-4CF8-8A09-EDA664003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368064"/>
        <c:axId val="131369600"/>
      </c:scatterChart>
      <c:valAx>
        <c:axId val="1313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369600"/>
        <c:crosses val="autoZero"/>
        <c:crossBetween val="midCat"/>
      </c:valAx>
      <c:valAx>
        <c:axId val="13136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1368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chatellier!$C$2:$C$36</c:f>
              <c:numCache>
                <c:formatCode>General</c:formatCode>
                <c:ptCount val="35"/>
                <c:pt idx="0">
                  <c:v>-46.2</c:v>
                </c:pt>
                <c:pt idx="1">
                  <c:v>-45.4</c:v>
                </c:pt>
                <c:pt idx="3">
                  <c:v>-45.7</c:v>
                </c:pt>
                <c:pt idx="4">
                  <c:v>-45</c:v>
                </c:pt>
                <c:pt idx="5">
                  <c:v>-45.3</c:v>
                </c:pt>
                <c:pt idx="6">
                  <c:v>-45.6</c:v>
                </c:pt>
                <c:pt idx="7">
                  <c:v>-43.7</c:v>
                </c:pt>
                <c:pt idx="8">
                  <c:v>-45</c:v>
                </c:pt>
                <c:pt idx="9">
                  <c:v>-44.4</c:v>
                </c:pt>
                <c:pt idx="10">
                  <c:v>-43.9</c:v>
                </c:pt>
                <c:pt idx="11">
                  <c:v>-44.9</c:v>
                </c:pt>
                <c:pt idx="12">
                  <c:v>-45.3</c:v>
                </c:pt>
                <c:pt idx="13">
                  <c:v>-45</c:v>
                </c:pt>
                <c:pt idx="14">
                  <c:v>-45.2</c:v>
                </c:pt>
                <c:pt idx="15">
                  <c:v>-44.6</c:v>
                </c:pt>
                <c:pt idx="16">
                  <c:v>-43.7</c:v>
                </c:pt>
                <c:pt idx="17">
                  <c:v>-45.3</c:v>
                </c:pt>
                <c:pt idx="18">
                  <c:v>-44.4</c:v>
                </c:pt>
                <c:pt idx="19">
                  <c:v>-43.6</c:v>
                </c:pt>
                <c:pt idx="20">
                  <c:v>-43.8</c:v>
                </c:pt>
                <c:pt idx="21">
                  <c:v>-43.6</c:v>
                </c:pt>
                <c:pt idx="22">
                  <c:v>-43.4</c:v>
                </c:pt>
                <c:pt idx="23">
                  <c:v>-43.8</c:v>
                </c:pt>
                <c:pt idx="24">
                  <c:v>-43.5</c:v>
                </c:pt>
                <c:pt idx="25">
                  <c:v>-43.5</c:v>
                </c:pt>
                <c:pt idx="26">
                  <c:v>-43</c:v>
                </c:pt>
                <c:pt idx="27">
                  <c:v>-43.5</c:v>
                </c:pt>
                <c:pt idx="28">
                  <c:v>-42.9</c:v>
                </c:pt>
                <c:pt idx="29">
                  <c:v>-41.7</c:v>
                </c:pt>
                <c:pt idx="30">
                  <c:v>-41.1</c:v>
                </c:pt>
                <c:pt idx="31">
                  <c:v>-39.700000000000003</c:v>
                </c:pt>
                <c:pt idx="32">
                  <c:v>-40.700000000000003</c:v>
                </c:pt>
                <c:pt idx="33">
                  <c:v>-40.1</c:v>
                </c:pt>
                <c:pt idx="34">
                  <c:v>-40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22-471E-A71F-BBB4BAE10AA1}"/>
            </c:ext>
          </c:extLst>
        </c:ser>
        <c:ser>
          <c:idx val="1"/>
          <c:order val="1"/>
          <c:tx>
            <c:v>C2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chatellier!$D$2:$D$36</c:f>
              <c:numCache>
                <c:formatCode>General</c:formatCode>
                <c:ptCount val="35"/>
                <c:pt idx="0">
                  <c:v>-36.799999999999997</c:v>
                </c:pt>
                <c:pt idx="1">
                  <c:v>-36.5</c:v>
                </c:pt>
                <c:pt idx="3">
                  <c:v>-37.200000000000003</c:v>
                </c:pt>
                <c:pt idx="4">
                  <c:v>-37.299999999999997</c:v>
                </c:pt>
                <c:pt idx="5">
                  <c:v>-36.9</c:v>
                </c:pt>
                <c:pt idx="6">
                  <c:v>-36.799999999999997</c:v>
                </c:pt>
                <c:pt idx="7">
                  <c:v>-36.6</c:v>
                </c:pt>
                <c:pt idx="8">
                  <c:v>-36.5</c:v>
                </c:pt>
                <c:pt idx="9">
                  <c:v>-36.4</c:v>
                </c:pt>
                <c:pt idx="10">
                  <c:v>-36.1</c:v>
                </c:pt>
                <c:pt idx="11">
                  <c:v>-36.200000000000003</c:v>
                </c:pt>
                <c:pt idx="12">
                  <c:v>-36.299999999999997</c:v>
                </c:pt>
                <c:pt idx="13">
                  <c:v>-36.299999999999997</c:v>
                </c:pt>
                <c:pt idx="14">
                  <c:v>-36.1</c:v>
                </c:pt>
                <c:pt idx="15">
                  <c:v>-36.299999999999997</c:v>
                </c:pt>
                <c:pt idx="16">
                  <c:v>-36.200000000000003</c:v>
                </c:pt>
                <c:pt idx="17">
                  <c:v>-35.9</c:v>
                </c:pt>
                <c:pt idx="18">
                  <c:v>-35.6</c:v>
                </c:pt>
                <c:pt idx="19">
                  <c:v>-35.799999999999997</c:v>
                </c:pt>
                <c:pt idx="20">
                  <c:v>-35.700000000000003</c:v>
                </c:pt>
                <c:pt idx="21">
                  <c:v>-35.4</c:v>
                </c:pt>
                <c:pt idx="22">
                  <c:v>-35.1</c:v>
                </c:pt>
                <c:pt idx="23">
                  <c:v>-35.200000000000003</c:v>
                </c:pt>
                <c:pt idx="24">
                  <c:v>-35.200000000000003</c:v>
                </c:pt>
                <c:pt idx="25">
                  <c:v>-35</c:v>
                </c:pt>
                <c:pt idx="26">
                  <c:v>-35.1</c:v>
                </c:pt>
                <c:pt idx="27">
                  <c:v>-35.4</c:v>
                </c:pt>
                <c:pt idx="28">
                  <c:v>-35</c:v>
                </c:pt>
                <c:pt idx="29">
                  <c:v>-34.700000000000003</c:v>
                </c:pt>
                <c:pt idx="30">
                  <c:v>-34.1</c:v>
                </c:pt>
                <c:pt idx="31">
                  <c:v>-34.5</c:v>
                </c:pt>
                <c:pt idx="32">
                  <c:v>-34.700000000000003</c:v>
                </c:pt>
                <c:pt idx="33">
                  <c:v>-35.6</c:v>
                </c:pt>
                <c:pt idx="34">
                  <c:v>-35.700000000000003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22-471E-A71F-BBB4BAE10AA1}"/>
            </c:ext>
          </c:extLst>
        </c:ser>
        <c:ser>
          <c:idx val="2"/>
          <c:order val="2"/>
          <c:tx>
            <c:v>C3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chatellier!$E$2:$E$36</c:f>
              <c:numCache>
                <c:formatCode>General</c:formatCode>
                <c:ptCount val="35"/>
                <c:pt idx="0">
                  <c:v>-33.4</c:v>
                </c:pt>
                <c:pt idx="1">
                  <c:v>-33.5</c:v>
                </c:pt>
                <c:pt idx="2">
                  <c:v>-34</c:v>
                </c:pt>
                <c:pt idx="3">
                  <c:v>-33.799999999999997</c:v>
                </c:pt>
                <c:pt idx="4">
                  <c:v>-33.700000000000003</c:v>
                </c:pt>
                <c:pt idx="5">
                  <c:v>-33.5</c:v>
                </c:pt>
                <c:pt idx="6">
                  <c:v>-33.4</c:v>
                </c:pt>
                <c:pt idx="7">
                  <c:v>-33.799999999999997</c:v>
                </c:pt>
                <c:pt idx="8">
                  <c:v>-33.4</c:v>
                </c:pt>
                <c:pt idx="9">
                  <c:v>-33.200000000000003</c:v>
                </c:pt>
                <c:pt idx="10">
                  <c:v>-33.1</c:v>
                </c:pt>
                <c:pt idx="11">
                  <c:v>-32.9</c:v>
                </c:pt>
                <c:pt idx="12">
                  <c:v>-33</c:v>
                </c:pt>
                <c:pt idx="13">
                  <c:v>-33.299999999999997</c:v>
                </c:pt>
                <c:pt idx="14">
                  <c:v>-32.799999999999997</c:v>
                </c:pt>
                <c:pt idx="15">
                  <c:v>-32.9</c:v>
                </c:pt>
                <c:pt idx="16">
                  <c:v>-33</c:v>
                </c:pt>
                <c:pt idx="17">
                  <c:v>-31.5</c:v>
                </c:pt>
                <c:pt idx="18">
                  <c:v>-31.5</c:v>
                </c:pt>
                <c:pt idx="19">
                  <c:v>-31</c:v>
                </c:pt>
                <c:pt idx="20">
                  <c:v>-30.8</c:v>
                </c:pt>
                <c:pt idx="21">
                  <c:v>-30.5</c:v>
                </c:pt>
                <c:pt idx="22">
                  <c:v>-30.6</c:v>
                </c:pt>
                <c:pt idx="23">
                  <c:v>-29.9</c:v>
                </c:pt>
                <c:pt idx="24">
                  <c:v>-29.4</c:v>
                </c:pt>
                <c:pt idx="25">
                  <c:v>-29.8</c:v>
                </c:pt>
                <c:pt idx="26">
                  <c:v>-29.7</c:v>
                </c:pt>
                <c:pt idx="27">
                  <c:v>-30</c:v>
                </c:pt>
                <c:pt idx="28">
                  <c:v>-29.8</c:v>
                </c:pt>
                <c:pt idx="29">
                  <c:v>-28.5</c:v>
                </c:pt>
                <c:pt idx="30">
                  <c:v>-27.2</c:v>
                </c:pt>
                <c:pt idx="31">
                  <c:v>-27.9</c:v>
                </c:pt>
                <c:pt idx="32">
                  <c:v>-27.3</c:v>
                </c:pt>
                <c:pt idx="33">
                  <c:v>-28.4</c:v>
                </c:pt>
                <c:pt idx="34">
                  <c:v>-30.4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22-471E-A71F-BBB4BAE10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89472"/>
        <c:axId val="131291008"/>
      </c:scatterChart>
      <c:valAx>
        <c:axId val="131289472"/>
        <c:scaling>
          <c:orientation val="minMax"/>
          <c:max val="-15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291008"/>
        <c:crosses val="autoZero"/>
        <c:crossBetween val="midCat"/>
      </c:valAx>
      <c:valAx>
        <c:axId val="1312910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289472"/>
        <c:crossesAt val="-5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chatellier!$C$37:$C$72</c:f>
              <c:numCache>
                <c:formatCode>General</c:formatCode>
                <c:ptCount val="36"/>
                <c:pt idx="0">
                  <c:v>-44.4</c:v>
                </c:pt>
                <c:pt idx="1">
                  <c:v>-44.3</c:v>
                </c:pt>
                <c:pt idx="2">
                  <c:v>-44.8</c:v>
                </c:pt>
                <c:pt idx="3">
                  <c:v>-43.2</c:v>
                </c:pt>
                <c:pt idx="4">
                  <c:v>-43.5</c:v>
                </c:pt>
                <c:pt idx="5">
                  <c:v>-42.7</c:v>
                </c:pt>
                <c:pt idx="6">
                  <c:v>-42.8</c:v>
                </c:pt>
                <c:pt idx="7">
                  <c:v>-42.2</c:v>
                </c:pt>
                <c:pt idx="8">
                  <c:v>-42.3</c:v>
                </c:pt>
                <c:pt idx="9">
                  <c:v>-42</c:v>
                </c:pt>
                <c:pt idx="10">
                  <c:v>-42.4</c:v>
                </c:pt>
                <c:pt idx="11">
                  <c:v>-42.3</c:v>
                </c:pt>
                <c:pt idx="12">
                  <c:v>-42.8</c:v>
                </c:pt>
                <c:pt idx="13">
                  <c:v>-42.5</c:v>
                </c:pt>
                <c:pt idx="14">
                  <c:v>-43</c:v>
                </c:pt>
                <c:pt idx="15">
                  <c:v>-41.6</c:v>
                </c:pt>
                <c:pt idx="16">
                  <c:v>-41.2</c:v>
                </c:pt>
                <c:pt idx="17">
                  <c:v>-41.9</c:v>
                </c:pt>
                <c:pt idx="18">
                  <c:v>-41.5</c:v>
                </c:pt>
                <c:pt idx="19">
                  <c:v>-40.299999999999997</c:v>
                </c:pt>
                <c:pt idx="20">
                  <c:v>-40.6</c:v>
                </c:pt>
                <c:pt idx="21">
                  <c:v>-39.299999999999997</c:v>
                </c:pt>
                <c:pt idx="22">
                  <c:v>-39.4</c:v>
                </c:pt>
                <c:pt idx="23">
                  <c:v>-39.5</c:v>
                </c:pt>
                <c:pt idx="24">
                  <c:v>-39.1</c:v>
                </c:pt>
                <c:pt idx="25">
                  <c:v>-39.1</c:v>
                </c:pt>
                <c:pt idx="26">
                  <c:v>-40.9</c:v>
                </c:pt>
                <c:pt idx="27">
                  <c:v>-40.4</c:v>
                </c:pt>
                <c:pt idx="28">
                  <c:v>-39.9</c:v>
                </c:pt>
                <c:pt idx="29">
                  <c:v>-40.4</c:v>
                </c:pt>
                <c:pt idx="30">
                  <c:v>-39.1</c:v>
                </c:pt>
                <c:pt idx="31">
                  <c:v>-38.299999999999997</c:v>
                </c:pt>
                <c:pt idx="32">
                  <c:v>-39.1</c:v>
                </c:pt>
                <c:pt idx="33">
                  <c:v>-39.5</c:v>
                </c:pt>
                <c:pt idx="34">
                  <c:v>-37.5</c:v>
                </c:pt>
                <c:pt idx="35">
                  <c:v>-38.799999999999997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97-4E0F-A3B9-85CB54EB0FE4}"/>
            </c:ext>
          </c:extLst>
        </c:ser>
        <c:ser>
          <c:idx val="1"/>
          <c:order val="1"/>
          <c:tx>
            <c:v>C2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chatellier!$D$37:$D$72</c:f>
              <c:numCache>
                <c:formatCode>General</c:formatCode>
                <c:ptCount val="36"/>
                <c:pt idx="0">
                  <c:v>-36.9</c:v>
                </c:pt>
                <c:pt idx="1">
                  <c:v>-35.5</c:v>
                </c:pt>
                <c:pt idx="2">
                  <c:v>-34.700000000000003</c:v>
                </c:pt>
                <c:pt idx="3">
                  <c:v>-34.700000000000003</c:v>
                </c:pt>
                <c:pt idx="4">
                  <c:v>-34.4</c:v>
                </c:pt>
                <c:pt idx="5">
                  <c:v>-33.9</c:v>
                </c:pt>
                <c:pt idx="6">
                  <c:v>-34</c:v>
                </c:pt>
                <c:pt idx="7">
                  <c:v>-33.799999999999997</c:v>
                </c:pt>
                <c:pt idx="8">
                  <c:v>-33.6</c:v>
                </c:pt>
                <c:pt idx="9">
                  <c:v>-33.5</c:v>
                </c:pt>
                <c:pt idx="10">
                  <c:v>-33.200000000000003</c:v>
                </c:pt>
                <c:pt idx="11">
                  <c:v>-32.9</c:v>
                </c:pt>
                <c:pt idx="12">
                  <c:v>-33.700000000000003</c:v>
                </c:pt>
                <c:pt idx="13">
                  <c:v>-33.6</c:v>
                </c:pt>
                <c:pt idx="14">
                  <c:v>-33.299999999999997</c:v>
                </c:pt>
                <c:pt idx="15">
                  <c:v>-33</c:v>
                </c:pt>
                <c:pt idx="16">
                  <c:v>-32.9</c:v>
                </c:pt>
                <c:pt idx="17">
                  <c:v>-32.700000000000003</c:v>
                </c:pt>
                <c:pt idx="18">
                  <c:v>-32</c:v>
                </c:pt>
                <c:pt idx="19">
                  <c:v>-32.5</c:v>
                </c:pt>
                <c:pt idx="20">
                  <c:v>-32.200000000000003</c:v>
                </c:pt>
                <c:pt idx="21">
                  <c:v>-32.700000000000003</c:v>
                </c:pt>
                <c:pt idx="22">
                  <c:v>-32.799999999999997</c:v>
                </c:pt>
                <c:pt idx="23">
                  <c:v>-33.5</c:v>
                </c:pt>
                <c:pt idx="24">
                  <c:v>-33.6</c:v>
                </c:pt>
                <c:pt idx="25">
                  <c:v>-34.1</c:v>
                </c:pt>
                <c:pt idx="26">
                  <c:v>-35.299999999999997</c:v>
                </c:pt>
                <c:pt idx="27">
                  <c:v>-35.700000000000003</c:v>
                </c:pt>
                <c:pt idx="28">
                  <c:v>-35.799999999999997</c:v>
                </c:pt>
                <c:pt idx="29">
                  <c:v>-36.700000000000003</c:v>
                </c:pt>
                <c:pt idx="30">
                  <c:v>-37.4</c:v>
                </c:pt>
                <c:pt idx="31">
                  <c:v>-40.1</c:v>
                </c:pt>
                <c:pt idx="32">
                  <c:v>-39.799999999999997</c:v>
                </c:pt>
                <c:pt idx="33">
                  <c:v>-40.700000000000003</c:v>
                </c:pt>
                <c:pt idx="34">
                  <c:v>-40.9</c:v>
                </c:pt>
                <c:pt idx="35">
                  <c:v>-40.5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97-4E0F-A3B9-85CB54EB0FE4}"/>
            </c:ext>
          </c:extLst>
        </c:ser>
        <c:ser>
          <c:idx val="2"/>
          <c:order val="2"/>
          <c:tx>
            <c:v>C3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chatellier!$E$37:$E$72</c:f>
              <c:numCache>
                <c:formatCode>General</c:formatCode>
                <c:ptCount val="36"/>
                <c:pt idx="0">
                  <c:v>-33.200000000000003</c:v>
                </c:pt>
                <c:pt idx="1">
                  <c:v>-32.200000000000003</c:v>
                </c:pt>
                <c:pt idx="2">
                  <c:v>-31.9</c:v>
                </c:pt>
                <c:pt idx="3">
                  <c:v>-32</c:v>
                </c:pt>
                <c:pt idx="4">
                  <c:v>-31.2</c:v>
                </c:pt>
                <c:pt idx="5">
                  <c:v>-31.8</c:v>
                </c:pt>
                <c:pt idx="6">
                  <c:v>-29.9</c:v>
                </c:pt>
                <c:pt idx="7">
                  <c:v>-29.2</c:v>
                </c:pt>
                <c:pt idx="8">
                  <c:v>-28.5</c:v>
                </c:pt>
                <c:pt idx="9">
                  <c:v>-28.9</c:v>
                </c:pt>
                <c:pt idx="10">
                  <c:v>-28.3</c:v>
                </c:pt>
                <c:pt idx="11">
                  <c:v>-28</c:v>
                </c:pt>
                <c:pt idx="12">
                  <c:v>-28.5</c:v>
                </c:pt>
                <c:pt idx="13">
                  <c:v>-27.5</c:v>
                </c:pt>
                <c:pt idx="14">
                  <c:v>-27.9</c:v>
                </c:pt>
                <c:pt idx="15">
                  <c:v>-28.2</c:v>
                </c:pt>
                <c:pt idx="16">
                  <c:v>-27.8</c:v>
                </c:pt>
                <c:pt idx="17">
                  <c:v>-27.1</c:v>
                </c:pt>
                <c:pt idx="18">
                  <c:v>-27.6</c:v>
                </c:pt>
                <c:pt idx="19">
                  <c:v>-26.9</c:v>
                </c:pt>
                <c:pt idx="20">
                  <c:v>-26.1</c:v>
                </c:pt>
                <c:pt idx="21">
                  <c:v>-26.4</c:v>
                </c:pt>
                <c:pt idx="22">
                  <c:v>-27.2</c:v>
                </c:pt>
                <c:pt idx="23">
                  <c:v>-28</c:v>
                </c:pt>
                <c:pt idx="24">
                  <c:v>-28.3</c:v>
                </c:pt>
                <c:pt idx="25">
                  <c:v>-28.1</c:v>
                </c:pt>
                <c:pt idx="26">
                  <c:v>-28.6</c:v>
                </c:pt>
                <c:pt idx="27">
                  <c:v>-29</c:v>
                </c:pt>
                <c:pt idx="28">
                  <c:v>-29.1</c:v>
                </c:pt>
                <c:pt idx="29">
                  <c:v>-30.2</c:v>
                </c:pt>
                <c:pt idx="30">
                  <c:v>-33.200000000000003</c:v>
                </c:pt>
                <c:pt idx="31">
                  <c:v>-37.799999999999997</c:v>
                </c:pt>
                <c:pt idx="32">
                  <c:v>-38.9</c:v>
                </c:pt>
                <c:pt idx="33">
                  <c:v>-38.200000000000003</c:v>
                </c:pt>
                <c:pt idx="34">
                  <c:v>-38</c:v>
                </c:pt>
                <c:pt idx="35">
                  <c:v>-38.299999999999997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D97-4E0F-A3B9-85CB54EB0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312640"/>
        <c:axId val="131318528"/>
      </c:scatterChart>
      <c:valAx>
        <c:axId val="131312640"/>
        <c:scaling>
          <c:orientation val="minMax"/>
          <c:max val="-15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318528"/>
        <c:crosses val="autoZero"/>
        <c:crossBetween val="midCat"/>
      </c:valAx>
      <c:valAx>
        <c:axId val="131318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312640"/>
        <c:crossesAt val="-5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chatellier!$C$73:$C$86</c:f>
              <c:numCache>
                <c:formatCode>General</c:formatCode>
                <c:ptCount val="14"/>
                <c:pt idx="0">
                  <c:v>-43.9</c:v>
                </c:pt>
                <c:pt idx="1">
                  <c:v>-44.2</c:v>
                </c:pt>
                <c:pt idx="2">
                  <c:v>-46.7</c:v>
                </c:pt>
                <c:pt idx="3">
                  <c:v>-46</c:v>
                </c:pt>
                <c:pt idx="4">
                  <c:v>-47.4</c:v>
                </c:pt>
                <c:pt idx="5">
                  <c:v>-45.1</c:v>
                </c:pt>
                <c:pt idx="6">
                  <c:v>-43.5</c:v>
                </c:pt>
                <c:pt idx="7">
                  <c:v>-40.200000000000003</c:v>
                </c:pt>
                <c:pt idx="8">
                  <c:v>-44.2</c:v>
                </c:pt>
                <c:pt idx="9">
                  <c:v>-42.7</c:v>
                </c:pt>
                <c:pt idx="10">
                  <c:v>-40.9</c:v>
                </c:pt>
                <c:pt idx="11">
                  <c:v>-39.200000000000003</c:v>
                </c:pt>
                <c:pt idx="12">
                  <c:v>-38.9</c:v>
                </c:pt>
                <c:pt idx="13">
                  <c:v>-39.6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23-4890-8F89-F26B163E97A3}"/>
            </c:ext>
          </c:extLst>
        </c:ser>
        <c:ser>
          <c:idx val="1"/>
          <c:order val="1"/>
          <c:tx>
            <c:v>C2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chatellier!$D$73:$D$86</c:f>
              <c:numCache>
                <c:formatCode>General</c:formatCode>
                <c:ptCount val="14"/>
                <c:pt idx="0">
                  <c:v>-34.1</c:v>
                </c:pt>
                <c:pt idx="1">
                  <c:v>-33.799999999999997</c:v>
                </c:pt>
                <c:pt idx="2">
                  <c:v>-32.5</c:v>
                </c:pt>
                <c:pt idx="3">
                  <c:v>-33.1</c:v>
                </c:pt>
                <c:pt idx="4">
                  <c:v>-32.9</c:v>
                </c:pt>
                <c:pt idx="5">
                  <c:v>-32.799999999999997</c:v>
                </c:pt>
                <c:pt idx="6">
                  <c:v>-33.6</c:v>
                </c:pt>
                <c:pt idx="7">
                  <c:v>-34.700000000000003</c:v>
                </c:pt>
                <c:pt idx="8">
                  <c:v>-35.700000000000003</c:v>
                </c:pt>
                <c:pt idx="9">
                  <c:v>-35.5</c:v>
                </c:pt>
                <c:pt idx="10">
                  <c:v>-40</c:v>
                </c:pt>
                <c:pt idx="11">
                  <c:v>-40.200000000000003</c:v>
                </c:pt>
                <c:pt idx="12">
                  <c:v>-40.5</c:v>
                </c:pt>
                <c:pt idx="13">
                  <c:v>-40.200000000000003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23-4890-8F89-F26B163E97A3}"/>
            </c:ext>
          </c:extLst>
        </c:ser>
        <c:ser>
          <c:idx val="2"/>
          <c:order val="2"/>
          <c:tx>
            <c:v>C3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chatellier!$E$73:$E$86</c:f>
              <c:numCache>
                <c:formatCode>General</c:formatCode>
                <c:ptCount val="14"/>
                <c:pt idx="0">
                  <c:v>-30.8</c:v>
                </c:pt>
                <c:pt idx="1">
                  <c:v>-31</c:v>
                </c:pt>
                <c:pt idx="2">
                  <c:v>-28.7</c:v>
                </c:pt>
                <c:pt idx="3">
                  <c:v>-28.5</c:v>
                </c:pt>
                <c:pt idx="4">
                  <c:v>-27.1</c:v>
                </c:pt>
                <c:pt idx="5">
                  <c:v>-28.2</c:v>
                </c:pt>
                <c:pt idx="6">
                  <c:v>-28.9</c:v>
                </c:pt>
                <c:pt idx="7">
                  <c:v>-29.2</c:v>
                </c:pt>
                <c:pt idx="8">
                  <c:v>-32.299999999999997</c:v>
                </c:pt>
                <c:pt idx="9">
                  <c:v>-32.700000000000003</c:v>
                </c:pt>
                <c:pt idx="10">
                  <c:v>-38.9</c:v>
                </c:pt>
                <c:pt idx="11">
                  <c:v>-39.5</c:v>
                </c:pt>
                <c:pt idx="12">
                  <c:v>-40.200000000000003</c:v>
                </c:pt>
                <c:pt idx="13">
                  <c:v>-39.9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23-4890-8F89-F26B163E9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20672"/>
        <c:axId val="131022208"/>
      </c:scatterChart>
      <c:valAx>
        <c:axId val="131020672"/>
        <c:scaling>
          <c:orientation val="minMax"/>
          <c:max val="-15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022208"/>
        <c:crosses val="autoZero"/>
        <c:crossBetween val="midCat"/>
      </c:valAx>
      <c:valAx>
        <c:axId val="131022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020672"/>
        <c:crossesAt val="-5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chatellier!$C$87:$C$106</c:f>
              <c:numCache>
                <c:formatCode>General</c:formatCode>
                <c:ptCount val="20"/>
                <c:pt idx="0">
                  <c:v>-41.7</c:v>
                </c:pt>
                <c:pt idx="1">
                  <c:v>-41.9</c:v>
                </c:pt>
                <c:pt idx="2">
                  <c:v>-42.5</c:v>
                </c:pt>
                <c:pt idx="3">
                  <c:v>-44</c:v>
                </c:pt>
                <c:pt idx="4">
                  <c:v>-43.8</c:v>
                </c:pt>
                <c:pt idx="5">
                  <c:v>-43.6</c:v>
                </c:pt>
                <c:pt idx="6">
                  <c:v>-42.5</c:v>
                </c:pt>
                <c:pt idx="7">
                  <c:v>-43.1</c:v>
                </c:pt>
                <c:pt idx="8">
                  <c:v>-44.1</c:v>
                </c:pt>
                <c:pt idx="9">
                  <c:v>-42.5</c:v>
                </c:pt>
                <c:pt idx="10">
                  <c:v>-42.6</c:v>
                </c:pt>
                <c:pt idx="11">
                  <c:v>-40.700000000000003</c:v>
                </c:pt>
                <c:pt idx="12">
                  <c:v>-40.1</c:v>
                </c:pt>
                <c:pt idx="13">
                  <c:v>-39.799999999999997</c:v>
                </c:pt>
                <c:pt idx="14">
                  <c:v>-39.200000000000003</c:v>
                </c:pt>
                <c:pt idx="15">
                  <c:v>-34.200000000000003</c:v>
                </c:pt>
                <c:pt idx="16">
                  <c:v>-34.799999999999997</c:v>
                </c:pt>
                <c:pt idx="17">
                  <c:v>-39.299999999999997</c:v>
                </c:pt>
                <c:pt idx="18">
                  <c:v>-38.200000000000003</c:v>
                </c:pt>
                <c:pt idx="19">
                  <c:v>-38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2F-4A29-AAE9-CA22C14EA47D}"/>
            </c:ext>
          </c:extLst>
        </c:ser>
        <c:ser>
          <c:idx val="1"/>
          <c:order val="1"/>
          <c:tx>
            <c:v>C2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chatellier!$D$87:$D$106</c:f>
              <c:numCache>
                <c:formatCode>General</c:formatCode>
                <c:ptCount val="20"/>
                <c:pt idx="0">
                  <c:v>-34.200000000000003</c:v>
                </c:pt>
                <c:pt idx="1">
                  <c:v>-34.200000000000003</c:v>
                </c:pt>
                <c:pt idx="2">
                  <c:v>-34.5</c:v>
                </c:pt>
                <c:pt idx="3">
                  <c:v>-34.799999999999997</c:v>
                </c:pt>
                <c:pt idx="4">
                  <c:v>-34.5</c:v>
                </c:pt>
                <c:pt idx="5">
                  <c:v>-34.4</c:v>
                </c:pt>
                <c:pt idx="6">
                  <c:v>-33.6</c:v>
                </c:pt>
                <c:pt idx="7">
                  <c:v>-33.5</c:v>
                </c:pt>
                <c:pt idx="8">
                  <c:v>-33.299999999999997</c:v>
                </c:pt>
                <c:pt idx="9">
                  <c:v>-32.9</c:v>
                </c:pt>
                <c:pt idx="10">
                  <c:v>-33</c:v>
                </c:pt>
                <c:pt idx="11">
                  <c:v>-33.799999999999997</c:v>
                </c:pt>
                <c:pt idx="12">
                  <c:v>-33.200000000000003</c:v>
                </c:pt>
                <c:pt idx="13">
                  <c:v>-33</c:v>
                </c:pt>
                <c:pt idx="14">
                  <c:v>-33.5</c:v>
                </c:pt>
                <c:pt idx="15">
                  <c:v>-28.9</c:v>
                </c:pt>
                <c:pt idx="16">
                  <c:v>-28.2</c:v>
                </c:pt>
                <c:pt idx="17">
                  <c:v>-39.299999999999997</c:v>
                </c:pt>
                <c:pt idx="18">
                  <c:v>-40.9</c:v>
                </c:pt>
                <c:pt idx="19">
                  <c:v>-41.1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2F-4A29-AAE9-CA22C14EA47D}"/>
            </c:ext>
          </c:extLst>
        </c:ser>
        <c:ser>
          <c:idx val="2"/>
          <c:order val="2"/>
          <c:tx>
            <c:v>C3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chatellier!$E$87:$E$106</c:f>
              <c:numCache>
                <c:formatCode>General</c:formatCode>
                <c:ptCount val="20"/>
                <c:pt idx="0">
                  <c:v>-29.5</c:v>
                </c:pt>
                <c:pt idx="1">
                  <c:v>-30</c:v>
                </c:pt>
                <c:pt idx="2">
                  <c:v>-30.7</c:v>
                </c:pt>
                <c:pt idx="3">
                  <c:v>-30.5</c:v>
                </c:pt>
                <c:pt idx="4">
                  <c:v>-30.2</c:v>
                </c:pt>
                <c:pt idx="5">
                  <c:v>-29.7</c:v>
                </c:pt>
                <c:pt idx="6">
                  <c:v>-29.1</c:v>
                </c:pt>
                <c:pt idx="7">
                  <c:v>-29.5</c:v>
                </c:pt>
                <c:pt idx="8">
                  <c:v>-27.8</c:v>
                </c:pt>
                <c:pt idx="9">
                  <c:v>-27.5</c:v>
                </c:pt>
                <c:pt idx="10">
                  <c:v>-27.3</c:v>
                </c:pt>
                <c:pt idx="11">
                  <c:v>-27.6</c:v>
                </c:pt>
                <c:pt idx="12">
                  <c:v>-26.3</c:v>
                </c:pt>
                <c:pt idx="13">
                  <c:v>-26.3</c:v>
                </c:pt>
                <c:pt idx="14">
                  <c:v>-26.7</c:v>
                </c:pt>
                <c:pt idx="15">
                  <c:v>-23.5</c:v>
                </c:pt>
                <c:pt idx="16">
                  <c:v>-24</c:v>
                </c:pt>
                <c:pt idx="17">
                  <c:v>-36.299999999999997</c:v>
                </c:pt>
                <c:pt idx="18">
                  <c:v>-40.9</c:v>
                </c:pt>
                <c:pt idx="19">
                  <c:v>-40.700000000000003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2F-4A29-AAE9-CA22C14EA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80960"/>
        <c:axId val="131082496"/>
      </c:scatterChart>
      <c:valAx>
        <c:axId val="131080960"/>
        <c:scaling>
          <c:orientation val="minMax"/>
          <c:max val="-15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082496"/>
        <c:crosses val="autoZero"/>
        <c:crossBetween val="midCat"/>
      </c:valAx>
      <c:valAx>
        <c:axId val="131082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080960"/>
        <c:crossesAt val="-5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chatellier!$Z$2:$Z$36</c:f>
              <c:numCache>
                <c:formatCode>General</c:formatCode>
                <c:ptCount val="35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43-4BCD-B27A-55AEAEF09CA5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chatellier!$AB$2:$AB$36</c:f>
              <c:numCache>
                <c:formatCode>General</c:formatCode>
                <c:ptCount val="35"/>
                <c:pt idx="0">
                  <c:v>-3.3999999999999986</c:v>
                </c:pt>
                <c:pt idx="1">
                  <c:v>-3</c:v>
                </c:pt>
                <c:pt idx="3">
                  <c:v>-3.4000000000000057</c:v>
                </c:pt>
                <c:pt idx="4">
                  <c:v>-3.5999999999999943</c:v>
                </c:pt>
                <c:pt idx="5">
                  <c:v>-3.3999999999999986</c:v>
                </c:pt>
                <c:pt idx="6">
                  <c:v>-3.3999999999999986</c:v>
                </c:pt>
                <c:pt idx="7">
                  <c:v>-2.8000000000000043</c:v>
                </c:pt>
                <c:pt idx="8">
                  <c:v>-3.1000000000000014</c:v>
                </c:pt>
                <c:pt idx="9">
                  <c:v>-3.1999999999999957</c:v>
                </c:pt>
                <c:pt idx="10">
                  <c:v>-3</c:v>
                </c:pt>
                <c:pt idx="11">
                  <c:v>-3.3000000000000043</c:v>
                </c:pt>
                <c:pt idx="12">
                  <c:v>-3.2999999999999972</c:v>
                </c:pt>
                <c:pt idx="13">
                  <c:v>-3</c:v>
                </c:pt>
                <c:pt idx="14">
                  <c:v>-3.3000000000000043</c:v>
                </c:pt>
                <c:pt idx="15">
                  <c:v>-3.3999999999999986</c:v>
                </c:pt>
                <c:pt idx="16">
                  <c:v>-3.2000000000000028</c:v>
                </c:pt>
                <c:pt idx="17">
                  <c:v>-4.3999999999999986</c:v>
                </c:pt>
                <c:pt idx="18">
                  <c:v>-4.1000000000000014</c:v>
                </c:pt>
                <c:pt idx="19">
                  <c:v>-4.7999999999999972</c:v>
                </c:pt>
                <c:pt idx="20">
                  <c:v>-4.9000000000000021</c:v>
                </c:pt>
                <c:pt idx="21">
                  <c:v>-4.8999999999999986</c:v>
                </c:pt>
                <c:pt idx="22">
                  <c:v>-4.5</c:v>
                </c:pt>
                <c:pt idx="23">
                  <c:v>-5.3000000000000043</c:v>
                </c:pt>
                <c:pt idx="24">
                  <c:v>-5.8000000000000043</c:v>
                </c:pt>
                <c:pt idx="25">
                  <c:v>-5.1999999999999993</c:v>
                </c:pt>
                <c:pt idx="26">
                  <c:v>-5.4000000000000021</c:v>
                </c:pt>
                <c:pt idx="27">
                  <c:v>-5.3999999999999986</c:v>
                </c:pt>
                <c:pt idx="28">
                  <c:v>-5.1999999999999993</c:v>
                </c:pt>
                <c:pt idx="29">
                  <c:v>-6.2000000000000028</c:v>
                </c:pt>
                <c:pt idx="30">
                  <c:v>-6.9000000000000021</c:v>
                </c:pt>
                <c:pt idx="31">
                  <c:v>-6.6000000000000014</c:v>
                </c:pt>
                <c:pt idx="32">
                  <c:v>-7.4000000000000021</c:v>
                </c:pt>
                <c:pt idx="33">
                  <c:v>-7.2000000000000028</c:v>
                </c:pt>
                <c:pt idx="34">
                  <c:v>-5.3000000000000043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43-4BCD-B27A-55AEAEF09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91072"/>
        <c:axId val="131092864"/>
      </c:scatterChart>
      <c:valAx>
        <c:axId val="1310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092864"/>
        <c:crosses val="autoZero"/>
        <c:crossBetween val="midCat"/>
      </c:valAx>
      <c:valAx>
        <c:axId val="131092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091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BA-4EA8-B815-8BAFF4F0C345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chatellier!$AB$37:$AB$72</c:f>
              <c:numCache>
                <c:formatCode>General</c:formatCode>
                <c:ptCount val="36"/>
                <c:pt idx="0">
                  <c:v>-3.6999999999999957</c:v>
                </c:pt>
                <c:pt idx="1">
                  <c:v>-3.2999999999999972</c:v>
                </c:pt>
                <c:pt idx="2">
                  <c:v>-2.8000000000000043</c:v>
                </c:pt>
                <c:pt idx="3">
                  <c:v>-2.7000000000000028</c:v>
                </c:pt>
                <c:pt idx="4">
                  <c:v>-3.1999999999999993</c:v>
                </c:pt>
                <c:pt idx="5">
                  <c:v>-2.0999999999999979</c:v>
                </c:pt>
                <c:pt idx="6">
                  <c:v>-4.1000000000000014</c:v>
                </c:pt>
                <c:pt idx="7">
                  <c:v>-4.5999999999999979</c:v>
                </c:pt>
                <c:pt idx="8">
                  <c:v>-5.1000000000000014</c:v>
                </c:pt>
                <c:pt idx="9">
                  <c:v>-4.6000000000000014</c:v>
                </c:pt>
                <c:pt idx="10">
                  <c:v>-4.9000000000000021</c:v>
                </c:pt>
                <c:pt idx="11">
                  <c:v>-4.8999999999999986</c:v>
                </c:pt>
                <c:pt idx="12">
                  <c:v>-5.2000000000000028</c:v>
                </c:pt>
                <c:pt idx="13">
                  <c:v>-6.1000000000000014</c:v>
                </c:pt>
                <c:pt idx="14">
                  <c:v>-5.3999999999999986</c:v>
                </c:pt>
                <c:pt idx="15">
                  <c:v>-4.8000000000000007</c:v>
                </c:pt>
                <c:pt idx="16">
                  <c:v>-5.0999999999999979</c:v>
                </c:pt>
                <c:pt idx="17">
                  <c:v>-5.6000000000000014</c:v>
                </c:pt>
                <c:pt idx="18">
                  <c:v>-4.3999999999999986</c:v>
                </c:pt>
                <c:pt idx="19">
                  <c:v>-5.6000000000000014</c:v>
                </c:pt>
                <c:pt idx="20">
                  <c:v>-6.1000000000000014</c:v>
                </c:pt>
                <c:pt idx="21">
                  <c:v>-6.3000000000000043</c:v>
                </c:pt>
                <c:pt idx="22">
                  <c:v>-5.5999999999999979</c:v>
                </c:pt>
                <c:pt idx="23">
                  <c:v>-5.5</c:v>
                </c:pt>
                <c:pt idx="24">
                  <c:v>-5.3000000000000007</c:v>
                </c:pt>
                <c:pt idx="25">
                  <c:v>-6</c:v>
                </c:pt>
                <c:pt idx="26">
                  <c:v>-6.6999999999999957</c:v>
                </c:pt>
                <c:pt idx="27">
                  <c:v>-6.7000000000000028</c:v>
                </c:pt>
                <c:pt idx="28">
                  <c:v>-6.6999999999999957</c:v>
                </c:pt>
                <c:pt idx="29">
                  <c:v>-6.5000000000000036</c:v>
                </c:pt>
                <c:pt idx="30">
                  <c:v>-4.1999999999999957</c:v>
                </c:pt>
                <c:pt idx="31">
                  <c:v>-2.3000000000000043</c:v>
                </c:pt>
                <c:pt idx="32">
                  <c:v>-0.89999999999999858</c:v>
                </c:pt>
                <c:pt idx="33">
                  <c:v>-2.5</c:v>
                </c:pt>
                <c:pt idx="34">
                  <c:v>-2.8999999999999986</c:v>
                </c:pt>
                <c:pt idx="35">
                  <c:v>-2.2000000000000028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BA-4EA8-B815-8BAFF4F0C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34208"/>
        <c:axId val="131135744"/>
      </c:scatterChart>
      <c:valAx>
        <c:axId val="13113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135744"/>
        <c:crosses val="autoZero"/>
        <c:crossBetween val="midCat"/>
      </c:valAx>
      <c:valAx>
        <c:axId val="131135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134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7A-4632-BDDA-C04A96188338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chatellier!$AB$73:$AB$86</c:f>
              <c:numCache>
                <c:formatCode>General</c:formatCode>
                <c:ptCount val="14"/>
                <c:pt idx="0">
                  <c:v>-3.3000000000000007</c:v>
                </c:pt>
                <c:pt idx="1">
                  <c:v>-2.7999999999999972</c:v>
                </c:pt>
                <c:pt idx="2">
                  <c:v>-3.8000000000000007</c:v>
                </c:pt>
                <c:pt idx="3">
                  <c:v>-4.6000000000000014</c:v>
                </c:pt>
                <c:pt idx="4">
                  <c:v>-5.7999999999999972</c:v>
                </c:pt>
                <c:pt idx="5">
                  <c:v>-4.5999999999999979</c:v>
                </c:pt>
                <c:pt idx="6">
                  <c:v>-4.7000000000000028</c:v>
                </c:pt>
                <c:pt idx="7">
                  <c:v>-5.5000000000000036</c:v>
                </c:pt>
                <c:pt idx="8">
                  <c:v>-3.4000000000000057</c:v>
                </c:pt>
                <c:pt idx="9">
                  <c:v>-2.7999999999999972</c:v>
                </c:pt>
                <c:pt idx="10">
                  <c:v>-1.1000000000000014</c:v>
                </c:pt>
                <c:pt idx="11">
                  <c:v>-0.70000000000000284</c:v>
                </c:pt>
                <c:pt idx="12">
                  <c:v>-0.29999999999999716</c:v>
                </c:pt>
                <c:pt idx="13">
                  <c:v>-0.30000000000000426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7A-4632-BDDA-C04A96188338}"/>
            </c:ext>
          </c:extLst>
        </c:ser>
        <c:ser>
          <c:idx val="2"/>
          <c:order val="2"/>
          <c:tx>
            <c:v>C1-C3</c:v>
          </c:tx>
          <c:spPr>
            <a:ln w="28575">
              <a:noFill/>
            </a:ln>
          </c:spPr>
          <c:x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7A-4632-BDDA-C04A96188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18816"/>
        <c:axId val="131236992"/>
      </c:scatterChart>
      <c:valAx>
        <c:axId val="13121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236992"/>
        <c:crosses val="autoZero"/>
        <c:crossBetween val="midCat"/>
      </c:valAx>
      <c:valAx>
        <c:axId val="131236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218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Sheet2!$A$1</c:f>
              <c:strCache>
                <c:ptCount val="1"/>
              </c:strCache>
            </c:strRef>
          </c:tx>
          <c:marker>
            <c:symbol val="none"/>
          </c:marker>
          <c:val>
            <c:numRef>
              <c:f>Sheet2!$A$2:$A$63</c:f>
              <c:numCache>
                <c:formatCode>General</c:formatCode>
                <c:ptCount val="62"/>
                <c:pt idx="0">
                  <c:v>-50.5</c:v>
                </c:pt>
                <c:pt idx="1">
                  <c:v>-50.2</c:v>
                </c:pt>
                <c:pt idx="2">
                  <c:v>-50.2</c:v>
                </c:pt>
                <c:pt idx="3">
                  <c:v>-50</c:v>
                </c:pt>
                <c:pt idx="4">
                  <c:v>-50</c:v>
                </c:pt>
                <c:pt idx="5">
                  <c:v>-49.2</c:v>
                </c:pt>
                <c:pt idx="6">
                  <c:v>-48.9</c:v>
                </c:pt>
                <c:pt idx="7">
                  <c:v>-48.4</c:v>
                </c:pt>
                <c:pt idx="8">
                  <c:v>-48.06</c:v>
                </c:pt>
                <c:pt idx="9">
                  <c:v>-48</c:v>
                </c:pt>
                <c:pt idx="10">
                  <c:v>-47.78</c:v>
                </c:pt>
                <c:pt idx="11">
                  <c:v>-47.5</c:v>
                </c:pt>
                <c:pt idx="12">
                  <c:v>-47</c:v>
                </c:pt>
                <c:pt idx="13">
                  <c:v>-47</c:v>
                </c:pt>
                <c:pt idx="14">
                  <c:v>-46.869000000000014</c:v>
                </c:pt>
                <c:pt idx="15">
                  <c:v>-46.8</c:v>
                </c:pt>
                <c:pt idx="16">
                  <c:v>-46.7</c:v>
                </c:pt>
                <c:pt idx="17">
                  <c:v>-46.67</c:v>
                </c:pt>
                <c:pt idx="18">
                  <c:v>-46.3</c:v>
                </c:pt>
                <c:pt idx="19">
                  <c:v>-46.3</c:v>
                </c:pt>
                <c:pt idx="20">
                  <c:v>-46</c:v>
                </c:pt>
                <c:pt idx="21">
                  <c:v>-45.83</c:v>
                </c:pt>
                <c:pt idx="22">
                  <c:v>-45.8</c:v>
                </c:pt>
                <c:pt idx="23">
                  <c:v>-45.8</c:v>
                </c:pt>
                <c:pt idx="24">
                  <c:v>-45.8</c:v>
                </c:pt>
                <c:pt idx="25">
                  <c:v>-45.8</c:v>
                </c:pt>
                <c:pt idx="26">
                  <c:v>-45.6</c:v>
                </c:pt>
                <c:pt idx="27">
                  <c:v>-45.6</c:v>
                </c:pt>
                <c:pt idx="28">
                  <c:v>-45.6</c:v>
                </c:pt>
                <c:pt idx="29">
                  <c:v>-45.56</c:v>
                </c:pt>
                <c:pt idx="30">
                  <c:v>-45.56</c:v>
                </c:pt>
                <c:pt idx="31">
                  <c:v>-45.5</c:v>
                </c:pt>
                <c:pt idx="32">
                  <c:v>-45.5</c:v>
                </c:pt>
                <c:pt idx="33">
                  <c:v>-45.5</c:v>
                </c:pt>
                <c:pt idx="34">
                  <c:v>-45.4</c:v>
                </c:pt>
                <c:pt idx="35">
                  <c:v>-45.4</c:v>
                </c:pt>
                <c:pt idx="36">
                  <c:v>-45.4</c:v>
                </c:pt>
                <c:pt idx="37">
                  <c:v>-45.4</c:v>
                </c:pt>
                <c:pt idx="38">
                  <c:v>-45.4</c:v>
                </c:pt>
                <c:pt idx="39">
                  <c:v>-45.4</c:v>
                </c:pt>
                <c:pt idx="40">
                  <c:v>-45.3</c:v>
                </c:pt>
                <c:pt idx="41">
                  <c:v>-44.9</c:v>
                </c:pt>
                <c:pt idx="42">
                  <c:v>-44.8</c:v>
                </c:pt>
                <c:pt idx="43">
                  <c:v>-44.8</c:v>
                </c:pt>
                <c:pt idx="44">
                  <c:v>-44.5</c:v>
                </c:pt>
                <c:pt idx="45">
                  <c:v>-44.44</c:v>
                </c:pt>
                <c:pt idx="46">
                  <c:v>-43.61</c:v>
                </c:pt>
                <c:pt idx="47">
                  <c:v>-43.33</c:v>
                </c:pt>
                <c:pt idx="48">
                  <c:v>-42.2</c:v>
                </c:pt>
                <c:pt idx="49">
                  <c:v>-41.8</c:v>
                </c:pt>
                <c:pt idx="50">
                  <c:v>-41.4</c:v>
                </c:pt>
                <c:pt idx="51">
                  <c:v>-41.3</c:v>
                </c:pt>
                <c:pt idx="52">
                  <c:v>-40.4</c:v>
                </c:pt>
                <c:pt idx="53">
                  <c:v>-40.03776470588236</c:v>
                </c:pt>
                <c:pt idx="54">
                  <c:v>-39.6</c:v>
                </c:pt>
                <c:pt idx="55">
                  <c:v>-39.5</c:v>
                </c:pt>
                <c:pt idx="56">
                  <c:v>-38.5</c:v>
                </c:pt>
                <c:pt idx="57">
                  <c:v>-37.4</c:v>
                </c:pt>
                <c:pt idx="58">
                  <c:v>-36.5</c:v>
                </c:pt>
                <c:pt idx="59">
                  <c:v>-36.4</c:v>
                </c:pt>
                <c:pt idx="60">
                  <c:v>-36</c:v>
                </c:pt>
                <c:pt idx="61">
                  <c:v>-35.5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41-45C0-8554-5E099D9C8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192768"/>
        <c:axId val="116194304"/>
      </c:lineChart>
      <c:catAx>
        <c:axId val="116192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16194304"/>
        <c:crosses val="autoZero"/>
        <c:auto val="1"/>
        <c:lblAlgn val="ctr"/>
        <c:lblOffset val="100"/>
        <c:noMultiLvlLbl val="0"/>
      </c:catAx>
      <c:valAx>
        <c:axId val="116194304"/>
        <c:scaling>
          <c:orientation val="minMax"/>
          <c:max val="-3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192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AC-4377-B80F-810F6816B66B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chatellier!$AB$87:$AB$106</c:f>
              <c:numCache>
                <c:formatCode>General</c:formatCode>
                <c:ptCount val="20"/>
                <c:pt idx="0">
                  <c:v>-4.7000000000000028</c:v>
                </c:pt>
                <c:pt idx="1">
                  <c:v>-4.2000000000000028</c:v>
                </c:pt>
                <c:pt idx="2">
                  <c:v>-3.8000000000000007</c:v>
                </c:pt>
                <c:pt idx="3">
                  <c:v>-4.2999999999999972</c:v>
                </c:pt>
                <c:pt idx="4">
                  <c:v>-4.3000000000000007</c:v>
                </c:pt>
                <c:pt idx="5">
                  <c:v>-4.6999999999999993</c:v>
                </c:pt>
                <c:pt idx="6">
                  <c:v>-4.5</c:v>
                </c:pt>
                <c:pt idx="7">
                  <c:v>-4</c:v>
                </c:pt>
                <c:pt idx="8">
                  <c:v>-5.4999999999999964</c:v>
                </c:pt>
                <c:pt idx="9">
                  <c:v>-5.3999999999999986</c:v>
                </c:pt>
                <c:pt idx="10">
                  <c:v>-5.6999999999999993</c:v>
                </c:pt>
                <c:pt idx="11">
                  <c:v>-6.1999999999999957</c:v>
                </c:pt>
                <c:pt idx="12">
                  <c:v>-6.9000000000000021</c:v>
                </c:pt>
                <c:pt idx="13">
                  <c:v>-6.6999999999999993</c:v>
                </c:pt>
                <c:pt idx="14">
                  <c:v>-6.8000000000000007</c:v>
                </c:pt>
                <c:pt idx="15">
                  <c:v>-5.3999999999999986</c:v>
                </c:pt>
                <c:pt idx="16">
                  <c:v>-4.1999999999999993</c:v>
                </c:pt>
                <c:pt idx="17">
                  <c:v>-3</c:v>
                </c:pt>
                <c:pt idx="18">
                  <c:v>0</c:v>
                </c:pt>
                <c:pt idx="19">
                  <c:v>-0.39999999999999858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AC-4377-B80F-810F6816B66B}"/>
            </c:ext>
          </c:extLst>
        </c:ser>
        <c:ser>
          <c:idx val="2"/>
          <c:order val="2"/>
          <c:tx>
            <c:v>C1-C3</c:v>
          </c:tx>
          <c:spPr>
            <a:ln w="28575">
              <a:noFill/>
            </a:ln>
          </c:spPr>
          <c:x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AC-4377-B80F-810F6816B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33760"/>
        <c:axId val="131739648"/>
      </c:scatterChart>
      <c:valAx>
        <c:axId val="131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739648"/>
        <c:crosses val="autoZero"/>
        <c:crossBetween val="midCat"/>
      </c:valAx>
      <c:valAx>
        <c:axId val="13173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733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chatellier!$Z$2:$Z$36</c:f>
              <c:numCache>
                <c:formatCode>General</c:formatCode>
                <c:ptCount val="35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95-4343-9044-4F4BAD0CDC08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chatellier!$AB$2:$AB$36</c:f>
              <c:numCache>
                <c:formatCode>General</c:formatCode>
                <c:ptCount val="35"/>
                <c:pt idx="0">
                  <c:v>-3.3999999999999986</c:v>
                </c:pt>
                <c:pt idx="1">
                  <c:v>-3</c:v>
                </c:pt>
                <c:pt idx="3">
                  <c:v>-3.4000000000000057</c:v>
                </c:pt>
                <c:pt idx="4">
                  <c:v>-3.5999999999999943</c:v>
                </c:pt>
                <c:pt idx="5">
                  <c:v>-3.3999999999999986</c:v>
                </c:pt>
                <c:pt idx="6">
                  <c:v>-3.3999999999999986</c:v>
                </c:pt>
                <c:pt idx="7">
                  <c:v>-2.8000000000000043</c:v>
                </c:pt>
                <c:pt idx="8">
                  <c:v>-3.1000000000000014</c:v>
                </c:pt>
                <c:pt idx="9">
                  <c:v>-3.1999999999999957</c:v>
                </c:pt>
                <c:pt idx="10">
                  <c:v>-3</c:v>
                </c:pt>
                <c:pt idx="11">
                  <c:v>-3.3000000000000043</c:v>
                </c:pt>
                <c:pt idx="12">
                  <c:v>-3.2999999999999972</c:v>
                </c:pt>
                <c:pt idx="13">
                  <c:v>-3</c:v>
                </c:pt>
                <c:pt idx="14">
                  <c:v>-3.3000000000000043</c:v>
                </c:pt>
                <c:pt idx="15">
                  <c:v>-3.3999999999999986</c:v>
                </c:pt>
                <c:pt idx="16">
                  <c:v>-3.2000000000000028</c:v>
                </c:pt>
                <c:pt idx="17">
                  <c:v>-4.3999999999999986</c:v>
                </c:pt>
                <c:pt idx="18">
                  <c:v>-4.1000000000000014</c:v>
                </c:pt>
                <c:pt idx="19">
                  <c:v>-4.7999999999999972</c:v>
                </c:pt>
                <c:pt idx="20">
                  <c:v>-4.9000000000000021</c:v>
                </c:pt>
                <c:pt idx="21">
                  <c:v>-4.8999999999999986</c:v>
                </c:pt>
                <c:pt idx="22">
                  <c:v>-4.5</c:v>
                </c:pt>
                <c:pt idx="23">
                  <c:v>-5.3000000000000043</c:v>
                </c:pt>
                <c:pt idx="24">
                  <c:v>-5.8000000000000043</c:v>
                </c:pt>
                <c:pt idx="25">
                  <c:v>-5.1999999999999993</c:v>
                </c:pt>
                <c:pt idx="26">
                  <c:v>-5.4000000000000021</c:v>
                </c:pt>
                <c:pt idx="27">
                  <c:v>-5.3999999999999986</c:v>
                </c:pt>
                <c:pt idx="28">
                  <c:v>-5.1999999999999993</c:v>
                </c:pt>
                <c:pt idx="29">
                  <c:v>-6.2000000000000028</c:v>
                </c:pt>
                <c:pt idx="30">
                  <c:v>-6.9000000000000021</c:v>
                </c:pt>
                <c:pt idx="31">
                  <c:v>-6.6000000000000014</c:v>
                </c:pt>
                <c:pt idx="32">
                  <c:v>-7.4000000000000021</c:v>
                </c:pt>
                <c:pt idx="33">
                  <c:v>-7.2000000000000028</c:v>
                </c:pt>
                <c:pt idx="34">
                  <c:v>-5.3000000000000043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95-4343-9044-4F4BAD0CDC08}"/>
            </c:ext>
          </c:extLst>
        </c:ser>
        <c:ser>
          <c:idx val="2"/>
          <c:order val="2"/>
          <c:tx>
            <c:v>C1-C3</c:v>
          </c:tx>
          <c:spPr>
            <a:ln w="28575">
              <a:noFill/>
            </a:ln>
          </c:spPr>
          <c:xVal>
            <c:numRef>
              <c:f>chatellier!$AA$2:$AA$36</c:f>
              <c:numCache>
                <c:formatCode>General</c:formatCode>
                <c:ptCount val="35"/>
                <c:pt idx="0">
                  <c:v>-12.800000000000004</c:v>
                </c:pt>
                <c:pt idx="1">
                  <c:v>-11.899999999999999</c:v>
                </c:pt>
                <c:pt idx="3">
                  <c:v>-11.900000000000006</c:v>
                </c:pt>
                <c:pt idx="4">
                  <c:v>-11.299999999999997</c:v>
                </c:pt>
                <c:pt idx="5">
                  <c:v>-11.799999999999997</c:v>
                </c:pt>
                <c:pt idx="6">
                  <c:v>-12.200000000000003</c:v>
                </c:pt>
                <c:pt idx="7">
                  <c:v>-9.9000000000000057</c:v>
                </c:pt>
                <c:pt idx="8">
                  <c:v>-11.600000000000001</c:v>
                </c:pt>
                <c:pt idx="9">
                  <c:v>-11.199999999999996</c:v>
                </c:pt>
                <c:pt idx="10">
                  <c:v>-10.799999999999997</c:v>
                </c:pt>
                <c:pt idx="11">
                  <c:v>-12</c:v>
                </c:pt>
                <c:pt idx="12">
                  <c:v>-12.299999999999997</c:v>
                </c:pt>
                <c:pt idx="13">
                  <c:v>-11.700000000000003</c:v>
                </c:pt>
                <c:pt idx="14">
                  <c:v>-12.400000000000006</c:v>
                </c:pt>
                <c:pt idx="15">
                  <c:v>-11.700000000000003</c:v>
                </c:pt>
                <c:pt idx="16">
                  <c:v>-10.700000000000003</c:v>
                </c:pt>
                <c:pt idx="17">
                  <c:v>-13.799999999999997</c:v>
                </c:pt>
                <c:pt idx="18">
                  <c:v>-12.899999999999999</c:v>
                </c:pt>
                <c:pt idx="19">
                  <c:v>-12.600000000000001</c:v>
                </c:pt>
                <c:pt idx="20">
                  <c:v>-12.999999999999996</c:v>
                </c:pt>
                <c:pt idx="21">
                  <c:v>-13.100000000000001</c:v>
                </c:pt>
                <c:pt idx="22">
                  <c:v>-12.799999999999997</c:v>
                </c:pt>
                <c:pt idx="23">
                  <c:v>-13.899999999999999</c:v>
                </c:pt>
                <c:pt idx="24">
                  <c:v>-14.100000000000001</c:v>
                </c:pt>
                <c:pt idx="25">
                  <c:v>-13.7</c:v>
                </c:pt>
                <c:pt idx="26">
                  <c:v>-13.3</c:v>
                </c:pt>
                <c:pt idx="27">
                  <c:v>-13.5</c:v>
                </c:pt>
                <c:pt idx="28">
                  <c:v>-13.099999999999998</c:v>
                </c:pt>
                <c:pt idx="29">
                  <c:v>-13.200000000000003</c:v>
                </c:pt>
                <c:pt idx="30">
                  <c:v>-13.900000000000002</c:v>
                </c:pt>
                <c:pt idx="31">
                  <c:v>-11.800000000000004</c:v>
                </c:pt>
                <c:pt idx="32">
                  <c:v>-13.400000000000002</c:v>
                </c:pt>
                <c:pt idx="33">
                  <c:v>-11.700000000000003</c:v>
                </c:pt>
                <c:pt idx="34">
                  <c:v>-9.6000000000000014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95-4343-9044-4F4BAD0CD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57184"/>
        <c:axId val="131758720"/>
      </c:scatterChart>
      <c:valAx>
        <c:axId val="13175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758720"/>
        <c:crosses val="autoZero"/>
        <c:crossBetween val="midCat"/>
      </c:valAx>
      <c:valAx>
        <c:axId val="131758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1757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A8-43AB-B56D-A9DEACA711DC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chatellier!$AB$37:$AB$72</c:f>
              <c:numCache>
                <c:formatCode>General</c:formatCode>
                <c:ptCount val="36"/>
                <c:pt idx="0">
                  <c:v>-3.6999999999999957</c:v>
                </c:pt>
                <c:pt idx="1">
                  <c:v>-3.2999999999999972</c:v>
                </c:pt>
                <c:pt idx="2">
                  <c:v>-2.8000000000000043</c:v>
                </c:pt>
                <c:pt idx="3">
                  <c:v>-2.7000000000000028</c:v>
                </c:pt>
                <c:pt idx="4">
                  <c:v>-3.1999999999999993</c:v>
                </c:pt>
                <c:pt idx="5">
                  <c:v>-2.0999999999999979</c:v>
                </c:pt>
                <c:pt idx="6">
                  <c:v>-4.1000000000000014</c:v>
                </c:pt>
                <c:pt idx="7">
                  <c:v>-4.5999999999999979</c:v>
                </c:pt>
                <c:pt idx="8">
                  <c:v>-5.1000000000000014</c:v>
                </c:pt>
                <c:pt idx="9">
                  <c:v>-4.6000000000000014</c:v>
                </c:pt>
                <c:pt idx="10">
                  <c:v>-4.9000000000000021</c:v>
                </c:pt>
                <c:pt idx="11">
                  <c:v>-4.8999999999999986</c:v>
                </c:pt>
                <c:pt idx="12">
                  <c:v>-5.2000000000000028</c:v>
                </c:pt>
                <c:pt idx="13">
                  <c:v>-6.1000000000000014</c:v>
                </c:pt>
                <c:pt idx="14">
                  <c:v>-5.3999999999999986</c:v>
                </c:pt>
                <c:pt idx="15">
                  <c:v>-4.8000000000000007</c:v>
                </c:pt>
                <c:pt idx="16">
                  <c:v>-5.0999999999999979</c:v>
                </c:pt>
                <c:pt idx="17">
                  <c:v>-5.6000000000000014</c:v>
                </c:pt>
                <c:pt idx="18">
                  <c:v>-4.3999999999999986</c:v>
                </c:pt>
                <c:pt idx="19">
                  <c:v>-5.6000000000000014</c:v>
                </c:pt>
                <c:pt idx="20">
                  <c:v>-6.1000000000000014</c:v>
                </c:pt>
                <c:pt idx="21">
                  <c:v>-6.3000000000000043</c:v>
                </c:pt>
                <c:pt idx="22">
                  <c:v>-5.5999999999999979</c:v>
                </c:pt>
                <c:pt idx="23">
                  <c:v>-5.5</c:v>
                </c:pt>
                <c:pt idx="24">
                  <c:v>-5.3000000000000007</c:v>
                </c:pt>
                <c:pt idx="25">
                  <c:v>-6</c:v>
                </c:pt>
                <c:pt idx="26">
                  <c:v>-6.6999999999999957</c:v>
                </c:pt>
                <c:pt idx="27">
                  <c:v>-6.7000000000000028</c:v>
                </c:pt>
                <c:pt idx="28">
                  <c:v>-6.6999999999999957</c:v>
                </c:pt>
                <c:pt idx="29">
                  <c:v>-6.5000000000000036</c:v>
                </c:pt>
                <c:pt idx="30">
                  <c:v>-4.1999999999999957</c:v>
                </c:pt>
                <c:pt idx="31">
                  <c:v>-2.3000000000000043</c:v>
                </c:pt>
                <c:pt idx="32">
                  <c:v>-0.89999999999999858</c:v>
                </c:pt>
                <c:pt idx="33">
                  <c:v>-2.5</c:v>
                </c:pt>
                <c:pt idx="34">
                  <c:v>-2.8999999999999986</c:v>
                </c:pt>
                <c:pt idx="35">
                  <c:v>-2.2000000000000028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A8-43AB-B56D-A9DEACA711DC}"/>
            </c:ext>
          </c:extLst>
        </c:ser>
        <c:ser>
          <c:idx val="2"/>
          <c:order val="2"/>
          <c:tx>
            <c:v>C1-C3</c:v>
          </c:tx>
          <c:spPr>
            <a:ln w="28575">
              <a:noFill/>
            </a:ln>
          </c:spPr>
          <c:xVal>
            <c:numRef>
              <c:f>chatellier!$AA$37:$AA$72</c:f>
              <c:numCache>
                <c:formatCode>General</c:formatCode>
                <c:ptCount val="36"/>
                <c:pt idx="0">
                  <c:v>-11.199999999999996</c:v>
                </c:pt>
                <c:pt idx="1">
                  <c:v>-12.099999999999994</c:v>
                </c:pt>
                <c:pt idx="2">
                  <c:v>-12.899999999999999</c:v>
                </c:pt>
                <c:pt idx="3">
                  <c:v>-11.200000000000003</c:v>
                </c:pt>
                <c:pt idx="4">
                  <c:v>-12.3</c:v>
                </c:pt>
                <c:pt idx="5">
                  <c:v>-10.900000000000002</c:v>
                </c:pt>
                <c:pt idx="6">
                  <c:v>-12.899999999999999</c:v>
                </c:pt>
                <c:pt idx="7">
                  <c:v>-13.000000000000004</c:v>
                </c:pt>
                <c:pt idx="8">
                  <c:v>-13.799999999999997</c:v>
                </c:pt>
                <c:pt idx="9">
                  <c:v>-13.100000000000001</c:v>
                </c:pt>
                <c:pt idx="10">
                  <c:v>-14.099999999999998</c:v>
                </c:pt>
                <c:pt idx="11">
                  <c:v>-14.299999999999997</c:v>
                </c:pt>
                <c:pt idx="12">
                  <c:v>-14.299999999999997</c:v>
                </c:pt>
                <c:pt idx="13">
                  <c:v>-15</c:v>
                </c:pt>
                <c:pt idx="14">
                  <c:v>-15.100000000000001</c:v>
                </c:pt>
                <c:pt idx="15">
                  <c:v>-13.400000000000002</c:v>
                </c:pt>
                <c:pt idx="16">
                  <c:v>-13.400000000000002</c:v>
                </c:pt>
                <c:pt idx="17">
                  <c:v>-14.799999999999997</c:v>
                </c:pt>
                <c:pt idx="18">
                  <c:v>-13.899999999999999</c:v>
                </c:pt>
                <c:pt idx="19">
                  <c:v>-13.399999999999999</c:v>
                </c:pt>
                <c:pt idx="20">
                  <c:v>-14.5</c:v>
                </c:pt>
                <c:pt idx="21">
                  <c:v>-12.899999999999999</c:v>
                </c:pt>
                <c:pt idx="22">
                  <c:v>-12.2</c:v>
                </c:pt>
                <c:pt idx="23">
                  <c:v>-11.5</c:v>
                </c:pt>
                <c:pt idx="24">
                  <c:v>-10.8</c:v>
                </c:pt>
                <c:pt idx="25">
                  <c:v>-11</c:v>
                </c:pt>
                <c:pt idx="26">
                  <c:v>-12.299999999999997</c:v>
                </c:pt>
                <c:pt idx="27">
                  <c:v>-11.399999999999999</c:v>
                </c:pt>
                <c:pt idx="28">
                  <c:v>-10.799999999999997</c:v>
                </c:pt>
                <c:pt idx="29">
                  <c:v>-10.199999999999999</c:v>
                </c:pt>
                <c:pt idx="30">
                  <c:v>-5.8999999999999986</c:v>
                </c:pt>
                <c:pt idx="31">
                  <c:v>-0.5</c:v>
                </c:pt>
                <c:pt idx="32">
                  <c:v>-0.20000000000000284</c:v>
                </c:pt>
                <c:pt idx="33">
                  <c:v>-1.2999999999999972</c:v>
                </c:pt>
                <c:pt idx="34">
                  <c:v>0.5</c:v>
                </c:pt>
                <c:pt idx="35">
                  <c:v>-0.5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A8-43AB-B56D-A9DEACA71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4816"/>
        <c:axId val="131876352"/>
      </c:scatterChart>
      <c:valAx>
        <c:axId val="13187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876352"/>
        <c:crosses val="autoZero"/>
        <c:crossBetween val="midCat"/>
      </c:valAx>
      <c:valAx>
        <c:axId val="13187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874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chatellier!$Q$37:$Q$72</c:f>
              <c:numCache>
                <c:formatCode>General</c:formatCode>
                <c:ptCount val="36"/>
                <c:pt idx="0">
                  <c:v>0.59362549800796816</c:v>
                </c:pt>
                <c:pt idx="1">
                  <c:v>0.52716950527169504</c:v>
                </c:pt>
                <c:pt idx="2">
                  <c:v>0.74250764525993884</c:v>
                </c:pt>
                <c:pt idx="3">
                  <c:v>0.75462718138551033</c:v>
                </c:pt>
                <c:pt idx="4">
                  <c:v>0.73750657548658594</c:v>
                </c:pt>
                <c:pt idx="5">
                  <c:v>1.0435588507877664</c:v>
                </c:pt>
                <c:pt idx="6">
                  <c:v>0.86848891181021137</c:v>
                </c:pt>
                <c:pt idx="7">
                  <c:v>0.73759191176470584</c:v>
                </c:pt>
                <c:pt idx="8">
                  <c:v>0.852676205617382</c:v>
                </c:pt>
                <c:pt idx="9">
                  <c:v>0.77587131367292239</c:v>
                </c:pt>
                <c:pt idx="10">
                  <c:v>1.008695652173913</c:v>
                </c:pt>
                <c:pt idx="11">
                  <c:v>1.2057044079515988</c:v>
                </c:pt>
                <c:pt idx="12">
                  <c:v>1.0895295902883155</c:v>
                </c:pt>
                <c:pt idx="13">
                  <c:v>1.0816993464052287</c:v>
                </c:pt>
                <c:pt idx="14">
                  <c:v>1.0030102347983143</c:v>
                </c:pt>
                <c:pt idx="15">
                  <c:v>0.68782791185729275</c:v>
                </c:pt>
                <c:pt idx="16">
                  <c:v>1.1247311827956989</c:v>
                </c:pt>
                <c:pt idx="17">
                  <c:v>1.1730558598028478</c:v>
                </c:pt>
                <c:pt idx="18">
                  <c:v>0.83986117997025289</c:v>
                </c:pt>
                <c:pt idx="19">
                  <c:v>1.4289276807980051</c:v>
                </c:pt>
                <c:pt idx="20">
                  <c:v>1.612015018773467</c:v>
                </c:pt>
                <c:pt idx="21">
                  <c:v>2.3609550561797752</c:v>
                </c:pt>
                <c:pt idx="22">
                  <c:v>3.7598425196850398</c:v>
                </c:pt>
                <c:pt idx="23">
                  <c:v>3.505446623093682</c:v>
                </c:pt>
                <c:pt idx="24">
                  <c:v>3.5240963855421685</c:v>
                </c:pt>
                <c:pt idx="25">
                  <c:v>5.8482384823848239</c:v>
                </c:pt>
                <c:pt idx="26">
                  <c:v>4.2549019607843137</c:v>
                </c:pt>
                <c:pt idx="27">
                  <c:v>4.8698630136986303</c:v>
                </c:pt>
                <c:pt idx="28">
                  <c:v>4.741935483870968</c:v>
                </c:pt>
                <c:pt idx="29">
                  <c:v>6.6637168141592928</c:v>
                </c:pt>
                <c:pt idx="30">
                  <c:v>3.5438247011952191</c:v>
                </c:pt>
                <c:pt idx="31">
                  <c:v>11.453947368421053</c:v>
                </c:pt>
                <c:pt idx="32">
                  <c:v>11.641791044776118</c:v>
                </c:pt>
                <c:pt idx="33">
                  <c:v>11.387096774193548</c:v>
                </c:pt>
                <c:pt idx="34">
                  <c:v>14.666666666666666</c:v>
                </c:pt>
                <c:pt idx="35">
                  <c:v>15.790697674418604</c:v>
                </c:pt>
              </c:numCache>
            </c:numRef>
          </c:xVal>
          <c:yVal>
            <c:numRef>
              <c:f>chatellier!$AB$37:$AB$72</c:f>
              <c:numCache>
                <c:formatCode>General</c:formatCode>
                <c:ptCount val="36"/>
                <c:pt idx="0">
                  <c:v>-3.6999999999999957</c:v>
                </c:pt>
                <c:pt idx="1">
                  <c:v>-3.2999999999999972</c:v>
                </c:pt>
                <c:pt idx="2">
                  <c:v>-2.8000000000000043</c:v>
                </c:pt>
                <c:pt idx="3">
                  <c:v>-2.7000000000000028</c:v>
                </c:pt>
                <c:pt idx="4">
                  <c:v>-3.1999999999999993</c:v>
                </c:pt>
                <c:pt idx="5">
                  <c:v>-2.0999999999999979</c:v>
                </c:pt>
                <c:pt idx="6">
                  <c:v>-4.1000000000000014</c:v>
                </c:pt>
                <c:pt idx="7">
                  <c:v>-4.5999999999999979</c:v>
                </c:pt>
                <c:pt idx="8">
                  <c:v>-5.1000000000000014</c:v>
                </c:pt>
                <c:pt idx="9">
                  <c:v>-4.6000000000000014</c:v>
                </c:pt>
                <c:pt idx="10">
                  <c:v>-4.9000000000000021</c:v>
                </c:pt>
                <c:pt idx="11">
                  <c:v>-4.8999999999999986</c:v>
                </c:pt>
                <c:pt idx="12">
                  <c:v>-5.2000000000000028</c:v>
                </c:pt>
                <c:pt idx="13">
                  <c:v>-6.1000000000000014</c:v>
                </c:pt>
                <c:pt idx="14">
                  <c:v>-5.3999999999999986</c:v>
                </c:pt>
                <c:pt idx="15">
                  <c:v>-4.8000000000000007</c:v>
                </c:pt>
                <c:pt idx="16">
                  <c:v>-5.0999999999999979</c:v>
                </c:pt>
                <c:pt idx="17">
                  <c:v>-5.6000000000000014</c:v>
                </c:pt>
                <c:pt idx="18">
                  <c:v>-4.3999999999999986</c:v>
                </c:pt>
                <c:pt idx="19">
                  <c:v>-5.6000000000000014</c:v>
                </c:pt>
                <c:pt idx="20">
                  <c:v>-6.1000000000000014</c:v>
                </c:pt>
                <c:pt idx="21">
                  <c:v>-6.3000000000000043</c:v>
                </c:pt>
                <c:pt idx="22">
                  <c:v>-5.5999999999999979</c:v>
                </c:pt>
                <c:pt idx="23">
                  <c:v>-5.5</c:v>
                </c:pt>
                <c:pt idx="24">
                  <c:v>-5.3000000000000007</c:v>
                </c:pt>
                <c:pt idx="25">
                  <c:v>-6</c:v>
                </c:pt>
                <c:pt idx="26">
                  <c:v>-6.6999999999999957</c:v>
                </c:pt>
                <c:pt idx="27">
                  <c:v>-6.7000000000000028</c:v>
                </c:pt>
                <c:pt idx="28">
                  <c:v>-6.6999999999999957</c:v>
                </c:pt>
                <c:pt idx="29">
                  <c:v>-6.5000000000000036</c:v>
                </c:pt>
                <c:pt idx="30">
                  <c:v>-4.1999999999999957</c:v>
                </c:pt>
                <c:pt idx="31">
                  <c:v>-2.3000000000000043</c:v>
                </c:pt>
                <c:pt idx="32">
                  <c:v>-0.89999999999999858</c:v>
                </c:pt>
                <c:pt idx="33">
                  <c:v>-2.5</c:v>
                </c:pt>
                <c:pt idx="34">
                  <c:v>-2.8999999999999986</c:v>
                </c:pt>
                <c:pt idx="35">
                  <c:v>-2.2000000000000028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72-4A16-8CE1-D4A552D32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00544"/>
        <c:axId val="131902080"/>
      </c:scatterChart>
      <c:valAx>
        <c:axId val="13190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902080"/>
        <c:crosses val="autoZero"/>
        <c:crossBetween val="midCat"/>
      </c:valAx>
      <c:valAx>
        <c:axId val="131902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9005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chatellier!$Q$2:$Q$72</c:f>
              <c:numCache>
                <c:formatCode>General</c:formatCode>
                <c:ptCount val="71"/>
                <c:pt idx="0">
                  <c:v>1.1832298136645962</c:v>
                </c:pt>
                <c:pt idx="1">
                  <c:v>1.6756756756756757</c:v>
                </c:pt>
                <c:pt idx="2">
                  <c:v>1.169275929549902</c:v>
                </c:pt>
                <c:pt idx="3">
                  <c:v>0.94592413236481032</c:v>
                </c:pt>
                <c:pt idx="4">
                  <c:v>1.0539772727272727</c:v>
                </c:pt>
                <c:pt idx="5">
                  <c:v>0.98971344599559152</c:v>
                </c:pt>
                <c:pt idx="6">
                  <c:v>0.99672131147540977</c:v>
                </c:pt>
                <c:pt idx="7">
                  <c:v>0.90853658536585369</c:v>
                </c:pt>
                <c:pt idx="8">
                  <c:v>0.88398154251812788</c:v>
                </c:pt>
                <c:pt idx="9">
                  <c:v>0.88028555738605163</c:v>
                </c:pt>
                <c:pt idx="10">
                  <c:v>1.0036764705882353</c:v>
                </c:pt>
                <c:pt idx="11">
                  <c:v>1.2066842568161831</c:v>
                </c:pt>
                <c:pt idx="12">
                  <c:v>1.1847635726795096</c:v>
                </c:pt>
                <c:pt idx="13">
                  <c:v>1.0956663941128373</c:v>
                </c:pt>
                <c:pt idx="14">
                  <c:v>1.2567307692307692</c:v>
                </c:pt>
                <c:pt idx="15">
                  <c:v>1.390488110137672</c:v>
                </c:pt>
                <c:pt idx="16">
                  <c:v>1.2325141776937618</c:v>
                </c:pt>
                <c:pt idx="17">
                  <c:v>1.5791999999999999</c:v>
                </c:pt>
                <c:pt idx="18">
                  <c:v>1.2968441814595661</c:v>
                </c:pt>
                <c:pt idx="19">
                  <c:v>1.4048404840484048</c:v>
                </c:pt>
                <c:pt idx="20">
                  <c:v>1.3841961852861036</c:v>
                </c:pt>
                <c:pt idx="21">
                  <c:v>1.1365348399246706</c:v>
                </c:pt>
                <c:pt idx="22">
                  <c:v>1.2128408091468779</c:v>
                </c:pt>
                <c:pt idx="23">
                  <c:v>1.2125984251968505</c:v>
                </c:pt>
                <c:pt idx="24">
                  <c:v>1.3961038961038961</c:v>
                </c:pt>
                <c:pt idx="25">
                  <c:v>1.4672897196261683</c:v>
                </c:pt>
                <c:pt idx="26">
                  <c:v>1.2053056516724336</c:v>
                </c:pt>
                <c:pt idx="27">
                  <c:v>1.2970922882427307</c:v>
                </c:pt>
                <c:pt idx="28">
                  <c:v>1.328884652049571</c:v>
                </c:pt>
                <c:pt idx="29">
                  <c:v>1.4381491973559963</c:v>
                </c:pt>
                <c:pt idx="30">
                  <c:v>2.3545994065281897</c:v>
                </c:pt>
                <c:pt idx="31">
                  <c:v>2.959100204498978</c:v>
                </c:pt>
                <c:pt idx="32">
                  <c:v>3.6532507739938085</c:v>
                </c:pt>
                <c:pt idx="33">
                  <c:v>3.8351254480286734</c:v>
                </c:pt>
                <c:pt idx="34">
                  <c:v>4.0221238938053103</c:v>
                </c:pt>
                <c:pt idx="35">
                  <c:v>0.59362549800796816</c:v>
                </c:pt>
                <c:pt idx="36">
                  <c:v>0.52716950527169504</c:v>
                </c:pt>
                <c:pt idx="37">
                  <c:v>0.74250764525993884</c:v>
                </c:pt>
                <c:pt idx="38">
                  <c:v>0.75462718138551033</c:v>
                </c:pt>
                <c:pt idx="39">
                  <c:v>0.73750657548658594</c:v>
                </c:pt>
                <c:pt idx="40">
                  <c:v>1.0435588507877664</c:v>
                </c:pt>
                <c:pt idx="41">
                  <c:v>0.86848891181021137</c:v>
                </c:pt>
                <c:pt idx="42">
                  <c:v>0.73759191176470584</c:v>
                </c:pt>
                <c:pt idx="43">
                  <c:v>0.852676205617382</c:v>
                </c:pt>
                <c:pt idx="44">
                  <c:v>0.77587131367292239</c:v>
                </c:pt>
                <c:pt idx="45">
                  <c:v>1.008695652173913</c:v>
                </c:pt>
                <c:pt idx="46">
                  <c:v>1.2057044079515988</c:v>
                </c:pt>
                <c:pt idx="47">
                  <c:v>1.0895295902883155</c:v>
                </c:pt>
                <c:pt idx="48">
                  <c:v>1.0816993464052287</c:v>
                </c:pt>
                <c:pt idx="49">
                  <c:v>1.0030102347983143</c:v>
                </c:pt>
                <c:pt idx="50">
                  <c:v>0.68782791185729275</c:v>
                </c:pt>
                <c:pt idx="51">
                  <c:v>1.1247311827956989</c:v>
                </c:pt>
                <c:pt idx="52">
                  <c:v>1.1730558598028478</c:v>
                </c:pt>
                <c:pt idx="53">
                  <c:v>0.83986117997025289</c:v>
                </c:pt>
                <c:pt idx="54">
                  <c:v>1.4289276807980051</c:v>
                </c:pt>
                <c:pt idx="55">
                  <c:v>1.612015018773467</c:v>
                </c:pt>
                <c:pt idx="56">
                  <c:v>2.3609550561797752</c:v>
                </c:pt>
                <c:pt idx="57">
                  <c:v>3.7598425196850398</c:v>
                </c:pt>
                <c:pt idx="58">
                  <c:v>3.505446623093682</c:v>
                </c:pt>
                <c:pt idx="59">
                  <c:v>3.5240963855421685</c:v>
                </c:pt>
                <c:pt idx="60">
                  <c:v>5.8482384823848239</c:v>
                </c:pt>
                <c:pt idx="61">
                  <c:v>4.2549019607843137</c:v>
                </c:pt>
                <c:pt idx="62">
                  <c:v>4.8698630136986303</c:v>
                </c:pt>
                <c:pt idx="63">
                  <c:v>4.741935483870968</c:v>
                </c:pt>
                <c:pt idx="64">
                  <c:v>6.6637168141592928</c:v>
                </c:pt>
                <c:pt idx="65">
                  <c:v>3.5438247011952191</c:v>
                </c:pt>
                <c:pt idx="66">
                  <c:v>11.453947368421053</c:v>
                </c:pt>
                <c:pt idx="67">
                  <c:v>11.641791044776118</c:v>
                </c:pt>
                <c:pt idx="68">
                  <c:v>11.387096774193548</c:v>
                </c:pt>
                <c:pt idx="69">
                  <c:v>14.666666666666666</c:v>
                </c:pt>
                <c:pt idx="70">
                  <c:v>15.790697674418604</c:v>
                </c:pt>
              </c:numCache>
            </c:numRef>
          </c:xVal>
          <c:yVal>
            <c:numRef>
              <c:f>chatellier!$AB$2:$AB$72</c:f>
              <c:numCache>
                <c:formatCode>General</c:formatCode>
                <c:ptCount val="71"/>
                <c:pt idx="0">
                  <c:v>-3.3999999999999986</c:v>
                </c:pt>
                <c:pt idx="1">
                  <c:v>-3</c:v>
                </c:pt>
                <c:pt idx="3">
                  <c:v>-3.4000000000000057</c:v>
                </c:pt>
                <c:pt idx="4">
                  <c:v>-3.5999999999999943</c:v>
                </c:pt>
                <c:pt idx="5">
                  <c:v>-3.3999999999999986</c:v>
                </c:pt>
                <c:pt idx="6">
                  <c:v>-3.3999999999999986</c:v>
                </c:pt>
                <c:pt idx="7">
                  <c:v>-2.8000000000000043</c:v>
                </c:pt>
                <c:pt idx="8">
                  <c:v>-3.1000000000000014</c:v>
                </c:pt>
                <c:pt idx="9">
                  <c:v>-3.1999999999999957</c:v>
                </c:pt>
                <c:pt idx="10">
                  <c:v>-3</c:v>
                </c:pt>
                <c:pt idx="11">
                  <c:v>-3.3000000000000043</c:v>
                </c:pt>
                <c:pt idx="12">
                  <c:v>-3.2999999999999972</c:v>
                </c:pt>
                <c:pt idx="13">
                  <c:v>-3</c:v>
                </c:pt>
                <c:pt idx="14">
                  <c:v>-3.3000000000000043</c:v>
                </c:pt>
                <c:pt idx="15">
                  <c:v>-3.3999999999999986</c:v>
                </c:pt>
                <c:pt idx="16">
                  <c:v>-3.2000000000000028</c:v>
                </c:pt>
                <c:pt idx="17">
                  <c:v>-4.3999999999999986</c:v>
                </c:pt>
                <c:pt idx="18">
                  <c:v>-4.1000000000000014</c:v>
                </c:pt>
                <c:pt idx="19">
                  <c:v>-4.7999999999999972</c:v>
                </c:pt>
                <c:pt idx="20">
                  <c:v>-4.9000000000000021</c:v>
                </c:pt>
                <c:pt idx="21">
                  <c:v>-4.8999999999999986</c:v>
                </c:pt>
                <c:pt idx="22">
                  <c:v>-4.5</c:v>
                </c:pt>
                <c:pt idx="23">
                  <c:v>-5.3000000000000043</c:v>
                </c:pt>
                <c:pt idx="24">
                  <c:v>-5.8000000000000043</c:v>
                </c:pt>
                <c:pt idx="25">
                  <c:v>-5.1999999999999993</c:v>
                </c:pt>
                <c:pt idx="26">
                  <c:v>-5.4000000000000021</c:v>
                </c:pt>
                <c:pt idx="27">
                  <c:v>-5.3999999999999986</c:v>
                </c:pt>
                <c:pt idx="28">
                  <c:v>-5.1999999999999993</c:v>
                </c:pt>
                <c:pt idx="29">
                  <c:v>-6.2000000000000028</c:v>
                </c:pt>
                <c:pt idx="30">
                  <c:v>-6.9000000000000021</c:v>
                </c:pt>
                <c:pt idx="31">
                  <c:v>-6.6000000000000014</c:v>
                </c:pt>
                <c:pt idx="32">
                  <c:v>-7.4000000000000021</c:v>
                </c:pt>
                <c:pt idx="33">
                  <c:v>-7.2000000000000028</c:v>
                </c:pt>
                <c:pt idx="34">
                  <c:v>-5.3000000000000043</c:v>
                </c:pt>
                <c:pt idx="35">
                  <c:v>-3.6999999999999957</c:v>
                </c:pt>
                <c:pt idx="36">
                  <c:v>-3.2999999999999972</c:v>
                </c:pt>
                <c:pt idx="37">
                  <c:v>-2.8000000000000043</c:v>
                </c:pt>
                <c:pt idx="38">
                  <c:v>-2.7000000000000028</c:v>
                </c:pt>
                <c:pt idx="39">
                  <c:v>-3.1999999999999993</c:v>
                </c:pt>
                <c:pt idx="40">
                  <c:v>-2.0999999999999979</c:v>
                </c:pt>
                <c:pt idx="41">
                  <c:v>-4.1000000000000014</c:v>
                </c:pt>
                <c:pt idx="42">
                  <c:v>-4.5999999999999979</c:v>
                </c:pt>
                <c:pt idx="43">
                  <c:v>-5.1000000000000014</c:v>
                </c:pt>
                <c:pt idx="44">
                  <c:v>-4.6000000000000014</c:v>
                </c:pt>
                <c:pt idx="45">
                  <c:v>-4.9000000000000021</c:v>
                </c:pt>
                <c:pt idx="46">
                  <c:v>-4.8999999999999986</c:v>
                </c:pt>
                <c:pt idx="47">
                  <c:v>-5.2000000000000028</c:v>
                </c:pt>
                <c:pt idx="48">
                  <c:v>-6.1000000000000014</c:v>
                </c:pt>
                <c:pt idx="49">
                  <c:v>-5.3999999999999986</c:v>
                </c:pt>
                <c:pt idx="50">
                  <c:v>-4.8000000000000007</c:v>
                </c:pt>
                <c:pt idx="51">
                  <c:v>-5.0999999999999979</c:v>
                </c:pt>
                <c:pt idx="52">
                  <c:v>-5.6000000000000014</c:v>
                </c:pt>
                <c:pt idx="53">
                  <c:v>-4.3999999999999986</c:v>
                </c:pt>
                <c:pt idx="54">
                  <c:v>-5.6000000000000014</c:v>
                </c:pt>
                <c:pt idx="55">
                  <c:v>-6.1000000000000014</c:v>
                </c:pt>
                <c:pt idx="56">
                  <c:v>-6.3000000000000043</c:v>
                </c:pt>
                <c:pt idx="57">
                  <c:v>-5.5999999999999979</c:v>
                </c:pt>
                <c:pt idx="58">
                  <c:v>-5.5</c:v>
                </c:pt>
                <c:pt idx="59">
                  <c:v>-5.3000000000000007</c:v>
                </c:pt>
                <c:pt idx="60">
                  <c:v>-6</c:v>
                </c:pt>
                <c:pt idx="61">
                  <c:v>-6.6999999999999957</c:v>
                </c:pt>
                <c:pt idx="62">
                  <c:v>-6.7000000000000028</c:v>
                </c:pt>
                <c:pt idx="63">
                  <c:v>-6.6999999999999957</c:v>
                </c:pt>
                <c:pt idx="64">
                  <c:v>-6.5000000000000036</c:v>
                </c:pt>
                <c:pt idx="65">
                  <c:v>-4.1999999999999957</c:v>
                </c:pt>
                <c:pt idx="66">
                  <c:v>-2.3000000000000043</c:v>
                </c:pt>
                <c:pt idx="67">
                  <c:v>-0.89999999999999858</c:v>
                </c:pt>
                <c:pt idx="68">
                  <c:v>-2.5</c:v>
                </c:pt>
                <c:pt idx="69">
                  <c:v>-2.8999999999999986</c:v>
                </c:pt>
                <c:pt idx="70">
                  <c:v>-2.2000000000000028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8A-4D8A-A9C8-A763BC49B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13984"/>
        <c:axId val="131923968"/>
      </c:scatterChart>
      <c:valAx>
        <c:axId val="13191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923968"/>
        <c:crosses val="autoZero"/>
        <c:crossBetween val="midCat"/>
      </c:valAx>
      <c:valAx>
        <c:axId val="131923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1913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Sheet6!$C$1</c:f>
              <c:strCache>
                <c:ptCount val="1"/>
                <c:pt idx="0">
                  <c:v>C1-C2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Sheet6!$C$2:$C$578</c:f>
              <c:numCache>
                <c:formatCode>General</c:formatCode>
                <c:ptCount val="577"/>
                <c:pt idx="0">
                  <c:v>-28.9</c:v>
                </c:pt>
                <c:pt idx="1">
                  <c:v>-28.799999999999997</c:v>
                </c:pt>
                <c:pt idx="2">
                  <c:v>-28.099999999999998</c:v>
                </c:pt>
                <c:pt idx="3">
                  <c:v>-28</c:v>
                </c:pt>
                <c:pt idx="4">
                  <c:v>-27.230000000000004</c:v>
                </c:pt>
                <c:pt idx="5">
                  <c:v>-26.8</c:v>
                </c:pt>
                <c:pt idx="6">
                  <c:v>-26.620000000000005</c:v>
                </c:pt>
                <c:pt idx="7">
                  <c:v>-26.5</c:v>
                </c:pt>
                <c:pt idx="8">
                  <c:v>-26.300000000000004</c:v>
                </c:pt>
                <c:pt idx="9">
                  <c:v>-26.299999999999997</c:v>
                </c:pt>
                <c:pt idx="10">
                  <c:v>-26.229999999999997</c:v>
                </c:pt>
                <c:pt idx="11">
                  <c:v>-26.2</c:v>
                </c:pt>
                <c:pt idx="12">
                  <c:v>-25.9</c:v>
                </c:pt>
                <c:pt idx="13">
                  <c:v>-25.7</c:v>
                </c:pt>
                <c:pt idx="14">
                  <c:v>-25.599999999999998</c:v>
                </c:pt>
                <c:pt idx="15">
                  <c:v>-25.599999999999998</c:v>
                </c:pt>
                <c:pt idx="16">
                  <c:v>-25.4</c:v>
                </c:pt>
                <c:pt idx="17">
                  <c:v>-25.3</c:v>
                </c:pt>
                <c:pt idx="18">
                  <c:v>-25.200000000000003</c:v>
                </c:pt>
                <c:pt idx="19">
                  <c:v>-25.200000000000003</c:v>
                </c:pt>
                <c:pt idx="20">
                  <c:v>-25.1</c:v>
                </c:pt>
                <c:pt idx="21">
                  <c:v>-25.1</c:v>
                </c:pt>
                <c:pt idx="22">
                  <c:v>-25.000000000000004</c:v>
                </c:pt>
                <c:pt idx="23">
                  <c:v>-25</c:v>
                </c:pt>
                <c:pt idx="24">
                  <c:v>-25</c:v>
                </c:pt>
                <c:pt idx="25">
                  <c:v>-25</c:v>
                </c:pt>
                <c:pt idx="26">
                  <c:v>-24.900000000000002</c:v>
                </c:pt>
                <c:pt idx="27">
                  <c:v>-24.9</c:v>
                </c:pt>
                <c:pt idx="28">
                  <c:v>-24.700000000000003</c:v>
                </c:pt>
                <c:pt idx="29">
                  <c:v>-24.7</c:v>
                </c:pt>
                <c:pt idx="30">
                  <c:v>-24.7</c:v>
                </c:pt>
                <c:pt idx="31">
                  <c:v>-24.7</c:v>
                </c:pt>
                <c:pt idx="32">
                  <c:v>-24.599999999999998</c:v>
                </c:pt>
                <c:pt idx="33">
                  <c:v>-24.599999999999998</c:v>
                </c:pt>
                <c:pt idx="34">
                  <c:v>-24.509999999999998</c:v>
                </c:pt>
                <c:pt idx="35">
                  <c:v>-24.500000000000004</c:v>
                </c:pt>
                <c:pt idx="36">
                  <c:v>-24.5</c:v>
                </c:pt>
                <c:pt idx="37">
                  <c:v>-24.5</c:v>
                </c:pt>
                <c:pt idx="38">
                  <c:v>-24.400000000000002</c:v>
                </c:pt>
                <c:pt idx="39">
                  <c:v>-24.4</c:v>
                </c:pt>
                <c:pt idx="40">
                  <c:v>-24.4</c:v>
                </c:pt>
                <c:pt idx="41">
                  <c:v>-24.4</c:v>
                </c:pt>
                <c:pt idx="42">
                  <c:v>-24.000000000000004</c:v>
                </c:pt>
                <c:pt idx="43">
                  <c:v>-24</c:v>
                </c:pt>
                <c:pt idx="44">
                  <c:v>-23.999999999999996</c:v>
                </c:pt>
                <c:pt idx="45">
                  <c:v>-23.900000000000002</c:v>
                </c:pt>
                <c:pt idx="46">
                  <c:v>-23.800000000000004</c:v>
                </c:pt>
                <c:pt idx="47">
                  <c:v>-23.700000000000003</c:v>
                </c:pt>
                <c:pt idx="48">
                  <c:v>-23.6</c:v>
                </c:pt>
                <c:pt idx="49">
                  <c:v>-23.599999999999998</c:v>
                </c:pt>
                <c:pt idx="50">
                  <c:v>-23.5</c:v>
                </c:pt>
                <c:pt idx="51">
                  <c:v>-23.499999999999996</c:v>
                </c:pt>
                <c:pt idx="52">
                  <c:v>-23.4</c:v>
                </c:pt>
                <c:pt idx="53">
                  <c:v>-23.169999999999998</c:v>
                </c:pt>
                <c:pt idx="54">
                  <c:v>-23</c:v>
                </c:pt>
                <c:pt idx="55">
                  <c:v>-23</c:v>
                </c:pt>
                <c:pt idx="56">
                  <c:v>-23</c:v>
                </c:pt>
                <c:pt idx="57">
                  <c:v>-22.900000000000002</c:v>
                </c:pt>
                <c:pt idx="58">
                  <c:v>-22.900000000000002</c:v>
                </c:pt>
                <c:pt idx="59">
                  <c:v>-22.9</c:v>
                </c:pt>
                <c:pt idx="60">
                  <c:v>-22.9</c:v>
                </c:pt>
                <c:pt idx="61">
                  <c:v>-22.9</c:v>
                </c:pt>
                <c:pt idx="62">
                  <c:v>-22.9</c:v>
                </c:pt>
                <c:pt idx="63">
                  <c:v>-22.7</c:v>
                </c:pt>
                <c:pt idx="64">
                  <c:v>-22.7</c:v>
                </c:pt>
                <c:pt idx="65">
                  <c:v>-22.699999999999996</c:v>
                </c:pt>
                <c:pt idx="66">
                  <c:v>-22.699999999999996</c:v>
                </c:pt>
                <c:pt idx="67">
                  <c:v>-22.6</c:v>
                </c:pt>
                <c:pt idx="68">
                  <c:v>-22.599999999999998</c:v>
                </c:pt>
                <c:pt idx="69">
                  <c:v>-22.56</c:v>
                </c:pt>
                <c:pt idx="70">
                  <c:v>-22.499999999999996</c:v>
                </c:pt>
                <c:pt idx="71">
                  <c:v>-22.400000000000002</c:v>
                </c:pt>
                <c:pt idx="72">
                  <c:v>-22.400000000000002</c:v>
                </c:pt>
                <c:pt idx="73">
                  <c:v>-22.4</c:v>
                </c:pt>
                <c:pt idx="74">
                  <c:v>-22.299999999999997</c:v>
                </c:pt>
                <c:pt idx="75">
                  <c:v>-22.2</c:v>
                </c:pt>
                <c:pt idx="76">
                  <c:v>-22.199999999999996</c:v>
                </c:pt>
                <c:pt idx="77">
                  <c:v>-22.1</c:v>
                </c:pt>
                <c:pt idx="78">
                  <c:v>-21.9</c:v>
                </c:pt>
                <c:pt idx="79">
                  <c:v>-21.299999999999997</c:v>
                </c:pt>
                <c:pt idx="80">
                  <c:v>-21.299999999999997</c:v>
                </c:pt>
                <c:pt idx="81">
                  <c:v>-21.2</c:v>
                </c:pt>
                <c:pt idx="82">
                  <c:v>-20.500000000000004</c:v>
                </c:pt>
                <c:pt idx="83">
                  <c:v>-20.399999999999999</c:v>
                </c:pt>
                <c:pt idx="84">
                  <c:v>-20.200000000000003</c:v>
                </c:pt>
                <c:pt idx="85">
                  <c:v>-20</c:v>
                </c:pt>
                <c:pt idx="86">
                  <c:v>-19.700000000000003</c:v>
                </c:pt>
                <c:pt idx="87">
                  <c:v>-19.600000000000001</c:v>
                </c:pt>
                <c:pt idx="88">
                  <c:v>-19.099999999999994</c:v>
                </c:pt>
                <c:pt idx="89">
                  <c:v>-18.600000000000001</c:v>
                </c:pt>
                <c:pt idx="90">
                  <c:v>-18.599999999999998</c:v>
                </c:pt>
                <c:pt idx="91">
                  <c:v>-18.399999999999999</c:v>
                </c:pt>
                <c:pt idx="92">
                  <c:v>-17.299999999999997</c:v>
                </c:pt>
                <c:pt idx="93">
                  <c:v>-16.7</c:v>
                </c:pt>
                <c:pt idx="94">
                  <c:v>-16.63</c:v>
                </c:pt>
                <c:pt idx="95">
                  <c:v>-15.399999999999999</c:v>
                </c:pt>
                <c:pt idx="96">
                  <c:v>-15.300000000000004</c:v>
                </c:pt>
                <c:pt idx="97">
                  <c:v>-15.239999999999998</c:v>
                </c:pt>
                <c:pt idx="98">
                  <c:v>-15.100000000000001</c:v>
                </c:pt>
                <c:pt idx="99">
                  <c:v>-14.899999999999999</c:v>
                </c:pt>
                <c:pt idx="100">
                  <c:v>-14.899999999999999</c:v>
                </c:pt>
                <c:pt idx="101">
                  <c:v>-14.899999999999999</c:v>
                </c:pt>
                <c:pt idx="102">
                  <c:v>-14.199999999999996</c:v>
                </c:pt>
                <c:pt idx="103">
                  <c:v>-14</c:v>
                </c:pt>
                <c:pt idx="104">
                  <c:v>-13.899999999999999</c:v>
                </c:pt>
                <c:pt idx="105">
                  <c:v>-13.899999999999999</c:v>
                </c:pt>
                <c:pt idx="106">
                  <c:v>-13.800000000000004</c:v>
                </c:pt>
                <c:pt idx="107">
                  <c:v>-13.400000000000006</c:v>
                </c:pt>
                <c:pt idx="108">
                  <c:v>-13.329999999999998</c:v>
                </c:pt>
                <c:pt idx="109">
                  <c:v>-13.200000000000003</c:v>
                </c:pt>
                <c:pt idx="110">
                  <c:v>-13.199999999999996</c:v>
                </c:pt>
                <c:pt idx="111">
                  <c:v>-13.100000000000001</c:v>
                </c:pt>
                <c:pt idx="112">
                  <c:v>-13.100000000000001</c:v>
                </c:pt>
                <c:pt idx="113">
                  <c:v>-13.099999999999998</c:v>
                </c:pt>
                <c:pt idx="114">
                  <c:v>-13</c:v>
                </c:pt>
                <c:pt idx="115">
                  <c:v>-13</c:v>
                </c:pt>
                <c:pt idx="116">
                  <c:v>-12.904666666666678</c:v>
                </c:pt>
                <c:pt idx="117">
                  <c:v>-12.899999999999999</c:v>
                </c:pt>
                <c:pt idx="118">
                  <c:v>-12.799999999999997</c:v>
                </c:pt>
                <c:pt idx="119">
                  <c:v>-12.7</c:v>
                </c:pt>
                <c:pt idx="120">
                  <c:v>-12.699999999999996</c:v>
                </c:pt>
                <c:pt idx="121">
                  <c:v>-12.600000000000001</c:v>
                </c:pt>
                <c:pt idx="122">
                  <c:v>-12.599999999999998</c:v>
                </c:pt>
                <c:pt idx="123">
                  <c:v>-12.5</c:v>
                </c:pt>
                <c:pt idx="124">
                  <c:v>-12.400000000000002</c:v>
                </c:pt>
                <c:pt idx="125">
                  <c:v>-12.399999999999999</c:v>
                </c:pt>
                <c:pt idx="126">
                  <c:v>-12.399999999999999</c:v>
                </c:pt>
                <c:pt idx="127">
                  <c:v>-12.200000000000003</c:v>
                </c:pt>
                <c:pt idx="128">
                  <c:v>-12.100000000000001</c:v>
                </c:pt>
                <c:pt idx="129">
                  <c:v>-12</c:v>
                </c:pt>
                <c:pt idx="130">
                  <c:v>-11.900000000000006</c:v>
                </c:pt>
                <c:pt idx="131">
                  <c:v>-11.900000000000002</c:v>
                </c:pt>
                <c:pt idx="132">
                  <c:v>-11.899999999999999</c:v>
                </c:pt>
                <c:pt idx="133">
                  <c:v>-11.800000000000004</c:v>
                </c:pt>
                <c:pt idx="134">
                  <c:v>-11.8</c:v>
                </c:pt>
                <c:pt idx="135">
                  <c:v>-11.799999999999997</c:v>
                </c:pt>
                <c:pt idx="136">
                  <c:v>-11.700000000000003</c:v>
                </c:pt>
                <c:pt idx="137">
                  <c:v>-11.600000000000001</c:v>
                </c:pt>
                <c:pt idx="138">
                  <c:v>-11.600000000000001</c:v>
                </c:pt>
                <c:pt idx="139">
                  <c:v>-11.600000000000001</c:v>
                </c:pt>
                <c:pt idx="140">
                  <c:v>-11.599999999999994</c:v>
                </c:pt>
                <c:pt idx="141">
                  <c:v>-11.599999999999994</c:v>
                </c:pt>
                <c:pt idx="142">
                  <c:v>-11.5</c:v>
                </c:pt>
                <c:pt idx="143">
                  <c:v>-11.300000000000004</c:v>
                </c:pt>
                <c:pt idx="144">
                  <c:v>-11.3</c:v>
                </c:pt>
                <c:pt idx="145">
                  <c:v>-11.299999999999997</c:v>
                </c:pt>
                <c:pt idx="146">
                  <c:v>-11.299999999999997</c:v>
                </c:pt>
                <c:pt idx="147">
                  <c:v>-11.299999999999997</c:v>
                </c:pt>
                <c:pt idx="148">
                  <c:v>-11.120000000000005</c:v>
                </c:pt>
                <c:pt idx="149">
                  <c:v>-11.100000000000001</c:v>
                </c:pt>
                <c:pt idx="150">
                  <c:v>-11.100000000000001</c:v>
                </c:pt>
                <c:pt idx="151">
                  <c:v>-10.899999999999999</c:v>
                </c:pt>
                <c:pt idx="152">
                  <c:v>-10.800000000000004</c:v>
                </c:pt>
                <c:pt idx="153">
                  <c:v>-10.799999999999997</c:v>
                </c:pt>
                <c:pt idx="154">
                  <c:v>-10.799999999999997</c:v>
                </c:pt>
                <c:pt idx="155">
                  <c:v>-10.700000000000003</c:v>
                </c:pt>
                <c:pt idx="156">
                  <c:v>-10.7</c:v>
                </c:pt>
                <c:pt idx="157">
                  <c:v>-10.7</c:v>
                </c:pt>
                <c:pt idx="158">
                  <c:v>-10.699999999999996</c:v>
                </c:pt>
                <c:pt idx="159">
                  <c:v>-10.641058823529416</c:v>
                </c:pt>
                <c:pt idx="160">
                  <c:v>-10.600000000000001</c:v>
                </c:pt>
                <c:pt idx="161">
                  <c:v>-10.600000000000001</c:v>
                </c:pt>
                <c:pt idx="162">
                  <c:v>-10.600000000000001</c:v>
                </c:pt>
                <c:pt idx="163">
                  <c:v>-10.599999999999998</c:v>
                </c:pt>
                <c:pt idx="164">
                  <c:v>-10.599999999999994</c:v>
                </c:pt>
                <c:pt idx="165">
                  <c:v>-10.300000000000004</c:v>
                </c:pt>
                <c:pt idx="166">
                  <c:v>-10.299999999999997</c:v>
                </c:pt>
                <c:pt idx="167">
                  <c:v>-10.199999999999999</c:v>
                </c:pt>
                <c:pt idx="168">
                  <c:v>-10.199999999999996</c:v>
                </c:pt>
                <c:pt idx="169">
                  <c:v>-10.14</c:v>
                </c:pt>
                <c:pt idx="170">
                  <c:v>-10.100000000000001</c:v>
                </c:pt>
                <c:pt idx="171">
                  <c:v>-10.099999999999998</c:v>
                </c:pt>
                <c:pt idx="172">
                  <c:v>-10</c:v>
                </c:pt>
                <c:pt idx="173">
                  <c:v>-9.8999999999999986</c:v>
                </c:pt>
                <c:pt idx="174">
                  <c:v>-9.8999999999999986</c:v>
                </c:pt>
                <c:pt idx="175">
                  <c:v>-9.8999999999999986</c:v>
                </c:pt>
                <c:pt idx="176">
                  <c:v>-9.7999999999999972</c:v>
                </c:pt>
                <c:pt idx="177">
                  <c:v>-9.6000000000000014</c:v>
                </c:pt>
                <c:pt idx="178">
                  <c:v>-9.6000000000000014</c:v>
                </c:pt>
                <c:pt idx="179">
                  <c:v>-9.5999999999999979</c:v>
                </c:pt>
                <c:pt idx="180">
                  <c:v>-9.5</c:v>
                </c:pt>
                <c:pt idx="181">
                  <c:v>-9.3000000000000043</c:v>
                </c:pt>
                <c:pt idx="182">
                  <c:v>-9.3000000000000043</c:v>
                </c:pt>
                <c:pt idx="183">
                  <c:v>-9.3000000000000007</c:v>
                </c:pt>
                <c:pt idx="184">
                  <c:v>-9.1000000000000014</c:v>
                </c:pt>
                <c:pt idx="185">
                  <c:v>-9.0999999999999943</c:v>
                </c:pt>
                <c:pt idx="186">
                  <c:v>-9</c:v>
                </c:pt>
                <c:pt idx="187">
                  <c:v>-9</c:v>
                </c:pt>
                <c:pt idx="188">
                  <c:v>-9</c:v>
                </c:pt>
                <c:pt idx="189">
                  <c:v>-8.8999999999999986</c:v>
                </c:pt>
                <c:pt idx="190">
                  <c:v>-8.8999999999999986</c:v>
                </c:pt>
                <c:pt idx="191">
                  <c:v>-8.7999999999999972</c:v>
                </c:pt>
                <c:pt idx="192">
                  <c:v>-8.7800000000000011</c:v>
                </c:pt>
                <c:pt idx="193">
                  <c:v>-8.7100000000000009</c:v>
                </c:pt>
                <c:pt idx="194">
                  <c:v>-8.7000000000000028</c:v>
                </c:pt>
                <c:pt idx="195">
                  <c:v>-8.7000000000000028</c:v>
                </c:pt>
                <c:pt idx="196">
                  <c:v>-8.5999999999999979</c:v>
                </c:pt>
                <c:pt idx="197">
                  <c:v>-8.5</c:v>
                </c:pt>
                <c:pt idx="198">
                  <c:v>-8.5</c:v>
                </c:pt>
                <c:pt idx="199">
                  <c:v>-8.5</c:v>
                </c:pt>
                <c:pt idx="200">
                  <c:v>-8</c:v>
                </c:pt>
                <c:pt idx="201">
                  <c:v>-8</c:v>
                </c:pt>
                <c:pt idx="202">
                  <c:v>-7.8999999999999986</c:v>
                </c:pt>
                <c:pt idx="203">
                  <c:v>-7.8999999999999986</c:v>
                </c:pt>
                <c:pt idx="204">
                  <c:v>-7.8999999999999986</c:v>
                </c:pt>
                <c:pt idx="205">
                  <c:v>-7.7999999999999972</c:v>
                </c:pt>
                <c:pt idx="206">
                  <c:v>-7.4000000000000057</c:v>
                </c:pt>
                <c:pt idx="207">
                  <c:v>-7.4000000000000057</c:v>
                </c:pt>
                <c:pt idx="208">
                  <c:v>-7.3999999999999986</c:v>
                </c:pt>
                <c:pt idx="209">
                  <c:v>-7.3999999999999986</c:v>
                </c:pt>
                <c:pt idx="210">
                  <c:v>-7.3000000000000043</c:v>
                </c:pt>
                <c:pt idx="211">
                  <c:v>-7.2000000000000028</c:v>
                </c:pt>
                <c:pt idx="212">
                  <c:v>-7.1999999999999957</c:v>
                </c:pt>
                <c:pt idx="213">
                  <c:v>-6.990000000000002</c:v>
                </c:pt>
                <c:pt idx="214">
                  <c:v>-6.8000000000000043</c:v>
                </c:pt>
                <c:pt idx="215">
                  <c:v>-6.7199999999999989</c:v>
                </c:pt>
                <c:pt idx="216">
                  <c:v>-6.7000000000000028</c:v>
                </c:pt>
                <c:pt idx="217">
                  <c:v>-6.6000000000000014</c:v>
                </c:pt>
                <c:pt idx="218">
                  <c:v>-6.5</c:v>
                </c:pt>
                <c:pt idx="219">
                  <c:v>-6.3000000000000007</c:v>
                </c:pt>
                <c:pt idx="220">
                  <c:v>-6.2999999999999972</c:v>
                </c:pt>
                <c:pt idx="221">
                  <c:v>-6.2000000000000028</c:v>
                </c:pt>
                <c:pt idx="222">
                  <c:v>-5.9000000000000057</c:v>
                </c:pt>
                <c:pt idx="223">
                  <c:v>-5.7000000000000028</c:v>
                </c:pt>
                <c:pt idx="224">
                  <c:v>-5.6000000000000014</c:v>
                </c:pt>
                <c:pt idx="225">
                  <c:v>-5.5</c:v>
                </c:pt>
                <c:pt idx="226">
                  <c:v>-5.5</c:v>
                </c:pt>
                <c:pt idx="227">
                  <c:v>-5.4100000000000037</c:v>
                </c:pt>
                <c:pt idx="228">
                  <c:v>-5</c:v>
                </c:pt>
                <c:pt idx="229">
                  <c:v>-4.7000000000000028</c:v>
                </c:pt>
                <c:pt idx="230">
                  <c:v>-4.6999999999999957</c:v>
                </c:pt>
                <c:pt idx="231">
                  <c:v>-4.6700000000000017</c:v>
                </c:pt>
                <c:pt idx="232">
                  <c:v>-4.6000000000000014</c:v>
                </c:pt>
                <c:pt idx="233">
                  <c:v>-4.5053173606865755</c:v>
                </c:pt>
                <c:pt idx="234">
                  <c:v>-4.3999999999999986</c:v>
                </c:pt>
                <c:pt idx="235">
                  <c:v>-3.7000000000000028</c:v>
                </c:pt>
                <c:pt idx="236">
                  <c:v>-3.6999999999999957</c:v>
                </c:pt>
                <c:pt idx="237">
                  <c:v>-3.6400000000000006</c:v>
                </c:pt>
                <c:pt idx="238">
                  <c:v>-3.5999999999999943</c:v>
                </c:pt>
                <c:pt idx="239">
                  <c:v>-3.5200000000000031</c:v>
                </c:pt>
                <c:pt idx="240">
                  <c:v>-3.5</c:v>
                </c:pt>
                <c:pt idx="241">
                  <c:v>-3.5</c:v>
                </c:pt>
                <c:pt idx="242">
                  <c:v>-3.4400000000000048</c:v>
                </c:pt>
                <c:pt idx="243">
                  <c:v>-3.3999999999999986</c:v>
                </c:pt>
                <c:pt idx="244">
                  <c:v>-3.2899999999999991</c:v>
                </c:pt>
                <c:pt idx="245">
                  <c:v>-3.1999999999999957</c:v>
                </c:pt>
                <c:pt idx="246">
                  <c:v>-3.1700000000000017</c:v>
                </c:pt>
                <c:pt idx="247">
                  <c:v>-3.1000000000000014</c:v>
                </c:pt>
                <c:pt idx="248">
                  <c:v>-3.0499999999999972</c:v>
                </c:pt>
                <c:pt idx="249">
                  <c:v>-3.0200000000000031</c:v>
                </c:pt>
                <c:pt idx="250">
                  <c:v>-3.0100000000000051</c:v>
                </c:pt>
                <c:pt idx="251">
                  <c:v>-3</c:v>
                </c:pt>
                <c:pt idx="252">
                  <c:v>-3</c:v>
                </c:pt>
                <c:pt idx="253">
                  <c:v>-3</c:v>
                </c:pt>
                <c:pt idx="254">
                  <c:v>-3</c:v>
                </c:pt>
                <c:pt idx="255">
                  <c:v>-2.9899999999999949</c:v>
                </c:pt>
                <c:pt idx="256">
                  <c:v>-2.7999999999999972</c:v>
                </c:pt>
                <c:pt idx="257">
                  <c:v>-2.7299999999999969</c:v>
                </c:pt>
                <c:pt idx="258">
                  <c:v>-2.7000000000000028</c:v>
                </c:pt>
                <c:pt idx="259">
                  <c:v>-2.6000000000000014</c:v>
                </c:pt>
                <c:pt idx="260">
                  <c:v>-2.6000000000000014</c:v>
                </c:pt>
                <c:pt idx="261">
                  <c:v>-2.3200000000000003</c:v>
                </c:pt>
                <c:pt idx="262">
                  <c:v>-2.2000000000000028</c:v>
                </c:pt>
                <c:pt idx="263">
                  <c:v>-2.1000000000000014</c:v>
                </c:pt>
                <c:pt idx="264">
                  <c:v>-2.0999999999999943</c:v>
                </c:pt>
                <c:pt idx="265">
                  <c:v>-2</c:v>
                </c:pt>
                <c:pt idx="266">
                  <c:v>-2</c:v>
                </c:pt>
                <c:pt idx="267">
                  <c:v>-1.8999999999999986</c:v>
                </c:pt>
                <c:pt idx="268">
                  <c:v>-1.7000000000000028</c:v>
                </c:pt>
                <c:pt idx="269">
                  <c:v>-1.6000000000000014</c:v>
                </c:pt>
                <c:pt idx="270">
                  <c:v>-1.5499999999999972</c:v>
                </c:pt>
                <c:pt idx="271">
                  <c:v>-1.5</c:v>
                </c:pt>
                <c:pt idx="272">
                  <c:v>-1.5</c:v>
                </c:pt>
                <c:pt idx="273">
                  <c:v>-1.4000000000000057</c:v>
                </c:pt>
                <c:pt idx="274">
                  <c:v>-1.3999999999999986</c:v>
                </c:pt>
                <c:pt idx="275">
                  <c:v>-1.2999999999999972</c:v>
                </c:pt>
                <c:pt idx="276">
                  <c:v>-1.1999999999999957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-0.80000000000000426</c:v>
                </c:pt>
                <c:pt idx="281">
                  <c:v>-0.69999999999999574</c:v>
                </c:pt>
                <c:pt idx="282">
                  <c:v>-0.69999999999999574</c:v>
                </c:pt>
                <c:pt idx="283">
                  <c:v>-0.60000000000000142</c:v>
                </c:pt>
                <c:pt idx="284">
                  <c:v>-0.60000000000000142</c:v>
                </c:pt>
                <c:pt idx="285">
                  <c:v>-0.5</c:v>
                </c:pt>
                <c:pt idx="286">
                  <c:v>-0.39999999999999858</c:v>
                </c:pt>
                <c:pt idx="287">
                  <c:v>-0.30000000000000426</c:v>
                </c:pt>
                <c:pt idx="288">
                  <c:v>-0.19999999999999574</c:v>
                </c:pt>
                <c:pt idx="289">
                  <c:v>-0.10000000000000142</c:v>
                </c:pt>
                <c:pt idx="290">
                  <c:v>0</c:v>
                </c:pt>
                <c:pt idx="291">
                  <c:v>0.10000000000000142</c:v>
                </c:pt>
                <c:pt idx="292">
                  <c:v>0.19999999999999574</c:v>
                </c:pt>
                <c:pt idx="293">
                  <c:v>0.19999999999999574</c:v>
                </c:pt>
                <c:pt idx="294">
                  <c:v>0.20000000000000284</c:v>
                </c:pt>
                <c:pt idx="295">
                  <c:v>0.29999999999999716</c:v>
                </c:pt>
                <c:pt idx="296">
                  <c:v>0.39999999999999858</c:v>
                </c:pt>
                <c:pt idx="297">
                  <c:v>0.39999999999999858</c:v>
                </c:pt>
                <c:pt idx="298">
                  <c:v>0.5</c:v>
                </c:pt>
                <c:pt idx="299">
                  <c:v>0.59999999999999432</c:v>
                </c:pt>
                <c:pt idx="300">
                  <c:v>0.69999999999999574</c:v>
                </c:pt>
                <c:pt idx="301">
                  <c:v>0.80000000000000071</c:v>
                </c:pt>
                <c:pt idx="302">
                  <c:v>0.80000000000000426</c:v>
                </c:pt>
                <c:pt idx="303">
                  <c:v>0.90000000000000568</c:v>
                </c:pt>
                <c:pt idx="304">
                  <c:v>1</c:v>
                </c:pt>
                <c:pt idx="305">
                  <c:v>1.0999999999999979</c:v>
                </c:pt>
                <c:pt idx="306">
                  <c:v>1.1000000000000014</c:v>
                </c:pt>
                <c:pt idx="307">
                  <c:v>1.2000000000000028</c:v>
                </c:pt>
                <c:pt idx="308">
                  <c:v>1.2999999999999972</c:v>
                </c:pt>
                <c:pt idx="309">
                  <c:v>1.3000000000000043</c:v>
                </c:pt>
                <c:pt idx="310">
                  <c:v>1.3000000000000043</c:v>
                </c:pt>
                <c:pt idx="311">
                  <c:v>1.3999999999999986</c:v>
                </c:pt>
                <c:pt idx="312">
                  <c:v>1.5</c:v>
                </c:pt>
                <c:pt idx="313">
                  <c:v>1.5</c:v>
                </c:pt>
                <c:pt idx="314">
                  <c:v>1.5</c:v>
                </c:pt>
                <c:pt idx="315">
                  <c:v>1.6000000000000014</c:v>
                </c:pt>
                <c:pt idx="316">
                  <c:v>1.6000000000000014</c:v>
                </c:pt>
                <c:pt idx="317">
                  <c:v>1.6999999999999957</c:v>
                </c:pt>
                <c:pt idx="318">
                  <c:v>1.6999999999999957</c:v>
                </c:pt>
                <c:pt idx="319">
                  <c:v>1.7000000000000028</c:v>
                </c:pt>
                <c:pt idx="320">
                  <c:v>1.8999999999999986</c:v>
                </c:pt>
                <c:pt idx="321">
                  <c:v>2.0999999999999943</c:v>
                </c:pt>
                <c:pt idx="322">
                  <c:v>2.2000000000000028</c:v>
                </c:pt>
                <c:pt idx="323">
                  <c:v>2.2000000000000028</c:v>
                </c:pt>
                <c:pt idx="324">
                  <c:v>2.2999999999999972</c:v>
                </c:pt>
                <c:pt idx="325">
                  <c:v>2.3000000000000043</c:v>
                </c:pt>
                <c:pt idx="326">
                  <c:v>2.6000000000000014</c:v>
                </c:pt>
                <c:pt idx="327">
                  <c:v>2.6000000000000014</c:v>
                </c:pt>
                <c:pt idx="328">
                  <c:v>2.6999999999999957</c:v>
                </c:pt>
                <c:pt idx="329">
                  <c:v>2.6999999999999993</c:v>
                </c:pt>
                <c:pt idx="330">
                  <c:v>2.7000000000000028</c:v>
                </c:pt>
                <c:pt idx="331">
                  <c:v>2.7999999999999972</c:v>
                </c:pt>
                <c:pt idx="332">
                  <c:v>2.8000000000000007</c:v>
                </c:pt>
                <c:pt idx="333">
                  <c:v>2.8000000000000043</c:v>
                </c:pt>
                <c:pt idx="334">
                  <c:v>2.8999999999999986</c:v>
                </c:pt>
                <c:pt idx="335">
                  <c:v>3</c:v>
                </c:pt>
                <c:pt idx="336">
                  <c:v>3.2000000000000028</c:v>
                </c:pt>
                <c:pt idx="337">
                  <c:v>3.3999999999999986</c:v>
                </c:pt>
                <c:pt idx="338">
                  <c:v>3.3999999999999986</c:v>
                </c:pt>
                <c:pt idx="339">
                  <c:v>3.4000000000000057</c:v>
                </c:pt>
                <c:pt idx="340">
                  <c:v>3.5</c:v>
                </c:pt>
                <c:pt idx="341">
                  <c:v>3.5</c:v>
                </c:pt>
                <c:pt idx="342">
                  <c:v>3.6000000000000014</c:v>
                </c:pt>
                <c:pt idx="343">
                  <c:v>3.6999999999999957</c:v>
                </c:pt>
                <c:pt idx="344">
                  <c:v>3.6999999999999993</c:v>
                </c:pt>
                <c:pt idx="345">
                  <c:v>3.6999999999999993</c:v>
                </c:pt>
                <c:pt idx="346">
                  <c:v>3.7999999999999972</c:v>
                </c:pt>
                <c:pt idx="347">
                  <c:v>3.7999999999999972</c:v>
                </c:pt>
                <c:pt idx="348">
                  <c:v>3.8000000000000007</c:v>
                </c:pt>
                <c:pt idx="349">
                  <c:v>3.8000000000000043</c:v>
                </c:pt>
                <c:pt idx="350">
                  <c:v>3.8000000000000043</c:v>
                </c:pt>
                <c:pt idx="351">
                  <c:v>3.8999999999999986</c:v>
                </c:pt>
                <c:pt idx="352">
                  <c:v>3.9000000000000057</c:v>
                </c:pt>
                <c:pt idx="353">
                  <c:v>3.9999999999999964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4.0999999999999943</c:v>
                </c:pt>
                <c:pt idx="362">
                  <c:v>4.0999999999999943</c:v>
                </c:pt>
                <c:pt idx="363">
                  <c:v>4.0999999999999943</c:v>
                </c:pt>
                <c:pt idx="364">
                  <c:v>4.0999999999999943</c:v>
                </c:pt>
                <c:pt idx="365">
                  <c:v>4.0999999999999979</c:v>
                </c:pt>
                <c:pt idx="366">
                  <c:v>4.1999999999999957</c:v>
                </c:pt>
                <c:pt idx="367">
                  <c:v>4.1999999999999957</c:v>
                </c:pt>
                <c:pt idx="368">
                  <c:v>4.1999999999999957</c:v>
                </c:pt>
                <c:pt idx="369">
                  <c:v>4.2000000000000028</c:v>
                </c:pt>
                <c:pt idx="370">
                  <c:v>4.2000000000000028</c:v>
                </c:pt>
                <c:pt idx="371">
                  <c:v>4.2999999999999972</c:v>
                </c:pt>
                <c:pt idx="372">
                  <c:v>4.2999999999999972</c:v>
                </c:pt>
                <c:pt idx="373">
                  <c:v>4.2999999999999972</c:v>
                </c:pt>
                <c:pt idx="374">
                  <c:v>4.2999999999999972</c:v>
                </c:pt>
                <c:pt idx="375">
                  <c:v>4.3000000000000007</c:v>
                </c:pt>
                <c:pt idx="376">
                  <c:v>4.3000000000000043</c:v>
                </c:pt>
                <c:pt idx="377">
                  <c:v>4.3999999999999986</c:v>
                </c:pt>
                <c:pt idx="378">
                  <c:v>4.3999999999999986</c:v>
                </c:pt>
                <c:pt idx="379">
                  <c:v>4.3999999999999986</c:v>
                </c:pt>
                <c:pt idx="380">
                  <c:v>4.3999999999999986</c:v>
                </c:pt>
                <c:pt idx="381">
                  <c:v>4.3999999999999986</c:v>
                </c:pt>
                <c:pt idx="382">
                  <c:v>4.3999999999999986</c:v>
                </c:pt>
                <c:pt idx="383">
                  <c:v>4.4000000000000021</c:v>
                </c:pt>
                <c:pt idx="384">
                  <c:v>4.4000000000000021</c:v>
                </c:pt>
                <c:pt idx="385">
                  <c:v>4.5</c:v>
                </c:pt>
                <c:pt idx="386">
                  <c:v>4.5</c:v>
                </c:pt>
                <c:pt idx="387">
                  <c:v>4.5</c:v>
                </c:pt>
                <c:pt idx="388">
                  <c:v>4.5</c:v>
                </c:pt>
                <c:pt idx="389">
                  <c:v>4.5</c:v>
                </c:pt>
                <c:pt idx="390">
                  <c:v>4.5</c:v>
                </c:pt>
                <c:pt idx="391">
                  <c:v>4.5</c:v>
                </c:pt>
                <c:pt idx="392">
                  <c:v>4.5999999999999979</c:v>
                </c:pt>
                <c:pt idx="393">
                  <c:v>4.6000000000000014</c:v>
                </c:pt>
                <c:pt idx="394">
                  <c:v>4.6000000000000014</c:v>
                </c:pt>
                <c:pt idx="395">
                  <c:v>4.6999999999999957</c:v>
                </c:pt>
                <c:pt idx="396">
                  <c:v>4.6999999999999957</c:v>
                </c:pt>
                <c:pt idx="397">
                  <c:v>4.6999999999999957</c:v>
                </c:pt>
                <c:pt idx="398">
                  <c:v>4.7999999999999972</c:v>
                </c:pt>
                <c:pt idx="399">
                  <c:v>4.7999999999999972</c:v>
                </c:pt>
                <c:pt idx="400">
                  <c:v>4.7999999999999972</c:v>
                </c:pt>
                <c:pt idx="401">
                  <c:v>4.7999999999999972</c:v>
                </c:pt>
                <c:pt idx="402">
                  <c:v>4.7999999999999972</c:v>
                </c:pt>
                <c:pt idx="403">
                  <c:v>4.7999999999999972</c:v>
                </c:pt>
                <c:pt idx="404">
                  <c:v>4.8000000000000007</c:v>
                </c:pt>
                <c:pt idx="405">
                  <c:v>4.8000000000000043</c:v>
                </c:pt>
                <c:pt idx="406">
                  <c:v>4.8999999999999986</c:v>
                </c:pt>
                <c:pt idx="407">
                  <c:v>4.8999999999999986</c:v>
                </c:pt>
                <c:pt idx="408">
                  <c:v>4.8999999999999986</c:v>
                </c:pt>
                <c:pt idx="409">
                  <c:v>4.9000000000000057</c:v>
                </c:pt>
                <c:pt idx="410">
                  <c:v>4.9600000000000009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5.0600000000000023</c:v>
                </c:pt>
                <c:pt idx="419">
                  <c:v>5.1000000000000014</c:v>
                </c:pt>
                <c:pt idx="420">
                  <c:v>5.1000000000000014</c:v>
                </c:pt>
                <c:pt idx="421">
                  <c:v>5.1000000000000014</c:v>
                </c:pt>
                <c:pt idx="422">
                  <c:v>5.1000000000000014</c:v>
                </c:pt>
                <c:pt idx="423">
                  <c:v>5.1000000000000014</c:v>
                </c:pt>
                <c:pt idx="424">
                  <c:v>5.1000000000000014</c:v>
                </c:pt>
                <c:pt idx="425">
                  <c:v>5.1999999999999957</c:v>
                </c:pt>
                <c:pt idx="426">
                  <c:v>5.1999999999999993</c:v>
                </c:pt>
                <c:pt idx="427">
                  <c:v>5.2000000000000028</c:v>
                </c:pt>
                <c:pt idx="428">
                  <c:v>5.2000000000000028</c:v>
                </c:pt>
                <c:pt idx="429">
                  <c:v>5.2999999999999972</c:v>
                </c:pt>
                <c:pt idx="430">
                  <c:v>5.2999999999999972</c:v>
                </c:pt>
                <c:pt idx="431">
                  <c:v>5.3999999999999986</c:v>
                </c:pt>
                <c:pt idx="432">
                  <c:v>5.3999999999999986</c:v>
                </c:pt>
                <c:pt idx="433">
                  <c:v>5.3999999999999986</c:v>
                </c:pt>
                <c:pt idx="434">
                  <c:v>5.4000000000000021</c:v>
                </c:pt>
                <c:pt idx="435">
                  <c:v>5.5</c:v>
                </c:pt>
                <c:pt idx="436">
                  <c:v>5.5</c:v>
                </c:pt>
                <c:pt idx="437">
                  <c:v>5.5</c:v>
                </c:pt>
                <c:pt idx="438">
                  <c:v>5.5</c:v>
                </c:pt>
                <c:pt idx="439">
                  <c:v>5.5</c:v>
                </c:pt>
                <c:pt idx="440">
                  <c:v>5.5</c:v>
                </c:pt>
                <c:pt idx="441">
                  <c:v>5.5</c:v>
                </c:pt>
                <c:pt idx="442">
                  <c:v>5.6000000000000014</c:v>
                </c:pt>
                <c:pt idx="443">
                  <c:v>5.6000000000000014</c:v>
                </c:pt>
                <c:pt idx="444">
                  <c:v>5.6999999999999957</c:v>
                </c:pt>
                <c:pt idx="445">
                  <c:v>5.6999999999999957</c:v>
                </c:pt>
                <c:pt idx="446">
                  <c:v>5.6999999999999993</c:v>
                </c:pt>
                <c:pt idx="447">
                  <c:v>5.7000000000000028</c:v>
                </c:pt>
                <c:pt idx="448">
                  <c:v>5.7999999999999972</c:v>
                </c:pt>
                <c:pt idx="449">
                  <c:v>5.8000000000000043</c:v>
                </c:pt>
                <c:pt idx="450">
                  <c:v>5.8000000000000043</c:v>
                </c:pt>
                <c:pt idx="451">
                  <c:v>5.8999999999999986</c:v>
                </c:pt>
                <c:pt idx="452">
                  <c:v>5.8999999999999986</c:v>
                </c:pt>
                <c:pt idx="453">
                  <c:v>5.8999999999999986</c:v>
                </c:pt>
                <c:pt idx="454">
                  <c:v>5.8999999999999986</c:v>
                </c:pt>
                <c:pt idx="455">
                  <c:v>5.8999999999999986</c:v>
                </c:pt>
                <c:pt idx="456">
                  <c:v>5.8999999999999986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6.0999999999999943</c:v>
                </c:pt>
                <c:pt idx="461">
                  <c:v>6.1999999999999993</c:v>
                </c:pt>
                <c:pt idx="462">
                  <c:v>6.2000000000000028</c:v>
                </c:pt>
                <c:pt idx="463">
                  <c:v>6.2000000000000028</c:v>
                </c:pt>
                <c:pt idx="464">
                  <c:v>6.3000000000000007</c:v>
                </c:pt>
                <c:pt idx="465">
                  <c:v>6.3000000000000043</c:v>
                </c:pt>
                <c:pt idx="466">
                  <c:v>6.3000000000000043</c:v>
                </c:pt>
                <c:pt idx="467">
                  <c:v>6.3999999999999986</c:v>
                </c:pt>
                <c:pt idx="468">
                  <c:v>6.3999999999999986</c:v>
                </c:pt>
                <c:pt idx="469">
                  <c:v>6.4700000000000024</c:v>
                </c:pt>
                <c:pt idx="470">
                  <c:v>6.5</c:v>
                </c:pt>
                <c:pt idx="471">
                  <c:v>6.5</c:v>
                </c:pt>
                <c:pt idx="472">
                  <c:v>6.5999999999999943</c:v>
                </c:pt>
                <c:pt idx="473">
                  <c:v>6.6000000000000014</c:v>
                </c:pt>
                <c:pt idx="474">
                  <c:v>6.7000000000000028</c:v>
                </c:pt>
                <c:pt idx="475">
                  <c:v>6.7999999999999972</c:v>
                </c:pt>
                <c:pt idx="476">
                  <c:v>6.8000000000000007</c:v>
                </c:pt>
                <c:pt idx="477">
                  <c:v>6.82</c:v>
                </c:pt>
                <c:pt idx="478">
                  <c:v>6.8999999999999986</c:v>
                </c:pt>
                <c:pt idx="479">
                  <c:v>6.9000000000000057</c:v>
                </c:pt>
                <c:pt idx="480">
                  <c:v>6.9500000000000028</c:v>
                </c:pt>
                <c:pt idx="481">
                  <c:v>7</c:v>
                </c:pt>
                <c:pt idx="482">
                  <c:v>7.02</c:v>
                </c:pt>
                <c:pt idx="483">
                  <c:v>7.1000000000000014</c:v>
                </c:pt>
                <c:pt idx="484">
                  <c:v>7.18</c:v>
                </c:pt>
                <c:pt idx="485">
                  <c:v>7.1800000000000033</c:v>
                </c:pt>
                <c:pt idx="486">
                  <c:v>7.1999999999999957</c:v>
                </c:pt>
                <c:pt idx="487">
                  <c:v>7.2099999999999973</c:v>
                </c:pt>
                <c:pt idx="488">
                  <c:v>7.2999999999999972</c:v>
                </c:pt>
                <c:pt idx="489">
                  <c:v>7.32</c:v>
                </c:pt>
                <c:pt idx="490">
                  <c:v>7.52</c:v>
                </c:pt>
                <c:pt idx="491">
                  <c:v>7.5999999999999979</c:v>
                </c:pt>
                <c:pt idx="492">
                  <c:v>7.6000000000000014</c:v>
                </c:pt>
                <c:pt idx="493">
                  <c:v>7.7999999999999972</c:v>
                </c:pt>
                <c:pt idx="494">
                  <c:v>7.8999999999999986</c:v>
                </c:pt>
                <c:pt idx="495">
                  <c:v>7.8999999999999986</c:v>
                </c:pt>
                <c:pt idx="496">
                  <c:v>8</c:v>
                </c:pt>
                <c:pt idx="497">
                  <c:v>8.0999999999999979</c:v>
                </c:pt>
                <c:pt idx="498">
                  <c:v>8.4000000000000057</c:v>
                </c:pt>
                <c:pt idx="499">
                  <c:v>8.8000000000000007</c:v>
                </c:pt>
                <c:pt idx="500">
                  <c:v>9.0999999999999943</c:v>
                </c:pt>
                <c:pt idx="501">
                  <c:v>9.2000000000000028</c:v>
                </c:pt>
                <c:pt idx="502">
                  <c:v>9.3999999999999986</c:v>
                </c:pt>
                <c:pt idx="503">
                  <c:v>10.3</c:v>
                </c:pt>
                <c:pt idx="504">
                  <c:v>11.100000000000001</c:v>
                </c:pt>
                <c:pt idx="505">
                  <c:v>11.200000000000003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FF-42F3-B071-DF85CC11D1D5}"/>
            </c:ext>
          </c:extLst>
        </c:ser>
        <c:ser>
          <c:idx val="0"/>
          <c:order val="0"/>
          <c:tx>
            <c:strRef>
              <c:f>Sheet6!$E$1</c:f>
              <c:strCache>
                <c:ptCount val="1"/>
                <c:pt idx="0">
                  <c:v>C2-C3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Sheet6!$E$2:$E$578</c:f>
              <c:numCache>
                <c:formatCode>General</c:formatCode>
                <c:ptCount val="577"/>
                <c:pt idx="0">
                  <c:v>-15</c:v>
                </c:pt>
                <c:pt idx="1">
                  <c:v>-13.100000000000001</c:v>
                </c:pt>
                <c:pt idx="2">
                  <c:v>-12.5</c:v>
                </c:pt>
                <c:pt idx="3">
                  <c:v>-12.299999999999997</c:v>
                </c:pt>
                <c:pt idx="4">
                  <c:v>-11.8</c:v>
                </c:pt>
                <c:pt idx="5">
                  <c:v>-11.600000000000001</c:v>
                </c:pt>
                <c:pt idx="6">
                  <c:v>-11.3</c:v>
                </c:pt>
                <c:pt idx="7">
                  <c:v>-11.299999999999997</c:v>
                </c:pt>
                <c:pt idx="8">
                  <c:v>-11.099999999999998</c:v>
                </c:pt>
                <c:pt idx="9">
                  <c:v>-10.799999999999997</c:v>
                </c:pt>
                <c:pt idx="10">
                  <c:v>-10.599999999999998</c:v>
                </c:pt>
                <c:pt idx="11">
                  <c:v>-10.577999999999999</c:v>
                </c:pt>
                <c:pt idx="12">
                  <c:v>-10.5</c:v>
                </c:pt>
                <c:pt idx="13">
                  <c:v>-10.5</c:v>
                </c:pt>
                <c:pt idx="14">
                  <c:v>-10.399999999999999</c:v>
                </c:pt>
                <c:pt idx="15">
                  <c:v>-10.399999999999999</c:v>
                </c:pt>
                <c:pt idx="16">
                  <c:v>-10.300000000000004</c:v>
                </c:pt>
                <c:pt idx="17">
                  <c:v>-10.199999999999996</c:v>
                </c:pt>
                <c:pt idx="18">
                  <c:v>-10.100000000000001</c:v>
                </c:pt>
                <c:pt idx="19">
                  <c:v>-10.100000000000001</c:v>
                </c:pt>
                <c:pt idx="20">
                  <c:v>-9.8000000000000007</c:v>
                </c:pt>
                <c:pt idx="21">
                  <c:v>-9.7000000000000028</c:v>
                </c:pt>
                <c:pt idx="22">
                  <c:v>-9.6000000000000014</c:v>
                </c:pt>
                <c:pt idx="23">
                  <c:v>-9.2999999999999972</c:v>
                </c:pt>
                <c:pt idx="24">
                  <c:v>-9.2999999999999972</c:v>
                </c:pt>
                <c:pt idx="25">
                  <c:v>-9.2000000000000028</c:v>
                </c:pt>
                <c:pt idx="26">
                  <c:v>-9.1999999999999993</c:v>
                </c:pt>
                <c:pt idx="27">
                  <c:v>-9.1999999999999993</c:v>
                </c:pt>
                <c:pt idx="28">
                  <c:v>-9.1999999999999957</c:v>
                </c:pt>
                <c:pt idx="29">
                  <c:v>-9.1000000000000014</c:v>
                </c:pt>
                <c:pt idx="30">
                  <c:v>-9</c:v>
                </c:pt>
                <c:pt idx="31">
                  <c:v>-8.8000000000000007</c:v>
                </c:pt>
                <c:pt idx="32">
                  <c:v>-8.7000000000000028</c:v>
                </c:pt>
                <c:pt idx="33">
                  <c:v>-8.6000000000000014</c:v>
                </c:pt>
                <c:pt idx="34">
                  <c:v>-8.6000000000000014</c:v>
                </c:pt>
                <c:pt idx="35">
                  <c:v>-8.6000000000000014</c:v>
                </c:pt>
                <c:pt idx="36">
                  <c:v>-8.5</c:v>
                </c:pt>
                <c:pt idx="37">
                  <c:v>-8.4999999999999964</c:v>
                </c:pt>
                <c:pt idx="38">
                  <c:v>-8.4000000000000021</c:v>
                </c:pt>
                <c:pt idx="39">
                  <c:v>-8.3000000000000007</c:v>
                </c:pt>
                <c:pt idx="40">
                  <c:v>-8.1999999999999957</c:v>
                </c:pt>
                <c:pt idx="41">
                  <c:v>-8.1000000000000014</c:v>
                </c:pt>
                <c:pt idx="42">
                  <c:v>-8.1000000000000014</c:v>
                </c:pt>
                <c:pt idx="43">
                  <c:v>-8.0999999999999979</c:v>
                </c:pt>
                <c:pt idx="44">
                  <c:v>-8.0999999999999979</c:v>
                </c:pt>
                <c:pt idx="45">
                  <c:v>-8.0999999999999979</c:v>
                </c:pt>
                <c:pt idx="46">
                  <c:v>-8</c:v>
                </c:pt>
                <c:pt idx="47">
                  <c:v>-7.8999999999999986</c:v>
                </c:pt>
                <c:pt idx="48">
                  <c:v>-7.8000000000000043</c:v>
                </c:pt>
                <c:pt idx="49">
                  <c:v>-7.8000000000000007</c:v>
                </c:pt>
                <c:pt idx="50">
                  <c:v>-7.7999999999999972</c:v>
                </c:pt>
                <c:pt idx="51">
                  <c:v>-7.7999999999999972</c:v>
                </c:pt>
                <c:pt idx="52">
                  <c:v>-7.7000000000000028</c:v>
                </c:pt>
                <c:pt idx="53">
                  <c:v>-7.6999999999999993</c:v>
                </c:pt>
                <c:pt idx="54">
                  <c:v>-7.6999999999999993</c:v>
                </c:pt>
                <c:pt idx="55">
                  <c:v>-7.6000000000000014</c:v>
                </c:pt>
                <c:pt idx="56">
                  <c:v>-7.5999999999999979</c:v>
                </c:pt>
                <c:pt idx="57">
                  <c:v>-7.5999999999999979</c:v>
                </c:pt>
                <c:pt idx="58">
                  <c:v>-7.5</c:v>
                </c:pt>
                <c:pt idx="59">
                  <c:v>-7.3999999999999986</c:v>
                </c:pt>
                <c:pt idx="60">
                  <c:v>-7.3000000000000007</c:v>
                </c:pt>
                <c:pt idx="61">
                  <c:v>-7.2999999999999972</c:v>
                </c:pt>
                <c:pt idx="62">
                  <c:v>-7.2000000000000028</c:v>
                </c:pt>
                <c:pt idx="63">
                  <c:v>-7.2000000000000028</c:v>
                </c:pt>
                <c:pt idx="64">
                  <c:v>-7.1000000000000014</c:v>
                </c:pt>
                <c:pt idx="65">
                  <c:v>-7.1000000000000014</c:v>
                </c:pt>
                <c:pt idx="66">
                  <c:v>-7.0000000000000036</c:v>
                </c:pt>
                <c:pt idx="67">
                  <c:v>-7</c:v>
                </c:pt>
                <c:pt idx="68">
                  <c:v>-7</c:v>
                </c:pt>
                <c:pt idx="69">
                  <c:v>-7</c:v>
                </c:pt>
                <c:pt idx="70">
                  <c:v>-7</c:v>
                </c:pt>
                <c:pt idx="71">
                  <c:v>-6.7999999999999972</c:v>
                </c:pt>
                <c:pt idx="72">
                  <c:v>-6.6000000000000014</c:v>
                </c:pt>
                <c:pt idx="73">
                  <c:v>-6.6000000000000014</c:v>
                </c:pt>
                <c:pt idx="74">
                  <c:v>-6.5999999999999943</c:v>
                </c:pt>
                <c:pt idx="75">
                  <c:v>-6.5</c:v>
                </c:pt>
                <c:pt idx="76">
                  <c:v>-6.5</c:v>
                </c:pt>
                <c:pt idx="77">
                  <c:v>-6.4000000000000021</c:v>
                </c:pt>
                <c:pt idx="78">
                  <c:v>-6.4000000000000021</c:v>
                </c:pt>
                <c:pt idx="79">
                  <c:v>-6.4000000000000021</c:v>
                </c:pt>
                <c:pt idx="80">
                  <c:v>-6.3000000000000007</c:v>
                </c:pt>
                <c:pt idx="81">
                  <c:v>-6.3000000000000007</c:v>
                </c:pt>
                <c:pt idx="82">
                  <c:v>-6.1999999999999993</c:v>
                </c:pt>
                <c:pt idx="83">
                  <c:v>-6.1000000000000014</c:v>
                </c:pt>
                <c:pt idx="84">
                  <c:v>-6.1000000000000014</c:v>
                </c:pt>
                <c:pt idx="85">
                  <c:v>-6</c:v>
                </c:pt>
                <c:pt idx="86">
                  <c:v>-5.8999999999999986</c:v>
                </c:pt>
                <c:pt idx="87">
                  <c:v>-5.8999999999999986</c:v>
                </c:pt>
                <c:pt idx="88">
                  <c:v>-5.8999999999999986</c:v>
                </c:pt>
                <c:pt idx="89">
                  <c:v>-5.8000000000000007</c:v>
                </c:pt>
                <c:pt idx="90">
                  <c:v>-5.7999999999999972</c:v>
                </c:pt>
                <c:pt idx="91">
                  <c:v>-5.7999999999999972</c:v>
                </c:pt>
                <c:pt idx="92">
                  <c:v>-5.7000000000000028</c:v>
                </c:pt>
                <c:pt idx="93">
                  <c:v>-5.7000000000000028</c:v>
                </c:pt>
                <c:pt idx="94">
                  <c:v>-5.7000000000000028</c:v>
                </c:pt>
                <c:pt idx="95">
                  <c:v>-5.6999999999999993</c:v>
                </c:pt>
                <c:pt idx="96">
                  <c:v>-5.6999999999999993</c:v>
                </c:pt>
                <c:pt idx="97">
                  <c:v>-5.6999999999999993</c:v>
                </c:pt>
                <c:pt idx="98">
                  <c:v>-5.6000000000000014</c:v>
                </c:pt>
                <c:pt idx="99">
                  <c:v>-5.6000000000000014</c:v>
                </c:pt>
                <c:pt idx="100">
                  <c:v>-5.5</c:v>
                </c:pt>
                <c:pt idx="101">
                  <c:v>-5.5</c:v>
                </c:pt>
                <c:pt idx="102">
                  <c:v>-5.5</c:v>
                </c:pt>
                <c:pt idx="103">
                  <c:v>-5.5</c:v>
                </c:pt>
                <c:pt idx="104">
                  <c:v>-5.5</c:v>
                </c:pt>
                <c:pt idx="105">
                  <c:v>-5.5</c:v>
                </c:pt>
                <c:pt idx="106">
                  <c:v>-5.4000000000000021</c:v>
                </c:pt>
                <c:pt idx="107">
                  <c:v>-5.4000000000000021</c:v>
                </c:pt>
                <c:pt idx="108">
                  <c:v>-5.3999999999999986</c:v>
                </c:pt>
                <c:pt idx="109">
                  <c:v>-5.3999999999999986</c:v>
                </c:pt>
                <c:pt idx="110">
                  <c:v>-5.3999999999999986</c:v>
                </c:pt>
                <c:pt idx="111">
                  <c:v>-5.3000000000000007</c:v>
                </c:pt>
                <c:pt idx="112">
                  <c:v>-5.3000000000000007</c:v>
                </c:pt>
                <c:pt idx="113">
                  <c:v>-5.2999999999999972</c:v>
                </c:pt>
                <c:pt idx="114">
                  <c:v>-5.2399999999999984</c:v>
                </c:pt>
                <c:pt idx="115">
                  <c:v>-5.2000000000000028</c:v>
                </c:pt>
                <c:pt idx="116">
                  <c:v>-5.1999999999999993</c:v>
                </c:pt>
                <c:pt idx="117">
                  <c:v>-5.1999999999999993</c:v>
                </c:pt>
                <c:pt idx="118">
                  <c:v>-5.1999999999999957</c:v>
                </c:pt>
                <c:pt idx="119">
                  <c:v>-5.1000000000000014</c:v>
                </c:pt>
                <c:pt idx="120">
                  <c:v>-5.1000000000000014</c:v>
                </c:pt>
                <c:pt idx="121">
                  <c:v>-5.1000000000000014</c:v>
                </c:pt>
                <c:pt idx="122">
                  <c:v>-5.0999999999999979</c:v>
                </c:pt>
                <c:pt idx="123">
                  <c:v>-5</c:v>
                </c:pt>
                <c:pt idx="124">
                  <c:v>-5</c:v>
                </c:pt>
                <c:pt idx="125">
                  <c:v>-5</c:v>
                </c:pt>
                <c:pt idx="126">
                  <c:v>-5</c:v>
                </c:pt>
                <c:pt idx="127">
                  <c:v>-5</c:v>
                </c:pt>
                <c:pt idx="128">
                  <c:v>-4.8299999999999983</c:v>
                </c:pt>
                <c:pt idx="129">
                  <c:v>-4.8000000000000043</c:v>
                </c:pt>
                <c:pt idx="130">
                  <c:v>-4.8000000000000043</c:v>
                </c:pt>
                <c:pt idx="131">
                  <c:v>-4.8000000000000007</c:v>
                </c:pt>
                <c:pt idx="132">
                  <c:v>-4.740000000000002</c:v>
                </c:pt>
                <c:pt idx="133">
                  <c:v>-4.6999999999999957</c:v>
                </c:pt>
                <c:pt idx="134">
                  <c:v>-4.6000000000000014</c:v>
                </c:pt>
                <c:pt idx="135">
                  <c:v>-4.5999999999999943</c:v>
                </c:pt>
                <c:pt idx="136">
                  <c:v>-4.5</c:v>
                </c:pt>
                <c:pt idx="137">
                  <c:v>-4.5</c:v>
                </c:pt>
                <c:pt idx="138">
                  <c:v>-4.4399999999999977</c:v>
                </c:pt>
                <c:pt idx="139">
                  <c:v>-4.3999999999999986</c:v>
                </c:pt>
                <c:pt idx="140">
                  <c:v>-4.3999999999999986</c:v>
                </c:pt>
                <c:pt idx="141">
                  <c:v>-4.3999999999999986</c:v>
                </c:pt>
                <c:pt idx="142">
                  <c:v>-4.3999999999999986</c:v>
                </c:pt>
                <c:pt idx="143">
                  <c:v>-4.3499999999999979</c:v>
                </c:pt>
                <c:pt idx="144">
                  <c:v>-4.3000000000000043</c:v>
                </c:pt>
                <c:pt idx="145">
                  <c:v>-4.3000000000000043</c:v>
                </c:pt>
                <c:pt idx="146">
                  <c:v>-4.3000000000000043</c:v>
                </c:pt>
                <c:pt idx="147">
                  <c:v>-4.2999999999999972</c:v>
                </c:pt>
                <c:pt idx="148">
                  <c:v>-4.2999999999999972</c:v>
                </c:pt>
                <c:pt idx="149">
                  <c:v>-4.2999999999999972</c:v>
                </c:pt>
                <c:pt idx="150">
                  <c:v>-4.2999999999999972</c:v>
                </c:pt>
                <c:pt idx="151">
                  <c:v>-4.2999999999999972</c:v>
                </c:pt>
                <c:pt idx="152">
                  <c:v>-4.2700000000000031</c:v>
                </c:pt>
                <c:pt idx="153">
                  <c:v>-4.2399999999999984</c:v>
                </c:pt>
                <c:pt idx="154">
                  <c:v>-4.2199999999999989</c:v>
                </c:pt>
                <c:pt idx="155">
                  <c:v>-4.2099999999999973</c:v>
                </c:pt>
                <c:pt idx="156">
                  <c:v>-4.1999999999999993</c:v>
                </c:pt>
                <c:pt idx="157">
                  <c:v>-4.1999999999999993</c:v>
                </c:pt>
                <c:pt idx="158">
                  <c:v>-4.1300000000000026</c:v>
                </c:pt>
                <c:pt idx="159">
                  <c:v>-4.1000000000000014</c:v>
                </c:pt>
                <c:pt idx="160">
                  <c:v>-4.1000000000000014</c:v>
                </c:pt>
                <c:pt idx="161">
                  <c:v>-4.0999999999999979</c:v>
                </c:pt>
                <c:pt idx="162">
                  <c:v>-4</c:v>
                </c:pt>
                <c:pt idx="163">
                  <c:v>-4</c:v>
                </c:pt>
                <c:pt idx="164">
                  <c:v>-4</c:v>
                </c:pt>
                <c:pt idx="165">
                  <c:v>-4</c:v>
                </c:pt>
                <c:pt idx="166">
                  <c:v>-4</c:v>
                </c:pt>
                <c:pt idx="167">
                  <c:v>-4</c:v>
                </c:pt>
                <c:pt idx="168">
                  <c:v>-4</c:v>
                </c:pt>
                <c:pt idx="169">
                  <c:v>-4</c:v>
                </c:pt>
                <c:pt idx="170">
                  <c:v>-3.9899999999999949</c:v>
                </c:pt>
                <c:pt idx="171">
                  <c:v>-3.9799999999999969</c:v>
                </c:pt>
                <c:pt idx="172">
                  <c:v>-3.9399999999999977</c:v>
                </c:pt>
                <c:pt idx="173">
                  <c:v>-3.9299999999999962</c:v>
                </c:pt>
                <c:pt idx="174">
                  <c:v>-3.9200000000000017</c:v>
                </c:pt>
                <c:pt idx="175">
                  <c:v>-3.9000000000000021</c:v>
                </c:pt>
                <c:pt idx="176">
                  <c:v>-3.8999999999999986</c:v>
                </c:pt>
                <c:pt idx="177">
                  <c:v>-3.8999999999999986</c:v>
                </c:pt>
                <c:pt idx="178">
                  <c:v>-3.889999999999997</c:v>
                </c:pt>
                <c:pt idx="179">
                  <c:v>-3.8800000000000026</c:v>
                </c:pt>
                <c:pt idx="180">
                  <c:v>-3.879999999999999</c:v>
                </c:pt>
                <c:pt idx="181">
                  <c:v>-3.8099999999999987</c:v>
                </c:pt>
                <c:pt idx="182">
                  <c:v>-3.8000000000000043</c:v>
                </c:pt>
                <c:pt idx="183">
                  <c:v>-3.8000000000000043</c:v>
                </c:pt>
                <c:pt idx="184">
                  <c:v>-3.8000000000000007</c:v>
                </c:pt>
                <c:pt idx="185">
                  <c:v>-3.8000000000000007</c:v>
                </c:pt>
                <c:pt idx="186">
                  <c:v>-3.7999999999999972</c:v>
                </c:pt>
                <c:pt idx="187">
                  <c:v>-3.7999999999999972</c:v>
                </c:pt>
                <c:pt idx="188">
                  <c:v>-3.7999999999999972</c:v>
                </c:pt>
                <c:pt idx="189">
                  <c:v>-3.7999999999999972</c:v>
                </c:pt>
                <c:pt idx="190">
                  <c:v>-3.7000000000000028</c:v>
                </c:pt>
                <c:pt idx="191">
                  <c:v>-3.7000000000000028</c:v>
                </c:pt>
                <c:pt idx="192">
                  <c:v>-3.7000000000000028</c:v>
                </c:pt>
                <c:pt idx="193">
                  <c:v>-3.6999999999999993</c:v>
                </c:pt>
                <c:pt idx="194">
                  <c:v>-3.6999999999999993</c:v>
                </c:pt>
                <c:pt idx="195">
                  <c:v>-3.6999999999999993</c:v>
                </c:pt>
                <c:pt idx="196">
                  <c:v>-3.6000000000000014</c:v>
                </c:pt>
                <c:pt idx="197">
                  <c:v>-3.6000000000000014</c:v>
                </c:pt>
                <c:pt idx="198">
                  <c:v>-3.5999999999999979</c:v>
                </c:pt>
                <c:pt idx="199">
                  <c:v>-3.5999999999999979</c:v>
                </c:pt>
                <c:pt idx="200">
                  <c:v>-3.5999999999999943</c:v>
                </c:pt>
                <c:pt idx="201">
                  <c:v>-3.5</c:v>
                </c:pt>
                <c:pt idx="202">
                  <c:v>-3.5</c:v>
                </c:pt>
                <c:pt idx="203">
                  <c:v>-3.5</c:v>
                </c:pt>
                <c:pt idx="204">
                  <c:v>-3.5</c:v>
                </c:pt>
                <c:pt idx="205">
                  <c:v>-3.5</c:v>
                </c:pt>
                <c:pt idx="206">
                  <c:v>-3.5</c:v>
                </c:pt>
                <c:pt idx="207">
                  <c:v>-3.4000000000000057</c:v>
                </c:pt>
                <c:pt idx="208">
                  <c:v>-3.3999999999999986</c:v>
                </c:pt>
                <c:pt idx="209">
                  <c:v>-3.3999999999999986</c:v>
                </c:pt>
                <c:pt idx="210">
                  <c:v>-3.3999999999999986</c:v>
                </c:pt>
                <c:pt idx="211">
                  <c:v>-3.3999999999999986</c:v>
                </c:pt>
                <c:pt idx="212">
                  <c:v>-3.3316568627451026</c:v>
                </c:pt>
                <c:pt idx="213">
                  <c:v>-3.3000000000000007</c:v>
                </c:pt>
                <c:pt idx="214">
                  <c:v>-3.3000000000000007</c:v>
                </c:pt>
                <c:pt idx="215">
                  <c:v>-3.3000000000000007</c:v>
                </c:pt>
                <c:pt idx="216">
                  <c:v>-3.3000000000000007</c:v>
                </c:pt>
                <c:pt idx="217">
                  <c:v>-3.2999999999999972</c:v>
                </c:pt>
                <c:pt idx="218">
                  <c:v>-3.2000000000000028</c:v>
                </c:pt>
                <c:pt idx="219">
                  <c:v>-3.1999999999999993</c:v>
                </c:pt>
                <c:pt idx="220">
                  <c:v>-3.1999999999999993</c:v>
                </c:pt>
                <c:pt idx="221">
                  <c:v>-3.1999999999999993</c:v>
                </c:pt>
                <c:pt idx="222">
                  <c:v>-3.1999999999999993</c:v>
                </c:pt>
                <c:pt idx="223">
                  <c:v>-3.1999999999999957</c:v>
                </c:pt>
                <c:pt idx="224">
                  <c:v>-3.1999999999999957</c:v>
                </c:pt>
                <c:pt idx="225">
                  <c:v>-3.1099999999999994</c:v>
                </c:pt>
                <c:pt idx="226">
                  <c:v>-3.1000000000000014</c:v>
                </c:pt>
                <c:pt idx="227">
                  <c:v>-3.1000000000000014</c:v>
                </c:pt>
                <c:pt idx="228">
                  <c:v>-3.0000000000000036</c:v>
                </c:pt>
                <c:pt idx="229">
                  <c:v>-3</c:v>
                </c:pt>
                <c:pt idx="230">
                  <c:v>-3</c:v>
                </c:pt>
                <c:pt idx="231">
                  <c:v>-3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-3</c:v>
                </c:pt>
                <c:pt idx="236">
                  <c:v>-3</c:v>
                </c:pt>
                <c:pt idx="237">
                  <c:v>-2.9999999999999964</c:v>
                </c:pt>
                <c:pt idx="238">
                  <c:v>-2.9199999999999946</c:v>
                </c:pt>
                <c:pt idx="239">
                  <c:v>-2.9000000000000021</c:v>
                </c:pt>
                <c:pt idx="240">
                  <c:v>-2.9000000000000021</c:v>
                </c:pt>
                <c:pt idx="241">
                  <c:v>-2.8999999999999986</c:v>
                </c:pt>
                <c:pt idx="242">
                  <c:v>-2.8000000000000043</c:v>
                </c:pt>
                <c:pt idx="243">
                  <c:v>-2.8000000000000043</c:v>
                </c:pt>
                <c:pt idx="244">
                  <c:v>-2.7999999999999972</c:v>
                </c:pt>
                <c:pt idx="245">
                  <c:v>-2.7999999999999972</c:v>
                </c:pt>
                <c:pt idx="246">
                  <c:v>-2.75</c:v>
                </c:pt>
                <c:pt idx="247">
                  <c:v>-2.7000000000000028</c:v>
                </c:pt>
                <c:pt idx="248">
                  <c:v>-2.6999999999999993</c:v>
                </c:pt>
                <c:pt idx="249">
                  <c:v>-2.6999999999999993</c:v>
                </c:pt>
                <c:pt idx="250">
                  <c:v>-2.6999999999999993</c:v>
                </c:pt>
                <c:pt idx="251">
                  <c:v>-2.6999999999999993</c:v>
                </c:pt>
                <c:pt idx="252">
                  <c:v>-2.6999999999999993</c:v>
                </c:pt>
                <c:pt idx="253">
                  <c:v>-2.6799999999999997</c:v>
                </c:pt>
                <c:pt idx="254">
                  <c:v>-2.6599999999999966</c:v>
                </c:pt>
                <c:pt idx="255">
                  <c:v>-2.6000000000000014</c:v>
                </c:pt>
                <c:pt idx="256">
                  <c:v>-2.6000000000000014</c:v>
                </c:pt>
                <c:pt idx="257">
                  <c:v>-2.5999999999999979</c:v>
                </c:pt>
                <c:pt idx="258">
                  <c:v>-2.5</c:v>
                </c:pt>
                <c:pt idx="259">
                  <c:v>-2.5</c:v>
                </c:pt>
                <c:pt idx="260">
                  <c:v>-2.5</c:v>
                </c:pt>
                <c:pt idx="261">
                  <c:v>-2.5</c:v>
                </c:pt>
                <c:pt idx="262">
                  <c:v>-2.5</c:v>
                </c:pt>
                <c:pt idx="263">
                  <c:v>-2.490000000000002</c:v>
                </c:pt>
                <c:pt idx="264">
                  <c:v>-2.4599999999999973</c:v>
                </c:pt>
                <c:pt idx="265">
                  <c:v>-2.3999999999999986</c:v>
                </c:pt>
                <c:pt idx="266">
                  <c:v>-2.3999999999999986</c:v>
                </c:pt>
                <c:pt idx="267">
                  <c:v>-2.3999999999999986</c:v>
                </c:pt>
                <c:pt idx="268">
                  <c:v>-2.3000000000000043</c:v>
                </c:pt>
                <c:pt idx="269">
                  <c:v>-2.3000000000000007</c:v>
                </c:pt>
                <c:pt idx="270">
                  <c:v>-2.2999999999999972</c:v>
                </c:pt>
                <c:pt idx="271">
                  <c:v>-2.2999999999999972</c:v>
                </c:pt>
                <c:pt idx="272">
                  <c:v>-2.2999999999999972</c:v>
                </c:pt>
                <c:pt idx="273">
                  <c:v>-2.2999999999999972</c:v>
                </c:pt>
                <c:pt idx="274">
                  <c:v>-2.2999999999999972</c:v>
                </c:pt>
                <c:pt idx="275">
                  <c:v>-2.2000000000000028</c:v>
                </c:pt>
                <c:pt idx="276">
                  <c:v>-2.2000000000000028</c:v>
                </c:pt>
                <c:pt idx="277">
                  <c:v>-2.2000000000000028</c:v>
                </c:pt>
                <c:pt idx="278">
                  <c:v>-2.2000000000000028</c:v>
                </c:pt>
                <c:pt idx="279">
                  <c:v>-2.1999999999999993</c:v>
                </c:pt>
                <c:pt idx="280">
                  <c:v>-2.1999999999999993</c:v>
                </c:pt>
                <c:pt idx="281">
                  <c:v>-2.1999999999999993</c:v>
                </c:pt>
                <c:pt idx="282">
                  <c:v>-2.1000000000000014</c:v>
                </c:pt>
                <c:pt idx="283">
                  <c:v>-2.1000000000000014</c:v>
                </c:pt>
                <c:pt idx="284">
                  <c:v>-2.1000000000000014</c:v>
                </c:pt>
                <c:pt idx="285">
                  <c:v>-2.1000000000000014</c:v>
                </c:pt>
                <c:pt idx="286">
                  <c:v>-2.1000000000000014</c:v>
                </c:pt>
                <c:pt idx="287">
                  <c:v>-2.1000000000000014</c:v>
                </c:pt>
                <c:pt idx="288">
                  <c:v>-2.1000000000000014</c:v>
                </c:pt>
                <c:pt idx="289">
                  <c:v>-2.0999999999999979</c:v>
                </c:pt>
                <c:pt idx="290">
                  <c:v>-2.0000000000000036</c:v>
                </c:pt>
                <c:pt idx="291">
                  <c:v>-2</c:v>
                </c:pt>
                <c:pt idx="292">
                  <c:v>-2</c:v>
                </c:pt>
                <c:pt idx="293">
                  <c:v>-2</c:v>
                </c:pt>
                <c:pt idx="294">
                  <c:v>-2</c:v>
                </c:pt>
                <c:pt idx="295">
                  <c:v>-2</c:v>
                </c:pt>
                <c:pt idx="296">
                  <c:v>-2</c:v>
                </c:pt>
                <c:pt idx="297">
                  <c:v>-2</c:v>
                </c:pt>
                <c:pt idx="298">
                  <c:v>-2</c:v>
                </c:pt>
                <c:pt idx="299">
                  <c:v>-2</c:v>
                </c:pt>
                <c:pt idx="300">
                  <c:v>-2</c:v>
                </c:pt>
                <c:pt idx="301">
                  <c:v>-2</c:v>
                </c:pt>
                <c:pt idx="302">
                  <c:v>-2</c:v>
                </c:pt>
                <c:pt idx="303">
                  <c:v>-2</c:v>
                </c:pt>
                <c:pt idx="304">
                  <c:v>-1.9400000000000013</c:v>
                </c:pt>
                <c:pt idx="305">
                  <c:v>-1.9000000000000057</c:v>
                </c:pt>
                <c:pt idx="306">
                  <c:v>-1.9000000000000057</c:v>
                </c:pt>
                <c:pt idx="307">
                  <c:v>-1.9000000000000021</c:v>
                </c:pt>
                <c:pt idx="308">
                  <c:v>-1.9000000000000021</c:v>
                </c:pt>
                <c:pt idx="309">
                  <c:v>-1.9000000000000021</c:v>
                </c:pt>
                <c:pt idx="310">
                  <c:v>-1.9000000000000021</c:v>
                </c:pt>
                <c:pt idx="311">
                  <c:v>-1.9000000000000021</c:v>
                </c:pt>
                <c:pt idx="312">
                  <c:v>-1.9000000000000021</c:v>
                </c:pt>
                <c:pt idx="313">
                  <c:v>-1.8999999999999986</c:v>
                </c:pt>
                <c:pt idx="314">
                  <c:v>-1.8999999999999986</c:v>
                </c:pt>
                <c:pt idx="315">
                  <c:v>-1.8999999999999986</c:v>
                </c:pt>
                <c:pt idx="316">
                  <c:v>-1.8000000000000043</c:v>
                </c:pt>
                <c:pt idx="317">
                  <c:v>-1.8000000000000043</c:v>
                </c:pt>
                <c:pt idx="318">
                  <c:v>-1.8000000000000007</c:v>
                </c:pt>
                <c:pt idx="319">
                  <c:v>-1.8000000000000007</c:v>
                </c:pt>
                <c:pt idx="320">
                  <c:v>-1.7800000000000011</c:v>
                </c:pt>
                <c:pt idx="321">
                  <c:v>-1.7600000000000016</c:v>
                </c:pt>
                <c:pt idx="322">
                  <c:v>-1.7000000000000028</c:v>
                </c:pt>
                <c:pt idx="323">
                  <c:v>-1.7000000000000028</c:v>
                </c:pt>
                <c:pt idx="324">
                  <c:v>-1.7000000000000028</c:v>
                </c:pt>
                <c:pt idx="325">
                  <c:v>-1.7000000000000028</c:v>
                </c:pt>
                <c:pt idx="326">
                  <c:v>-1.7000000000000028</c:v>
                </c:pt>
                <c:pt idx="327">
                  <c:v>-1.7000000000000028</c:v>
                </c:pt>
                <c:pt idx="328">
                  <c:v>-1.6999999999999993</c:v>
                </c:pt>
                <c:pt idx="329">
                  <c:v>-1.6999999999999993</c:v>
                </c:pt>
                <c:pt idx="330">
                  <c:v>-1.6999999999999993</c:v>
                </c:pt>
                <c:pt idx="331">
                  <c:v>-1.6999999999999957</c:v>
                </c:pt>
                <c:pt idx="332">
                  <c:v>-1.640500000000003</c:v>
                </c:pt>
                <c:pt idx="333">
                  <c:v>-1.6000000000000014</c:v>
                </c:pt>
                <c:pt idx="334">
                  <c:v>-1.6000000000000014</c:v>
                </c:pt>
                <c:pt idx="335">
                  <c:v>-1.6000000000000014</c:v>
                </c:pt>
                <c:pt idx="336">
                  <c:v>-1.6000000000000014</c:v>
                </c:pt>
                <c:pt idx="337">
                  <c:v>-1.6000000000000014</c:v>
                </c:pt>
                <c:pt idx="338">
                  <c:v>-1.6000000000000014</c:v>
                </c:pt>
                <c:pt idx="339">
                  <c:v>-1.6000000000000014</c:v>
                </c:pt>
                <c:pt idx="340">
                  <c:v>-1.6000000000000014</c:v>
                </c:pt>
                <c:pt idx="341">
                  <c:v>-1.5999999999999979</c:v>
                </c:pt>
                <c:pt idx="342">
                  <c:v>-1.5999999999999979</c:v>
                </c:pt>
                <c:pt idx="343">
                  <c:v>-1.5999999999999979</c:v>
                </c:pt>
                <c:pt idx="344">
                  <c:v>-1.5999999999999943</c:v>
                </c:pt>
                <c:pt idx="345">
                  <c:v>-1.5</c:v>
                </c:pt>
                <c:pt idx="346">
                  <c:v>-1.5</c:v>
                </c:pt>
                <c:pt idx="347">
                  <c:v>-1.5</c:v>
                </c:pt>
                <c:pt idx="348">
                  <c:v>-1.5</c:v>
                </c:pt>
                <c:pt idx="349">
                  <c:v>-1.5</c:v>
                </c:pt>
                <c:pt idx="350">
                  <c:v>-1.5</c:v>
                </c:pt>
                <c:pt idx="351">
                  <c:v>-1.5</c:v>
                </c:pt>
                <c:pt idx="352">
                  <c:v>-1.4000000000000057</c:v>
                </c:pt>
                <c:pt idx="353">
                  <c:v>-1.3999999999999986</c:v>
                </c:pt>
                <c:pt idx="354">
                  <c:v>-1.3999999999999986</c:v>
                </c:pt>
                <c:pt idx="355">
                  <c:v>-1.3999999999999986</c:v>
                </c:pt>
                <c:pt idx="356">
                  <c:v>-1.3999999999999986</c:v>
                </c:pt>
                <c:pt idx="357">
                  <c:v>-1.3999999999999986</c:v>
                </c:pt>
                <c:pt idx="358">
                  <c:v>-1.3999999999999986</c:v>
                </c:pt>
                <c:pt idx="359">
                  <c:v>-1.3000000000000043</c:v>
                </c:pt>
                <c:pt idx="360">
                  <c:v>-1.3000000000000007</c:v>
                </c:pt>
                <c:pt idx="361">
                  <c:v>-1.3000000000000007</c:v>
                </c:pt>
                <c:pt idx="362">
                  <c:v>-1.3000000000000007</c:v>
                </c:pt>
                <c:pt idx="363">
                  <c:v>-1.3000000000000007</c:v>
                </c:pt>
                <c:pt idx="364">
                  <c:v>-1.2999999999999972</c:v>
                </c:pt>
                <c:pt idx="365">
                  <c:v>-1.2999999999999972</c:v>
                </c:pt>
                <c:pt idx="366">
                  <c:v>-1.2899999999999991</c:v>
                </c:pt>
                <c:pt idx="367">
                  <c:v>-1.220000000000006</c:v>
                </c:pt>
                <c:pt idx="368">
                  <c:v>-1.2000000000000028</c:v>
                </c:pt>
                <c:pt idx="369">
                  <c:v>-1.2000000000000028</c:v>
                </c:pt>
                <c:pt idx="370">
                  <c:v>-1.2000000000000028</c:v>
                </c:pt>
                <c:pt idx="371">
                  <c:v>-1.2000000000000028</c:v>
                </c:pt>
                <c:pt idx="372">
                  <c:v>-1.2000000000000028</c:v>
                </c:pt>
                <c:pt idx="373">
                  <c:v>-1.2000000000000028</c:v>
                </c:pt>
                <c:pt idx="374">
                  <c:v>-1.1999999999999993</c:v>
                </c:pt>
                <c:pt idx="375">
                  <c:v>-1.1999999999999993</c:v>
                </c:pt>
                <c:pt idx="376">
                  <c:v>-1.1000000000000014</c:v>
                </c:pt>
                <c:pt idx="377">
                  <c:v>-1.1000000000000014</c:v>
                </c:pt>
                <c:pt idx="378">
                  <c:v>-1.1000000000000014</c:v>
                </c:pt>
                <c:pt idx="379">
                  <c:v>-1.1000000000000014</c:v>
                </c:pt>
                <c:pt idx="380">
                  <c:v>-1.1000000000000014</c:v>
                </c:pt>
                <c:pt idx="381">
                  <c:v>-1.1000000000000014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-0.90000000000000568</c:v>
                </c:pt>
                <c:pt idx="386">
                  <c:v>-0.90000000000000213</c:v>
                </c:pt>
                <c:pt idx="387">
                  <c:v>-0.89999999999999858</c:v>
                </c:pt>
                <c:pt idx="388">
                  <c:v>-0.89999999999999858</c:v>
                </c:pt>
                <c:pt idx="389">
                  <c:v>-0.87000000000000099</c:v>
                </c:pt>
                <c:pt idx="390">
                  <c:v>-0.80000000000000426</c:v>
                </c:pt>
                <c:pt idx="391">
                  <c:v>-0.80000000000000071</c:v>
                </c:pt>
                <c:pt idx="392">
                  <c:v>-0.79999999999999716</c:v>
                </c:pt>
                <c:pt idx="393">
                  <c:v>-0.79999999999999716</c:v>
                </c:pt>
                <c:pt idx="394">
                  <c:v>-0.79999999999999716</c:v>
                </c:pt>
                <c:pt idx="395">
                  <c:v>-0.79999999999999716</c:v>
                </c:pt>
                <c:pt idx="396">
                  <c:v>-0.69999999999999929</c:v>
                </c:pt>
                <c:pt idx="397">
                  <c:v>-0.69999999999999574</c:v>
                </c:pt>
                <c:pt idx="398">
                  <c:v>-0.60000000000000142</c:v>
                </c:pt>
                <c:pt idx="399">
                  <c:v>-0.59999999999999432</c:v>
                </c:pt>
                <c:pt idx="400">
                  <c:v>-0.5</c:v>
                </c:pt>
                <c:pt idx="401">
                  <c:v>-0.5</c:v>
                </c:pt>
                <c:pt idx="402">
                  <c:v>-0.5</c:v>
                </c:pt>
                <c:pt idx="403">
                  <c:v>-0.40000000000000568</c:v>
                </c:pt>
                <c:pt idx="404">
                  <c:v>-0.40000000000000568</c:v>
                </c:pt>
                <c:pt idx="405">
                  <c:v>-0.40000000000000568</c:v>
                </c:pt>
                <c:pt idx="406">
                  <c:v>-0.39999999999999858</c:v>
                </c:pt>
                <c:pt idx="407">
                  <c:v>-0.39999999999999858</c:v>
                </c:pt>
                <c:pt idx="408">
                  <c:v>-0.39999999999999858</c:v>
                </c:pt>
                <c:pt idx="409">
                  <c:v>-0.39999999999999858</c:v>
                </c:pt>
                <c:pt idx="410">
                  <c:v>-0.39999999999999858</c:v>
                </c:pt>
                <c:pt idx="411">
                  <c:v>-0.39999999999999858</c:v>
                </c:pt>
                <c:pt idx="412">
                  <c:v>-0.20000000000000284</c:v>
                </c:pt>
                <c:pt idx="413">
                  <c:v>-0.19999999999999574</c:v>
                </c:pt>
                <c:pt idx="414">
                  <c:v>-0.10000000000000142</c:v>
                </c:pt>
                <c:pt idx="415">
                  <c:v>-0.10000000000000142</c:v>
                </c:pt>
                <c:pt idx="416">
                  <c:v>-0.10000000000000142</c:v>
                </c:pt>
                <c:pt idx="417">
                  <c:v>-0.10000000000000142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0.10000000000000142</c:v>
                </c:pt>
                <c:pt idx="423">
                  <c:v>0.10000000000000142</c:v>
                </c:pt>
                <c:pt idx="424">
                  <c:v>0.10000000000000142</c:v>
                </c:pt>
                <c:pt idx="425">
                  <c:v>0.10000000000000142</c:v>
                </c:pt>
                <c:pt idx="426">
                  <c:v>0.10000000000000142</c:v>
                </c:pt>
                <c:pt idx="427">
                  <c:v>0.19999999999999574</c:v>
                </c:pt>
                <c:pt idx="428">
                  <c:v>0.19999999999999574</c:v>
                </c:pt>
                <c:pt idx="429">
                  <c:v>0.19999999999999574</c:v>
                </c:pt>
                <c:pt idx="430">
                  <c:v>0.20000000000000284</c:v>
                </c:pt>
                <c:pt idx="431">
                  <c:v>0.20000000000000284</c:v>
                </c:pt>
                <c:pt idx="432">
                  <c:v>0.29999999999999716</c:v>
                </c:pt>
                <c:pt idx="433">
                  <c:v>0.29999999999999716</c:v>
                </c:pt>
                <c:pt idx="434">
                  <c:v>0.39999999999999858</c:v>
                </c:pt>
                <c:pt idx="435">
                  <c:v>0.40000000000000568</c:v>
                </c:pt>
                <c:pt idx="436">
                  <c:v>0.42000000000000171</c:v>
                </c:pt>
                <c:pt idx="437">
                  <c:v>0.5</c:v>
                </c:pt>
                <c:pt idx="438">
                  <c:v>0.60000000000000142</c:v>
                </c:pt>
                <c:pt idx="439">
                  <c:v>0.60000000000000142</c:v>
                </c:pt>
                <c:pt idx="440">
                  <c:v>0.69999999999999574</c:v>
                </c:pt>
                <c:pt idx="441">
                  <c:v>0.70000000000000284</c:v>
                </c:pt>
                <c:pt idx="442">
                  <c:v>0.70000000000000284</c:v>
                </c:pt>
                <c:pt idx="443">
                  <c:v>0.70000000000000284</c:v>
                </c:pt>
                <c:pt idx="444">
                  <c:v>0.80000000000000071</c:v>
                </c:pt>
                <c:pt idx="445">
                  <c:v>0.80000000000000426</c:v>
                </c:pt>
                <c:pt idx="446">
                  <c:v>0.89000000000000057</c:v>
                </c:pt>
                <c:pt idx="447">
                  <c:v>0.90000000000000568</c:v>
                </c:pt>
                <c:pt idx="448">
                  <c:v>0.98999999999999488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1.1599999999999966</c:v>
                </c:pt>
                <c:pt idx="453">
                  <c:v>1.1999999999999993</c:v>
                </c:pt>
                <c:pt idx="454">
                  <c:v>1.2000000000000028</c:v>
                </c:pt>
                <c:pt idx="455">
                  <c:v>1.2000000000000028</c:v>
                </c:pt>
                <c:pt idx="456">
                  <c:v>1.3999999999999986</c:v>
                </c:pt>
                <c:pt idx="457">
                  <c:v>1.3999999999999986</c:v>
                </c:pt>
                <c:pt idx="458">
                  <c:v>1.3999999999999986</c:v>
                </c:pt>
                <c:pt idx="459">
                  <c:v>1.4000000000000021</c:v>
                </c:pt>
                <c:pt idx="460">
                  <c:v>1.4000000000000021</c:v>
                </c:pt>
                <c:pt idx="461">
                  <c:v>1.4699999999999989</c:v>
                </c:pt>
                <c:pt idx="462">
                  <c:v>1.5</c:v>
                </c:pt>
                <c:pt idx="463">
                  <c:v>1.5500000000000043</c:v>
                </c:pt>
                <c:pt idx="464">
                  <c:v>1.5700000000000003</c:v>
                </c:pt>
                <c:pt idx="465">
                  <c:v>1.6000000000000014</c:v>
                </c:pt>
                <c:pt idx="466">
                  <c:v>1.6000000000000014</c:v>
                </c:pt>
                <c:pt idx="467">
                  <c:v>1.6599999999999966</c:v>
                </c:pt>
                <c:pt idx="468">
                  <c:v>1.6600000000000037</c:v>
                </c:pt>
                <c:pt idx="469">
                  <c:v>1.7000000000000028</c:v>
                </c:pt>
                <c:pt idx="470">
                  <c:v>1.7000000000000028</c:v>
                </c:pt>
                <c:pt idx="471">
                  <c:v>1.7000000000000028</c:v>
                </c:pt>
                <c:pt idx="472">
                  <c:v>1.7100000000000009</c:v>
                </c:pt>
                <c:pt idx="473">
                  <c:v>1.7999999999999972</c:v>
                </c:pt>
                <c:pt idx="474">
                  <c:v>1.8000000000000043</c:v>
                </c:pt>
                <c:pt idx="475">
                  <c:v>1.8000000000000043</c:v>
                </c:pt>
                <c:pt idx="476">
                  <c:v>1.8000000000000043</c:v>
                </c:pt>
                <c:pt idx="477">
                  <c:v>1.8999999999999986</c:v>
                </c:pt>
                <c:pt idx="478">
                  <c:v>1.980000000000004</c:v>
                </c:pt>
                <c:pt idx="479">
                  <c:v>2</c:v>
                </c:pt>
                <c:pt idx="480">
                  <c:v>2.1000000000000014</c:v>
                </c:pt>
                <c:pt idx="481">
                  <c:v>2.4000000000000057</c:v>
                </c:pt>
                <c:pt idx="482">
                  <c:v>2.4000000000000057</c:v>
                </c:pt>
                <c:pt idx="483">
                  <c:v>2.5</c:v>
                </c:pt>
                <c:pt idx="484">
                  <c:v>2.5</c:v>
                </c:pt>
                <c:pt idx="485">
                  <c:v>2.5</c:v>
                </c:pt>
                <c:pt idx="486">
                  <c:v>2.6000000000000014</c:v>
                </c:pt>
                <c:pt idx="487">
                  <c:v>2.7999999999999972</c:v>
                </c:pt>
                <c:pt idx="488">
                  <c:v>3</c:v>
                </c:pt>
                <c:pt idx="489">
                  <c:v>3</c:v>
                </c:pt>
                <c:pt idx="490">
                  <c:v>3.0999999999999979</c:v>
                </c:pt>
                <c:pt idx="491">
                  <c:v>3.1999999999999957</c:v>
                </c:pt>
                <c:pt idx="492">
                  <c:v>3.1999999999999957</c:v>
                </c:pt>
                <c:pt idx="493">
                  <c:v>3.2000000000000028</c:v>
                </c:pt>
                <c:pt idx="494">
                  <c:v>3.2000000000000028</c:v>
                </c:pt>
                <c:pt idx="495">
                  <c:v>3.2999999999999972</c:v>
                </c:pt>
                <c:pt idx="496">
                  <c:v>3.3000000000000043</c:v>
                </c:pt>
                <c:pt idx="497">
                  <c:v>3.3999999999999986</c:v>
                </c:pt>
                <c:pt idx="498">
                  <c:v>3.3999999999999986</c:v>
                </c:pt>
                <c:pt idx="499">
                  <c:v>3.5</c:v>
                </c:pt>
                <c:pt idx="500">
                  <c:v>3.6000000000000014</c:v>
                </c:pt>
                <c:pt idx="501">
                  <c:v>3.7000000000000028</c:v>
                </c:pt>
                <c:pt idx="502">
                  <c:v>3.8999999999999986</c:v>
                </c:pt>
                <c:pt idx="503">
                  <c:v>4.0999999999999979</c:v>
                </c:pt>
                <c:pt idx="504">
                  <c:v>5.7999999999999972</c:v>
                </c:pt>
                <c:pt idx="505">
                  <c:v>6.1000000000000014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FF-42F3-B071-DF85CC11D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92288"/>
        <c:axId val="128493824"/>
      </c:scatterChart>
      <c:valAx>
        <c:axId val="128492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8493824"/>
        <c:crosses val="autoZero"/>
        <c:crossBetween val="midCat"/>
      </c:valAx>
      <c:valAx>
        <c:axId val="128493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8492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Sheet6!$E$1</c:f>
              <c:strCache>
                <c:ptCount val="1"/>
                <c:pt idx="0">
                  <c:v>C2-C3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Sheet6!$E$2:$E$578</c:f>
              <c:numCache>
                <c:formatCode>General</c:formatCode>
                <c:ptCount val="577"/>
                <c:pt idx="0">
                  <c:v>-15</c:v>
                </c:pt>
                <c:pt idx="1">
                  <c:v>-13.100000000000001</c:v>
                </c:pt>
                <c:pt idx="2">
                  <c:v>-12.5</c:v>
                </c:pt>
                <c:pt idx="3">
                  <c:v>-12.299999999999997</c:v>
                </c:pt>
                <c:pt idx="4">
                  <c:v>-11.8</c:v>
                </c:pt>
                <c:pt idx="5">
                  <c:v>-11.600000000000001</c:v>
                </c:pt>
                <c:pt idx="6">
                  <c:v>-11.3</c:v>
                </c:pt>
                <c:pt idx="7">
                  <c:v>-11.299999999999997</c:v>
                </c:pt>
                <c:pt idx="8">
                  <c:v>-11.099999999999998</c:v>
                </c:pt>
                <c:pt idx="9">
                  <c:v>-10.799999999999997</c:v>
                </c:pt>
                <c:pt idx="10">
                  <c:v>-10.599999999999998</c:v>
                </c:pt>
                <c:pt idx="11">
                  <c:v>-10.577999999999999</c:v>
                </c:pt>
                <c:pt idx="12">
                  <c:v>-10.5</c:v>
                </c:pt>
                <c:pt idx="13">
                  <c:v>-10.5</c:v>
                </c:pt>
                <c:pt idx="14">
                  <c:v>-10.399999999999999</c:v>
                </c:pt>
                <c:pt idx="15">
                  <c:v>-10.399999999999999</c:v>
                </c:pt>
                <c:pt idx="16">
                  <c:v>-10.300000000000004</c:v>
                </c:pt>
                <c:pt idx="17">
                  <c:v>-10.199999999999996</c:v>
                </c:pt>
                <c:pt idx="18">
                  <c:v>-10.100000000000001</c:v>
                </c:pt>
                <c:pt idx="19">
                  <c:v>-10.100000000000001</c:v>
                </c:pt>
                <c:pt idx="20">
                  <c:v>-9.8000000000000007</c:v>
                </c:pt>
                <c:pt idx="21">
                  <c:v>-9.7000000000000028</c:v>
                </c:pt>
                <c:pt idx="22">
                  <c:v>-9.6000000000000014</c:v>
                </c:pt>
                <c:pt idx="23">
                  <c:v>-9.2999999999999972</c:v>
                </c:pt>
                <c:pt idx="24">
                  <c:v>-9.2999999999999972</c:v>
                </c:pt>
                <c:pt idx="25">
                  <c:v>-9.2000000000000028</c:v>
                </c:pt>
                <c:pt idx="26">
                  <c:v>-9.1999999999999993</c:v>
                </c:pt>
                <c:pt idx="27">
                  <c:v>-9.1999999999999993</c:v>
                </c:pt>
                <c:pt idx="28">
                  <c:v>-9.1999999999999957</c:v>
                </c:pt>
                <c:pt idx="29">
                  <c:v>-9.1000000000000014</c:v>
                </c:pt>
                <c:pt idx="30">
                  <c:v>-9</c:v>
                </c:pt>
                <c:pt idx="31">
                  <c:v>-8.8000000000000007</c:v>
                </c:pt>
                <c:pt idx="32">
                  <c:v>-8.7000000000000028</c:v>
                </c:pt>
                <c:pt idx="33">
                  <c:v>-8.6000000000000014</c:v>
                </c:pt>
                <c:pt idx="34">
                  <c:v>-8.6000000000000014</c:v>
                </c:pt>
                <c:pt idx="35">
                  <c:v>-8.6000000000000014</c:v>
                </c:pt>
                <c:pt idx="36">
                  <c:v>-8.5</c:v>
                </c:pt>
                <c:pt idx="37">
                  <c:v>-8.4999999999999964</c:v>
                </c:pt>
                <c:pt idx="38">
                  <c:v>-8.4000000000000021</c:v>
                </c:pt>
                <c:pt idx="39">
                  <c:v>-8.3000000000000007</c:v>
                </c:pt>
                <c:pt idx="40">
                  <c:v>-8.1999999999999957</c:v>
                </c:pt>
                <c:pt idx="41">
                  <c:v>-8.1000000000000014</c:v>
                </c:pt>
                <c:pt idx="42">
                  <c:v>-8.1000000000000014</c:v>
                </c:pt>
                <c:pt idx="43">
                  <c:v>-8.0999999999999979</c:v>
                </c:pt>
                <c:pt idx="44">
                  <c:v>-8.0999999999999979</c:v>
                </c:pt>
                <c:pt idx="45">
                  <c:v>-8.0999999999999979</c:v>
                </c:pt>
                <c:pt idx="46">
                  <c:v>-8</c:v>
                </c:pt>
                <c:pt idx="47">
                  <c:v>-7.8999999999999986</c:v>
                </c:pt>
                <c:pt idx="48">
                  <c:v>-7.8000000000000043</c:v>
                </c:pt>
                <c:pt idx="49">
                  <c:v>-7.8000000000000007</c:v>
                </c:pt>
                <c:pt idx="50">
                  <c:v>-7.7999999999999972</c:v>
                </c:pt>
                <c:pt idx="51">
                  <c:v>-7.7999999999999972</c:v>
                </c:pt>
                <c:pt idx="52">
                  <c:v>-7.7000000000000028</c:v>
                </c:pt>
                <c:pt idx="53">
                  <c:v>-7.6999999999999993</c:v>
                </c:pt>
                <c:pt idx="54">
                  <c:v>-7.6999999999999993</c:v>
                </c:pt>
                <c:pt idx="55">
                  <c:v>-7.6000000000000014</c:v>
                </c:pt>
                <c:pt idx="56">
                  <c:v>-7.5999999999999979</c:v>
                </c:pt>
                <c:pt idx="57">
                  <c:v>-7.5999999999999979</c:v>
                </c:pt>
                <c:pt idx="58">
                  <c:v>-7.5</c:v>
                </c:pt>
                <c:pt idx="59">
                  <c:v>-7.3999999999999986</c:v>
                </c:pt>
                <c:pt idx="60">
                  <c:v>-7.3000000000000007</c:v>
                </c:pt>
                <c:pt idx="61">
                  <c:v>-7.2999999999999972</c:v>
                </c:pt>
                <c:pt idx="62">
                  <c:v>-7.2000000000000028</c:v>
                </c:pt>
                <c:pt idx="63">
                  <c:v>-7.2000000000000028</c:v>
                </c:pt>
                <c:pt idx="64">
                  <c:v>-7.1000000000000014</c:v>
                </c:pt>
                <c:pt idx="65">
                  <c:v>-7.1000000000000014</c:v>
                </c:pt>
                <c:pt idx="66">
                  <c:v>-7.0000000000000036</c:v>
                </c:pt>
                <c:pt idx="67">
                  <c:v>-7</c:v>
                </c:pt>
                <c:pt idx="68">
                  <c:v>-7</c:v>
                </c:pt>
                <c:pt idx="69">
                  <c:v>-7</c:v>
                </c:pt>
                <c:pt idx="70">
                  <c:v>-7</c:v>
                </c:pt>
                <c:pt idx="71">
                  <c:v>-6.7999999999999972</c:v>
                </c:pt>
                <c:pt idx="72">
                  <c:v>-6.6000000000000014</c:v>
                </c:pt>
                <c:pt idx="73">
                  <c:v>-6.6000000000000014</c:v>
                </c:pt>
                <c:pt idx="74">
                  <c:v>-6.5999999999999943</c:v>
                </c:pt>
                <c:pt idx="75">
                  <c:v>-6.5</c:v>
                </c:pt>
                <c:pt idx="76">
                  <c:v>-6.5</c:v>
                </c:pt>
                <c:pt idx="77">
                  <c:v>-6.4000000000000021</c:v>
                </c:pt>
                <c:pt idx="78">
                  <c:v>-6.4000000000000021</c:v>
                </c:pt>
                <c:pt idx="79">
                  <c:v>-6.4000000000000021</c:v>
                </c:pt>
                <c:pt idx="80">
                  <c:v>-6.3000000000000007</c:v>
                </c:pt>
                <c:pt idx="81">
                  <c:v>-6.3000000000000007</c:v>
                </c:pt>
                <c:pt idx="82">
                  <c:v>-6.1999999999999993</c:v>
                </c:pt>
                <c:pt idx="83">
                  <c:v>-6.1000000000000014</c:v>
                </c:pt>
                <c:pt idx="84">
                  <c:v>-6.1000000000000014</c:v>
                </c:pt>
                <c:pt idx="85">
                  <c:v>-6</c:v>
                </c:pt>
                <c:pt idx="86">
                  <c:v>-5.8999999999999986</c:v>
                </c:pt>
                <c:pt idx="87">
                  <c:v>-5.8999999999999986</c:v>
                </c:pt>
                <c:pt idx="88">
                  <c:v>-5.8999999999999986</c:v>
                </c:pt>
                <c:pt idx="89">
                  <c:v>-5.8000000000000007</c:v>
                </c:pt>
                <c:pt idx="90">
                  <c:v>-5.7999999999999972</c:v>
                </c:pt>
                <c:pt idx="91">
                  <c:v>-5.7999999999999972</c:v>
                </c:pt>
                <c:pt idx="92">
                  <c:v>-5.7000000000000028</c:v>
                </c:pt>
                <c:pt idx="93">
                  <c:v>-5.7000000000000028</c:v>
                </c:pt>
                <c:pt idx="94">
                  <c:v>-5.7000000000000028</c:v>
                </c:pt>
                <c:pt idx="95">
                  <c:v>-5.6999999999999993</c:v>
                </c:pt>
                <c:pt idx="96">
                  <c:v>-5.6999999999999993</c:v>
                </c:pt>
                <c:pt idx="97">
                  <c:v>-5.6999999999999993</c:v>
                </c:pt>
                <c:pt idx="98">
                  <c:v>-5.6000000000000014</c:v>
                </c:pt>
                <c:pt idx="99">
                  <c:v>-5.6000000000000014</c:v>
                </c:pt>
                <c:pt idx="100">
                  <c:v>-5.5</c:v>
                </c:pt>
                <c:pt idx="101">
                  <c:v>-5.5</c:v>
                </c:pt>
                <c:pt idx="102">
                  <c:v>-5.5</c:v>
                </c:pt>
                <c:pt idx="103">
                  <c:v>-5.5</c:v>
                </c:pt>
                <c:pt idx="104">
                  <c:v>-5.5</c:v>
                </c:pt>
                <c:pt idx="105">
                  <c:v>-5.5</c:v>
                </c:pt>
                <c:pt idx="106">
                  <c:v>-5.4000000000000021</c:v>
                </c:pt>
                <c:pt idx="107">
                  <c:v>-5.4000000000000021</c:v>
                </c:pt>
                <c:pt idx="108">
                  <c:v>-5.3999999999999986</c:v>
                </c:pt>
                <c:pt idx="109">
                  <c:v>-5.3999999999999986</c:v>
                </c:pt>
                <c:pt idx="110">
                  <c:v>-5.3999999999999986</c:v>
                </c:pt>
                <c:pt idx="111">
                  <c:v>-5.3000000000000007</c:v>
                </c:pt>
                <c:pt idx="112">
                  <c:v>-5.3000000000000007</c:v>
                </c:pt>
                <c:pt idx="113">
                  <c:v>-5.2999999999999972</c:v>
                </c:pt>
                <c:pt idx="114">
                  <c:v>-5.2399999999999984</c:v>
                </c:pt>
                <c:pt idx="115">
                  <c:v>-5.2000000000000028</c:v>
                </c:pt>
                <c:pt idx="116">
                  <c:v>-5.1999999999999993</c:v>
                </c:pt>
                <c:pt idx="117">
                  <c:v>-5.1999999999999993</c:v>
                </c:pt>
                <c:pt idx="118">
                  <c:v>-5.1999999999999957</c:v>
                </c:pt>
                <c:pt idx="119">
                  <c:v>-5.1000000000000014</c:v>
                </c:pt>
                <c:pt idx="120">
                  <c:v>-5.1000000000000014</c:v>
                </c:pt>
                <c:pt idx="121">
                  <c:v>-5.1000000000000014</c:v>
                </c:pt>
                <c:pt idx="122">
                  <c:v>-5.0999999999999979</c:v>
                </c:pt>
                <c:pt idx="123">
                  <c:v>-5</c:v>
                </c:pt>
                <c:pt idx="124">
                  <c:v>-5</c:v>
                </c:pt>
                <c:pt idx="125">
                  <c:v>-5</c:v>
                </c:pt>
                <c:pt idx="126">
                  <c:v>-5</c:v>
                </c:pt>
                <c:pt idx="127">
                  <c:v>-5</c:v>
                </c:pt>
                <c:pt idx="128">
                  <c:v>-4.8299999999999983</c:v>
                </c:pt>
                <c:pt idx="129">
                  <c:v>-4.8000000000000043</c:v>
                </c:pt>
                <c:pt idx="130">
                  <c:v>-4.8000000000000043</c:v>
                </c:pt>
                <c:pt idx="131">
                  <c:v>-4.8000000000000007</c:v>
                </c:pt>
                <c:pt idx="132">
                  <c:v>-4.740000000000002</c:v>
                </c:pt>
                <c:pt idx="133">
                  <c:v>-4.6999999999999957</c:v>
                </c:pt>
                <c:pt idx="134">
                  <c:v>-4.6000000000000014</c:v>
                </c:pt>
                <c:pt idx="135">
                  <c:v>-4.5999999999999943</c:v>
                </c:pt>
                <c:pt idx="136">
                  <c:v>-4.5</c:v>
                </c:pt>
                <c:pt idx="137">
                  <c:v>-4.5</c:v>
                </c:pt>
                <c:pt idx="138">
                  <c:v>-4.4399999999999977</c:v>
                </c:pt>
                <c:pt idx="139">
                  <c:v>-4.3999999999999986</c:v>
                </c:pt>
                <c:pt idx="140">
                  <c:v>-4.3999999999999986</c:v>
                </c:pt>
                <c:pt idx="141">
                  <c:v>-4.3999999999999986</c:v>
                </c:pt>
                <c:pt idx="142">
                  <c:v>-4.3999999999999986</c:v>
                </c:pt>
                <c:pt idx="143">
                  <c:v>-4.3499999999999979</c:v>
                </c:pt>
                <c:pt idx="144">
                  <c:v>-4.3000000000000043</c:v>
                </c:pt>
                <c:pt idx="145">
                  <c:v>-4.3000000000000043</c:v>
                </c:pt>
                <c:pt idx="146">
                  <c:v>-4.3000000000000043</c:v>
                </c:pt>
                <c:pt idx="147">
                  <c:v>-4.2999999999999972</c:v>
                </c:pt>
                <c:pt idx="148">
                  <c:v>-4.2999999999999972</c:v>
                </c:pt>
                <c:pt idx="149">
                  <c:v>-4.2999999999999972</c:v>
                </c:pt>
                <c:pt idx="150">
                  <c:v>-4.2999999999999972</c:v>
                </c:pt>
                <c:pt idx="151">
                  <c:v>-4.2999999999999972</c:v>
                </c:pt>
                <c:pt idx="152">
                  <c:v>-4.2700000000000031</c:v>
                </c:pt>
                <c:pt idx="153">
                  <c:v>-4.2399999999999984</c:v>
                </c:pt>
                <c:pt idx="154">
                  <c:v>-4.2199999999999989</c:v>
                </c:pt>
                <c:pt idx="155">
                  <c:v>-4.2099999999999973</c:v>
                </c:pt>
                <c:pt idx="156">
                  <c:v>-4.1999999999999993</c:v>
                </c:pt>
                <c:pt idx="157">
                  <c:v>-4.1999999999999993</c:v>
                </c:pt>
                <c:pt idx="158">
                  <c:v>-4.1300000000000026</c:v>
                </c:pt>
                <c:pt idx="159">
                  <c:v>-4.1000000000000014</c:v>
                </c:pt>
                <c:pt idx="160">
                  <c:v>-4.1000000000000014</c:v>
                </c:pt>
                <c:pt idx="161">
                  <c:v>-4.0999999999999979</c:v>
                </c:pt>
                <c:pt idx="162">
                  <c:v>-4</c:v>
                </c:pt>
                <c:pt idx="163">
                  <c:v>-4</c:v>
                </c:pt>
                <c:pt idx="164">
                  <c:v>-4</c:v>
                </c:pt>
                <c:pt idx="165">
                  <c:v>-4</c:v>
                </c:pt>
                <c:pt idx="166">
                  <c:v>-4</c:v>
                </c:pt>
                <c:pt idx="167">
                  <c:v>-4</c:v>
                </c:pt>
                <c:pt idx="168">
                  <c:v>-4</c:v>
                </c:pt>
                <c:pt idx="169">
                  <c:v>-4</c:v>
                </c:pt>
                <c:pt idx="170">
                  <c:v>-3.9899999999999949</c:v>
                </c:pt>
                <c:pt idx="171">
                  <c:v>-3.9799999999999969</c:v>
                </c:pt>
                <c:pt idx="172">
                  <c:v>-3.9399999999999977</c:v>
                </c:pt>
                <c:pt idx="173">
                  <c:v>-3.9299999999999962</c:v>
                </c:pt>
                <c:pt idx="174">
                  <c:v>-3.9200000000000017</c:v>
                </c:pt>
                <c:pt idx="175">
                  <c:v>-3.9000000000000021</c:v>
                </c:pt>
                <c:pt idx="176">
                  <c:v>-3.8999999999999986</c:v>
                </c:pt>
                <c:pt idx="177">
                  <c:v>-3.8999999999999986</c:v>
                </c:pt>
                <c:pt idx="178">
                  <c:v>-3.889999999999997</c:v>
                </c:pt>
                <c:pt idx="179">
                  <c:v>-3.8800000000000026</c:v>
                </c:pt>
                <c:pt idx="180">
                  <c:v>-3.879999999999999</c:v>
                </c:pt>
                <c:pt idx="181">
                  <c:v>-3.8099999999999987</c:v>
                </c:pt>
                <c:pt idx="182">
                  <c:v>-3.8000000000000043</c:v>
                </c:pt>
                <c:pt idx="183">
                  <c:v>-3.8000000000000043</c:v>
                </c:pt>
                <c:pt idx="184">
                  <c:v>-3.8000000000000007</c:v>
                </c:pt>
                <c:pt idx="185">
                  <c:v>-3.8000000000000007</c:v>
                </c:pt>
                <c:pt idx="186">
                  <c:v>-3.7999999999999972</c:v>
                </c:pt>
                <c:pt idx="187">
                  <c:v>-3.7999999999999972</c:v>
                </c:pt>
                <c:pt idx="188">
                  <c:v>-3.7999999999999972</c:v>
                </c:pt>
                <c:pt idx="189">
                  <c:v>-3.7999999999999972</c:v>
                </c:pt>
                <c:pt idx="190">
                  <c:v>-3.7000000000000028</c:v>
                </c:pt>
                <c:pt idx="191">
                  <c:v>-3.7000000000000028</c:v>
                </c:pt>
                <c:pt idx="192">
                  <c:v>-3.7000000000000028</c:v>
                </c:pt>
                <c:pt idx="193">
                  <c:v>-3.6999999999999993</c:v>
                </c:pt>
                <c:pt idx="194">
                  <c:v>-3.6999999999999993</c:v>
                </c:pt>
                <c:pt idx="195">
                  <c:v>-3.6999999999999993</c:v>
                </c:pt>
                <c:pt idx="196">
                  <c:v>-3.6000000000000014</c:v>
                </c:pt>
                <c:pt idx="197">
                  <c:v>-3.6000000000000014</c:v>
                </c:pt>
                <c:pt idx="198">
                  <c:v>-3.5999999999999979</c:v>
                </c:pt>
                <c:pt idx="199">
                  <c:v>-3.5999999999999979</c:v>
                </c:pt>
                <c:pt idx="200">
                  <c:v>-3.5999999999999943</c:v>
                </c:pt>
                <c:pt idx="201">
                  <c:v>-3.5</c:v>
                </c:pt>
                <c:pt idx="202">
                  <c:v>-3.5</c:v>
                </c:pt>
                <c:pt idx="203">
                  <c:v>-3.5</c:v>
                </c:pt>
                <c:pt idx="204">
                  <c:v>-3.5</c:v>
                </c:pt>
                <c:pt idx="205">
                  <c:v>-3.5</c:v>
                </c:pt>
                <c:pt idx="206">
                  <c:v>-3.5</c:v>
                </c:pt>
                <c:pt idx="207">
                  <c:v>-3.4000000000000057</c:v>
                </c:pt>
                <c:pt idx="208">
                  <c:v>-3.3999999999999986</c:v>
                </c:pt>
                <c:pt idx="209">
                  <c:v>-3.3999999999999986</c:v>
                </c:pt>
                <c:pt idx="210">
                  <c:v>-3.3999999999999986</c:v>
                </c:pt>
                <c:pt idx="211">
                  <c:v>-3.3999999999999986</c:v>
                </c:pt>
                <c:pt idx="212">
                  <c:v>-3.3316568627451026</c:v>
                </c:pt>
                <c:pt idx="213">
                  <c:v>-3.3000000000000007</c:v>
                </c:pt>
                <c:pt idx="214">
                  <c:v>-3.3000000000000007</c:v>
                </c:pt>
                <c:pt idx="215">
                  <c:v>-3.3000000000000007</c:v>
                </c:pt>
                <c:pt idx="216">
                  <c:v>-3.3000000000000007</c:v>
                </c:pt>
                <c:pt idx="217">
                  <c:v>-3.2999999999999972</c:v>
                </c:pt>
                <c:pt idx="218">
                  <c:v>-3.2000000000000028</c:v>
                </c:pt>
                <c:pt idx="219">
                  <c:v>-3.1999999999999993</c:v>
                </c:pt>
                <c:pt idx="220">
                  <c:v>-3.1999999999999993</c:v>
                </c:pt>
                <c:pt idx="221">
                  <c:v>-3.1999999999999993</c:v>
                </c:pt>
                <c:pt idx="222">
                  <c:v>-3.1999999999999993</c:v>
                </c:pt>
                <c:pt idx="223">
                  <c:v>-3.1999999999999957</c:v>
                </c:pt>
                <c:pt idx="224">
                  <c:v>-3.1999999999999957</c:v>
                </c:pt>
                <c:pt idx="225">
                  <c:v>-3.1099999999999994</c:v>
                </c:pt>
                <c:pt idx="226">
                  <c:v>-3.1000000000000014</c:v>
                </c:pt>
                <c:pt idx="227">
                  <c:v>-3.1000000000000014</c:v>
                </c:pt>
                <c:pt idx="228">
                  <c:v>-3.0000000000000036</c:v>
                </c:pt>
                <c:pt idx="229">
                  <c:v>-3</c:v>
                </c:pt>
                <c:pt idx="230">
                  <c:v>-3</c:v>
                </c:pt>
                <c:pt idx="231">
                  <c:v>-3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-3</c:v>
                </c:pt>
                <c:pt idx="236">
                  <c:v>-3</c:v>
                </c:pt>
                <c:pt idx="237">
                  <c:v>-2.9999999999999964</c:v>
                </c:pt>
                <c:pt idx="238">
                  <c:v>-2.9199999999999946</c:v>
                </c:pt>
                <c:pt idx="239">
                  <c:v>-2.9000000000000021</c:v>
                </c:pt>
                <c:pt idx="240">
                  <c:v>-2.9000000000000021</c:v>
                </c:pt>
                <c:pt idx="241">
                  <c:v>-2.8999999999999986</c:v>
                </c:pt>
                <c:pt idx="242">
                  <c:v>-2.8000000000000043</c:v>
                </c:pt>
                <c:pt idx="243">
                  <c:v>-2.8000000000000043</c:v>
                </c:pt>
                <c:pt idx="244">
                  <c:v>-2.7999999999999972</c:v>
                </c:pt>
                <c:pt idx="245">
                  <c:v>-2.7999999999999972</c:v>
                </c:pt>
                <c:pt idx="246">
                  <c:v>-2.75</c:v>
                </c:pt>
                <c:pt idx="247">
                  <c:v>-2.7000000000000028</c:v>
                </c:pt>
                <c:pt idx="248">
                  <c:v>-2.6999999999999993</c:v>
                </c:pt>
                <c:pt idx="249">
                  <c:v>-2.6999999999999993</c:v>
                </c:pt>
                <c:pt idx="250">
                  <c:v>-2.6999999999999993</c:v>
                </c:pt>
                <c:pt idx="251">
                  <c:v>-2.6999999999999993</c:v>
                </c:pt>
                <c:pt idx="252">
                  <c:v>-2.6999999999999993</c:v>
                </c:pt>
                <c:pt idx="253">
                  <c:v>-2.6799999999999997</c:v>
                </c:pt>
                <c:pt idx="254">
                  <c:v>-2.6599999999999966</c:v>
                </c:pt>
                <c:pt idx="255">
                  <c:v>-2.6000000000000014</c:v>
                </c:pt>
                <c:pt idx="256">
                  <c:v>-2.6000000000000014</c:v>
                </c:pt>
                <c:pt idx="257">
                  <c:v>-2.5999999999999979</c:v>
                </c:pt>
                <c:pt idx="258">
                  <c:v>-2.5</c:v>
                </c:pt>
                <c:pt idx="259">
                  <c:v>-2.5</c:v>
                </c:pt>
                <c:pt idx="260">
                  <c:v>-2.5</c:v>
                </c:pt>
                <c:pt idx="261">
                  <c:v>-2.5</c:v>
                </c:pt>
                <c:pt idx="262">
                  <c:v>-2.5</c:v>
                </c:pt>
                <c:pt idx="263">
                  <c:v>-2.490000000000002</c:v>
                </c:pt>
                <c:pt idx="264">
                  <c:v>-2.4599999999999973</c:v>
                </c:pt>
                <c:pt idx="265">
                  <c:v>-2.3999999999999986</c:v>
                </c:pt>
                <c:pt idx="266">
                  <c:v>-2.3999999999999986</c:v>
                </c:pt>
                <c:pt idx="267">
                  <c:v>-2.3999999999999986</c:v>
                </c:pt>
                <c:pt idx="268">
                  <c:v>-2.3000000000000043</c:v>
                </c:pt>
                <c:pt idx="269">
                  <c:v>-2.3000000000000007</c:v>
                </c:pt>
                <c:pt idx="270">
                  <c:v>-2.2999999999999972</c:v>
                </c:pt>
                <c:pt idx="271">
                  <c:v>-2.2999999999999972</c:v>
                </c:pt>
                <c:pt idx="272">
                  <c:v>-2.2999999999999972</c:v>
                </c:pt>
                <c:pt idx="273">
                  <c:v>-2.2999999999999972</c:v>
                </c:pt>
                <c:pt idx="274">
                  <c:v>-2.2999999999999972</c:v>
                </c:pt>
                <c:pt idx="275">
                  <c:v>-2.2000000000000028</c:v>
                </c:pt>
                <c:pt idx="276">
                  <c:v>-2.2000000000000028</c:v>
                </c:pt>
                <c:pt idx="277">
                  <c:v>-2.2000000000000028</c:v>
                </c:pt>
                <c:pt idx="278">
                  <c:v>-2.2000000000000028</c:v>
                </c:pt>
                <c:pt idx="279">
                  <c:v>-2.1999999999999993</c:v>
                </c:pt>
                <c:pt idx="280">
                  <c:v>-2.1999999999999993</c:v>
                </c:pt>
                <c:pt idx="281">
                  <c:v>-2.1999999999999993</c:v>
                </c:pt>
                <c:pt idx="282">
                  <c:v>-2.1000000000000014</c:v>
                </c:pt>
                <c:pt idx="283">
                  <c:v>-2.1000000000000014</c:v>
                </c:pt>
                <c:pt idx="284">
                  <c:v>-2.1000000000000014</c:v>
                </c:pt>
                <c:pt idx="285">
                  <c:v>-2.1000000000000014</c:v>
                </c:pt>
                <c:pt idx="286">
                  <c:v>-2.1000000000000014</c:v>
                </c:pt>
                <c:pt idx="287">
                  <c:v>-2.1000000000000014</c:v>
                </c:pt>
                <c:pt idx="288">
                  <c:v>-2.1000000000000014</c:v>
                </c:pt>
                <c:pt idx="289">
                  <c:v>-2.0999999999999979</c:v>
                </c:pt>
                <c:pt idx="290">
                  <c:v>-2.0000000000000036</c:v>
                </c:pt>
                <c:pt idx="291">
                  <c:v>-2</c:v>
                </c:pt>
                <c:pt idx="292">
                  <c:v>-2</c:v>
                </c:pt>
                <c:pt idx="293">
                  <c:v>-2</c:v>
                </c:pt>
                <c:pt idx="294">
                  <c:v>-2</c:v>
                </c:pt>
                <c:pt idx="295">
                  <c:v>-2</c:v>
                </c:pt>
                <c:pt idx="296">
                  <c:v>-2</c:v>
                </c:pt>
                <c:pt idx="297">
                  <c:v>-2</c:v>
                </c:pt>
                <c:pt idx="298">
                  <c:v>-2</c:v>
                </c:pt>
                <c:pt idx="299">
                  <c:v>-2</c:v>
                </c:pt>
                <c:pt idx="300">
                  <c:v>-2</c:v>
                </c:pt>
                <c:pt idx="301">
                  <c:v>-2</c:v>
                </c:pt>
                <c:pt idx="302">
                  <c:v>-2</c:v>
                </c:pt>
                <c:pt idx="303">
                  <c:v>-2</c:v>
                </c:pt>
                <c:pt idx="304">
                  <c:v>-1.9400000000000013</c:v>
                </c:pt>
                <c:pt idx="305">
                  <c:v>-1.9000000000000057</c:v>
                </c:pt>
                <c:pt idx="306">
                  <c:v>-1.9000000000000057</c:v>
                </c:pt>
                <c:pt idx="307">
                  <c:v>-1.9000000000000021</c:v>
                </c:pt>
                <c:pt idx="308">
                  <c:v>-1.9000000000000021</c:v>
                </c:pt>
                <c:pt idx="309">
                  <c:v>-1.9000000000000021</c:v>
                </c:pt>
                <c:pt idx="310">
                  <c:v>-1.9000000000000021</c:v>
                </c:pt>
                <c:pt idx="311">
                  <c:v>-1.9000000000000021</c:v>
                </c:pt>
                <c:pt idx="312">
                  <c:v>-1.9000000000000021</c:v>
                </c:pt>
                <c:pt idx="313">
                  <c:v>-1.8999999999999986</c:v>
                </c:pt>
                <c:pt idx="314">
                  <c:v>-1.8999999999999986</c:v>
                </c:pt>
                <c:pt idx="315">
                  <c:v>-1.8999999999999986</c:v>
                </c:pt>
                <c:pt idx="316">
                  <c:v>-1.8000000000000043</c:v>
                </c:pt>
                <c:pt idx="317">
                  <c:v>-1.8000000000000043</c:v>
                </c:pt>
                <c:pt idx="318">
                  <c:v>-1.8000000000000007</c:v>
                </c:pt>
                <c:pt idx="319">
                  <c:v>-1.8000000000000007</c:v>
                </c:pt>
                <c:pt idx="320">
                  <c:v>-1.7800000000000011</c:v>
                </c:pt>
                <c:pt idx="321">
                  <c:v>-1.7600000000000016</c:v>
                </c:pt>
                <c:pt idx="322">
                  <c:v>-1.7000000000000028</c:v>
                </c:pt>
                <c:pt idx="323">
                  <c:v>-1.7000000000000028</c:v>
                </c:pt>
                <c:pt idx="324">
                  <c:v>-1.7000000000000028</c:v>
                </c:pt>
                <c:pt idx="325">
                  <c:v>-1.7000000000000028</c:v>
                </c:pt>
                <c:pt idx="326">
                  <c:v>-1.7000000000000028</c:v>
                </c:pt>
                <c:pt idx="327">
                  <c:v>-1.7000000000000028</c:v>
                </c:pt>
                <c:pt idx="328">
                  <c:v>-1.6999999999999993</c:v>
                </c:pt>
                <c:pt idx="329">
                  <c:v>-1.6999999999999993</c:v>
                </c:pt>
                <c:pt idx="330">
                  <c:v>-1.6999999999999993</c:v>
                </c:pt>
                <c:pt idx="331">
                  <c:v>-1.6999999999999957</c:v>
                </c:pt>
                <c:pt idx="332">
                  <c:v>-1.640500000000003</c:v>
                </c:pt>
                <c:pt idx="333">
                  <c:v>-1.6000000000000014</c:v>
                </c:pt>
                <c:pt idx="334">
                  <c:v>-1.6000000000000014</c:v>
                </c:pt>
                <c:pt idx="335">
                  <c:v>-1.6000000000000014</c:v>
                </c:pt>
                <c:pt idx="336">
                  <c:v>-1.6000000000000014</c:v>
                </c:pt>
                <c:pt idx="337">
                  <c:v>-1.6000000000000014</c:v>
                </c:pt>
                <c:pt idx="338">
                  <c:v>-1.6000000000000014</c:v>
                </c:pt>
                <c:pt idx="339">
                  <c:v>-1.6000000000000014</c:v>
                </c:pt>
                <c:pt idx="340">
                  <c:v>-1.6000000000000014</c:v>
                </c:pt>
                <c:pt idx="341">
                  <c:v>-1.5999999999999979</c:v>
                </c:pt>
                <c:pt idx="342">
                  <c:v>-1.5999999999999979</c:v>
                </c:pt>
                <c:pt idx="343">
                  <c:v>-1.5999999999999979</c:v>
                </c:pt>
                <c:pt idx="344">
                  <c:v>-1.5999999999999943</c:v>
                </c:pt>
                <c:pt idx="345">
                  <c:v>-1.5</c:v>
                </c:pt>
                <c:pt idx="346">
                  <c:v>-1.5</c:v>
                </c:pt>
                <c:pt idx="347">
                  <c:v>-1.5</c:v>
                </c:pt>
                <c:pt idx="348">
                  <c:v>-1.5</c:v>
                </c:pt>
                <c:pt idx="349">
                  <c:v>-1.5</c:v>
                </c:pt>
                <c:pt idx="350">
                  <c:v>-1.5</c:v>
                </c:pt>
                <c:pt idx="351">
                  <c:v>-1.5</c:v>
                </c:pt>
                <c:pt idx="352">
                  <c:v>-1.4000000000000057</c:v>
                </c:pt>
                <c:pt idx="353">
                  <c:v>-1.3999999999999986</c:v>
                </c:pt>
                <c:pt idx="354">
                  <c:v>-1.3999999999999986</c:v>
                </c:pt>
                <c:pt idx="355">
                  <c:v>-1.3999999999999986</c:v>
                </c:pt>
                <c:pt idx="356">
                  <c:v>-1.3999999999999986</c:v>
                </c:pt>
                <c:pt idx="357">
                  <c:v>-1.3999999999999986</c:v>
                </c:pt>
                <c:pt idx="358">
                  <c:v>-1.3999999999999986</c:v>
                </c:pt>
                <c:pt idx="359">
                  <c:v>-1.3000000000000043</c:v>
                </c:pt>
                <c:pt idx="360">
                  <c:v>-1.3000000000000007</c:v>
                </c:pt>
                <c:pt idx="361">
                  <c:v>-1.3000000000000007</c:v>
                </c:pt>
                <c:pt idx="362">
                  <c:v>-1.3000000000000007</c:v>
                </c:pt>
                <c:pt idx="363">
                  <c:v>-1.3000000000000007</c:v>
                </c:pt>
                <c:pt idx="364">
                  <c:v>-1.2999999999999972</c:v>
                </c:pt>
                <c:pt idx="365">
                  <c:v>-1.2999999999999972</c:v>
                </c:pt>
                <c:pt idx="366">
                  <c:v>-1.2899999999999991</c:v>
                </c:pt>
                <c:pt idx="367">
                  <c:v>-1.220000000000006</c:v>
                </c:pt>
                <c:pt idx="368">
                  <c:v>-1.2000000000000028</c:v>
                </c:pt>
                <c:pt idx="369">
                  <c:v>-1.2000000000000028</c:v>
                </c:pt>
                <c:pt idx="370">
                  <c:v>-1.2000000000000028</c:v>
                </c:pt>
                <c:pt idx="371">
                  <c:v>-1.2000000000000028</c:v>
                </c:pt>
                <c:pt idx="372">
                  <c:v>-1.2000000000000028</c:v>
                </c:pt>
                <c:pt idx="373">
                  <c:v>-1.2000000000000028</c:v>
                </c:pt>
                <c:pt idx="374">
                  <c:v>-1.1999999999999993</c:v>
                </c:pt>
                <c:pt idx="375">
                  <c:v>-1.1999999999999993</c:v>
                </c:pt>
                <c:pt idx="376">
                  <c:v>-1.1000000000000014</c:v>
                </c:pt>
                <c:pt idx="377">
                  <c:v>-1.1000000000000014</c:v>
                </c:pt>
                <c:pt idx="378">
                  <c:v>-1.1000000000000014</c:v>
                </c:pt>
                <c:pt idx="379">
                  <c:v>-1.1000000000000014</c:v>
                </c:pt>
                <c:pt idx="380">
                  <c:v>-1.1000000000000014</c:v>
                </c:pt>
                <c:pt idx="381">
                  <c:v>-1.1000000000000014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-0.90000000000000568</c:v>
                </c:pt>
                <c:pt idx="386">
                  <c:v>-0.90000000000000213</c:v>
                </c:pt>
                <c:pt idx="387">
                  <c:v>-0.89999999999999858</c:v>
                </c:pt>
                <c:pt idx="388">
                  <c:v>-0.89999999999999858</c:v>
                </c:pt>
                <c:pt idx="389">
                  <c:v>-0.87000000000000099</c:v>
                </c:pt>
                <c:pt idx="390">
                  <c:v>-0.80000000000000426</c:v>
                </c:pt>
                <c:pt idx="391">
                  <c:v>-0.80000000000000071</c:v>
                </c:pt>
                <c:pt idx="392">
                  <c:v>-0.79999999999999716</c:v>
                </c:pt>
                <c:pt idx="393">
                  <c:v>-0.79999999999999716</c:v>
                </c:pt>
                <c:pt idx="394">
                  <c:v>-0.79999999999999716</c:v>
                </c:pt>
                <c:pt idx="395">
                  <c:v>-0.79999999999999716</c:v>
                </c:pt>
                <c:pt idx="396">
                  <c:v>-0.69999999999999929</c:v>
                </c:pt>
                <c:pt idx="397">
                  <c:v>-0.69999999999999574</c:v>
                </c:pt>
                <c:pt idx="398">
                  <c:v>-0.60000000000000142</c:v>
                </c:pt>
                <c:pt idx="399">
                  <c:v>-0.59999999999999432</c:v>
                </c:pt>
                <c:pt idx="400">
                  <c:v>-0.5</c:v>
                </c:pt>
                <c:pt idx="401">
                  <c:v>-0.5</c:v>
                </c:pt>
                <c:pt idx="402">
                  <c:v>-0.5</c:v>
                </c:pt>
                <c:pt idx="403">
                  <c:v>-0.40000000000000568</c:v>
                </c:pt>
                <c:pt idx="404">
                  <c:v>-0.40000000000000568</c:v>
                </c:pt>
                <c:pt idx="405">
                  <c:v>-0.40000000000000568</c:v>
                </c:pt>
                <c:pt idx="406">
                  <c:v>-0.39999999999999858</c:v>
                </c:pt>
                <c:pt idx="407">
                  <c:v>-0.39999999999999858</c:v>
                </c:pt>
                <c:pt idx="408">
                  <c:v>-0.39999999999999858</c:v>
                </c:pt>
                <c:pt idx="409">
                  <c:v>-0.39999999999999858</c:v>
                </c:pt>
                <c:pt idx="410">
                  <c:v>-0.39999999999999858</c:v>
                </c:pt>
                <c:pt idx="411">
                  <c:v>-0.39999999999999858</c:v>
                </c:pt>
                <c:pt idx="412">
                  <c:v>-0.20000000000000284</c:v>
                </c:pt>
                <c:pt idx="413">
                  <c:v>-0.19999999999999574</c:v>
                </c:pt>
                <c:pt idx="414">
                  <c:v>-0.10000000000000142</c:v>
                </c:pt>
                <c:pt idx="415">
                  <c:v>-0.10000000000000142</c:v>
                </c:pt>
                <c:pt idx="416">
                  <c:v>-0.10000000000000142</c:v>
                </c:pt>
                <c:pt idx="417">
                  <c:v>-0.10000000000000142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0.10000000000000142</c:v>
                </c:pt>
                <c:pt idx="423">
                  <c:v>0.10000000000000142</c:v>
                </c:pt>
                <c:pt idx="424">
                  <c:v>0.10000000000000142</c:v>
                </c:pt>
                <c:pt idx="425">
                  <c:v>0.10000000000000142</c:v>
                </c:pt>
                <c:pt idx="426">
                  <c:v>0.10000000000000142</c:v>
                </c:pt>
                <c:pt idx="427">
                  <c:v>0.19999999999999574</c:v>
                </c:pt>
                <c:pt idx="428">
                  <c:v>0.19999999999999574</c:v>
                </c:pt>
                <c:pt idx="429">
                  <c:v>0.19999999999999574</c:v>
                </c:pt>
                <c:pt idx="430">
                  <c:v>0.20000000000000284</c:v>
                </c:pt>
                <c:pt idx="431">
                  <c:v>0.20000000000000284</c:v>
                </c:pt>
                <c:pt idx="432">
                  <c:v>0.29999999999999716</c:v>
                </c:pt>
                <c:pt idx="433">
                  <c:v>0.29999999999999716</c:v>
                </c:pt>
                <c:pt idx="434">
                  <c:v>0.39999999999999858</c:v>
                </c:pt>
                <c:pt idx="435">
                  <c:v>0.40000000000000568</c:v>
                </c:pt>
                <c:pt idx="436">
                  <c:v>0.42000000000000171</c:v>
                </c:pt>
                <c:pt idx="437">
                  <c:v>0.5</c:v>
                </c:pt>
                <c:pt idx="438">
                  <c:v>0.60000000000000142</c:v>
                </c:pt>
                <c:pt idx="439">
                  <c:v>0.60000000000000142</c:v>
                </c:pt>
                <c:pt idx="440">
                  <c:v>0.69999999999999574</c:v>
                </c:pt>
                <c:pt idx="441">
                  <c:v>0.70000000000000284</c:v>
                </c:pt>
                <c:pt idx="442">
                  <c:v>0.70000000000000284</c:v>
                </c:pt>
                <c:pt idx="443">
                  <c:v>0.70000000000000284</c:v>
                </c:pt>
                <c:pt idx="444">
                  <c:v>0.80000000000000071</c:v>
                </c:pt>
                <c:pt idx="445">
                  <c:v>0.80000000000000426</c:v>
                </c:pt>
                <c:pt idx="446">
                  <c:v>0.89000000000000057</c:v>
                </c:pt>
                <c:pt idx="447">
                  <c:v>0.90000000000000568</c:v>
                </c:pt>
                <c:pt idx="448">
                  <c:v>0.98999999999999488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1.1599999999999966</c:v>
                </c:pt>
                <c:pt idx="453">
                  <c:v>1.1999999999999993</c:v>
                </c:pt>
                <c:pt idx="454">
                  <c:v>1.2000000000000028</c:v>
                </c:pt>
                <c:pt idx="455">
                  <c:v>1.2000000000000028</c:v>
                </c:pt>
                <c:pt idx="456">
                  <c:v>1.3999999999999986</c:v>
                </c:pt>
                <c:pt idx="457">
                  <c:v>1.3999999999999986</c:v>
                </c:pt>
                <c:pt idx="458">
                  <c:v>1.3999999999999986</c:v>
                </c:pt>
                <c:pt idx="459">
                  <c:v>1.4000000000000021</c:v>
                </c:pt>
                <c:pt idx="460">
                  <c:v>1.4000000000000021</c:v>
                </c:pt>
                <c:pt idx="461">
                  <c:v>1.4699999999999989</c:v>
                </c:pt>
                <c:pt idx="462">
                  <c:v>1.5</c:v>
                </c:pt>
                <c:pt idx="463">
                  <c:v>1.5500000000000043</c:v>
                </c:pt>
                <c:pt idx="464">
                  <c:v>1.5700000000000003</c:v>
                </c:pt>
                <c:pt idx="465">
                  <c:v>1.6000000000000014</c:v>
                </c:pt>
                <c:pt idx="466">
                  <c:v>1.6000000000000014</c:v>
                </c:pt>
                <c:pt idx="467">
                  <c:v>1.6599999999999966</c:v>
                </c:pt>
                <c:pt idx="468">
                  <c:v>1.6600000000000037</c:v>
                </c:pt>
                <c:pt idx="469">
                  <c:v>1.7000000000000028</c:v>
                </c:pt>
                <c:pt idx="470">
                  <c:v>1.7000000000000028</c:v>
                </c:pt>
                <c:pt idx="471">
                  <c:v>1.7000000000000028</c:v>
                </c:pt>
                <c:pt idx="472">
                  <c:v>1.7100000000000009</c:v>
                </c:pt>
                <c:pt idx="473">
                  <c:v>1.7999999999999972</c:v>
                </c:pt>
                <c:pt idx="474">
                  <c:v>1.8000000000000043</c:v>
                </c:pt>
                <c:pt idx="475">
                  <c:v>1.8000000000000043</c:v>
                </c:pt>
                <c:pt idx="476">
                  <c:v>1.8000000000000043</c:v>
                </c:pt>
                <c:pt idx="477">
                  <c:v>1.8999999999999986</c:v>
                </c:pt>
                <c:pt idx="478">
                  <c:v>1.980000000000004</c:v>
                </c:pt>
                <c:pt idx="479">
                  <c:v>2</c:v>
                </c:pt>
                <c:pt idx="480">
                  <c:v>2.1000000000000014</c:v>
                </c:pt>
                <c:pt idx="481">
                  <c:v>2.4000000000000057</c:v>
                </c:pt>
                <c:pt idx="482">
                  <c:v>2.4000000000000057</c:v>
                </c:pt>
                <c:pt idx="483">
                  <c:v>2.5</c:v>
                </c:pt>
                <c:pt idx="484">
                  <c:v>2.5</c:v>
                </c:pt>
                <c:pt idx="485">
                  <c:v>2.5</c:v>
                </c:pt>
                <c:pt idx="486">
                  <c:v>2.6000000000000014</c:v>
                </c:pt>
                <c:pt idx="487">
                  <c:v>2.7999999999999972</c:v>
                </c:pt>
                <c:pt idx="488">
                  <c:v>3</c:v>
                </c:pt>
                <c:pt idx="489">
                  <c:v>3</c:v>
                </c:pt>
                <c:pt idx="490">
                  <c:v>3.0999999999999979</c:v>
                </c:pt>
                <c:pt idx="491">
                  <c:v>3.1999999999999957</c:v>
                </c:pt>
                <c:pt idx="492">
                  <c:v>3.1999999999999957</c:v>
                </c:pt>
                <c:pt idx="493">
                  <c:v>3.2000000000000028</c:v>
                </c:pt>
                <c:pt idx="494">
                  <c:v>3.2000000000000028</c:v>
                </c:pt>
                <c:pt idx="495">
                  <c:v>3.2999999999999972</c:v>
                </c:pt>
                <c:pt idx="496">
                  <c:v>3.3000000000000043</c:v>
                </c:pt>
                <c:pt idx="497">
                  <c:v>3.3999999999999986</c:v>
                </c:pt>
                <c:pt idx="498">
                  <c:v>3.3999999999999986</c:v>
                </c:pt>
                <c:pt idx="499">
                  <c:v>3.5</c:v>
                </c:pt>
                <c:pt idx="500">
                  <c:v>3.6000000000000014</c:v>
                </c:pt>
                <c:pt idx="501">
                  <c:v>3.7000000000000028</c:v>
                </c:pt>
                <c:pt idx="502">
                  <c:v>3.8999999999999986</c:v>
                </c:pt>
                <c:pt idx="503">
                  <c:v>4.0999999999999979</c:v>
                </c:pt>
                <c:pt idx="504">
                  <c:v>5.7999999999999972</c:v>
                </c:pt>
                <c:pt idx="505">
                  <c:v>6.1000000000000014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2E-471E-AF12-F4A1AE9FC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391424"/>
        <c:axId val="128393216"/>
      </c:scatterChart>
      <c:valAx>
        <c:axId val="128391424"/>
        <c:scaling>
          <c:orientation val="minMax"/>
        </c:scaling>
        <c:delete val="0"/>
        <c:axPos val="b"/>
        <c:majorTickMark val="out"/>
        <c:minorTickMark val="none"/>
        <c:tickLblPos val="nextTo"/>
        <c:crossAx val="128393216"/>
        <c:crosses val="autoZero"/>
        <c:crossBetween val="midCat"/>
      </c:valAx>
      <c:valAx>
        <c:axId val="12839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3914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Jubaila</c:v>
          </c:tx>
          <c:spPr>
            <a:ln w="28575">
              <a:noFill/>
            </a:ln>
          </c:spPr>
          <c:xVal>
            <c:numRef>
              <c:f>Sheet7!$J$1:$J$10</c:f>
              <c:numCache>
                <c:formatCode>General</c:formatCode>
                <c:ptCount val="10"/>
                <c:pt idx="0">
                  <c:v>-25</c:v>
                </c:pt>
                <c:pt idx="1">
                  <c:v>-19.099999999999994</c:v>
                </c:pt>
                <c:pt idx="2">
                  <c:v>-19.700000000000003</c:v>
                </c:pt>
                <c:pt idx="3">
                  <c:v>-23</c:v>
                </c:pt>
                <c:pt idx="4">
                  <c:v>-20.500000000000004</c:v>
                </c:pt>
                <c:pt idx="5">
                  <c:v>-20.399999999999999</c:v>
                </c:pt>
                <c:pt idx="6">
                  <c:v>-20.200000000000003</c:v>
                </c:pt>
                <c:pt idx="7">
                  <c:v>-20</c:v>
                </c:pt>
                <c:pt idx="8">
                  <c:v>-21.299999999999997</c:v>
                </c:pt>
                <c:pt idx="9">
                  <c:v>-21.9</c:v>
                </c:pt>
              </c:numCache>
            </c:numRef>
          </c:xVal>
          <c:yVal>
            <c:numRef>
              <c:f>Sheet7!$K$1:$K$10</c:f>
              <c:numCache>
                <c:formatCode>General</c:formatCode>
                <c:ptCount val="10"/>
                <c:pt idx="0">
                  <c:v>-30.3</c:v>
                </c:pt>
                <c:pt idx="1">
                  <c:v>-24.799999999999997</c:v>
                </c:pt>
                <c:pt idx="2">
                  <c:v>-25.200000000000003</c:v>
                </c:pt>
                <c:pt idx="3">
                  <c:v>-28.400000000000002</c:v>
                </c:pt>
                <c:pt idx="4">
                  <c:v>-23.400000000000002</c:v>
                </c:pt>
                <c:pt idx="5">
                  <c:v>-24.099999999999998</c:v>
                </c:pt>
                <c:pt idx="6">
                  <c:v>-23.900000000000002</c:v>
                </c:pt>
                <c:pt idx="7">
                  <c:v>-22.7</c:v>
                </c:pt>
                <c:pt idx="8">
                  <c:v>-24.599999999999998</c:v>
                </c:pt>
                <c:pt idx="9">
                  <c:v>-25.7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CF-4347-B1E7-82F70178BF22}"/>
            </c:ext>
          </c:extLst>
        </c:ser>
        <c:ser>
          <c:idx val="2"/>
          <c:order val="2"/>
          <c:tx>
            <c:v>tUWAIQ</c:v>
          </c:tx>
          <c:spPr>
            <a:ln w="28575">
              <a:noFill/>
            </a:ln>
          </c:spPr>
          <c:xVal>
            <c:numRef>
              <c:f>Sheet7!$J$20:$J$33</c:f>
              <c:numCache>
                <c:formatCode>General</c:formatCode>
                <c:ptCount val="14"/>
                <c:pt idx="0">
                  <c:v>-18.600000000000001</c:v>
                </c:pt>
                <c:pt idx="1">
                  <c:v>-19.600000000000001</c:v>
                </c:pt>
                <c:pt idx="2">
                  <c:v>-24.7</c:v>
                </c:pt>
                <c:pt idx="3">
                  <c:v>-25.4</c:v>
                </c:pt>
                <c:pt idx="4">
                  <c:v>-25</c:v>
                </c:pt>
                <c:pt idx="5">
                  <c:v>-25.3</c:v>
                </c:pt>
                <c:pt idx="6">
                  <c:v>-25.200000000000003</c:v>
                </c:pt>
                <c:pt idx="7">
                  <c:v>-23.999999999999996</c:v>
                </c:pt>
                <c:pt idx="8">
                  <c:v>-24.4</c:v>
                </c:pt>
                <c:pt idx="9">
                  <c:v>-24.700000000000003</c:v>
                </c:pt>
                <c:pt idx="10">
                  <c:v>-23.700000000000003</c:v>
                </c:pt>
                <c:pt idx="11">
                  <c:v>-25.9</c:v>
                </c:pt>
                <c:pt idx="12">
                  <c:v>-26.2</c:v>
                </c:pt>
                <c:pt idx="13">
                  <c:v>-26.300000000000004</c:v>
                </c:pt>
              </c:numCache>
            </c:numRef>
          </c:xVal>
          <c:yVal>
            <c:numRef>
              <c:f>Sheet7!$K$20:$K$33</c:f>
              <c:numCache>
                <c:formatCode>General</c:formatCode>
                <c:ptCount val="14"/>
                <c:pt idx="0">
                  <c:v>-29.1</c:v>
                </c:pt>
                <c:pt idx="1">
                  <c:v>-29.700000000000003</c:v>
                </c:pt>
                <c:pt idx="2">
                  <c:v>-30.4</c:v>
                </c:pt>
                <c:pt idx="3">
                  <c:v>-30.4</c:v>
                </c:pt>
                <c:pt idx="4">
                  <c:v>-30</c:v>
                </c:pt>
                <c:pt idx="5">
                  <c:v>-30.6</c:v>
                </c:pt>
                <c:pt idx="6">
                  <c:v>-30.400000000000002</c:v>
                </c:pt>
                <c:pt idx="7">
                  <c:v>-27.9</c:v>
                </c:pt>
                <c:pt idx="8">
                  <c:v>-28.299999999999997</c:v>
                </c:pt>
                <c:pt idx="9">
                  <c:v>-29</c:v>
                </c:pt>
                <c:pt idx="10">
                  <c:v>-27.800000000000004</c:v>
                </c:pt>
                <c:pt idx="11">
                  <c:v>-29.199999999999996</c:v>
                </c:pt>
                <c:pt idx="12">
                  <c:v>-29.4</c:v>
                </c:pt>
                <c:pt idx="13">
                  <c:v>-29.900000000000002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CF-4347-B1E7-82F70178BF22}"/>
            </c:ext>
          </c:extLst>
        </c:ser>
        <c:ser>
          <c:idx val="0"/>
          <c:order val="0"/>
          <c:tx>
            <c:v>hANIFA</c:v>
          </c:tx>
          <c:spPr>
            <a:ln w="28575">
              <a:noFill/>
            </a:ln>
          </c:spPr>
          <c:xVal>
            <c:numRef>
              <c:f>Sheet7!$J$11:$J$19</c:f>
              <c:numCache>
                <c:formatCode>General</c:formatCode>
                <c:ptCount val="9"/>
                <c:pt idx="0">
                  <c:v>-18.399999999999999</c:v>
                </c:pt>
                <c:pt idx="1">
                  <c:v>-22.699999999999996</c:v>
                </c:pt>
                <c:pt idx="2">
                  <c:v>-24</c:v>
                </c:pt>
                <c:pt idx="3">
                  <c:v>-24.500000000000004</c:v>
                </c:pt>
                <c:pt idx="4">
                  <c:v>-24.599999999999998</c:v>
                </c:pt>
                <c:pt idx="5">
                  <c:v>-22.2</c:v>
                </c:pt>
                <c:pt idx="6">
                  <c:v>-28</c:v>
                </c:pt>
                <c:pt idx="7">
                  <c:v>-28.099999999999998</c:v>
                </c:pt>
                <c:pt idx="8">
                  <c:v>-26.5</c:v>
                </c:pt>
              </c:numCache>
            </c:numRef>
          </c:xVal>
          <c:yVal>
            <c:numRef>
              <c:f>Sheet7!$K$11:$K$19</c:f>
              <c:numCache>
                <c:formatCode>General</c:formatCode>
                <c:ptCount val="9"/>
                <c:pt idx="0">
                  <c:v>-28.700000000000003</c:v>
                </c:pt>
                <c:pt idx="1">
                  <c:v>-28.499999999999996</c:v>
                </c:pt>
                <c:pt idx="2">
                  <c:v>-29.400000000000002</c:v>
                </c:pt>
                <c:pt idx="3">
                  <c:v>-29.6</c:v>
                </c:pt>
                <c:pt idx="4">
                  <c:v>-29.599999999999998</c:v>
                </c:pt>
                <c:pt idx="5">
                  <c:v>-26.299999999999997</c:v>
                </c:pt>
                <c:pt idx="6">
                  <c:v>-32</c:v>
                </c:pt>
                <c:pt idx="7">
                  <c:v>-33.799999999999997</c:v>
                </c:pt>
                <c:pt idx="8">
                  <c:v>-30.9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CF-4347-B1E7-82F70178B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40192"/>
        <c:axId val="128441728"/>
      </c:scatterChart>
      <c:valAx>
        <c:axId val="12844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441728"/>
        <c:crosses val="autoZero"/>
        <c:crossBetween val="midCat"/>
      </c:valAx>
      <c:valAx>
        <c:axId val="128441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844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hANIFA</c:v>
          </c:tx>
          <c:spPr>
            <a:ln w="28575">
              <a:noFill/>
            </a:ln>
          </c:spPr>
          <c:xVal>
            <c:numRef>
              <c:f>Sheet7!$J$11:$J$19</c:f>
              <c:numCache>
                <c:formatCode>General</c:formatCode>
                <c:ptCount val="9"/>
                <c:pt idx="0">
                  <c:v>-18.399999999999999</c:v>
                </c:pt>
                <c:pt idx="1">
                  <c:v>-22.699999999999996</c:v>
                </c:pt>
                <c:pt idx="2">
                  <c:v>-24</c:v>
                </c:pt>
                <c:pt idx="3">
                  <c:v>-24.500000000000004</c:v>
                </c:pt>
                <c:pt idx="4">
                  <c:v>-24.599999999999998</c:v>
                </c:pt>
                <c:pt idx="5">
                  <c:v>-22.2</c:v>
                </c:pt>
                <c:pt idx="6">
                  <c:v>-28</c:v>
                </c:pt>
                <c:pt idx="7">
                  <c:v>-28.099999999999998</c:v>
                </c:pt>
                <c:pt idx="8">
                  <c:v>-26.5</c:v>
                </c:pt>
              </c:numCache>
            </c:numRef>
          </c:xVal>
          <c:yVal>
            <c:numRef>
              <c:f>Sheet7!$K$11:$K$19</c:f>
              <c:numCache>
                <c:formatCode>General</c:formatCode>
                <c:ptCount val="9"/>
                <c:pt idx="0">
                  <c:v>-28.700000000000003</c:v>
                </c:pt>
                <c:pt idx="1">
                  <c:v>-28.499999999999996</c:v>
                </c:pt>
                <c:pt idx="2">
                  <c:v>-29.400000000000002</c:v>
                </c:pt>
                <c:pt idx="3">
                  <c:v>-29.6</c:v>
                </c:pt>
                <c:pt idx="4">
                  <c:v>-29.599999999999998</c:v>
                </c:pt>
                <c:pt idx="5">
                  <c:v>-26.299999999999997</c:v>
                </c:pt>
                <c:pt idx="6">
                  <c:v>-32</c:v>
                </c:pt>
                <c:pt idx="7">
                  <c:v>-33.799999999999997</c:v>
                </c:pt>
                <c:pt idx="8">
                  <c:v>-30.9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E6-4DF8-AE32-CD386F32E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93920"/>
        <c:axId val="128595456"/>
      </c:scatterChart>
      <c:valAx>
        <c:axId val="12859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595456"/>
        <c:crosses val="autoZero"/>
        <c:crossBetween val="midCat"/>
      </c:valAx>
      <c:valAx>
        <c:axId val="128595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93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tUWAIQ</c:v>
          </c:tx>
          <c:spPr>
            <a:ln w="28575">
              <a:noFill/>
            </a:ln>
          </c:spPr>
          <c:xVal>
            <c:numRef>
              <c:f>Sheet7!$J$20:$J$33</c:f>
              <c:numCache>
                <c:formatCode>General</c:formatCode>
                <c:ptCount val="14"/>
                <c:pt idx="0">
                  <c:v>-18.600000000000001</c:v>
                </c:pt>
                <c:pt idx="1">
                  <c:v>-19.600000000000001</c:v>
                </c:pt>
                <c:pt idx="2">
                  <c:v>-24.7</c:v>
                </c:pt>
                <c:pt idx="3">
                  <c:v>-25.4</c:v>
                </c:pt>
                <c:pt idx="4">
                  <c:v>-25</c:v>
                </c:pt>
                <c:pt idx="5">
                  <c:v>-25.3</c:v>
                </c:pt>
                <c:pt idx="6">
                  <c:v>-25.200000000000003</c:v>
                </c:pt>
                <c:pt idx="7">
                  <c:v>-23.999999999999996</c:v>
                </c:pt>
                <c:pt idx="8">
                  <c:v>-24.4</c:v>
                </c:pt>
                <c:pt idx="9">
                  <c:v>-24.700000000000003</c:v>
                </c:pt>
                <c:pt idx="10">
                  <c:v>-23.700000000000003</c:v>
                </c:pt>
                <c:pt idx="11">
                  <c:v>-25.9</c:v>
                </c:pt>
                <c:pt idx="12">
                  <c:v>-26.2</c:v>
                </c:pt>
                <c:pt idx="13">
                  <c:v>-26.300000000000004</c:v>
                </c:pt>
              </c:numCache>
            </c:numRef>
          </c:xVal>
          <c:yVal>
            <c:numRef>
              <c:f>Sheet7!$K$20:$K$33</c:f>
              <c:numCache>
                <c:formatCode>General</c:formatCode>
                <c:ptCount val="14"/>
                <c:pt idx="0">
                  <c:v>-29.1</c:v>
                </c:pt>
                <c:pt idx="1">
                  <c:v>-29.700000000000003</c:v>
                </c:pt>
                <c:pt idx="2">
                  <c:v>-30.4</c:v>
                </c:pt>
                <c:pt idx="3">
                  <c:v>-30.4</c:v>
                </c:pt>
                <c:pt idx="4">
                  <c:v>-30</c:v>
                </c:pt>
                <c:pt idx="5">
                  <c:v>-30.6</c:v>
                </c:pt>
                <c:pt idx="6">
                  <c:v>-30.400000000000002</c:v>
                </c:pt>
                <c:pt idx="7">
                  <c:v>-27.9</c:v>
                </c:pt>
                <c:pt idx="8">
                  <c:v>-28.299999999999997</c:v>
                </c:pt>
                <c:pt idx="9">
                  <c:v>-29</c:v>
                </c:pt>
                <c:pt idx="10">
                  <c:v>-27.800000000000004</c:v>
                </c:pt>
                <c:pt idx="11">
                  <c:v>-29.199999999999996</c:v>
                </c:pt>
                <c:pt idx="12">
                  <c:v>-29.4</c:v>
                </c:pt>
                <c:pt idx="13">
                  <c:v>-29.900000000000002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24-451F-832F-5FCCDA20D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628224"/>
        <c:axId val="128629760"/>
      </c:scatterChart>
      <c:valAx>
        <c:axId val="12862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629760"/>
        <c:crosses val="autoZero"/>
        <c:crossBetween val="midCat"/>
      </c:valAx>
      <c:valAx>
        <c:axId val="128629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6282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Sheet2!$B$2:$B$63</c:f>
              <c:numCache>
                <c:formatCode>General</c:formatCode>
                <c:ptCount val="62"/>
                <c:pt idx="0">
                  <c:v>-41.5</c:v>
                </c:pt>
                <c:pt idx="1">
                  <c:v>-41.3</c:v>
                </c:pt>
                <c:pt idx="2">
                  <c:v>-38.799999999999997</c:v>
                </c:pt>
                <c:pt idx="3">
                  <c:v>-38.57</c:v>
                </c:pt>
                <c:pt idx="4">
                  <c:v>-38.5</c:v>
                </c:pt>
                <c:pt idx="5">
                  <c:v>-38.159999999999997</c:v>
                </c:pt>
                <c:pt idx="6">
                  <c:v>-37.049999999999997</c:v>
                </c:pt>
                <c:pt idx="7">
                  <c:v>-36.94</c:v>
                </c:pt>
                <c:pt idx="8">
                  <c:v>-36.53</c:v>
                </c:pt>
                <c:pt idx="9">
                  <c:v>-36.5</c:v>
                </c:pt>
                <c:pt idx="10">
                  <c:v>-36.5</c:v>
                </c:pt>
                <c:pt idx="11">
                  <c:v>-36.4</c:v>
                </c:pt>
                <c:pt idx="12">
                  <c:v>-36.299999999999997</c:v>
                </c:pt>
                <c:pt idx="13">
                  <c:v>-36.200000000000003</c:v>
                </c:pt>
                <c:pt idx="14">
                  <c:v>-36</c:v>
                </c:pt>
                <c:pt idx="15">
                  <c:v>-35.200000000000003</c:v>
                </c:pt>
                <c:pt idx="16">
                  <c:v>-35.1</c:v>
                </c:pt>
                <c:pt idx="17">
                  <c:v>-35.1</c:v>
                </c:pt>
                <c:pt idx="18">
                  <c:v>-35.1</c:v>
                </c:pt>
                <c:pt idx="19">
                  <c:v>-34.9</c:v>
                </c:pt>
                <c:pt idx="20">
                  <c:v>-34.799999999999997</c:v>
                </c:pt>
                <c:pt idx="21">
                  <c:v>-34.799999999999997</c:v>
                </c:pt>
                <c:pt idx="22">
                  <c:v>-34.799999999999997</c:v>
                </c:pt>
                <c:pt idx="23">
                  <c:v>-34.700000000000003</c:v>
                </c:pt>
                <c:pt idx="24">
                  <c:v>-34.700000000000003</c:v>
                </c:pt>
                <c:pt idx="25">
                  <c:v>-34.299999999999997</c:v>
                </c:pt>
                <c:pt idx="26">
                  <c:v>-34</c:v>
                </c:pt>
                <c:pt idx="27">
                  <c:v>-33.964333333333336</c:v>
                </c:pt>
                <c:pt idx="28">
                  <c:v>-33.9</c:v>
                </c:pt>
                <c:pt idx="29">
                  <c:v>-33.9</c:v>
                </c:pt>
                <c:pt idx="30">
                  <c:v>-33.880000000000003</c:v>
                </c:pt>
                <c:pt idx="31">
                  <c:v>-33.6</c:v>
                </c:pt>
                <c:pt idx="32">
                  <c:v>-33.5</c:v>
                </c:pt>
                <c:pt idx="33">
                  <c:v>-33.1</c:v>
                </c:pt>
                <c:pt idx="34">
                  <c:v>-32.6</c:v>
                </c:pt>
                <c:pt idx="35">
                  <c:v>-32.6</c:v>
                </c:pt>
                <c:pt idx="36">
                  <c:v>-32.4</c:v>
                </c:pt>
                <c:pt idx="37">
                  <c:v>-32.4</c:v>
                </c:pt>
                <c:pt idx="38">
                  <c:v>-32.299999999999997</c:v>
                </c:pt>
                <c:pt idx="39">
                  <c:v>-31.9</c:v>
                </c:pt>
                <c:pt idx="40">
                  <c:v>-31.7</c:v>
                </c:pt>
                <c:pt idx="41">
                  <c:v>-31.6</c:v>
                </c:pt>
                <c:pt idx="42">
                  <c:v>-31.6</c:v>
                </c:pt>
                <c:pt idx="43">
                  <c:v>-31.4</c:v>
                </c:pt>
                <c:pt idx="44">
                  <c:v>-31.3</c:v>
                </c:pt>
                <c:pt idx="45">
                  <c:v>-30.4</c:v>
                </c:pt>
                <c:pt idx="46">
                  <c:v>-30</c:v>
                </c:pt>
                <c:pt idx="47">
                  <c:v>-30</c:v>
                </c:pt>
                <c:pt idx="48">
                  <c:v>-29.8</c:v>
                </c:pt>
                <c:pt idx="49">
                  <c:v>-29.7</c:v>
                </c:pt>
                <c:pt idx="50">
                  <c:v>-29.396705882352943</c:v>
                </c:pt>
                <c:pt idx="51">
                  <c:v>-29.2</c:v>
                </c:pt>
                <c:pt idx="52">
                  <c:v>-29</c:v>
                </c:pt>
                <c:pt idx="53">
                  <c:v>-28.8</c:v>
                </c:pt>
                <c:pt idx="54">
                  <c:v>-28.5</c:v>
                </c:pt>
                <c:pt idx="55">
                  <c:v>-28</c:v>
                </c:pt>
                <c:pt idx="56">
                  <c:v>-27.9</c:v>
                </c:pt>
                <c:pt idx="57">
                  <c:v>-27</c:v>
                </c:pt>
                <c:pt idx="58">
                  <c:v>-26.8</c:v>
                </c:pt>
                <c:pt idx="59">
                  <c:v>-25.7</c:v>
                </c:pt>
                <c:pt idx="60">
                  <c:v>-25.5</c:v>
                </c:pt>
                <c:pt idx="61">
                  <c:v>-24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5C-41A0-95C0-F1451F079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271360"/>
        <c:axId val="116310016"/>
      </c:lineChart>
      <c:catAx>
        <c:axId val="116271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10016"/>
        <c:crosses val="autoZero"/>
        <c:auto val="1"/>
        <c:lblAlgn val="ctr"/>
        <c:lblOffset val="100"/>
        <c:noMultiLvlLbl val="0"/>
      </c:catAx>
      <c:valAx>
        <c:axId val="116310016"/>
        <c:scaling>
          <c:orientation val="minMax"/>
          <c:max val="-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271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Sheet2!$C$2:$C$63</c:f>
              <c:numCache>
                <c:formatCode>General</c:formatCode>
                <c:ptCount val="62"/>
                <c:pt idx="0">
                  <c:v>-40.5</c:v>
                </c:pt>
                <c:pt idx="1">
                  <c:v>-37.299999999999997</c:v>
                </c:pt>
                <c:pt idx="2">
                  <c:v>-37.1</c:v>
                </c:pt>
                <c:pt idx="3">
                  <c:v>-36.5</c:v>
                </c:pt>
                <c:pt idx="4">
                  <c:v>-36.1</c:v>
                </c:pt>
                <c:pt idx="5">
                  <c:v>-35.799999999999997</c:v>
                </c:pt>
                <c:pt idx="6">
                  <c:v>-35.6</c:v>
                </c:pt>
                <c:pt idx="7">
                  <c:v>-34.799999999999997</c:v>
                </c:pt>
                <c:pt idx="8">
                  <c:v>-34.44</c:v>
                </c:pt>
                <c:pt idx="9">
                  <c:v>-34</c:v>
                </c:pt>
                <c:pt idx="10">
                  <c:v>-33.9</c:v>
                </c:pt>
                <c:pt idx="11">
                  <c:v>-33.9</c:v>
                </c:pt>
                <c:pt idx="12">
                  <c:v>-33.33</c:v>
                </c:pt>
                <c:pt idx="13">
                  <c:v>-33.33</c:v>
                </c:pt>
                <c:pt idx="14">
                  <c:v>-33.06</c:v>
                </c:pt>
                <c:pt idx="15">
                  <c:v>-32.9</c:v>
                </c:pt>
                <c:pt idx="16">
                  <c:v>-32.9</c:v>
                </c:pt>
                <c:pt idx="17">
                  <c:v>-32.5</c:v>
                </c:pt>
                <c:pt idx="18">
                  <c:v>-32.4</c:v>
                </c:pt>
                <c:pt idx="19">
                  <c:v>-32.4</c:v>
                </c:pt>
                <c:pt idx="20">
                  <c:v>-32.4</c:v>
                </c:pt>
                <c:pt idx="21">
                  <c:v>-32.22</c:v>
                </c:pt>
                <c:pt idx="22">
                  <c:v>-32</c:v>
                </c:pt>
                <c:pt idx="23">
                  <c:v>-32</c:v>
                </c:pt>
                <c:pt idx="24">
                  <c:v>-31.8</c:v>
                </c:pt>
                <c:pt idx="25">
                  <c:v>-31.4</c:v>
                </c:pt>
                <c:pt idx="26">
                  <c:v>-31.39</c:v>
                </c:pt>
                <c:pt idx="27">
                  <c:v>-31.2</c:v>
                </c:pt>
                <c:pt idx="28">
                  <c:v>-31.2</c:v>
                </c:pt>
                <c:pt idx="29">
                  <c:v>-30.9</c:v>
                </c:pt>
                <c:pt idx="30">
                  <c:v>-30.8</c:v>
                </c:pt>
                <c:pt idx="31">
                  <c:v>-30.632676470588233</c:v>
                </c:pt>
                <c:pt idx="32">
                  <c:v>-30.6</c:v>
                </c:pt>
                <c:pt idx="33">
                  <c:v>-30.6</c:v>
                </c:pt>
                <c:pt idx="34">
                  <c:v>-30.6</c:v>
                </c:pt>
                <c:pt idx="35">
                  <c:v>-30.5</c:v>
                </c:pt>
                <c:pt idx="36">
                  <c:v>-30.4</c:v>
                </c:pt>
                <c:pt idx="37">
                  <c:v>-30.3</c:v>
                </c:pt>
                <c:pt idx="38">
                  <c:v>-30</c:v>
                </c:pt>
                <c:pt idx="39">
                  <c:v>-30</c:v>
                </c:pt>
                <c:pt idx="40">
                  <c:v>-30</c:v>
                </c:pt>
                <c:pt idx="41">
                  <c:v>-29.9</c:v>
                </c:pt>
                <c:pt idx="42">
                  <c:v>-29.8</c:v>
                </c:pt>
                <c:pt idx="43">
                  <c:v>-29.8</c:v>
                </c:pt>
                <c:pt idx="44">
                  <c:v>-29.7</c:v>
                </c:pt>
                <c:pt idx="45">
                  <c:v>-28.33</c:v>
                </c:pt>
                <c:pt idx="46">
                  <c:v>-28.2</c:v>
                </c:pt>
                <c:pt idx="47">
                  <c:v>-28.06</c:v>
                </c:pt>
                <c:pt idx="48">
                  <c:v>-27.756205882352941</c:v>
                </c:pt>
                <c:pt idx="49">
                  <c:v>-27.2</c:v>
                </c:pt>
                <c:pt idx="50">
                  <c:v>-27</c:v>
                </c:pt>
                <c:pt idx="51">
                  <c:v>-26.4</c:v>
                </c:pt>
                <c:pt idx="52">
                  <c:v>-26</c:v>
                </c:pt>
                <c:pt idx="53">
                  <c:v>-25.9</c:v>
                </c:pt>
                <c:pt idx="54">
                  <c:v>-25.6</c:v>
                </c:pt>
                <c:pt idx="55">
                  <c:v>-25.5</c:v>
                </c:pt>
                <c:pt idx="56">
                  <c:v>-23.6</c:v>
                </c:pt>
                <c:pt idx="57">
                  <c:v>-22.6</c:v>
                </c:pt>
                <c:pt idx="58">
                  <c:v>-22.2</c:v>
                </c:pt>
                <c:pt idx="59">
                  <c:v>-20.5</c:v>
                </c:pt>
                <c:pt idx="60">
                  <c:v>-20</c:v>
                </c:pt>
                <c:pt idx="61">
                  <c:v>-19.8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8E-4ACB-B5C8-CAB91D8FE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100480"/>
        <c:axId val="116317184"/>
      </c:lineChart>
      <c:catAx>
        <c:axId val="116100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17184"/>
        <c:crosses val="autoZero"/>
        <c:auto val="1"/>
        <c:lblAlgn val="ctr"/>
        <c:lblOffset val="100"/>
        <c:noMultiLvlLbl val="0"/>
      </c:catAx>
      <c:valAx>
        <c:axId val="116317184"/>
        <c:scaling>
          <c:orientation val="minMax"/>
          <c:max val="-15"/>
        </c:scaling>
        <c:delete val="0"/>
        <c:axPos val="l"/>
        <c:numFmt formatCode="General" sourceLinked="1"/>
        <c:majorTickMark val="out"/>
        <c:minorTickMark val="none"/>
        <c:tickLblPos val="nextTo"/>
        <c:crossAx val="116100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13" Type="http://schemas.openxmlformats.org/officeDocument/2006/relationships/chart" Target="../charts/chart23.xml"/><Relationship Id="rId18" Type="http://schemas.openxmlformats.org/officeDocument/2006/relationships/chart" Target="../charts/chart28.xml"/><Relationship Id="rId26" Type="http://schemas.openxmlformats.org/officeDocument/2006/relationships/chart" Target="../charts/chart36.xml"/><Relationship Id="rId3" Type="http://schemas.openxmlformats.org/officeDocument/2006/relationships/chart" Target="../charts/chart13.xml"/><Relationship Id="rId21" Type="http://schemas.openxmlformats.org/officeDocument/2006/relationships/chart" Target="../charts/chart31.xml"/><Relationship Id="rId7" Type="http://schemas.openxmlformats.org/officeDocument/2006/relationships/chart" Target="../charts/chart17.xml"/><Relationship Id="rId12" Type="http://schemas.openxmlformats.org/officeDocument/2006/relationships/chart" Target="../charts/chart22.xml"/><Relationship Id="rId17" Type="http://schemas.openxmlformats.org/officeDocument/2006/relationships/chart" Target="../charts/chart27.xml"/><Relationship Id="rId25" Type="http://schemas.openxmlformats.org/officeDocument/2006/relationships/chart" Target="../charts/chart35.xml"/><Relationship Id="rId2" Type="http://schemas.openxmlformats.org/officeDocument/2006/relationships/chart" Target="../charts/chart12.xml"/><Relationship Id="rId16" Type="http://schemas.openxmlformats.org/officeDocument/2006/relationships/chart" Target="../charts/chart26.xml"/><Relationship Id="rId20" Type="http://schemas.openxmlformats.org/officeDocument/2006/relationships/chart" Target="../charts/chart30.xml"/><Relationship Id="rId29" Type="http://schemas.openxmlformats.org/officeDocument/2006/relationships/chart" Target="../charts/chart39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11" Type="http://schemas.openxmlformats.org/officeDocument/2006/relationships/chart" Target="../charts/chart21.xml"/><Relationship Id="rId24" Type="http://schemas.openxmlformats.org/officeDocument/2006/relationships/chart" Target="../charts/chart34.xml"/><Relationship Id="rId5" Type="http://schemas.openxmlformats.org/officeDocument/2006/relationships/chart" Target="../charts/chart15.xml"/><Relationship Id="rId15" Type="http://schemas.openxmlformats.org/officeDocument/2006/relationships/chart" Target="../charts/chart25.xml"/><Relationship Id="rId23" Type="http://schemas.openxmlformats.org/officeDocument/2006/relationships/chart" Target="../charts/chart33.xml"/><Relationship Id="rId28" Type="http://schemas.openxmlformats.org/officeDocument/2006/relationships/chart" Target="../charts/chart38.xml"/><Relationship Id="rId10" Type="http://schemas.openxmlformats.org/officeDocument/2006/relationships/chart" Target="../charts/chart20.xml"/><Relationship Id="rId19" Type="http://schemas.openxmlformats.org/officeDocument/2006/relationships/chart" Target="../charts/chart29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Relationship Id="rId14" Type="http://schemas.openxmlformats.org/officeDocument/2006/relationships/chart" Target="../charts/chart24.xml"/><Relationship Id="rId22" Type="http://schemas.openxmlformats.org/officeDocument/2006/relationships/chart" Target="../charts/chart32.xml"/><Relationship Id="rId27" Type="http://schemas.openxmlformats.org/officeDocument/2006/relationships/chart" Target="../charts/chart37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7.xml"/><Relationship Id="rId13" Type="http://schemas.openxmlformats.org/officeDocument/2006/relationships/chart" Target="../charts/chart52.xml"/><Relationship Id="rId18" Type="http://schemas.openxmlformats.org/officeDocument/2006/relationships/chart" Target="../charts/chart57.xml"/><Relationship Id="rId26" Type="http://schemas.openxmlformats.org/officeDocument/2006/relationships/chart" Target="../charts/chart65.xml"/><Relationship Id="rId3" Type="http://schemas.openxmlformats.org/officeDocument/2006/relationships/chart" Target="../charts/chart42.xml"/><Relationship Id="rId21" Type="http://schemas.openxmlformats.org/officeDocument/2006/relationships/chart" Target="../charts/chart60.xml"/><Relationship Id="rId34" Type="http://schemas.openxmlformats.org/officeDocument/2006/relationships/chart" Target="../charts/chart73.xml"/><Relationship Id="rId7" Type="http://schemas.openxmlformats.org/officeDocument/2006/relationships/chart" Target="../charts/chart46.xml"/><Relationship Id="rId12" Type="http://schemas.openxmlformats.org/officeDocument/2006/relationships/chart" Target="../charts/chart51.xml"/><Relationship Id="rId17" Type="http://schemas.openxmlformats.org/officeDocument/2006/relationships/chart" Target="../charts/chart56.xml"/><Relationship Id="rId25" Type="http://schemas.openxmlformats.org/officeDocument/2006/relationships/chart" Target="../charts/chart64.xml"/><Relationship Id="rId33" Type="http://schemas.openxmlformats.org/officeDocument/2006/relationships/chart" Target="../charts/chart72.xml"/><Relationship Id="rId2" Type="http://schemas.openxmlformats.org/officeDocument/2006/relationships/chart" Target="../charts/chart41.xml"/><Relationship Id="rId16" Type="http://schemas.openxmlformats.org/officeDocument/2006/relationships/chart" Target="../charts/chart55.xml"/><Relationship Id="rId20" Type="http://schemas.openxmlformats.org/officeDocument/2006/relationships/chart" Target="../charts/chart59.xml"/><Relationship Id="rId29" Type="http://schemas.openxmlformats.org/officeDocument/2006/relationships/chart" Target="../charts/chart68.xml"/><Relationship Id="rId1" Type="http://schemas.openxmlformats.org/officeDocument/2006/relationships/chart" Target="../charts/chart40.xml"/><Relationship Id="rId6" Type="http://schemas.openxmlformats.org/officeDocument/2006/relationships/chart" Target="../charts/chart45.xml"/><Relationship Id="rId11" Type="http://schemas.openxmlformats.org/officeDocument/2006/relationships/chart" Target="../charts/chart50.xml"/><Relationship Id="rId24" Type="http://schemas.openxmlformats.org/officeDocument/2006/relationships/chart" Target="../charts/chart63.xml"/><Relationship Id="rId32" Type="http://schemas.openxmlformats.org/officeDocument/2006/relationships/chart" Target="../charts/chart71.xml"/><Relationship Id="rId5" Type="http://schemas.openxmlformats.org/officeDocument/2006/relationships/chart" Target="../charts/chart44.xml"/><Relationship Id="rId15" Type="http://schemas.openxmlformats.org/officeDocument/2006/relationships/chart" Target="../charts/chart54.xml"/><Relationship Id="rId23" Type="http://schemas.openxmlformats.org/officeDocument/2006/relationships/chart" Target="../charts/chart62.xml"/><Relationship Id="rId28" Type="http://schemas.openxmlformats.org/officeDocument/2006/relationships/chart" Target="../charts/chart67.xml"/><Relationship Id="rId10" Type="http://schemas.openxmlformats.org/officeDocument/2006/relationships/chart" Target="../charts/chart49.xml"/><Relationship Id="rId19" Type="http://schemas.openxmlformats.org/officeDocument/2006/relationships/chart" Target="../charts/chart58.xml"/><Relationship Id="rId31" Type="http://schemas.openxmlformats.org/officeDocument/2006/relationships/chart" Target="../charts/chart70.xml"/><Relationship Id="rId4" Type="http://schemas.openxmlformats.org/officeDocument/2006/relationships/chart" Target="../charts/chart43.xml"/><Relationship Id="rId9" Type="http://schemas.openxmlformats.org/officeDocument/2006/relationships/chart" Target="../charts/chart48.xml"/><Relationship Id="rId14" Type="http://schemas.openxmlformats.org/officeDocument/2006/relationships/chart" Target="../charts/chart53.xml"/><Relationship Id="rId22" Type="http://schemas.openxmlformats.org/officeDocument/2006/relationships/chart" Target="../charts/chart61.xml"/><Relationship Id="rId27" Type="http://schemas.openxmlformats.org/officeDocument/2006/relationships/chart" Target="../charts/chart66.xml"/><Relationship Id="rId30" Type="http://schemas.openxmlformats.org/officeDocument/2006/relationships/chart" Target="../charts/chart69.xml"/><Relationship Id="rId35" Type="http://schemas.openxmlformats.org/officeDocument/2006/relationships/chart" Target="../charts/chart7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6.xml"/><Relationship Id="rId1" Type="http://schemas.openxmlformats.org/officeDocument/2006/relationships/chart" Target="../charts/chart7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9.xml"/><Relationship Id="rId2" Type="http://schemas.openxmlformats.org/officeDocument/2006/relationships/chart" Target="../charts/chart78.xml"/><Relationship Id="rId1" Type="http://schemas.openxmlformats.org/officeDocument/2006/relationships/chart" Target="../charts/chart7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152399</xdr:colOff>
      <xdr:row>8</xdr:row>
      <xdr:rowOff>100011</xdr:rowOff>
    </xdr:from>
    <xdr:to>
      <xdr:col>27</xdr:col>
      <xdr:colOff>571499</xdr:colOff>
      <xdr:row>40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142874</xdr:colOff>
      <xdr:row>49</xdr:row>
      <xdr:rowOff>100012</xdr:rowOff>
    </xdr:from>
    <xdr:to>
      <xdr:col>29</xdr:col>
      <xdr:colOff>390524</xdr:colOff>
      <xdr:row>82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485775</xdr:colOff>
      <xdr:row>70</xdr:row>
      <xdr:rowOff>23812</xdr:rowOff>
    </xdr:from>
    <xdr:to>
      <xdr:col>13</xdr:col>
      <xdr:colOff>419100</xdr:colOff>
      <xdr:row>84</xdr:row>
      <xdr:rowOff>100012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438150</xdr:colOff>
      <xdr:row>69</xdr:row>
      <xdr:rowOff>185737</xdr:rowOff>
    </xdr:from>
    <xdr:to>
      <xdr:col>11</xdr:col>
      <xdr:colOff>742950</xdr:colOff>
      <xdr:row>84</xdr:row>
      <xdr:rowOff>71437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76200</xdr:colOff>
      <xdr:row>45</xdr:row>
      <xdr:rowOff>157162</xdr:rowOff>
    </xdr:from>
    <xdr:to>
      <xdr:col>22</xdr:col>
      <xdr:colOff>628650</xdr:colOff>
      <xdr:row>60</xdr:row>
      <xdr:rowOff>42862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142875</xdr:colOff>
      <xdr:row>36</xdr:row>
      <xdr:rowOff>142874</xdr:rowOff>
    </xdr:from>
    <xdr:to>
      <xdr:col>44</xdr:col>
      <xdr:colOff>561975</xdr:colOff>
      <xdr:row>67</xdr:row>
      <xdr:rowOff>76199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400050</xdr:colOff>
      <xdr:row>11</xdr:row>
      <xdr:rowOff>85725</xdr:rowOff>
    </xdr:from>
    <xdr:to>
      <xdr:col>29</xdr:col>
      <xdr:colOff>571500</xdr:colOff>
      <xdr:row>39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142875</xdr:colOff>
      <xdr:row>9</xdr:row>
      <xdr:rowOff>142875</xdr:rowOff>
    </xdr:from>
    <xdr:to>
      <xdr:col>16</xdr:col>
      <xdr:colOff>371475</xdr:colOff>
      <xdr:row>31</xdr:row>
      <xdr:rowOff>166687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219074</xdr:colOff>
      <xdr:row>41</xdr:row>
      <xdr:rowOff>42861</xdr:rowOff>
    </xdr:from>
    <xdr:to>
      <xdr:col>29</xdr:col>
      <xdr:colOff>114299</xdr:colOff>
      <xdr:row>60</xdr:row>
      <xdr:rowOff>104774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</xdr:colOff>
      <xdr:row>22</xdr:row>
      <xdr:rowOff>147637</xdr:rowOff>
    </xdr:from>
    <xdr:to>
      <xdr:col>23</xdr:col>
      <xdr:colOff>361950</xdr:colOff>
      <xdr:row>37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476249</xdr:colOff>
      <xdr:row>137</xdr:row>
      <xdr:rowOff>176211</xdr:rowOff>
    </xdr:from>
    <xdr:to>
      <xdr:col>57</xdr:col>
      <xdr:colOff>142874</xdr:colOff>
      <xdr:row>163</xdr:row>
      <xdr:rowOff>123824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411306</xdr:colOff>
      <xdr:row>481</xdr:row>
      <xdr:rowOff>93951</xdr:rowOff>
    </xdr:from>
    <xdr:to>
      <xdr:col>32</xdr:col>
      <xdr:colOff>106506</xdr:colOff>
      <xdr:row>495</xdr:row>
      <xdr:rowOff>170151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581025</xdr:colOff>
      <xdr:row>69</xdr:row>
      <xdr:rowOff>109538</xdr:rowOff>
    </xdr:from>
    <xdr:to>
      <xdr:col>54</xdr:col>
      <xdr:colOff>8659</xdr:colOff>
      <xdr:row>118</xdr:row>
      <xdr:rowOff>155864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467591</xdr:colOff>
      <xdr:row>390</xdr:row>
      <xdr:rowOff>164523</xdr:rowOff>
    </xdr:from>
    <xdr:to>
      <xdr:col>60</xdr:col>
      <xdr:colOff>464250</xdr:colOff>
      <xdr:row>427</xdr:row>
      <xdr:rowOff>116898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61</xdr:col>
      <xdr:colOff>51954</xdr:colOff>
      <xdr:row>407</xdr:row>
      <xdr:rowOff>113433</xdr:rowOff>
    </xdr:from>
    <xdr:to>
      <xdr:col>68</xdr:col>
      <xdr:colOff>380999</xdr:colOff>
      <xdr:row>421</xdr:row>
      <xdr:rowOff>189633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52</xdr:col>
      <xdr:colOff>329047</xdr:colOff>
      <xdr:row>373</xdr:row>
      <xdr:rowOff>52820</xdr:rowOff>
    </xdr:from>
    <xdr:to>
      <xdr:col>60</xdr:col>
      <xdr:colOff>51956</xdr:colOff>
      <xdr:row>387</xdr:row>
      <xdr:rowOff>129020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61</xdr:col>
      <xdr:colOff>0</xdr:colOff>
      <xdr:row>378</xdr:row>
      <xdr:rowOff>0</xdr:rowOff>
    </xdr:from>
    <xdr:to>
      <xdr:col>68</xdr:col>
      <xdr:colOff>329045</xdr:colOff>
      <xdr:row>392</xdr:row>
      <xdr:rowOff>76200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346363</xdr:colOff>
      <xdr:row>573</xdr:row>
      <xdr:rowOff>70138</xdr:rowOff>
    </xdr:from>
    <xdr:to>
      <xdr:col>29</xdr:col>
      <xdr:colOff>69272</xdr:colOff>
      <xdr:row>590</xdr:row>
      <xdr:rowOff>77065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35</xdr:col>
      <xdr:colOff>164523</xdr:colOff>
      <xdr:row>540</xdr:row>
      <xdr:rowOff>135083</xdr:rowOff>
    </xdr:from>
    <xdr:to>
      <xdr:col>42</xdr:col>
      <xdr:colOff>493568</xdr:colOff>
      <xdr:row>555</xdr:row>
      <xdr:rowOff>20783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31</xdr:col>
      <xdr:colOff>510885</xdr:colOff>
      <xdr:row>607</xdr:row>
      <xdr:rowOff>104774</xdr:rowOff>
    </xdr:from>
    <xdr:to>
      <xdr:col>39</xdr:col>
      <xdr:colOff>233794</xdr:colOff>
      <xdr:row>629</xdr:row>
      <xdr:rowOff>147203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31</xdr:col>
      <xdr:colOff>510887</xdr:colOff>
      <xdr:row>539</xdr:row>
      <xdr:rowOff>86589</xdr:rowOff>
    </xdr:from>
    <xdr:to>
      <xdr:col>41</xdr:col>
      <xdr:colOff>190501</xdr:colOff>
      <xdr:row>557</xdr:row>
      <xdr:rowOff>137679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34</xdr:col>
      <xdr:colOff>441613</xdr:colOff>
      <xdr:row>541</xdr:row>
      <xdr:rowOff>182706</xdr:rowOff>
    </xdr:from>
    <xdr:to>
      <xdr:col>42</xdr:col>
      <xdr:colOff>164522</xdr:colOff>
      <xdr:row>556</xdr:row>
      <xdr:rowOff>68406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38</xdr:col>
      <xdr:colOff>432953</xdr:colOff>
      <xdr:row>542</xdr:row>
      <xdr:rowOff>52819</xdr:rowOff>
    </xdr:from>
    <xdr:to>
      <xdr:col>46</xdr:col>
      <xdr:colOff>155863</xdr:colOff>
      <xdr:row>556</xdr:row>
      <xdr:rowOff>129019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441612</xdr:colOff>
      <xdr:row>124</xdr:row>
      <xdr:rowOff>18182</xdr:rowOff>
    </xdr:from>
    <xdr:to>
      <xdr:col>42</xdr:col>
      <xdr:colOff>588816</xdr:colOff>
      <xdr:row>138</xdr:row>
      <xdr:rowOff>181841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31</xdr:col>
      <xdr:colOff>147201</xdr:colOff>
      <xdr:row>140</xdr:row>
      <xdr:rowOff>78796</xdr:rowOff>
    </xdr:from>
    <xdr:to>
      <xdr:col>38</xdr:col>
      <xdr:colOff>476247</xdr:colOff>
      <xdr:row>153</xdr:row>
      <xdr:rowOff>154996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25976</xdr:colOff>
      <xdr:row>593</xdr:row>
      <xdr:rowOff>26842</xdr:rowOff>
    </xdr:from>
    <xdr:to>
      <xdr:col>20</xdr:col>
      <xdr:colOff>355022</xdr:colOff>
      <xdr:row>607</xdr:row>
      <xdr:rowOff>103042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27</xdr:col>
      <xdr:colOff>432954</xdr:colOff>
      <xdr:row>207</xdr:row>
      <xdr:rowOff>44161</xdr:rowOff>
    </xdr:from>
    <xdr:to>
      <xdr:col>35</xdr:col>
      <xdr:colOff>155863</xdr:colOff>
      <xdr:row>221</xdr:row>
      <xdr:rowOff>120361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25</xdr:col>
      <xdr:colOff>129885</xdr:colOff>
      <xdr:row>223</xdr:row>
      <xdr:rowOff>139411</xdr:rowOff>
    </xdr:from>
    <xdr:to>
      <xdr:col>37</xdr:col>
      <xdr:colOff>528204</xdr:colOff>
      <xdr:row>242</xdr:row>
      <xdr:rowOff>129887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33</xdr:col>
      <xdr:colOff>82259</xdr:colOff>
      <xdr:row>7</xdr:row>
      <xdr:rowOff>170801</xdr:rowOff>
    </xdr:from>
    <xdr:to>
      <xdr:col>47</xdr:col>
      <xdr:colOff>255441</xdr:colOff>
      <xdr:row>38</xdr:row>
      <xdr:rowOff>169935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19</xdr:col>
      <xdr:colOff>457848</xdr:colOff>
      <xdr:row>14</xdr:row>
      <xdr:rowOff>167552</xdr:rowOff>
    </xdr:from>
    <xdr:to>
      <xdr:col>28</xdr:col>
      <xdr:colOff>163440</xdr:colOff>
      <xdr:row>40</xdr:row>
      <xdr:rowOff>14071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23</xdr:col>
      <xdr:colOff>88756</xdr:colOff>
      <xdr:row>51</xdr:row>
      <xdr:rowOff>15152</xdr:rowOff>
    </xdr:from>
    <xdr:to>
      <xdr:col>30</xdr:col>
      <xdr:colOff>417801</xdr:colOff>
      <xdr:row>65</xdr:row>
      <xdr:rowOff>88105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32</xdr:col>
      <xdr:colOff>400482</xdr:colOff>
      <xdr:row>259</xdr:row>
      <xdr:rowOff>162141</xdr:rowOff>
    </xdr:from>
    <xdr:to>
      <xdr:col>40</xdr:col>
      <xdr:colOff>123391</xdr:colOff>
      <xdr:row>274</xdr:row>
      <xdr:rowOff>186386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63</xdr:col>
      <xdr:colOff>166689</xdr:colOff>
      <xdr:row>37</xdr:row>
      <xdr:rowOff>119062</xdr:rowOff>
    </xdr:from>
    <xdr:to>
      <xdr:col>74</xdr:col>
      <xdr:colOff>508795</xdr:colOff>
      <xdr:row>64</xdr:row>
      <xdr:rowOff>188913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50</xdr:col>
      <xdr:colOff>95249</xdr:colOff>
      <xdr:row>29</xdr:row>
      <xdr:rowOff>130969</xdr:rowOff>
    </xdr:from>
    <xdr:to>
      <xdr:col>61</xdr:col>
      <xdr:colOff>437357</xdr:colOff>
      <xdr:row>57</xdr:row>
      <xdr:rowOff>69851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79</xdr:col>
      <xdr:colOff>0</xdr:colOff>
      <xdr:row>66</xdr:row>
      <xdr:rowOff>0</xdr:rowOff>
    </xdr:from>
    <xdr:to>
      <xdr:col>90</xdr:col>
      <xdr:colOff>342107</xdr:colOff>
      <xdr:row>92</xdr:row>
      <xdr:rowOff>46038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31</xdr:col>
      <xdr:colOff>261938</xdr:colOff>
      <xdr:row>562</xdr:row>
      <xdr:rowOff>130969</xdr:rowOff>
    </xdr:from>
    <xdr:to>
      <xdr:col>44</xdr:col>
      <xdr:colOff>250031</xdr:colOff>
      <xdr:row>597</xdr:row>
      <xdr:rowOff>186928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36</xdr:col>
      <xdr:colOff>0</xdr:colOff>
      <xdr:row>49</xdr:row>
      <xdr:rowOff>0</xdr:rowOff>
    </xdr:from>
    <xdr:to>
      <xdr:col>43</xdr:col>
      <xdr:colOff>321469</xdr:colOff>
      <xdr:row>64</xdr:row>
      <xdr:rowOff>40481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27</xdr:col>
      <xdr:colOff>47625</xdr:colOff>
      <xdr:row>133</xdr:row>
      <xdr:rowOff>144462</xdr:rowOff>
    </xdr:from>
    <xdr:to>
      <xdr:col>34</xdr:col>
      <xdr:colOff>396875</xdr:colOff>
      <xdr:row>148</xdr:row>
      <xdr:rowOff>30162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32</xdr:col>
      <xdr:colOff>47625</xdr:colOff>
      <xdr:row>500</xdr:row>
      <xdr:rowOff>1587</xdr:rowOff>
    </xdr:from>
    <xdr:to>
      <xdr:col>39</xdr:col>
      <xdr:colOff>396875</xdr:colOff>
      <xdr:row>514</xdr:row>
      <xdr:rowOff>77787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62</xdr:col>
      <xdr:colOff>19050</xdr:colOff>
      <xdr:row>80</xdr:row>
      <xdr:rowOff>188912</xdr:rowOff>
    </xdr:from>
    <xdr:to>
      <xdr:col>73</xdr:col>
      <xdr:colOff>317500</xdr:colOff>
      <xdr:row>105</xdr:row>
      <xdr:rowOff>12700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64</xdr:col>
      <xdr:colOff>225425</xdr:colOff>
      <xdr:row>64</xdr:row>
      <xdr:rowOff>26987</xdr:rowOff>
    </xdr:from>
    <xdr:to>
      <xdr:col>71</xdr:col>
      <xdr:colOff>530225</xdr:colOff>
      <xdr:row>78</xdr:row>
      <xdr:rowOff>103187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55</xdr:col>
      <xdr:colOff>85725</xdr:colOff>
      <xdr:row>73</xdr:row>
      <xdr:rowOff>157162</xdr:rowOff>
    </xdr:from>
    <xdr:to>
      <xdr:col>62</xdr:col>
      <xdr:colOff>390525</xdr:colOff>
      <xdr:row>88</xdr:row>
      <xdr:rowOff>42862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119743</xdr:colOff>
      <xdr:row>87</xdr:row>
      <xdr:rowOff>151719</xdr:rowOff>
    </xdr:from>
    <xdr:to>
      <xdr:col>44</xdr:col>
      <xdr:colOff>400050</xdr:colOff>
      <xdr:row>102</xdr:row>
      <xdr:rowOff>37419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49</xdr:col>
      <xdr:colOff>447675</xdr:colOff>
      <xdr:row>89</xdr:row>
      <xdr:rowOff>61912</xdr:rowOff>
    </xdr:from>
    <xdr:to>
      <xdr:col>57</xdr:col>
      <xdr:colOff>142875</xdr:colOff>
      <xdr:row>103</xdr:row>
      <xdr:rowOff>138112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41</xdr:col>
      <xdr:colOff>0</xdr:colOff>
      <xdr:row>90</xdr:row>
      <xdr:rowOff>61912</xdr:rowOff>
    </xdr:from>
    <xdr:to>
      <xdr:col>48</xdr:col>
      <xdr:colOff>304800</xdr:colOff>
      <xdr:row>104</xdr:row>
      <xdr:rowOff>138112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41</xdr:col>
      <xdr:colOff>581025</xdr:colOff>
      <xdr:row>105</xdr:row>
      <xdr:rowOff>33337</xdr:rowOff>
    </xdr:from>
    <xdr:to>
      <xdr:col>49</xdr:col>
      <xdr:colOff>276225</xdr:colOff>
      <xdr:row>119</xdr:row>
      <xdr:rowOff>109537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50</xdr:col>
      <xdr:colOff>561975</xdr:colOff>
      <xdr:row>72</xdr:row>
      <xdr:rowOff>90487</xdr:rowOff>
    </xdr:from>
    <xdr:to>
      <xdr:col>58</xdr:col>
      <xdr:colOff>257175</xdr:colOff>
      <xdr:row>86</xdr:row>
      <xdr:rowOff>166687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33</xdr:col>
      <xdr:colOff>57150</xdr:colOff>
      <xdr:row>106</xdr:row>
      <xdr:rowOff>157162</xdr:rowOff>
    </xdr:from>
    <xdr:to>
      <xdr:col>40</xdr:col>
      <xdr:colOff>361950</xdr:colOff>
      <xdr:row>121</xdr:row>
      <xdr:rowOff>42862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53</xdr:col>
      <xdr:colOff>276225</xdr:colOff>
      <xdr:row>51</xdr:row>
      <xdr:rowOff>56355</xdr:rowOff>
    </xdr:from>
    <xdr:to>
      <xdr:col>60</xdr:col>
      <xdr:colOff>574675</xdr:colOff>
      <xdr:row>65</xdr:row>
      <xdr:rowOff>132555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41</xdr:col>
      <xdr:colOff>178253</xdr:colOff>
      <xdr:row>91</xdr:row>
      <xdr:rowOff>14287</xdr:rowOff>
    </xdr:from>
    <xdr:to>
      <xdr:col>48</xdr:col>
      <xdr:colOff>485775</xdr:colOff>
      <xdr:row>105</xdr:row>
      <xdr:rowOff>90487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0</xdr:colOff>
      <xdr:row>111</xdr:row>
      <xdr:rowOff>0</xdr:rowOff>
    </xdr:from>
    <xdr:to>
      <xdr:col>36</xdr:col>
      <xdr:colOff>304800</xdr:colOff>
      <xdr:row>125</xdr:row>
      <xdr:rowOff>76200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406213</xdr:colOff>
      <xdr:row>115</xdr:row>
      <xdr:rowOff>111777</xdr:rowOff>
    </xdr:from>
    <xdr:to>
      <xdr:col>26</xdr:col>
      <xdr:colOff>156882</xdr:colOff>
      <xdr:row>143</xdr:row>
      <xdr:rowOff>44822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358590</xdr:colOff>
      <xdr:row>112</xdr:row>
      <xdr:rowOff>22412</xdr:rowOff>
    </xdr:from>
    <xdr:to>
      <xdr:col>17</xdr:col>
      <xdr:colOff>2</xdr:colOff>
      <xdr:row>135</xdr:row>
      <xdr:rowOff>56028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66</xdr:col>
      <xdr:colOff>437386</xdr:colOff>
      <xdr:row>29</xdr:row>
      <xdr:rowOff>160564</xdr:rowOff>
    </xdr:from>
    <xdr:to>
      <xdr:col>75</xdr:col>
      <xdr:colOff>159730</xdr:colOff>
      <xdr:row>45</xdr:row>
      <xdr:rowOff>168781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50</xdr:col>
      <xdr:colOff>291752</xdr:colOff>
      <xdr:row>107</xdr:row>
      <xdr:rowOff>73638</xdr:rowOff>
    </xdr:from>
    <xdr:to>
      <xdr:col>57</xdr:col>
      <xdr:colOff>600715</xdr:colOff>
      <xdr:row>121</xdr:row>
      <xdr:rowOff>149838</xdr:rowOff>
    </xdr:to>
    <xdr:graphicFrame macro="">
      <xdr:nvGraphicFramePr>
        <xdr:cNvPr id="52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47</xdr:col>
      <xdr:colOff>190500</xdr:colOff>
      <xdr:row>131</xdr:row>
      <xdr:rowOff>31750</xdr:rowOff>
    </xdr:from>
    <xdr:to>
      <xdr:col>54</xdr:col>
      <xdr:colOff>539750</xdr:colOff>
      <xdr:row>145</xdr:row>
      <xdr:rowOff>107950</xdr:rowOff>
    </xdr:to>
    <xdr:graphicFrame macro="">
      <xdr:nvGraphicFramePr>
        <xdr:cNvPr id="48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42</xdr:col>
      <xdr:colOff>148167</xdr:colOff>
      <xdr:row>145</xdr:row>
      <xdr:rowOff>190499</xdr:rowOff>
    </xdr:from>
    <xdr:to>
      <xdr:col>57</xdr:col>
      <xdr:colOff>298451</xdr:colOff>
      <xdr:row>181</xdr:row>
      <xdr:rowOff>148166</xdr:rowOff>
    </xdr:to>
    <xdr:graphicFrame macro="">
      <xdr:nvGraphicFramePr>
        <xdr:cNvPr id="50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80</xdr:col>
      <xdr:colOff>42863</xdr:colOff>
      <xdr:row>36</xdr:row>
      <xdr:rowOff>130968</xdr:rowOff>
    </xdr:from>
    <xdr:to>
      <xdr:col>87</xdr:col>
      <xdr:colOff>347663</xdr:colOff>
      <xdr:row>67</xdr:row>
      <xdr:rowOff>100011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76</xdr:col>
      <xdr:colOff>357188</xdr:colOff>
      <xdr:row>12</xdr:row>
      <xdr:rowOff>47227</xdr:rowOff>
    </xdr:from>
    <xdr:to>
      <xdr:col>84</xdr:col>
      <xdr:colOff>59531</xdr:colOff>
      <xdr:row>26</xdr:row>
      <xdr:rowOff>123427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68</xdr:col>
      <xdr:colOff>412750</xdr:colOff>
      <xdr:row>35</xdr:row>
      <xdr:rowOff>78977</xdr:rowOff>
    </xdr:from>
    <xdr:to>
      <xdr:col>76</xdr:col>
      <xdr:colOff>127000</xdr:colOff>
      <xdr:row>49</xdr:row>
      <xdr:rowOff>155177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63</xdr:col>
      <xdr:colOff>301625</xdr:colOff>
      <xdr:row>10</xdr:row>
      <xdr:rowOff>156368</xdr:rowOff>
    </xdr:from>
    <xdr:to>
      <xdr:col>70</xdr:col>
      <xdr:colOff>587375</xdr:colOff>
      <xdr:row>25</xdr:row>
      <xdr:rowOff>161130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62</xdr:col>
      <xdr:colOff>0</xdr:colOff>
      <xdr:row>109</xdr:row>
      <xdr:rowOff>0</xdr:rowOff>
    </xdr:from>
    <xdr:to>
      <xdr:col>73</xdr:col>
      <xdr:colOff>298450</xdr:colOff>
      <xdr:row>133</xdr:row>
      <xdr:rowOff>14288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38</xdr:col>
      <xdr:colOff>377032</xdr:colOff>
      <xdr:row>2</xdr:row>
      <xdr:rowOff>107157</xdr:rowOff>
    </xdr:from>
    <xdr:to>
      <xdr:col>46</xdr:col>
      <xdr:colOff>99220</xdr:colOff>
      <xdr:row>33</xdr:row>
      <xdr:rowOff>115490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42</xdr:col>
      <xdr:colOff>571500</xdr:colOff>
      <xdr:row>37</xdr:row>
      <xdr:rowOff>158750</xdr:rowOff>
    </xdr:from>
    <xdr:to>
      <xdr:col>50</xdr:col>
      <xdr:colOff>297657</xdr:colOff>
      <xdr:row>68</xdr:row>
      <xdr:rowOff>167083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37</xdr:col>
      <xdr:colOff>345281</xdr:colOff>
      <xdr:row>95</xdr:row>
      <xdr:rowOff>111125</xdr:rowOff>
    </xdr:from>
    <xdr:to>
      <xdr:col>45</xdr:col>
      <xdr:colOff>63500</xdr:colOff>
      <xdr:row>126</xdr:row>
      <xdr:rowOff>119458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21</xdr:col>
      <xdr:colOff>0</xdr:colOff>
      <xdr:row>111</xdr:row>
      <xdr:rowOff>31750</xdr:rowOff>
    </xdr:from>
    <xdr:to>
      <xdr:col>28</xdr:col>
      <xdr:colOff>321469</xdr:colOff>
      <xdr:row>142</xdr:row>
      <xdr:rowOff>40083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55</xdr:col>
      <xdr:colOff>460375</xdr:colOff>
      <xdr:row>7</xdr:row>
      <xdr:rowOff>49212</xdr:rowOff>
    </xdr:from>
    <xdr:to>
      <xdr:col>63</xdr:col>
      <xdr:colOff>206375</xdr:colOff>
      <xdr:row>21</xdr:row>
      <xdr:rowOff>125412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45</xdr:col>
      <xdr:colOff>127000</xdr:colOff>
      <xdr:row>44</xdr:row>
      <xdr:rowOff>142875</xdr:rowOff>
    </xdr:from>
    <xdr:to>
      <xdr:col>52</xdr:col>
      <xdr:colOff>476250</xdr:colOff>
      <xdr:row>59</xdr:row>
      <xdr:rowOff>28575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39</xdr:col>
      <xdr:colOff>0</xdr:colOff>
      <xdr:row>71</xdr:row>
      <xdr:rowOff>0</xdr:rowOff>
    </xdr:from>
    <xdr:to>
      <xdr:col>46</xdr:col>
      <xdr:colOff>349250</xdr:colOff>
      <xdr:row>85</xdr:row>
      <xdr:rowOff>76200</xdr:rowOff>
    </xdr:to>
    <xdr:graphicFrame macro="">
      <xdr:nvGraphicFramePr>
        <xdr:cNvPr id="38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34</xdr:col>
      <xdr:colOff>0</xdr:colOff>
      <xdr:row>132</xdr:row>
      <xdr:rowOff>0</xdr:rowOff>
    </xdr:from>
    <xdr:to>
      <xdr:col>41</xdr:col>
      <xdr:colOff>349250</xdr:colOff>
      <xdr:row>146</xdr:row>
      <xdr:rowOff>76200</xdr:rowOff>
    </xdr:to>
    <xdr:graphicFrame macro="">
      <xdr:nvGraphicFramePr>
        <xdr:cNvPr id="39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46</xdr:col>
      <xdr:colOff>396875</xdr:colOff>
      <xdr:row>2</xdr:row>
      <xdr:rowOff>31750</xdr:rowOff>
    </xdr:from>
    <xdr:to>
      <xdr:col>54</xdr:col>
      <xdr:colOff>142875</xdr:colOff>
      <xdr:row>34</xdr:row>
      <xdr:rowOff>0</xdr:rowOff>
    </xdr:to>
    <xdr:graphicFrame macro="">
      <xdr:nvGraphicFramePr>
        <xdr:cNvPr id="40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37</xdr:col>
      <xdr:colOff>444500</xdr:colOff>
      <xdr:row>41</xdr:row>
      <xdr:rowOff>31750</xdr:rowOff>
    </xdr:from>
    <xdr:to>
      <xdr:col>45</xdr:col>
      <xdr:colOff>190500</xdr:colOff>
      <xdr:row>55</xdr:row>
      <xdr:rowOff>107950</xdr:rowOff>
    </xdr:to>
    <xdr:graphicFrame macro="">
      <xdr:nvGraphicFramePr>
        <xdr:cNvPr id="41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54</xdr:col>
      <xdr:colOff>31750</xdr:colOff>
      <xdr:row>35</xdr:row>
      <xdr:rowOff>96837</xdr:rowOff>
    </xdr:from>
    <xdr:to>
      <xdr:col>61</xdr:col>
      <xdr:colOff>381000</xdr:colOff>
      <xdr:row>49</xdr:row>
      <xdr:rowOff>173037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38</xdr:col>
      <xdr:colOff>317500</xdr:colOff>
      <xdr:row>27</xdr:row>
      <xdr:rowOff>49212</xdr:rowOff>
    </xdr:from>
    <xdr:to>
      <xdr:col>60</xdr:col>
      <xdr:colOff>0</xdr:colOff>
      <xdr:row>71</xdr:row>
      <xdr:rowOff>95250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14</xdr:row>
      <xdr:rowOff>42861</xdr:rowOff>
    </xdr:from>
    <xdr:to>
      <xdr:col>30</xdr:col>
      <xdr:colOff>600075</xdr:colOff>
      <xdr:row>39</xdr:row>
      <xdr:rowOff>47624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371475</xdr:colOff>
      <xdr:row>7</xdr:row>
      <xdr:rowOff>138112</xdr:rowOff>
    </xdr:from>
    <xdr:to>
      <xdr:col>19</xdr:col>
      <xdr:colOff>66675</xdr:colOff>
      <xdr:row>22</xdr:row>
      <xdr:rowOff>23812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304800</xdr:colOff>
      <xdr:row>15</xdr:row>
      <xdr:rowOff>61912</xdr:rowOff>
    </xdr:from>
    <xdr:to>
      <xdr:col>24</xdr:col>
      <xdr:colOff>0</xdr:colOff>
      <xdr:row>29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514350</xdr:colOff>
      <xdr:row>8</xdr:row>
      <xdr:rowOff>76200</xdr:rowOff>
    </xdr:from>
    <xdr:to>
      <xdr:col>32</xdr:col>
      <xdr:colOff>209550</xdr:colOff>
      <xdr:row>22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17</xdr:col>
      <xdr:colOff>304800</xdr:colOff>
      <xdr:row>51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ime/Downloads/100-14-12/180321_BM_ARC%20Inga%20G13-14-84-24W6%20Isotubes%20_Complete%20perfo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L FORM"/>
      <sheetName val="IDB"/>
      <sheetName val="Billing"/>
      <sheetName val="Comments"/>
      <sheetName val="Gas-vol%"/>
      <sheetName val="Gas-isotopes"/>
      <sheetName val="Analysis Record"/>
      <sheetName val="Jan29 CH4 Ana.Log."/>
      <sheetName val="Jan28 CH4 Ana.Log."/>
      <sheetName val="Jan25 CH4 Ana.Log."/>
      <sheetName val="Jan24 CH4 Ana.Log."/>
      <sheetName val="Jan23 CH4 Ana.Log."/>
      <sheetName val="Sheet1"/>
      <sheetName val="Sheet2"/>
      <sheetName val="Sheet3"/>
      <sheetName val="Sheet4"/>
      <sheetName val="Table S3"/>
    </sheetNames>
    <sheetDataSet>
      <sheetData sheetId="0"/>
      <sheetData sheetId="1"/>
      <sheetData sheetId="2"/>
      <sheetData sheetId="3"/>
      <sheetData sheetId="4"/>
      <sheetData sheetId="5">
        <row r="15">
          <cell r="AQ15">
            <v>-12.699999999999996</v>
          </cell>
        </row>
      </sheetData>
      <sheetData sheetId="6"/>
      <sheetData sheetId="7"/>
      <sheetData sheetId="8"/>
      <sheetData sheetId="9"/>
      <sheetData sheetId="10"/>
      <sheetData sheetId="11"/>
      <sheetData sheetId="12">
        <row r="9">
          <cell r="O9">
            <v>2.4154929577464785</v>
          </cell>
          <cell r="P9">
            <v>-13.054000000000002</v>
          </cell>
          <cell r="Q9">
            <v>-16.611999999999998</v>
          </cell>
        </row>
        <row r="10">
          <cell r="P10">
            <v>0</v>
          </cell>
        </row>
        <row r="11">
          <cell r="P11">
            <v>-11.393999999999998</v>
          </cell>
          <cell r="Q11">
            <v>-16.037999999999997</v>
          </cell>
        </row>
        <row r="12">
          <cell r="P12">
            <v>-11.520000000000003</v>
          </cell>
          <cell r="Q12">
            <v>-15.216000000000001</v>
          </cell>
        </row>
        <row r="13">
          <cell r="P13">
            <v>-12.401000000000003</v>
          </cell>
          <cell r="Q13">
            <v>-15.868000000000002</v>
          </cell>
        </row>
        <row r="14">
          <cell r="P14">
            <v>-11.615000000000002</v>
          </cell>
          <cell r="Q14">
            <v>-16.108000000000004</v>
          </cell>
        </row>
        <row r="15">
          <cell r="P15">
            <v>-11.657000000000004</v>
          </cell>
          <cell r="Q15">
            <v>-14.725000000000001</v>
          </cell>
        </row>
        <row r="16">
          <cell r="P16">
            <v>-11.594999999999999</v>
          </cell>
          <cell r="Q16">
            <v>-15.334000000000003</v>
          </cell>
        </row>
        <row r="17">
          <cell r="P17">
            <v>-10.818999999999996</v>
          </cell>
          <cell r="Q17">
            <v>-14.400999999999996</v>
          </cell>
        </row>
        <row r="18">
          <cell r="P18">
            <v>-8.9170000000000016</v>
          </cell>
          <cell r="Q18">
            <v>-12.994999999999997</v>
          </cell>
        </row>
        <row r="19">
          <cell r="P19">
            <v>-8.6529999999999987</v>
          </cell>
          <cell r="Q19">
            <v>-14.110999999999997</v>
          </cell>
        </row>
        <row r="20">
          <cell r="P20">
            <v>-11.149999999999999</v>
          </cell>
          <cell r="Q20">
            <v>-14.922000000000004</v>
          </cell>
        </row>
        <row r="21">
          <cell r="P21">
            <v>0</v>
          </cell>
        </row>
        <row r="22">
          <cell r="P22">
            <v>-11.187000000000005</v>
          </cell>
          <cell r="Q22">
            <v>-15.685000000000002</v>
          </cell>
        </row>
        <row r="23">
          <cell r="P23">
            <v>-12.444000000000003</v>
          </cell>
          <cell r="Q23">
            <v>-15.228999999999999</v>
          </cell>
        </row>
        <row r="24">
          <cell r="P24">
            <v>-7.7830000000000013</v>
          </cell>
          <cell r="Q24">
            <v>-12.908000000000001</v>
          </cell>
        </row>
        <row r="25">
          <cell r="P25">
            <v>-12.103999999999999</v>
          </cell>
          <cell r="Q25">
            <v>-15.549999999999997</v>
          </cell>
        </row>
        <row r="26">
          <cell r="P26">
            <v>-12.485999999999997</v>
          </cell>
          <cell r="Q26">
            <v>-16.012</v>
          </cell>
        </row>
        <row r="27">
          <cell r="P27">
            <v>-11.870000000000005</v>
          </cell>
          <cell r="Q27">
            <v>-14.568000000000001</v>
          </cell>
        </row>
        <row r="28">
          <cell r="P28">
            <v>-10.469000000000001</v>
          </cell>
          <cell r="Q28">
            <v>-18.100999999999999</v>
          </cell>
        </row>
        <row r="29">
          <cell r="P29">
            <v>-12.885999999999996</v>
          </cell>
          <cell r="Q29">
            <v>-15.857999999999997</v>
          </cell>
        </row>
        <row r="30">
          <cell r="P30">
            <v>-12.773000000000003</v>
          </cell>
          <cell r="Q30">
            <v>-16.845000000000002</v>
          </cell>
        </row>
        <row r="31">
          <cell r="P31">
            <v>-13.765000000000001</v>
          </cell>
          <cell r="Q31">
            <v>-16.149000000000001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-14.363</v>
          </cell>
          <cell r="Q34">
            <v>-17.494</v>
          </cell>
        </row>
        <row r="35">
          <cell r="P35">
            <v>-13.724000000000004</v>
          </cell>
          <cell r="Q35">
            <v>-16.749000000000002</v>
          </cell>
        </row>
        <row r="36">
          <cell r="P36">
            <v>-14.388999999999996</v>
          </cell>
          <cell r="Q36">
            <v>-18.065999999999999</v>
          </cell>
        </row>
        <row r="37">
          <cell r="P37">
            <v>-13.82</v>
          </cell>
          <cell r="Q37">
            <v>-16.835999999999999</v>
          </cell>
        </row>
        <row r="38">
          <cell r="P38">
            <v>-13.806000000000004</v>
          </cell>
          <cell r="Q38">
            <v>-16.546000000000003</v>
          </cell>
        </row>
        <row r="39">
          <cell r="P39">
            <v>-15.092000000000002</v>
          </cell>
          <cell r="Q39">
            <v>-18.718000000000004</v>
          </cell>
        </row>
        <row r="40">
          <cell r="P40">
            <v>-15.686999999999998</v>
          </cell>
          <cell r="Q40">
            <v>-18.804999999999996</v>
          </cell>
        </row>
        <row r="41">
          <cell r="P41">
            <v>-14.789000000000005</v>
          </cell>
          <cell r="Q41">
            <v>-17.468000000000004</v>
          </cell>
        </row>
        <row r="42">
          <cell r="P42">
            <v>-16.985999999999997</v>
          </cell>
          <cell r="Q42">
            <v>-19.991</v>
          </cell>
        </row>
        <row r="43">
          <cell r="P43">
            <v>0</v>
          </cell>
        </row>
        <row r="44">
          <cell r="P44">
            <v>-16.485999999999997</v>
          </cell>
          <cell r="Q44">
            <v>-18.877999999999997</v>
          </cell>
        </row>
        <row r="45">
          <cell r="P45">
            <v>-15.464000000000002</v>
          </cell>
          <cell r="Q45">
            <v>-18.696000000000002</v>
          </cell>
        </row>
        <row r="46">
          <cell r="P46">
            <v>-14.921999999999997</v>
          </cell>
          <cell r="Q46">
            <v>-17.798999999999996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workbookViewId="0">
      <selection activeCell="L1" sqref="L1:L65"/>
    </sheetView>
  </sheetViews>
  <sheetFormatPr defaultRowHeight="15" x14ac:dyDescent="0.25"/>
  <cols>
    <col min="1" max="1" width="20.85546875" customWidth="1"/>
    <col min="2" max="2" width="26.7109375" customWidth="1"/>
    <col min="12" max="12" width="23.85546875" customWidth="1"/>
    <col min="22" max="22" width="14.5703125" customWidth="1"/>
    <col min="23" max="23" width="26.5703125" customWidth="1"/>
    <col min="24" max="24" width="9.5703125" customWidth="1"/>
  </cols>
  <sheetData>
    <row r="1" spans="1:26" ht="14.4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/>
      <c r="I1" s="1" t="s">
        <v>5</v>
      </c>
      <c r="J1" s="1" t="s">
        <v>5</v>
      </c>
      <c r="K1" s="1" t="s">
        <v>5</v>
      </c>
      <c r="L1" s="1" t="s">
        <v>6</v>
      </c>
      <c r="M1" s="1" t="s">
        <v>74</v>
      </c>
      <c r="N1" s="1" t="s">
        <v>75</v>
      </c>
      <c r="O1" s="1" t="s">
        <v>76</v>
      </c>
      <c r="V1" s="1" t="s">
        <v>0</v>
      </c>
      <c r="W1" s="1" t="s">
        <v>1</v>
      </c>
      <c r="X1" s="1" t="s">
        <v>66</v>
      </c>
      <c r="Y1" s="1" t="s">
        <v>67</v>
      </c>
      <c r="Z1" s="1" t="s">
        <v>68</v>
      </c>
    </row>
    <row r="2" spans="1:26" ht="14.45" x14ac:dyDescent="0.35">
      <c r="A2" t="s">
        <v>7</v>
      </c>
      <c r="B2" t="s">
        <v>8</v>
      </c>
      <c r="C2" s="7">
        <v>-45.4</v>
      </c>
      <c r="D2" s="7">
        <v>-36.5</v>
      </c>
      <c r="E2" s="7">
        <v>-35.6</v>
      </c>
      <c r="F2" s="7">
        <f>C2-D2</f>
        <v>-8.8999999999999986</v>
      </c>
      <c r="G2" s="7">
        <f>C2-E2</f>
        <v>-9.7999999999999972</v>
      </c>
      <c r="H2" s="45">
        <f>D2-E2</f>
        <v>-0.89999999999999858</v>
      </c>
      <c r="L2" t="s">
        <v>26</v>
      </c>
      <c r="M2" s="26"/>
      <c r="N2" s="22"/>
      <c r="O2" s="6"/>
      <c r="P2" t="s">
        <v>108</v>
      </c>
      <c r="V2">
        <v>2867</v>
      </c>
      <c r="W2" t="s">
        <v>70</v>
      </c>
      <c r="X2">
        <v>-31.9</v>
      </c>
      <c r="Y2">
        <v>-32.6</v>
      </c>
      <c r="Z2">
        <v>-31.6</v>
      </c>
    </row>
    <row r="3" spans="1:26" ht="14.45" x14ac:dyDescent="0.35">
      <c r="A3" t="s">
        <v>9</v>
      </c>
      <c r="B3" t="s">
        <v>16</v>
      </c>
      <c r="C3" s="12">
        <v>-41.3</v>
      </c>
      <c r="D3" s="12">
        <v>-30</v>
      </c>
      <c r="E3" s="12">
        <v>-27</v>
      </c>
      <c r="F3" s="7">
        <f t="shared" ref="F3:F65" si="0">C3-D3</f>
        <v>-11.299999999999997</v>
      </c>
      <c r="G3" s="7">
        <f t="shared" ref="G3:G65" si="1">C3-E3</f>
        <v>-14.299999999999997</v>
      </c>
      <c r="H3" s="7">
        <f t="shared" ref="H3:H65" si="2">D3-E3</f>
        <v>-3</v>
      </c>
      <c r="L3" t="s">
        <v>26</v>
      </c>
      <c r="M3" s="29"/>
      <c r="N3" s="20"/>
      <c r="O3" s="28"/>
      <c r="V3">
        <v>2868</v>
      </c>
      <c r="W3" t="s">
        <v>69</v>
      </c>
      <c r="X3">
        <v>-33.5</v>
      </c>
      <c r="Y3">
        <v>-33.799999999999997</v>
      </c>
      <c r="Z3">
        <v>-33.1</v>
      </c>
    </row>
    <row r="4" spans="1:26" ht="14.45" x14ac:dyDescent="0.35">
      <c r="A4" t="s">
        <v>10</v>
      </c>
      <c r="B4" t="s">
        <v>16</v>
      </c>
      <c r="C4" s="12">
        <v>-40.4</v>
      </c>
      <c r="D4" s="12">
        <v>-29.7</v>
      </c>
      <c r="E4" s="12">
        <v>-26.4</v>
      </c>
      <c r="F4" s="7">
        <f t="shared" si="0"/>
        <v>-10.7</v>
      </c>
      <c r="G4" s="7">
        <f t="shared" si="1"/>
        <v>-14</v>
      </c>
      <c r="H4" s="7">
        <f t="shared" si="2"/>
        <v>-3.3000000000000007</v>
      </c>
      <c r="L4" t="s">
        <v>26</v>
      </c>
      <c r="M4" s="29"/>
      <c r="N4" s="20"/>
      <c r="O4" s="28"/>
      <c r="V4">
        <v>4057</v>
      </c>
      <c r="W4" t="s">
        <v>71</v>
      </c>
      <c r="X4">
        <v>-30.7</v>
      </c>
      <c r="Y4">
        <v>-31.2</v>
      </c>
      <c r="Z4">
        <v>-30.8</v>
      </c>
    </row>
    <row r="5" spans="1:26" ht="14.45" x14ac:dyDescent="0.35">
      <c r="A5" t="s">
        <v>11</v>
      </c>
      <c r="B5" t="s">
        <v>16</v>
      </c>
      <c r="C5">
        <v>-42.2</v>
      </c>
      <c r="D5">
        <v>-30.4</v>
      </c>
      <c r="E5">
        <v>-28.2</v>
      </c>
      <c r="F5" s="7">
        <f t="shared" si="0"/>
        <v>-11.800000000000004</v>
      </c>
      <c r="G5" s="7">
        <f t="shared" si="1"/>
        <v>-14.000000000000004</v>
      </c>
      <c r="H5" s="7">
        <f t="shared" si="2"/>
        <v>-2.1999999999999993</v>
      </c>
      <c r="L5" t="s">
        <v>26</v>
      </c>
      <c r="M5" s="29"/>
      <c r="N5" s="20"/>
      <c r="O5" s="28"/>
      <c r="V5">
        <v>4081</v>
      </c>
      <c r="W5" t="s">
        <v>72</v>
      </c>
      <c r="X5">
        <v>-29.4</v>
      </c>
      <c r="Z5">
        <v>-29.3</v>
      </c>
    </row>
    <row r="6" spans="1:26" ht="14.45" x14ac:dyDescent="0.35">
      <c r="A6" t="s">
        <v>12</v>
      </c>
      <c r="B6" t="s">
        <v>16</v>
      </c>
      <c r="C6" s="12">
        <v>-39.6</v>
      </c>
      <c r="D6" s="12">
        <v>-29</v>
      </c>
      <c r="E6" s="12">
        <v>-25.5</v>
      </c>
      <c r="F6" s="7">
        <f t="shared" si="0"/>
        <v>-10.600000000000001</v>
      </c>
      <c r="G6" s="7">
        <f t="shared" si="1"/>
        <v>-14.100000000000001</v>
      </c>
      <c r="H6" s="7">
        <f t="shared" si="2"/>
        <v>-3.5</v>
      </c>
      <c r="L6" t="s">
        <v>26</v>
      </c>
      <c r="M6" s="29"/>
      <c r="N6" s="20"/>
      <c r="O6" s="28"/>
      <c r="V6">
        <v>4086</v>
      </c>
      <c r="W6" t="s">
        <v>73</v>
      </c>
      <c r="X6">
        <v>-30.4</v>
      </c>
      <c r="Y6">
        <v>-29.5</v>
      </c>
      <c r="Z6">
        <v>-30.1</v>
      </c>
    </row>
    <row r="7" spans="1:26" ht="14.45" x14ac:dyDescent="0.35">
      <c r="A7" t="s">
        <v>13</v>
      </c>
      <c r="B7" t="s">
        <v>16</v>
      </c>
      <c r="C7" s="17">
        <v>-37.4</v>
      </c>
      <c r="D7" s="17">
        <v>-28.5</v>
      </c>
      <c r="E7" s="17">
        <v>-26</v>
      </c>
      <c r="F7" s="7">
        <f t="shared" si="0"/>
        <v>-8.8999999999999986</v>
      </c>
      <c r="G7" s="7">
        <f t="shared" si="1"/>
        <v>-11.399999999999999</v>
      </c>
      <c r="H7" s="7">
        <f t="shared" si="2"/>
        <v>-2.5</v>
      </c>
      <c r="L7" t="s">
        <v>26</v>
      </c>
      <c r="M7" s="29"/>
      <c r="N7" s="20"/>
      <c r="O7" s="28"/>
    </row>
    <row r="8" spans="1:26" ht="14.45" x14ac:dyDescent="0.35">
      <c r="A8" t="s">
        <v>14</v>
      </c>
      <c r="B8" t="s">
        <v>18</v>
      </c>
      <c r="C8" s="10">
        <v>-39.5</v>
      </c>
      <c r="D8" s="10">
        <v>-26.8</v>
      </c>
      <c r="E8" s="10">
        <v>-20.5</v>
      </c>
      <c r="F8" s="7">
        <f t="shared" si="0"/>
        <v>-12.7</v>
      </c>
      <c r="G8" s="7">
        <f t="shared" si="1"/>
        <v>-19</v>
      </c>
      <c r="H8" s="46">
        <f t="shared" si="2"/>
        <v>-6.3000000000000007</v>
      </c>
      <c r="L8" t="s">
        <v>26</v>
      </c>
      <c r="M8" s="29"/>
      <c r="N8" s="20"/>
      <c r="O8" s="25"/>
    </row>
    <row r="9" spans="1:26" ht="14.45" x14ac:dyDescent="0.35">
      <c r="A9" t="s">
        <v>15</v>
      </c>
      <c r="B9" t="s">
        <v>17</v>
      </c>
      <c r="C9" s="12">
        <v>-41.4</v>
      </c>
      <c r="D9" s="12">
        <v>-28.8</v>
      </c>
      <c r="E9" s="12">
        <v>-25.9</v>
      </c>
      <c r="F9" s="7">
        <f t="shared" si="0"/>
        <v>-12.599999999999998</v>
      </c>
      <c r="G9" s="7">
        <f t="shared" si="1"/>
        <v>-15.5</v>
      </c>
      <c r="H9" s="7">
        <f t="shared" si="2"/>
        <v>-2.9000000000000021</v>
      </c>
      <c r="L9" t="s">
        <v>26</v>
      </c>
      <c r="M9" s="29"/>
      <c r="N9" s="20"/>
      <c r="O9" s="28"/>
    </row>
    <row r="10" spans="1:26" ht="14.45" x14ac:dyDescent="0.35">
      <c r="A10" t="s">
        <v>19</v>
      </c>
      <c r="B10" t="s">
        <v>20</v>
      </c>
      <c r="C10" s="17">
        <v>-36</v>
      </c>
      <c r="D10" s="17">
        <v>-27</v>
      </c>
      <c r="E10" s="17">
        <v>-23.6</v>
      </c>
      <c r="F10" s="7">
        <f t="shared" si="0"/>
        <v>-9</v>
      </c>
      <c r="G10" s="7">
        <f t="shared" si="1"/>
        <v>-12.399999999999999</v>
      </c>
      <c r="H10" s="7">
        <f t="shared" si="2"/>
        <v>-3.3999999999999986</v>
      </c>
      <c r="L10" t="s">
        <v>26</v>
      </c>
      <c r="M10" s="29"/>
      <c r="N10" s="20"/>
      <c r="O10" s="25"/>
    </row>
    <row r="11" spans="1:26" ht="14.45" x14ac:dyDescent="0.35">
      <c r="A11" t="s">
        <v>21</v>
      </c>
      <c r="B11" t="s">
        <v>23</v>
      </c>
      <c r="C11" s="8">
        <v>-36.4</v>
      </c>
      <c r="D11" s="8">
        <v>-25.7</v>
      </c>
      <c r="E11" s="8">
        <v>-19.8</v>
      </c>
      <c r="F11" s="7">
        <f t="shared" si="0"/>
        <v>-10.7</v>
      </c>
      <c r="G11" s="7">
        <f t="shared" si="1"/>
        <v>-16.599999999999998</v>
      </c>
      <c r="H11" s="46">
        <f t="shared" si="2"/>
        <v>-5.8999999999999986</v>
      </c>
      <c r="L11" t="s">
        <v>26</v>
      </c>
      <c r="M11" s="29"/>
      <c r="N11" s="20"/>
      <c r="O11" s="25"/>
    </row>
    <row r="12" spans="1:26" ht="14.45" x14ac:dyDescent="0.35">
      <c r="A12" t="s">
        <v>22</v>
      </c>
      <c r="B12" t="s">
        <v>20</v>
      </c>
      <c r="C12">
        <v>-41.8</v>
      </c>
      <c r="D12">
        <v>-27.9</v>
      </c>
      <c r="E12">
        <v>-22.6</v>
      </c>
      <c r="F12" s="7">
        <f t="shared" si="0"/>
        <v>-13.899999999999999</v>
      </c>
      <c r="G12" s="7">
        <f t="shared" si="1"/>
        <v>-19.199999999999996</v>
      </c>
      <c r="H12" s="46">
        <f t="shared" si="2"/>
        <v>-5.2999999999999972</v>
      </c>
      <c r="L12" t="s">
        <v>26</v>
      </c>
      <c r="M12" s="29"/>
      <c r="N12" s="20"/>
      <c r="O12" s="25"/>
    </row>
    <row r="13" spans="1:26" s="2" customFormat="1" ht="14.45" x14ac:dyDescent="0.35">
      <c r="A13" s="2" t="s">
        <v>24</v>
      </c>
      <c r="B13" s="2" t="s">
        <v>25</v>
      </c>
      <c r="C13" s="5">
        <v>-35.5</v>
      </c>
      <c r="D13" s="5">
        <v>-41.5</v>
      </c>
      <c r="E13" s="5">
        <v>-40.5</v>
      </c>
      <c r="F13" s="7">
        <f t="shared" si="0"/>
        <v>6</v>
      </c>
      <c r="G13" s="7">
        <f t="shared" si="1"/>
        <v>5</v>
      </c>
      <c r="H13" s="45">
        <f t="shared" si="2"/>
        <v>-1</v>
      </c>
      <c r="L13" s="2" t="s">
        <v>26</v>
      </c>
      <c r="M13" s="30"/>
      <c r="N13" s="31"/>
      <c r="O13" s="35"/>
    </row>
    <row r="14" spans="1:26" ht="14.45" x14ac:dyDescent="0.35">
      <c r="A14" s="3" t="s">
        <v>27</v>
      </c>
      <c r="B14" s="3" t="s">
        <v>28</v>
      </c>
      <c r="C14" s="13">
        <v>-45.4</v>
      </c>
      <c r="D14" s="13">
        <v>-34.299999999999997</v>
      </c>
      <c r="E14" s="13">
        <v>-32.9</v>
      </c>
      <c r="F14" s="7">
        <f t="shared" si="0"/>
        <v>-11.100000000000001</v>
      </c>
      <c r="G14" s="7">
        <f t="shared" si="1"/>
        <v>-12.5</v>
      </c>
      <c r="H14" s="7">
        <f t="shared" si="2"/>
        <v>-1.3999999999999986</v>
      </c>
      <c r="I14" s="3">
        <v>-242</v>
      </c>
      <c r="J14" s="3">
        <v>-157</v>
      </c>
      <c r="K14" s="3">
        <v>-163</v>
      </c>
      <c r="L14" s="3" t="s">
        <v>58</v>
      </c>
      <c r="M14" s="26"/>
      <c r="N14" s="22"/>
      <c r="O14" s="6"/>
    </row>
    <row r="15" spans="1:26" ht="14.45" x14ac:dyDescent="0.35">
      <c r="A15" s="3" t="s">
        <v>29</v>
      </c>
      <c r="B15" s="3" t="s">
        <v>30</v>
      </c>
      <c r="C15" s="13">
        <v>-45.8</v>
      </c>
      <c r="D15" s="13">
        <v>-35.200000000000003</v>
      </c>
      <c r="E15" s="13">
        <v>-32.4</v>
      </c>
      <c r="F15" s="7">
        <f t="shared" si="0"/>
        <v>-10.599999999999994</v>
      </c>
      <c r="G15" s="7">
        <f t="shared" si="1"/>
        <v>-13.399999999999999</v>
      </c>
      <c r="H15" s="7">
        <f t="shared" si="2"/>
        <v>-2.8000000000000043</v>
      </c>
      <c r="I15" s="3">
        <v>-222</v>
      </c>
      <c r="J15" s="3">
        <v>-157</v>
      </c>
      <c r="K15" s="3">
        <v>-163</v>
      </c>
      <c r="L15" s="3" t="s">
        <v>58</v>
      </c>
      <c r="M15" s="26"/>
      <c r="N15" s="22"/>
      <c r="O15" s="6"/>
    </row>
    <row r="16" spans="1:26" ht="14.45" x14ac:dyDescent="0.35">
      <c r="A16" s="3" t="s">
        <v>31</v>
      </c>
      <c r="B16" s="42" t="s">
        <v>32</v>
      </c>
      <c r="C16" s="13">
        <v>-45.8</v>
      </c>
      <c r="D16" s="13">
        <v>-36.299999999999997</v>
      </c>
      <c r="E16" s="13">
        <v>-32.4</v>
      </c>
      <c r="F16" s="7">
        <f t="shared" si="0"/>
        <v>-9.5</v>
      </c>
      <c r="G16" s="7">
        <f t="shared" si="1"/>
        <v>-13.399999999999999</v>
      </c>
      <c r="H16" s="7">
        <f t="shared" si="2"/>
        <v>-3.8999999999999986</v>
      </c>
      <c r="I16" s="3">
        <v>-236</v>
      </c>
      <c r="J16" s="3">
        <v>-176</v>
      </c>
      <c r="K16" s="3">
        <v>-167</v>
      </c>
      <c r="L16" s="3" t="s">
        <v>58</v>
      </c>
      <c r="M16" s="26"/>
      <c r="N16" s="22"/>
      <c r="O16" s="6"/>
    </row>
    <row r="17" spans="1:15" ht="14.45" x14ac:dyDescent="0.35">
      <c r="A17" s="3" t="s">
        <v>33</v>
      </c>
      <c r="B17" s="3" t="s">
        <v>34</v>
      </c>
      <c r="C17" s="13">
        <v>-46.3</v>
      </c>
      <c r="D17" s="13">
        <v>-34.700000000000003</v>
      </c>
      <c r="E17" s="13">
        <v>-32.4</v>
      </c>
      <c r="F17" s="7">
        <f t="shared" si="0"/>
        <v>-11.599999999999994</v>
      </c>
      <c r="G17" s="7">
        <f t="shared" si="1"/>
        <v>-13.899999999999999</v>
      </c>
      <c r="H17" s="7">
        <f t="shared" si="2"/>
        <v>-2.3000000000000043</v>
      </c>
      <c r="I17" s="3">
        <v>-244</v>
      </c>
      <c r="J17" s="3">
        <v>-174</v>
      </c>
      <c r="K17" s="3">
        <v>-174</v>
      </c>
      <c r="L17" s="3" t="s">
        <v>58</v>
      </c>
      <c r="M17" s="26"/>
      <c r="N17" s="22"/>
      <c r="O17" s="6"/>
    </row>
    <row r="18" spans="1:15" ht="14.45" x14ac:dyDescent="0.35">
      <c r="A18" s="3" t="s">
        <v>35</v>
      </c>
      <c r="B18" s="3" t="s">
        <v>36</v>
      </c>
      <c r="C18" s="15">
        <v>-50.2</v>
      </c>
      <c r="D18" s="15">
        <v>-36.4</v>
      </c>
      <c r="E18" s="15">
        <v>-36.5</v>
      </c>
      <c r="F18" s="7">
        <f t="shared" si="0"/>
        <v>-13.800000000000004</v>
      </c>
      <c r="G18" s="7">
        <f t="shared" si="1"/>
        <v>-13.700000000000003</v>
      </c>
      <c r="H18" s="45">
        <f t="shared" si="2"/>
        <v>0.10000000000000142</v>
      </c>
      <c r="I18" s="3">
        <v>-246</v>
      </c>
      <c r="J18" s="3">
        <v>-194</v>
      </c>
      <c r="K18" t="s">
        <v>57</v>
      </c>
      <c r="L18" s="3" t="s">
        <v>58</v>
      </c>
      <c r="M18" s="26"/>
      <c r="N18" s="22"/>
      <c r="O18" s="6"/>
    </row>
    <row r="19" spans="1:15" ht="14.45" x14ac:dyDescent="0.35">
      <c r="A19" s="3" t="s">
        <v>37</v>
      </c>
      <c r="B19" s="3" t="s">
        <v>38</v>
      </c>
      <c r="C19" s="3">
        <v>-47.5</v>
      </c>
      <c r="D19" s="3">
        <v>-36.200000000000003</v>
      </c>
      <c r="E19" s="3">
        <v>-35.799999999999997</v>
      </c>
      <c r="F19" s="7">
        <f t="shared" si="0"/>
        <v>-11.299999999999997</v>
      </c>
      <c r="G19" s="7">
        <f t="shared" si="1"/>
        <v>-11.700000000000003</v>
      </c>
      <c r="H19" s="45">
        <f t="shared" si="2"/>
        <v>-0.40000000000000568</v>
      </c>
      <c r="I19" s="3">
        <v>-235</v>
      </c>
      <c r="J19" s="3">
        <v>-208</v>
      </c>
      <c r="K19" t="s">
        <v>57</v>
      </c>
      <c r="L19" s="3" t="s">
        <v>58</v>
      </c>
      <c r="M19" s="26"/>
      <c r="N19" s="22"/>
      <c r="O19" s="6"/>
    </row>
    <row r="20" spans="1:15" ht="14.45" x14ac:dyDescent="0.35">
      <c r="A20" s="3" t="s">
        <v>39</v>
      </c>
      <c r="B20" s="3" t="s">
        <v>40</v>
      </c>
      <c r="C20" s="18">
        <v>-48.9</v>
      </c>
      <c r="D20" s="18">
        <v>-36.5</v>
      </c>
      <c r="E20" s="18">
        <v>-36.1</v>
      </c>
      <c r="F20" s="7">
        <f t="shared" si="0"/>
        <v>-12.399999999999999</v>
      </c>
      <c r="G20" s="7">
        <f t="shared" si="1"/>
        <v>-12.799999999999997</v>
      </c>
      <c r="H20" s="45">
        <f t="shared" si="2"/>
        <v>-0.39999999999999858</v>
      </c>
      <c r="I20" t="s">
        <v>57</v>
      </c>
      <c r="J20" t="s">
        <v>57</v>
      </c>
      <c r="K20" t="s">
        <v>57</v>
      </c>
      <c r="L20" s="3" t="s">
        <v>58</v>
      </c>
      <c r="M20" s="26"/>
      <c r="N20" s="22"/>
      <c r="O20" s="6"/>
    </row>
    <row r="21" spans="1:15" ht="14.45" x14ac:dyDescent="0.35">
      <c r="A21" s="3" t="s">
        <v>41</v>
      </c>
      <c r="B21" s="3" t="s">
        <v>42</v>
      </c>
      <c r="C21" s="19">
        <v>-45.4</v>
      </c>
      <c r="D21" s="19">
        <v>-34.799999999999997</v>
      </c>
      <c r="E21" s="19">
        <v>-31.2</v>
      </c>
      <c r="F21" s="7">
        <f t="shared" si="0"/>
        <v>-10.600000000000001</v>
      </c>
      <c r="G21" s="7">
        <f t="shared" si="1"/>
        <v>-14.2</v>
      </c>
      <c r="H21" s="7">
        <f t="shared" si="2"/>
        <v>-3.5999999999999979</v>
      </c>
      <c r="I21" s="3">
        <v>-233</v>
      </c>
      <c r="J21" s="3">
        <v>-209</v>
      </c>
      <c r="K21" t="s">
        <v>57</v>
      </c>
      <c r="L21" s="3" t="s">
        <v>58</v>
      </c>
      <c r="M21" s="26"/>
      <c r="N21" s="22"/>
      <c r="O21" s="6"/>
    </row>
    <row r="22" spans="1:15" ht="14.45" x14ac:dyDescent="0.35">
      <c r="A22" s="3" t="s">
        <v>43</v>
      </c>
      <c r="B22" s="3" t="s">
        <v>44</v>
      </c>
      <c r="C22" s="36">
        <v>-46</v>
      </c>
      <c r="D22" s="36">
        <v>-41.3</v>
      </c>
      <c r="E22" s="36">
        <v>-34.799999999999997</v>
      </c>
      <c r="F22" s="7">
        <f t="shared" si="0"/>
        <v>-4.7000000000000028</v>
      </c>
      <c r="G22" s="7">
        <f t="shared" si="1"/>
        <v>-11.200000000000003</v>
      </c>
      <c r="H22" s="46">
        <f t="shared" si="2"/>
        <v>-6.5</v>
      </c>
      <c r="I22" s="3">
        <v>-236</v>
      </c>
      <c r="J22" s="3">
        <v>-201</v>
      </c>
      <c r="K22" t="s">
        <v>57</v>
      </c>
      <c r="L22" s="3" t="s">
        <v>58</v>
      </c>
      <c r="M22" s="26"/>
      <c r="N22" s="32"/>
      <c r="O22" s="6"/>
    </row>
    <row r="23" spans="1:15" ht="14.45" x14ac:dyDescent="0.35">
      <c r="A23" s="3" t="s">
        <v>45</v>
      </c>
      <c r="B23" s="3" t="s">
        <v>46</v>
      </c>
      <c r="C23" s="3">
        <v>-48</v>
      </c>
      <c r="D23" s="3">
        <v>-31.3</v>
      </c>
      <c r="E23" s="3">
        <v>-30.6</v>
      </c>
      <c r="F23" s="7">
        <f t="shared" si="0"/>
        <v>-16.7</v>
      </c>
      <c r="G23" s="7">
        <f t="shared" si="1"/>
        <v>-17.399999999999999</v>
      </c>
      <c r="H23" s="45">
        <f t="shared" si="2"/>
        <v>-0.69999999999999929</v>
      </c>
      <c r="I23" s="3">
        <v>-262</v>
      </c>
      <c r="J23" s="3">
        <v>-152</v>
      </c>
      <c r="K23" s="3">
        <v>-151</v>
      </c>
      <c r="L23" s="3" t="s">
        <v>58</v>
      </c>
      <c r="M23" s="26"/>
      <c r="N23" s="20"/>
      <c r="O23" s="6"/>
    </row>
    <row r="24" spans="1:15" ht="14.45" x14ac:dyDescent="0.35">
      <c r="A24" s="3" t="s">
        <v>47</v>
      </c>
      <c r="B24" s="3" t="s">
        <v>48</v>
      </c>
      <c r="C24" s="3">
        <v>-48.4</v>
      </c>
      <c r="D24" s="3">
        <v>-29.8</v>
      </c>
      <c r="E24" s="3">
        <v>-25.6</v>
      </c>
      <c r="F24" s="7">
        <f t="shared" si="0"/>
        <v>-18.599999999999998</v>
      </c>
      <c r="G24" s="7">
        <f t="shared" si="1"/>
        <v>-22.799999999999997</v>
      </c>
      <c r="H24" s="7">
        <f t="shared" si="2"/>
        <v>-4.1999999999999993</v>
      </c>
      <c r="I24" s="3">
        <v>-246</v>
      </c>
      <c r="J24" s="3">
        <v>-224</v>
      </c>
      <c r="K24" s="3">
        <v>-176</v>
      </c>
      <c r="L24" s="3" t="s">
        <v>58</v>
      </c>
      <c r="M24" s="26"/>
      <c r="N24" s="20"/>
      <c r="O24" s="28"/>
    </row>
    <row r="25" spans="1:15" ht="14.45" x14ac:dyDescent="0.35">
      <c r="A25" s="3" t="s">
        <v>49</v>
      </c>
      <c r="B25" s="3" t="s">
        <v>50</v>
      </c>
      <c r="C25" s="3">
        <v>-45.8</v>
      </c>
      <c r="D25" s="3">
        <v>-31.6</v>
      </c>
      <c r="E25" s="3">
        <v>-30.3</v>
      </c>
      <c r="F25" s="7">
        <f t="shared" si="0"/>
        <v>-14.199999999999996</v>
      </c>
      <c r="G25" s="7">
        <f t="shared" si="1"/>
        <v>-15.499999999999996</v>
      </c>
      <c r="H25" s="7">
        <f t="shared" si="2"/>
        <v>-1.3000000000000007</v>
      </c>
      <c r="I25" s="3">
        <v>-241</v>
      </c>
      <c r="J25" s="3">
        <v>-194</v>
      </c>
      <c r="K25" s="3">
        <v>-156</v>
      </c>
      <c r="L25" s="3" t="s">
        <v>58</v>
      </c>
      <c r="M25" s="26"/>
      <c r="N25" s="20"/>
      <c r="O25" s="6"/>
    </row>
    <row r="26" spans="1:15" ht="14.45" x14ac:dyDescent="0.35">
      <c r="A26" s="3" t="s">
        <v>51</v>
      </c>
      <c r="B26" s="3" t="s">
        <v>52</v>
      </c>
      <c r="C26" s="19">
        <v>-46.8</v>
      </c>
      <c r="D26" s="19">
        <v>-31.4</v>
      </c>
      <c r="E26" s="19">
        <v>-30.4</v>
      </c>
      <c r="F26" s="7">
        <f t="shared" si="0"/>
        <v>-15.399999999999999</v>
      </c>
      <c r="G26" s="7">
        <f t="shared" si="1"/>
        <v>-16.399999999999999</v>
      </c>
      <c r="H26" s="45">
        <f t="shared" si="2"/>
        <v>-1</v>
      </c>
      <c r="I26" s="3">
        <v>-242</v>
      </c>
      <c r="J26" s="3">
        <v>-182</v>
      </c>
      <c r="K26" s="3">
        <v>-156</v>
      </c>
      <c r="L26" s="3" t="s">
        <v>58</v>
      </c>
      <c r="M26" s="26"/>
      <c r="N26" s="20"/>
      <c r="O26" s="6"/>
    </row>
    <row r="27" spans="1:15" ht="14.45" x14ac:dyDescent="0.35">
      <c r="A27" s="3" t="s">
        <v>53</v>
      </c>
      <c r="B27" s="3" t="s">
        <v>54</v>
      </c>
      <c r="C27" s="15">
        <v>-49.2</v>
      </c>
      <c r="D27" s="15">
        <v>-38.5</v>
      </c>
      <c r="E27" s="15">
        <v>-37.299999999999997</v>
      </c>
      <c r="F27" s="7">
        <f t="shared" si="0"/>
        <v>-10.700000000000003</v>
      </c>
      <c r="G27" s="7">
        <f t="shared" si="1"/>
        <v>-11.900000000000006</v>
      </c>
      <c r="H27" s="7">
        <f t="shared" si="2"/>
        <v>-1.2000000000000028</v>
      </c>
      <c r="I27" s="3">
        <v>-250</v>
      </c>
      <c r="J27" s="3">
        <v>-218</v>
      </c>
      <c r="K27" s="3">
        <v>-197</v>
      </c>
      <c r="L27" s="3" t="s">
        <v>58</v>
      </c>
      <c r="M27" s="26"/>
      <c r="N27" s="33"/>
      <c r="O27" s="6"/>
    </row>
    <row r="28" spans="1:15" s="2" customFormat="1" ht="14.45" x14ac:dyDescent="0.35">
      <c r="A28" s="4" t="s">
        <v>55</v>
      </c>
      <c r="B28" s="4" t="s">
        <v>56</v>
      </c>
      <c r="C28" s="16">
        <v>-50.5</v>
      </c>
      <c r="D28" s="16">
        <v>-38.799999999999997</v>
      </c>
      <c r="E28" s="16">
        <v>-37.1</v>
      </c>
      <c r="F28" s="7">
        <f t="shared" si="0"/>
        <v>-11.700000000000003</v>
      </c>
      <c r="G28" s="7">
        <f t="shared" si="1"/>
        <v>-13.399999999999999</v>
      </c>
      <c r="H28" s="7">
        <f t="shared" si="2"/>
        <v>-1.6999999999999957</v>
      </c>
      <c r="I28" s="4">
        <v>-264</v>
      </c>
      <c r="J28" s="4">
        <v>-271</v>
      </c>
      <c r="K28" s="4">
        <v>-188</v>
      </c>
      <c r="L28" s="4" t="s">
        <v>58</v>
      </c>
      <c r="M28" s="27"/>
      <c r="N28" s="34"/>
      <c r="O28" s="14"/>
    </row>
    <row r="29" spans="1:15" ht="14.45" x14ac:dyDescent="0.35">
      <c r="A29">
        <v>15</v>
      </c>
      <c r="B29" s="3" t="s">
        <v>59</v>
      </c>
      <c r="C29" s="18">
        <v>-50</v>
      </c>
      <c r="D29" s="18">
        <v>-35.1</v>
      </c>
      <c r="E29" s="18">
        <v>-32.9</v>
      </c>
      <c r="F29" s="7">
        <f t="shared" si="0"/>
        <v>-14.899999999999999</v>
      </c>
      <c r="G29" s="7">
        <f t="shared" si="1"/>
        <v>-17.100000000000001</v>
      </c>
      <c r="H29" s="7">
        <f t="shared" si="2"/>
        <v>-2.2000000000000028</v>
      </c>
      <c r="L29" t="s">
        <v>64</v>
      </c>
      <c r="M29" s="26"/>
      <c r="N29" s="22"/>
      <c r="O29" s="6"/>
    </row>
    <row r="30" spans="1:15" ht="14.45" x14ac:dyDescent="0.35">
      <c r="A30">
        <v>16</v>
      </c>
      <c r="B30" s="3" t="s">
        <v>60</v>
      </c>
      <c r="C30" s="15">
        <v>-50.2</v>
      </c>
      <c r="D30" s="15">
        <v>-35.1</v>
      </c>
      <c r="E30" s="15">
        <v>-33.9</v>
      </c>
      <c r="F30" s="7">
        <f t="shared" si="0"/>
        <v>-15.100000000000001</v>
      </c>
      <c r="G30" s="7">
        <f t="shared" si="1"/>
        <v>-16.300000000000004</v>
      </c>
      <c r="H30" s="7">
        <f t="shared" si="2"/>
        <v>-1.2000000000000028</v>
      </c>
      <c r="L30" t="s">
        <v>64</v>
      </c>
      <c r="M30" s="26"/>
      <c r="N30" s="22"/>
      <c r="O30" s="6"/>
    </row>
    <row r="31" spans="1:15" s="2" customFormat="1" ht="14.45" x14ac:dyDescent="0.35">
      <c r="A31" s="2">
        <v>17</v>
      </c>
      <c r="B31" s="4" t="s">
        <v>61</v>
      </c>
      <c r="C31" s="23">
        <v>-47</v>
      </c>
      <c r="D31" s="23">
        <v>-35.1</v>
      </c>
      <c r="E31" s="23">
        <v>-33.9</v>
      </c>
      <c r="F31" s="7">
        <f t="shared" si="0"/>
        <v>-11.899999999999999</v>
      </c>
      <c r="G31" s="7">
        <f t="shared" si="1"/>
        <v>-13.100000000000001</v>
      </c>
      <c r="H31" s="7">
        <f t="shared" si="2"/>
        <v>-1.2000000000000028</v>
      </c>
      <c r="L31" s="2" t="s">
        <v>64</v>
      </c>
      <c r="M31" s="27"/>
      <c r="N31" s="21"/>
      <c r="O31" s="14"/>
    </row>
    <row r="32" spans="1:15" ht="14.45" x14ac:dyDescent="0.35">
      <c r="A32">
        <v>1</v>
      </c>
      <c r="B32" s="3" t="s">
        <v>62</v>
      </c>
      <c r="C32" s="9">
        <v>-36.5</v>
      </c>
      <c r="D32" s="8">
        <v>-24</v>
      </c>
      <c r="E32" s="9">
        <v>-20</v>
      </c>
      <c r="F32" s="7">
        <f t="shared" si="0"/>
        <v>-12.5</v>
      </c>
      <c r="G32" s="7">
        <f t="shared" si="1"/>
        <v>-16.5</v>
      </c>
      <c r="H32" s="7">
        <f t="shared" si="2"/>
        <v>-4</v>
      </c>
      <c r="L32" t="s">
        <v>65</v>
      </c>
      <c r="M32" s="29"/>
      <c r="N32" s="20"/>
      <c r="O32" s="25"/>
    </row>
    <row r="33" spans="1:15" ht="14.45" x14ac:dyDescent="0.35">
      <c r="A33">
        <v>2</v>
      </c>
      <c r="B33" s="3" t="s">
        <v>62</v>
      </c>
      <c r="C33" s="11">
        <v>-38.5</v>
      </c>
      <c r="D33" s="10">
        <v>-25.5</v>
      </c>
      <c r="E33" s="11">
        <v>-22.2</v>
      </c>
      <c r="F33" s="7">
        <f t="shared" si="0"/>
        <v>-13</v>
      </c>
      <c r="G33" s="7">
        <f t="shared" si="1"/>
        <v>-16.3</v>
      </c>
      <c r="H33" s="7">
        <f t="shared" si="2"/>
        <v>-3.3000000000000007</v>
      </c>
      <c r="L33" t="s">
        <v>65</v>
      </c>
      <c r="M33" s="29"/>
      <c r="N33" s="20"/>
      <c r="O33" s="25"/>
    </row>
    <row r="34" spans="1:15" ht="14.45" x14ac:dyDescent="0.35">
      <c r="A34">
        <v>2</v>
      </c>
      <c r="B34" s="3" t="s">
        <v>63</v>
      </c>
      <c r="C34" s="24">
        <v>-47</v>
      </c>
      <c r="D34" s="24">
        <v>-34</v>
      </c>
      <c r="E34" s="19">
        <v>-30</v>
      </c>
      <c r="F34" s="7">
        <f t="shared" si="0"/>
        <v>-13</v>
      </c>
      <c r="G34" s="7">
        <f t="shared" si="1"/>
        <v>-17</v>
      </c>
      <c r="H34" s="7">
        <f t="shared" si="2"/>
        <v>-4</v>
      </c>
      <c r="L34" t="s">
        <v>65</v>
      </c>
      <c r="M34" s="26"/>
      <c r="N34" s="22"/>
      <c r="O34" s="6"/>
    </row>
    <row r="35" spans="1:15" s="2" customFormat="1" ht="14.45" x14ac:dyDescent="0.35">
      <c r="A35" s="2">
        <v>2</v>
      </c>
      <c r="B35" s="4" t="s">
        <v>63</v>
      </c>
      <c r="C35" s="16">
        <v>-50</v>
      </c>
      <c r="D35" s="16">
        <v>-36</v>
      </c>
      <c r="E35" s="16">
        <v>-34</v>
      </c>
      <c r="F35" s="7">
        <f t="shared" si="0"/>
        <v>-14</v>
      </c>
      <c r="G35" s="7">
        <f t="shared" si="1"/>
        <v>-16</v>
      </c>
      <c r="H35" s="7">
        <f t="shared" si="2"/>
        <v>-2</v>
      </c>
      <c r="L35" s="2" t="s">
        <v>65</v>
      </c>
      <c r="M35" s="27"/>
      <c r="N35" s="21"/>
      <c r="O35" s="14"/>
    </row>
    <row r="36" spans="1:15" ht="14.45" x14ac:dyDescent="0.35">
      <c r="B36" s="3" t="s">
        <v>88</v>
      </c>
      <c r="C36" s="24">
        <v>-46.869000000000014</v>
      </c>
      <c r="D36" s="24">
        <v>-33.964333333333336</v>
      </c>
      <c r="E36" s="24">
        <v>-30.632676470588233</v>
      </c>
      <c r="F36" s="7">
        <f t="shared" si="0"/>
        <v>-12.904666666666678</v>
      </c>
      <c r="G36" s="7">
        <f t="shared" si="1"/>
        <v>-16.236323529411781</v>
      </c>
      <c r="H36" s="7">
        <f t="shared" si="2"/>
        <v>-3.3316568627451026</v>
      </c>
      <c r="L36" s="3" t="s">
        <v>89</v>
      </c>
      <c r="M36" s="27"/>
      <c r="N36" s="22"/>
      <c r="O36" s="6"/>
    </row>
    <row r="37" spans="1:15" ht="14.45" x14ac:dyDescent="0.35">
      <c r="B37" s="3" t="s">
        <v>62</v>
      </c>
      <c r="C37" s="12">
        <v>-40.03776470588236</v>
      </c>
      <c r="D37" s="12">
        <v>-29.396705882352943</v>
      </c>
      <c r="E37" s="12">
        <v>-27.756205882352941</v>
      </c>
      <c r="F37" s="7">
        <f t="shared" si="0"/>
        <v>-10.641058823529416</v>
      </c>
      <c r="G37" s="7">
        <f t="shared" si="1"/>
        <v>-12.281558823529419</v>
      </c>
      <c r="H37" s="7">
        <f t="shared" si="2"/>
        <v>-1.640500000000003</v>
      </c>
      <c r="L37" s="3" t="s">
        <v>90</v>
      </c>
      <c r="M37" s="29"/>
      <c r="N37" s="20"/>
      <c r="O37" s="28"/>
    </row>
    <row r="38" spans="1:15" ht="14.45" x14ac:dyDescent="0.35">
      <c r="A38" t="s">
        <v>77</v>
      </c>
      <c r="C38">
        <v>-45.3</v>
      </c>
      <c r="D38">
        <v>-28</v>
      </c>
      <c r="E38">
        <v>-27.2</v>
      </c>
      <c r="F38" s="7">
        <f t="shared" si="0"/>
        <v>-17.299999999999997</v>
      </c>
      <c r="G38" s="7">
        <f t="shared" si="1"/>
        <v>-18.099999999999998</v>
      </c>
      <c r="H38" s="45">
        <f t="shared" si="2"/>
        <v>-0.80000000000000071</v>
      </c>
      <c r="L38" s="3" t="s">
        <v>87</v>
      </c>
      <c r="M38" s="26"/>
      <c r="N38" s="20"/>
      <c r="O38" s="6"/>
    </row>
    <row r="39" spans="1:15" ht="14.45" x14ac:dyDescent="0.35">
      <c r="A39" t="s">
        <v>78</v>
      </c>
      <c r="C39">
        <v>-44.44</v>
      </c>
      <c r="D39">
        <v>-29.2</v>
      </c>
      <c r="E39">
        <v>-28.33</v>
      </c>
      <c r="F39" s="7">
        <f t="shared" si="0"/>
        <v>-15.239999999999998</v>
      </c>
      <c r="G39" s="7">
        <f t="shared" si="1"/>
        <v>-16.11</v>
      </c>
      <c r="H39" s="45">
        <f t="shared" si="2"/>
        <v>-0.87000000000000099</v>
      </c>
      <c r="L39" s="3" t="s">
        <v>87</v>
      </c>
      <c r="M39" s="37"/>
      <c r="N39" s="20"/>
      <c r="O39" s="28"/>
    </row>
    <row r="40" spans="1:15" ht="14.45" x14ac:dyDescent="0.35">
      <c r="A40" t="s">
        <v>79</v>
      </c>
      <c r="C40">
        <v>-48.06</v>
      </c>
      <c r="D40">
        <v>-36.94</v>
      </c>
      <c r="E40">
        <v>-32.5</v>
      </c>
      <c r="F40" s="7">
        <f t="shared" si="0"/>
        <v>-11.120000000000005</v>
      </c>
      <c r="G40" s="7">
        <f t="shared" si="1"/>
        <v>-15.560000000000002</v>
      </c>
      <c r="H40" s="7">
        <f t="shared" si="2"/>
        <v>-4.4399999999999977</v>
      </c>
      <c r="L40" s="3" t="s">
        <v>87</v>
      </c>
      <c r="M40" s="26"/>
      <c r="N40" s="22"/>
      <c r="O40" s="6"/>
    </row>
    <row r="41" spans="1:15" ht="14.45" x14ac:dyDescent="0.35">
      <c r="A41" t="s">
        <v>80</v>
      </c>
      <c r="C41">
        <v>-45.56</v>
      </c>
      <c r="D41">
        <v>-38.57</v>
      </c>
      <c r="E41">
        <v>-34.44</v>
      </c>
      <c r="F41" s="7">
        <f t="shared" si="0"/>
        <v>-6.990000000000002</v>
      </c>
      <c r="G41" s="7">
        <f t="shared" si="1"/>
        <v>-11.120000000000005</v>
      </c>
      <c r="H41" s="7">
        <f t="shared" si="2"/>
        <v>-4.1300000000000026</v>
      </c>
      <c r="L41" s="3" t="s">
        <v>87</v>
      </c>
      <c r="M41" s="26"/>
      <c r="N41" s="33"/>
      <c r="O41" s="6"/>
    </row>
    <row r="42" spans="1:15" ht="14.45" x14ac:dyDescent="0.35">
      <c r="A42" t="s">
        <v>81</v>
      </c>
      <c r="C42">
        <v>-43.33</v>
      </c>
      <c r="D42">
        <v>-30</v>
      </c>
      <c r="E42">
        <v>-28.06</v>
      </c>
      <c r="F42" s="7">
        <f t="shared" si="0"/>
        <v>-13.329999999999998</v>
      </c>
      <c r="G42" s="7">
        <f t="shared" si="1"/>
        <v>-15.27</v>
      </c>
      <c r="H42" s="7">
        <f t="shared" si="2"/>
        <v>-1.9400000000000013</v>
      </c>
      <c r="L42" s="3" t="s">
        <v>87</v>
      </c>
      <c r="M42" s="37"/>
      <c r="N42" s="20"/>
      <c r="O42" s="28"/>
    </row>
    <row r="43" spans="1:15" x14ac:dyDescent="0.25">
      <c r="A43" t="s">
        <v>82</v>
      </c>
      <c r="C43">
        <v>-47.78</v>
      </c>
      <c r="D43">
        <v>-33.880000000000003</v>
      </c>
      <c r="E43">
        <v>-31.39</v>
      </c>
      <c r="F43" s="7">
        <f t="shared" si="0"/>
        <v>-13.899999999999999</v>
      </c>
      <c r="G43" s="7">
        <f t="shared" si="1"/>
        <v>-16.39</v>
      </c>
      <c r="H43" s="7">
        <f t="shared" si="2"/>
        <v>-2.490000000000002</v>
      </c>
      <c r="L43" s="3" t="s">
        <v>87</v>
      </c>
      <c r="M43" s="26"/>
      <c r="N43" s="22"/>
      <c r="O43" s="6"/>
    </row>
    <row r="44" spans="1:15" x14ac:dyDescent="0.25">
      <c r="A44" t="s">
        <v>83</v>
      </c>
      <c r="C44">
        <v>-45.83</v>
      </c>
      <c r="D44">
        <v>-37.049999999999997</v>
      </c>
      <c r="E44">
        <v>-33.06</v>
      </c>
      <c r="F44" s="7">
        <f t="shared" si="0"/>
        <v>-8.7800000000000011</v>
      </c>
      <c r="G44" s="7">
        <f t="shared" si="1"/>
        <v>-12.769999999999996</v>
      </c>
      <c r="H44" s="7">
        <f t="shared" si="2"/>
        <v>-3.9899999999999949</v>
      </c>
      <c r="L44" s="3" t="s">
        <v>87</v>
      </c>
      <c r="M44" s="26"/>
      <c r="N44" s="22"/>
      <c r="O44" s="6"/>
    </row>
    <row r="45" spans="1:15" x14ac:dyDescent="0.25">
      <c r="A45" t="s">
        <v>84</v>
      </c>
      <c r="C45">
        <v>-43.61</v>
      </c>
      <c r="D45">
        <v>-34.9</v>
      </c>
      <c r="E45">
        <v>-32.22</v>
      </c>
      <c r="F45" s="7">
        <f t="shared" si="0"/>
        <v>-8.7100000000000009</v>
      </c>
      <c r="G45" s="7">
        <f t="shared" si="1"/>
        <v>-11.39</v>
      </c>
      <c r="H45" s="7">
        <f t="shared" si="2"/>
        <v>-2.6799999999999997</v>
      </c>
      <c r="L45" s="3" t="s">
        <v>87</v>
      </c>
      <c r="M45" s="37"/>
      <c r="N45" s="22"/>
      <c r="O45" s="6"/>
    </row>
    <row r="46" spans="1:15" x14ac:dyDescent="0.25">
      <c r="A46" t="s">
        <v>85</v>
      </c>
      <c r="C46">
        <v>-45.56</v>
      </c>
      <c r="D46">
        <v>-38.159999999999997</v>
      </c>
      <c r="E46">
        <v>-33.33</v>
      </c>
      <c r="F46" s="7">
        <f t="shared" si="0"/>
        <v>-7.4000000000000057</v>
      </c>
      <c r="G46" s="7">
        <f t="shared" si="1"/>
        <v>-12.230000000000004</v>
      </c>
      <c r="H46" s="46">
        <f t="shared" si="2"/>
        <v>-4.8299999999999983</v>
      </c>
      <c r="L46" s="3" t="s">
        <v>87</v>
      </c>
      <c r="M46" s="26"/>
      <c r="N46" s="33"/>
      <c r="O46" s="6"/>
    </row>
    <row r="47" spans="1:15" x14ac:dyDescent="0.25">
      <c r="A47" t="s">
        <v>86</v>
      </c>
      <c r="C47">
        <v>-46.67</v>
      </c>
      <c r="D47">
        <v>-36.53</v>
      </c>
      <c r="E47">
        <v>-33.33</v>
      </c>
      <c r="F47" s="7">
        <f t="shared" si="0"/>
        <v>-10.14</v>
      </c>
      <c r="G47" s="7">
        <f t="shared" si="1"/>
        <v>-13.340000000000003</v>
      </c>
      <c r="H47" s="7">
        <f t="shared" si="2"/>
        <v>-3.2000000000000028</v>
      </c>
      <c r="L47" s="3" t="s">
        <v>87</v>
      </c>
      <c r="M47" s="26"/>
      <c r="N47" s="22"/>
      <c r="O47" s="6"/>
    </row>
    <row r="48" spans="1:15" x14ac:dyDescent="0.25">
      <c r="A48" s="38" t="s">
        <v>92</v>
      </c>
      <c r="B48" t="s">
        <v>62</v>
      </c>
      <c r="C48">
        <v>-44.8</v>
      </c>
      <c r="D48">
        <v>-31.6</v>
      </c>
      <c r="E48">
        <v>-29.8</v>
      </c>
      <c r="F48" s="7">
        <f t="shared" si="0"/>
        <v>-13.199999999999996</v>
      </c>
      <c r="G48" s="7">
        <f t="shared" si="1"/>
        <v>-14.999999999999996</v>
      </c>
      <c r="H48" s="7">
        <f t="shared" si="2"/>
        <v>-1.8000000000000007</v>
      </c>
      <c r="L48" s="3" t="s">
        <v>91</v>
      </c>
    </row>
    <row r="49" spans="1:12" x14ac:dyDescent="0.25">
      <c r="A49" s="38" t="s">
        <v>93</v>
      </c>
      <c r="B49" t="s">
        <v>62</v>
      </c>
      <c r="C49">
        <v>-44.8</v>
      </c>
      <c r="D49">
        <v>-31.7</v>
      </c>
      <c r="E49">
        <v>-29.7</v>
      </c>
      <c r="F49" s="7">
        <f t="shared" si="0"/>
        <v>-13.099999999999998</v>
      </c>
      <c r="G49" s="7">
        <f t="shared" si="1"/>
        <v>-15.099999999999998</v>
      </c>
      <c r="H49" s="7">
        <f t="shared" si="2"/>
        <v>-2</v>
      </c>
      <c r="L49" s="3" t="s">
        <v>91</v>
      </c>
    </row>
    <row r="50" spans="1:12" x14ac:dyDescent="0.25">
      <c r="A50" s="38" t="s">
        <v>94</v>
      </c>
      <c r="B50" t="s">
        <v>62</v>
      </c>
      <c r="C50">
        <v>-45.5</v>
      </c>
      <c r="D50">
        <v>-32.6</v>
      </c>
      <c r="E50">
        <v>-30.5</v>
      </c>
      <c r="F50" s="7">
        <f t="shared" si="0"/>
        <v>-12.899999999999999</v>
      </c>
      <c r="G50" s="7">
        <f t="shared" si="1"/>
        <v>-15</v>
      </c>
      <c r="H50" s="7">
        <f t="shared" si="2"/>
        <v>-2.1000000000000014</v>
      </c>
      <c r="L50" s="3" t="s">
        <v>91</v>
      </c>
    </row>
    <row r="51" spans="1:12" x14ac:dyDescent="0.25">
      <c r="A51" s="38" t="s">
        <v>95</v>
      </c>
      <c r="B51" t="s">
        <v>62</v>
      </c>
      <c r="C51">
        <v>-44.5</v>
      </c>
      <c r="D51">
        <v>-31.9</v>
      </c>
      <c r="E51">
        <v>-29.9</v>
      </c>
      <c r="F51" s="7">
        <f t="shared" si="0"/>
        <v>-12.600000000000001</v>
      </c>
      <c r="G51" s="7">
        <f t="shared" si="1"/>
        <v>-14.600000000000001</v>
      </c>
      <c r="H51" s="7">
        <f t="shared" si="2"/>
        <v>-2</v>
      </c>
      <c r="L51" s="3" t="s">
        <v>91</v>
      </c>
    </row>
    <row r="52" spans="1:12" x14ac:dyDescent="0.25">
      <c r="A52" s="38" t="s">
        <v>96</v>
      </c>
      <c r="B52" t="s">
        <v>62</v>
      </c>
      <c r="C52">
        <v>-45.4</v>
      </c>
      <c r="D52">
        <v>-32.299999999999997</v>
      </c>
      <c r="E52">
        <v>-30</v>
      </c>
      <c r="F52" s="7">
        <f t="shared" si="0"/>
        <v>-13.100000000000001</v>
      </c>
      <c r="G52" s="7">
        <f t="shared" si="1"/>
        <v>-15.399999999999999</v>
      </c>
      <c r="H52" s="7">
        <f t="shared" si="2"/>
        <v>-2.2999999999999972</v>
      </c>
      <c r="L52" s="3" t="s">
        <v>91</v>
      </c>
    </row>
    <row r="53" spans="1:12" x14ac:dyDescent="0.25">
      <c r="A53" s="38" t="s">
        <v>97</v>
      </c>
      <c r="B53" t="s">
        <v>62</v>
      </c>
      <c r="C53">
        <v>-45.4</v>
      </c>
      <c r="D53">
        <v>-32.6</v>
      </c>
      <c r="E53">
        <v>-30.6</v>
      </c>
      <c r="F53" s="7">
        <f t="shared" si="0"/>
        <v>-12.799999999999997</v>
      </c>
      <c r="G53" s="7">
        <f t="shared" si="1"/>
        <v>-14.799999999999997</v>
      </c>
      <c r="H53" s="7">
        <f t="shared" si="2"/>
        <v>-2</v>
      </c>
      <c r="L53" s="3" t="s">
        <v>91</v>
      </c>
    </row>
    <row r="54" spans="1:12" x14ac:dyDescent="0.25">
      <c r="A54" s="43" t="s">
        <v>98</v>
      </c>
      <c r="B54" t="s">
        <v>109</v>
      </c>
      <c r="C54">
        <v>-44.9</v>
      </c>
      <c r="D54">
        <v>-33.6</v>
      </c>
      <c r="E54">
        <v>-30.6</v>
      </c>
      <c r="F54" s="7">
        <f t="shared" si="0"/>
        <v>-11.299999999999997</v>
      </c>
      <c r="G54" s="7">
        <f t="shared" si="1"/>
        <v>-14.299999999999997</v>
      </c>
      <c r="H54" s="7">
        <f t="shared" si="2"/>
        <v>-3</v>
      </c>
      <c r="L54" s="3" t="s">
        <v>91</v>
      </c>
    </row>
    <row r="55" spans="1:12" x14ac:dyDescent="0.25">
      <c r="A55" s="38" t="s">
        <v>99</v>
      </c>
      <c r="B55" t="s">
        <v>109</v>
      </c>
      <c r="C55">
        <v>-45.6</v>
      </c>
      <c r="D55">
        <v>-34.799999999999997</v>
      </c>
      <c r="E55">
        <v>-32</v>
      </c>
      <c r="F55" s="7">
        <f t="shared" si="0"/>
        <v>-10.800000000000004</v>
      </c>
      <c r="G55" s="7">
        <f t="shared" si="1"/>
        <v>-13.600000000000001</v>
      </c>
      <c r="H55" s="7">
        <f t="shared" si="2"/>
        <v>-2.7999999999999972</v>
      </c>
      <c r="L55" s="3" t="s">
        <v>91</v>
      </c>
    </row>
    <row r="56" spans="1:12" x14ac:dyDescent="0.25">
      <c r="A56" s="38" t="s">
        <v>100</v>
      </c>
      <c r="B56" t="s">
        <v>62</v>
      </c>
      <c r="C56">
        <v>-45.6</v>
      </c>
      <c r="D56">
        <v>-32.4</v>
      </c>
      <c r="E56">
        <v>-29.8</v>
      </c>
      <c r="F56" s="7">
        <f t="shared" si="0"/>
        <v>-13.200000000000003</v>
      </c>
      <c r="G56" s="7">
        <f t="shared" si="1"/>
        <v>-15.8</v>
      </c>
      <c r="H56" s="7">
        <f t="shared" si="2"/>
        <v>-2.5999999999999979</v>
      </c>
      <c r="L56" s="3" t="s">
        <v>91</v>
      </c>
    </row>
    <row r="57" spans="1:12" x14ac:dyDescent="0.25">
      <c r="A57" s="38" t="s">
        <v>101</v>
      </c>
      <c r="B57" t="s">
        <v>62</v>
      </c>
      <c r="C57">
        <v>-45.8</v>
      </c>
      <c r="D57">
        <v>-33.1</v>
      </c>
      <c r="E57">
        <v>-30.8</v>
      </c>
      <c r="F57" s="7">
        <f t="shared" si="0"/>
        <v>-12.699999999999996</v>
      </c>
      <c r="G57" s="7">
        <f t="shared" si="1"/>
        <v>-14.999999999999996</v>
      </c>
      <c r="H57" s="7">
        <f t="shared" si="2"/>
        <v>-2.3000000000000007</v>
      </c>
      <c r="L57" s="3" t="s">
        <v>91</v>
      </c>
    </row>
    <row r="58" spans="1:12" x14ac:dyDescent="0.25">
      <c r="A58" s="38" t="s">
        <v>102</v>
      </c>
      <c r="B58" t="s">
        <v>62</v>
      </c>
      <c r="C58">
        <v>-45.5</v>
      </c>
      <c r="D58">
        <v>-32.4</v>
      </c>
      <c r="E58">
        <v>-30</v>
      </c>
      <c r="F58" s="7">
        <f t="shared" si="0"/>
        <v>-13.100000000000001</v>
      </c>
      <c r="G58" s="7">
        <f t="shared" si="1"/>
        <v>-15.5</v>
      </c>
      <c r="H58" s="7">
        <f t="shared" si="2"/>
        <v>-2.3999999999999986</v>
      </c>
      <c r="L58" s="3" t="s">
        <v>91</v>
      </c>
    </row>
    <row r="59" spans="1:12" x14ac:dyDescent="0.25">
      <c r="A59" s="38" t="s">
        <v>103</v>
      </c>
      <c r="B59" t="s">
        <v>62</v>
      </c>
      <c r="C59">
        <v>-46.3</v>
      </c>
      <c r="D59">
        <v>-34.700000000000003</v>
      </c>
      <c r="E59">
        <v>-31.8</v>
      </c>
      <c r="F59" s="7">
        <f t="shared" si="0"/>
        <v>-11.599999999999994</v>
      </c>
      <c r="G59" s="7">
        <f t="shared" si="1"/>
        <v>-14.499999999999996</v>
      </c>
      <c r="H59" s="7">
        <f t="shared" si="2"/>
        <v>-2.9000000000000021</v>
      </c>
      <c r="L59" s="3" t="s">
        <v>91</v>
      </c>
    </row>
    <row r="60" spans="1:12" x14ac:dyDescent="0.25">
      <c r="A60" s="38" t="s">
        <v>104</v>
      </c>
      <c r="B60" t="s">
        <v>62</v>
      </c>
      <c r="C60">
        <v>-46.7</v>
      </c>
      <c r="D60">
        <v>-34.799999999999997</v>
      </c>
      <c r="E60">
        <v>-32</v>
      </c>
      <c r="F60" s="7">
        <f t="shared" si="0"/>
        <v>-11.900000000000006</v>
      </c>
      <c r="G60" s="7">
        <f t="shared" si="1"/>
        <v>-14.700000000000003</v>
      </c>
      <c r="H60" s="7">
        <f t="shared" si="2"/>
        <v>-2.7999999999999972</v>
      </c>
      <c r="L60" s="3" t="s">
        <v>91</v>
      </c>
    </row>
    <row r="61" spans="1:12" x14ac:dyDescent="0.25">
      <c r="A61" s="38" t="s">
        <v>105</v>
      </c>
      <c r="B61" t="s">
        <v>62</v>
      </c>
      <c r="C61">
        <v>-45.4</v>
      </c>
      <c r="D61">
        <v>-33.9</v>
      </c>
      <c r="E61">
        <v>-31.4</v>
      </c>
      <c r="F61" s="7">
        <f t="shared" si="0"/>
        <v>-11.5</v>
      </c>
      <c r="G61" s="7">
        <f t="shared" si="1"/>
        <v>-14</v>
      </c>
      <c r="H61" s="7">
        <f t="shared" si="2"/>
        <v>-2.5</v>
      </c>
      <c r="L61" s="3" t="s">
        <v>91</v>
      </c>
    </row>
    <row r="62" spans="1:12" x14ac:dyDescent="0.25">
      <c r="A62" s="38" t="s">
        <v>106</v>
      </c>
      <c r="B62" t="s">
        <v>62</v>
      </c>
      <c r="C62">
        <v>-45.5</v>
      </c>
      <c r="D62">
        <v>-33.9</v>
      </c>
      <c r="E62">
        <v>-31.2</v>
      </c>
      <c r="F62" s="7">
        <f t="shared" si="0"/>
        <v>-11.600000000000001</v>
      </c>
      <c r="G62" s="7">
        <f t="shared" si="1"/>
        <v>-14.3</v>
      </c>
      <c r="H62" s="7">
        <f t="shared" si="2"/>
        <v>-2.6999999999999993</v>
      </c>
      <c r="L62" s="3" t="s">
        <v>91</v>
      </c>
    </row>
    <row r="63" spans="1:12" x14ac:dyDescent="0.25">
      <c r="A63" s="38" t="s">
        <v>107</v>
      </c>
      <c r="B63" t="s">
        <v>62</v>
      </c>
      <c r="C63">
        <v>-45.6</v>
      </c>
      <c r="D63">
        <v>-33.5</v>
      </c>
      <c r="E63">
        <v>-30.9</v>
      </c>
      <c r="F63" s="7">
        <f t="shared" si="0"/>
        <v>-12.100000000000001</v>
      </c>
      <c r="G63" s="7">
        <f t="shared" si="1"/>
        <v>-14.700000000000003</v>
      </c>
      <c r="H63" s="7">
        <f t="shared" si="2"/>
        <v>-2.6000000000000014</v>
      </c>
      <c r="L63" s="3" t="s">
        <v>91</v>
      </c>
    </row>
    <row r="64" spans="1:12" x14ac:dyDescent="0.25">
      <c r="A64" s="38" t="s">
        <v>110</v>
      </c>
      <c r="B64" t="s">
        <v>111</v>
      </c>
      <c r="C64">
        <v>-40</v>
      </c>
      <c r="D64">
        <v>-25.1</v>
      </c>
      <c r="E64">
        <v>-22.1</v>
      </c>
      <c r="F64" s="7">
        <f t="shared" si="0"/>
        <v>-14.899999999999999</v>
      </c>
      <c r="G64" s="7">
        <f t="shared" si="1"/>
        <v>-17.899999999999999</v>
      </c>
      <c r="H64" s="7">
        <f t="shared" si="2"/>
        <v>-3</v>
      </c>
      <c r="L64" s="3" t="s">
        <v>113</v>
      </c>
    </row>
    <row r="65" spans="2:12" x14ac:dyDescent="0.25">
      <c r="B65" t="s">
        <v>114</v>
      </c>
      <c r="C65">
        <v>-47.033317360686574</v>
      </c>
      <c r="D65">
        <v>-42.527999999999999</v>
      </c>
      <c r="E65">
        <v>-31.95</v>
      </c>
      <c r="F65" s="7">
        <f t="shared" si="0"/>
        <v>-4.5053173606865755</v>
      </c>
      <c r="G65" s="7">
        <f t="shared" si="1"/>
        <v>-15.083317360686575</v>
      </c>
      <c r="H65" s="46">
        <f t="shared" si="2"/>
        <v>-10.577999999999999</v>
      </c>
      <c r="L65" s="3" t="s">
        <v>112</v>
      </c>
    </row>
    <row r="66" spans="2:12" x14ac:dyDescent="0.25">
      <c r="F66" s="7">
        <f>AVERAGE(F2:F65)</f>
        <v>-11.652516294545043</v>
      </c>
      <c r="G66" s="7">
        <f t="shared" ref="G66:H66" si="3">AVERAGE(G2:G65)</f>
        <v>-14.404393745525431</v>
      </c>
      <c r="H66" s="7">
        <f t="shared" si="3"/>
        <v>-2.751877450980392</v>
      </c>
    </row>
    <row r="67" spans="2:12" x14ac:dyDescent="0.25">
      <c r="C67">
        <f>AVERAGE(C2:C63)</f>
        <v>-44.781399430740038</v>
      </c>
      <c r="D67">
        <f>AVERAGE(D2:D63)</f>
        <v>-33.065984503478816</v>
      </c>
      <c r="E67">
        <f>AVERAGE(E2:E63)</f>
        <v>-30.444336812144208</v>
      </c>
    </row>
  </sheetData>
  <pageMargins left="0.7" right="0.7" top="0.75" bottom="0.75" header="0.3" footer="0.3"/>
  <pageSetup paperSize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I3" sqref="I3"/>
    </sheetView>
  </sheetViews>
  <sheetFormatPr defaultRowHeight="15" x14ac:dyDescent="0.25"/>
  <sheetData>
    <row r="1" spans="1:9" x14ac:dyDescent="0.35">
      <c r="A1">
        <v>96.42</v>
      </c>
      <c r="B1">
        <f>(A1/SUM(A$1:A$6))*100</f>
        <v>97.848589405317625</v>
      </c>
      <c r="C1">
        <v>-40.700000000000003</v>
      </c>
      <c r="D1">
        <v>98.1</v>
      </c>
      <c r="E1">
        <v>-35.1</v>
      </c>
      <c r="H1">
        <f>B1/(B2+B3)</f>
        <v>45.914285714285704</v>
      </c>
      <c r="I1">
        <f>C1-C2</f>
        <v>-6.6000000000000014</v>
      </c>
    </row>
    <row r="2" spans="1:9" x14ac:dyDescent="0.35">
      <c r="A2">
        <v>1.99</v>
      </c>
      <c r="B2">
        <f>(A2/SUM(A$1:A$6))*100</f>
        <v>2.0194844733103308</v>
      </c>
      <c r="C2">
        <v>-34.1</v>
      </c>
      <c r="D2">
        <v>1.6</v>
      </c>
      <c r="E2">
        <v>-26.6</v>
      </c>
      <c r="H2">
        <f>D1/(D2+D3)</f>
        <v>54.499999999999993</v>
      </c>
      <c r="I2">
        <f>E1-E2</f>
        <v>-8.5</v>
      </c>
    </row>
    <row r="3" spans="1:9" x14ac:dyDescent="0.35">
      <c r="A3">
        <v>0.11</v>
      </c>
      <c r="B3">
        <f t="shared" ref="B3:B5" si="0">(A3/SUM(A$1:A$6))*100</f>
        <v>0.11162979500710371</v>
      </c>
      <c r="C3">
        <v>-27.8</v>
      </c>
      <c r="D3">
        <v>0.2</v>
      </c>
      <c r="E3">
        <v>-23.2</v>
      </c>
    </row>
    <row r="4" spans="1:9" x14ac:dyDescent="0.35">
      <c r="A4">
        <v>0.01</v>
      </c>
      <c r="B4">
        <f t="shared" si="0"/>
        <v>1.0148163182463974E-2</v>
      </c>
    </row>
    <row r="5" spans="1:9" x14ac:dyDescent="0.35">
      <c r="A5">
        <v>0.01</v>
      </c>
      <c r="B5">
        <f t="shared" si="0"/>
        <v>1.0148163182463974E-2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zoomScale="80" zoomScaleNormal="80" workbookViewId="0">
      <selection activeCell="V18" sqref="V18"/>
    </sheetView>
  </sheetViews>
  <sheetFormatPr defaultRowHeight="15" x14ac:dyDescent="0.25"/>
  <cols>
    <col min="1" max="1" width="12.7109375" customWidth="1"/>
    <col min="2" max="2" width="8.85546875" customWidth="1"/>
    <col min="3" max="3" width="8.5703125" customWidth="1"/>
    <col min="4" max="4" width="8.28515625" customWidth="1"/>
    <col min="5" max="5" width="8" customWidth="1"/>
    <col min="6" max="6" width="6.7109375" customWidth="1"/>
    <col min="7" max="7" width="6" customWidth="1"/>
    <col min="8" max="8" width="6.5703125" customWidth="1"/>
    <col min="9" max="9" width="6.42578125" customWidth="1"/>
    <col min="10" max="10" width="5.85546875" customWidth="1"/>
    <col min="11" max="11" width="9.5703125" customWidth="1"/>
  </cols>
  <sheetData>
    <row r="1" spans="1:12" x14ac:dyDescent="0.25">
      <c r="A1" s="1" t="s">
        <v>544</v>
      </c>
    </row>
    <row r="2" spans="1:12" ht="15.75" thickBot="1" x14ac:dyDescent="0.3">
      <c r="A2" s="83" t="s">
        <v>492</v>
      </c>
      <c r="B2" s="83" t="s">
        <v>497</v>
      </c>
      <c r="C2" s="83" t="s">
        <v>2</v>
      </c>
      <c r="D2" s="83" t="s">
        <v>3</v>
      </c>
      <c r="E2" s="83" t="s">
        <v>4</v>
      </c>
      <c r="F2" s="83" t="s">
        <v>493</v>
      </c>
      <c r="G2" s="83" t="s">
        <v>494</v>
      </c>
      <c r="H2" s="83" t="s">
        <v>495</v>
      </c>
      <c r="I2" s="83" t="s">
        <v>496</v>
      </c>
      <c r="J2" s="83" t="s">
        <v>541</v>
      </c>
      <c r="K2" s="83" t="s">
        <v>542</v>
      </c>
      <c r="L2" s="84" t="s">
        <v>543</v>
      </c>
    </row>
    <row r="3" spans="1:12" x14ac:dyDescent="0.25">
      <c r="A3" s="94" t="s">
        <v>160</v>
      </c>
      <c r="B3" s="85">
        <v>800</v>
      </c>
      <c r="C3" s="86">
        <v>-46.2</v>
      </c>
      <c r="D3" s="86">
        <v>-36.799999999999997</v>
      </c>
      <c r="E3" s="86">
        <v>-33.4</v>
      </c>
      <c r="F3" s="87">
        <v>79.599999999999994</v>
      </c>
      <c r="G3" s="87">
        <v>7.62</v>
      </c>
      <c r="H3" s="87">
        <v>6.44</v>
      </c>
      <c r="I3" s="87">
        <v>1.8</v>
      </c>
      <c r="J3" s="87">
        <v>2.95</v>
      </c>
      <c r="K3" s="86">
        <v>-9.4000000000000057</v>
      </c>
      <c r="L3" s="88">
        <v>1.1832298136645962</v>
      </c>
    </row>
    <row r="4" spans="1:12" x14ac:dyDescent="0.25">
      <c r="A4" s="95"/>
      <c r="B4" s="76">
        <v>850</v>
      </c>
      <c r="C4" s="77">
        <v>-45.4</v>
      </c>
      <c r="D4" s="77">
        <v>-36.5</v>
      </c>
      <c r="E4" s="77">
        <v>-33.5</v>
      </c>
      <c r="F4" s="78">
        <v>80.069999999999993</v>
      </c>
      <c r="G4" s="78">
        <v>9.92</v>
      </c>
      <c r="H4" s="78">
        <v>5.92</v>
      </c>
      <c r="I4" s="78">
        <v>1.17</v>
      </c>
      <c r="J4" s="78">
        <v>1.82</v>
      </c>
      <c r="K4" s="77">
        <v>-8.8999999999999986</v>
      </c>
      <c r="L4" s="89">
        <v>1.6756756756756757</v>
      </c>
    </row>
    <row r="5" spans="1:12" x14ac:dyDescent="0.25">
      <c r="A5" s="95"/>
      <c r="B5" s="76">
        <v>900</v>
      </c>
      <c r="C5" s="77">
        <v>-45.7</v>
      </c>
      <c r="D5" s="77">
        <v>-37.200000000000003</v>
      </c>
      <c r="E5" s="77">
        <v>-33.799999999999997</v>
      </c>
      <c r="F5" s="78">
        <v>64.3</v>
      </c>
      <c r="G5" s="78">
        <v>11.72</v>
      </c>
      <c r="H5" s="78">
        <v>12.39</v>
      </c>
      <c r="I5" s="78">
        <v>3.08</v>
      </c>
      <c r="J5" s="78">
        <v>5.18</v>
      </c>
      <c r="K5" s="77">
        <v>-8.5</v>
      </c>
      <c r="L5" s="89">
        <v>0.94592413236481032</v>
      </c>
    </row>
    <row r="6" spans="1:12" x14ac:dyDescent="0.25">
      <c r="A6" s="95"/>
      <c r="B6" s="76">
        <v>925</v>
      </c>
      <c r="C6" s="77">
        <v>-45</v>
      </c>
      <c r="D6" s="77">
        <v>-37.299999999999997</v>
      </c>
      <c r="E6" s="77">
        <v>-33.700000000000003</v>
      </c>
      <c r="F6" s="78">
        <v>60.07</v>
      </c>
      <c r="G6" s="78">
        <v>14.84</v>
      </c>
      <c r="H6" s="78">
        <v>14.08</v>
      </c>
      <c r="I6" s="78">
        <v>3.15</v>
      </c>
      <c r="J6" s="78">
        <v>5.08</v>
      </c>
      <c r="K6" s="77">
        <v>-7.7000000000000028</v>
      </c>
      <c r="L6" s="89">
        <v>1.0539772727272727</v>
      </c>
    </row>
    <row r="7" spans="1:12" x14ac:dyDescent="0.25">
      <c r="A7" s="95"/>
      <c r="B7" s="76">
        <v>950</v>
      </c>
      <c r="C7" s="77">
        <v>-45.3</v>
      </c>
      <c r="D7" s="77">
        <v>-36.9</v>
      </c>
      <c r="E7" s="77">
        <v>-33.5</v>
      </c>
      <c r="F7" s="78">
        <v>63.17</v>
      </c>
      <c r="G7" s="78">
        <v>13.47</v>
      </c>
      <c r="H7" s="78">
        <v>13.61</v>
      </c>
      <c r="I7" s="78">
        <v>2.99</v>
      </c>
      <c r="J7" s="78">
        <v>4.6100000000000003</v>
      </c>
      <c r="K7" s="77">
        <v>-8.3999999999999986</v>
      </c>
      <c r="L7" s="89">
        <v>0.98971344599559152</v>
      </c>
    </row>
    <row r="8" spans="1:12" x14ac:dyDescent="0.25">
      <c r="A8" s="95"/>
      <c r="B8" s="76">
        <v>975</v>
      </c>
      <c r="C8" s="77">
        <v>-45.6</v>
      </c>
      <c r="D8" s="77">
        <v>-36.799999999999997</v>
      </c>
      <c r="E8" s="77">
        <v>-33.4</v>
      </c>
      <c r="F8" s="78">
        <v>59.35</v>
      </c>
      <c r="G8" s="78">
        <v>15.2</v>
      </c>
      <c r="H8" s="78">
        <v>15.25</v>
      </c>
      <c r="I8" s="78">
        <v>3.09</v>
      </c>
      <c r="J8" s="78">
        <v>4.83</v>
      </c>
      <c r="K8" s="77">
        <v>-8.8000000000000043</v>
      </c>
      <c r="L8" s="89">
        <v>0.99672131147540977</v>
      </c>
    </row>
    <row r="9" spans="1:12" x14ac:dyDescent="0.25">
      <c r="A9" s="95"/>
      <c r="B9" s="76">
        <v>1000</v>
      </c>
      <c r="C9" s="77">
        <v>-43.7</v>
      </c>
      <c r="D9" s="77">
        <v>-36.6</v>
      </c>
      <c r="E9" s="77">
        <v>-33.799999999999997</v>
      </c>
      <c r="F9" s="78">
        <v>60.39</v>
      </c>
      <c r="G9" s="78">
        <v>13.41</v>
      </c>
      <c r="H9" s="78">
        <v>14.76</v>
      </c>
      <c r="I9" s="78">
        <v>3.51</v>
      </c>
      <c r="J9" s="78">
        <v>5.28</v>
      </c>
      <c r="K9" s="77">
        <v>-7.1000000000000014</v>
      </c>
      <c r="L9" s="89">
        <v>0.90853658536585369</v>
      </c>
    </row>
    <row r="10" spans="1:12" x14ac:dyDescent="0.25">
      <c r="A10" s="95"/>
      <c r="B10" s="76">
        <v>1025</v>
      </c>
      <c r="C10" s="77">
        <v>-45</v>
      </c>
      <c r="D10" s="77">
        <v>-36.5</v>
      </c>
      <c r="E10" s="77">
        <v>-33.4</v>
      </c>
      <c r="F10" s="78">
        <v>59.68</v>
      </c>
      <c r="G10" s="78">
        <v>13.41</v>
      </c>
      <c r="H10" s="78">
        <v>15.17</v>
      </c>
      <c r="I10" s="78">
        <v>3.62</v>
      </c>
      <c r="J10" s="78">
        <v>5.45</v>
      </c>
      <c r="K10" s="77">
        <v>-8.5</v>
      </c>
      <c r="L10" s="89">
        <v>0.88398154251812788</v>
      </c>
    </row>
    <row r="11" spans="1:12" x14ac:dyDescent="0.25">
      <c r="A11" s="95"/>
      <c r="B11" s="76">
        <v>1050</v>
      </c>
      <c r="C11" s="77">
        <v>-44.4</v>
      </c>
      <c r="D11" s="77">
        <v>-36.4</v>
      </c>
      <c r="E11" s="77">
        <v>-33.200000000000003</v>
      </c>
      <c r="F11" s="78">
        <v>52.28</v>
      </c>
      <c r="G11" s="78">
        <v>16.03</v>
      </c>
      <c r="H11" s="78">
        <v>18.21</v>
      </c>
      <c r="I11" s="78">
        <v>4.32</v>
      </c>
      <c r="J11" s="78">
        <v>6.18</v>
      </c>
      <c r="K11" s="77">
        <v>-8</v>
      </c>
      <c r="L11" s="89">
        <v>0.88028555738605163</v>
      </c>
    </row>
    <row r="12" spans="1:12" x14ac:dyDescent="0.25">
      <c r="A12" s="95"/>
      <c r="B12" s="76">
        <v>1075</v>
      </c>
      <c r="C12" s="77">
        <v>-43.9</v>
      </c>
      <c r="D12" s="77">
        <v>-36.1</v>
      </c>
      <c r="E12" s="77">
        <v>-33.1</v>
      </c>
      <c r="F12" s="78">
        <v>55.17</v>
      </c>
      <c r="G12" s="78">
        <v>16.38</v>
      </c>
      <c r="H12" s="78">
        <v>16.32</v>
      </c>
      <c r="I12" s="78">
        <v>3.9</v>
      </c>
      <c r="J12" s="78">
        <v>5.37</v>
      </c>
      <c r="K12" s="77">
        <v>-7.7999999999999972</v>
      </c>
      <c r="L12" s="89">
        <v>1.0036764705882353</v>
      </c>
    </row>
    <row r="13" spans="1:12" x14ac:dyDescent="0.25">
      <c r="A13" s="95"/>
      <c r="B13" s="76">
        <v>1100</v>
      </c>
      <c r="C13" s="77">
        <v>-44.9</v>
      </c>
      <c r="D13" s="77">
        <v>-36.200000000000003</v>
      </c>
      <c r="E13" s="77">
        <v>-32.9</v>
      </c>
      <c r="F13" s="78">
        <v>66.66</v>
      </c>
      <c r="G13" s="78">
        <v>13.72</v>
      </c>
      <c r="H13" s="78">
        <v>11.37</v>
      </c>
      <c r="I13" s="78">
        <v>2.67</v>
      </c>
      <c r="J13" s="78">
        <v>3.63</v>
      </c>
      <c r="K13" s="77">
        <v>-8.6999999999999957</v>
      </c>
      <c r="L13" s="89">
        <v>1.2066842568161831</v>
      </c>
    </row>
    <row r="14" spans="1:12" x14ac:dyDescent="0.25">
      <c r="A14" s="95"/>
      <c r="B14" s="76">
        <v>1125</v>
      </c>
      <c r="C14" s="77">
        <v>-45.3</v>
      </c>
      <c r="D14" s="77">
        <v>-36.299999999999997</v>
      </c>
      <c r="E14" s="77">
        <v>-33</v>
      </c>
      <c r="F14" s="78">
        <v>66.67</v>
      </c>
      <c r="G14" s="78">
        <v>13.53</v>
      </c>
      <c r="H14" s="78">
        <v>11.42</v>
      </c>
      <c r="I14" s="78">
        <v>2.63</v>
      </c>
      <c r="J14" s="78">
        <v>3.67</v>
      </c>
      <c r="K14" s="77">
        <v>-9</v>
      </c>
      <c r="L14" s="89">
        <v>1.1847635726795096</v>
      </c>
    </row>
    <row r="15" spans="1:12" x14ac:dyDescent="0.25">
      <c r="A15" s="95"/>
      <c r="B15" s="76">
        <v>1150</v>
      </c>
      <c r="C15" s="77">
        <v>-45</v>
      </c>
      <c r="D15" s="77">
        <v>-36.299999999999997</v>
      </c>
      <c r="E15" s="77">
        <v>-33.299999999999997</v>
      </c>
      <c r="F15" s="78">
        <v>64.73</v>
      </c>
      <c r="G15" s="78">
        <v>13.4</v>
      </c>
      <c r="H15" s="78">
        <v>12.23</v>
      </c>
      <c r="I15" s="78">
        <v>3.07</v>
      </c>
      <c r="J15" s="78">
        <v>4.17</v>
      </c>
      <c r="K15" s="77">
        <v>-8.7000000000000028</v>
      </c>
      <c r="L15" s="89">
        <v>1.0956663941128373</v>
      </c>
    </row>
    <row r="16" spans="1:12" x14ac:dyDescent="0.25">
      <c r="A16" s="95"/>
      <c r="B16" s="76">
        <v>1175</v>
      </c>
      <c r="C16" s="77">
        <v>-45.2</v>
      </c>
      <c r="D16" s="77">
        <v>-36.1</v>
      </c>
      <c r="E16" s="77">
        <v>-32.799999999999997</v>
      </c>
      <c r="F16" s="78">
        <v>69.8</v>
      </c>
      <c r="G16" s="78">
        <v>13.07</v>
      </c>
      <c r="H16" s="78">
        <v>10.4</v>
      </c>
      <c r="I16" s="78">
        <v>2.37</v>
      </c>
      <c r="J16" s="78">
        <v>2.92</v>
      </c>
      <c r="K16" s="77">
        <v>-9.1000000000000014</v>
      </c>
      <c r="L16" s="89">
        <v>1.2567307692307692</v>
      </c>
    </row>
    <row r="17" spans="1:12" x14ac:dyDescent="0.25">
      <c r="A17" s="95"/>
      <c r="B17" s="76">
        <v>1200</v>
      </c>
      <c r="C17" s="77">
        <v>-44.6</v>
      </c>
      <c r="D17" s="77">
        <v>-36.299999999999997</v>
      </c>
      <c r="E17" s="77">
        <v>-32.9</v>
      </c>
      <c r="F17" s="78">
        <v>75.67</v>
      </c>
      <c r="G17" s="78">
        <v>11.11</v>
      </c>
      <c r="H17" s="78">
        <v>7.99</v>
      </c>
      <c r="I17" s="78">
        <v>1.83</v>
      </c>
      <c r="J17" s="78">
        <v>2.2400000000000002</v>
      </c>
      <c r="K17" s="77">
        <v>-8.3000000000000043</v>
      </c>
      <c r="L17" s="89">
        <v>1.390488110137672</v>
      </c>
    </row>
    <row r="18" spans="1:12" x14ac:dyDescent="0.25">
      <c r="A18" s="95"/>
      <c r="B18" s="76">
        <v>1225</v>
      </c>
      <c r="C18" s="77">
        <v>-43.7</v>
      </c>
      <c r="D18" s="77">
        <v>-36.200000000000003</v>
      </c>
      <c r="E18" s="77">
        <v>-33</v>
      </c>
      <c r="F18" s="78">
        <v>69.08</v>
      </c>
      <c r="G18" s="78">
        <v>13.04</v>
      </c>
      <c r="H18" s="78">
        <v>10.58</v>
      </c>
      <c r="I18" s="78">
        <v>2.42</v>
      </c>
      <c r="J18" s="78">
        <v>3.07</v>
      </c>
      <c r="K18" s="77">
        <v>-7.5</v>
      </c>
      <c r="L18" s="89">
        <v>1.2325141776937618</v>
      </c>
    </row>
    <row r="19" spans="1:12" x14ac:dyDescent="0.25">
      <c r="A19" s="95"/>
      <c r="B19" s="76">
        <v>1250</v>
      </c>
      <c r="C19" s="77">
        <v>-45.3</v>
      </c>
      <c r="D19" s="77">
        <v>-35.9</v>
      </c>
      <c r="E19" s="77">
        <v>-31.5</v>
      </c>
      <c r="F19" s="78">
        <v>80.3</v>
      </c>
      <c r="G19" s="78">
        <v>9.8699999999999992</v>
      </c>
      <c r="H19" s="78">
        <v>6.25</v>
      </c>
      <c r="I19" s="78">
        <v>1.28</v>
      </c>
      <c r="J19" s="78">
        <v>1.56</v>
      </c>
      <c r="K19" s="77">
        <v>-9.3999999999999986</v>
      </c>
      <c r="L19" s="89">
        <v>1.5791999999999999</v>
      </c>
    </row>
    <row r="20" spans="1:12" x14ac:dyDescent="0.25">
      <c r="A20" s="95"/>
      <c r="B20" s="76">
        <v>1275</v>
      </c>
      <c r="C20" s="77">
        <v>-44.4</v>
      </c>
      <c r="D20" s="77">
        <v>-35.6</v>
      </c>
      <c r="E20" s="77">
        <v>-31.5</v>
      </c>
      <c r="F20" s="78">
        <v>71.09</v>
      </c>
      <c r="G20" s="78">
        <v>13.15</v>
      </c>
      <c r="H20" s="78">
        <v>10.14</v>
      </c>
      <c r="I20" s="78">
        <v>2.13</v>
      </c>
      <c r="J20" s="78">
        <v>2.44</v>
      </c>
      <c r="K20" s="77">
        <v>-8.7999999999999972</v>
      </c>
      <c r="L20" s="89">
        <v>1.2968441814595661</v>
      </c>
    </row>
    <row r="21" spans="1:12" x14ac:dyDescent="0.25">
      <c r="A21" s="95"/>
      <c r="B21" s="76">
        <v>1300</v>
      </c>
      <c r="C21" s="77">
        <v>-43.6</v>
      </c>
      <c r="D21" s="77">
        <v>-35.799999999999997</v>
      </c>
      <c r="E21" s="77">
        <v>-31</v>
      </c>
      <c r="F21" s="78">
        <v>73.489999999999995</v>
      </c>
      <c r="G21" s="78">
        <v>12.77</v>
      </c>
      <c r="H21" s="78">
        <v>9.09</v>
      </c>
      <c r="I21" s="78">
        <v>1.76</v>
      </c>
      <c r="J21" s="78">
        <v>2.0099999999999998</v>
      </c>
      <c r="K21" s="77">
        <v>-7.8000000000000043</v>
      </c>
      <c r="L21" s="89">
        <v>1.4048404840484048</v>
      </c>
    </row>
    <row r="22" spans="1:12" x14ac:dyDescent="0.25">
      <c r="A22" s="95"/>
      <c r="B22" s="76">
        <v>1325</v>
      </c>
      <c r="C22" s="77">
        <v>-43.8</v>
      </c>
      <c r="D22" s="77">
        <v>-35.700000000000003</v>
      </c>
      <c r="E22" s="77">
        <v>-30.8</v>
      </c>
      <c r="F22" s="78">
        <v>77.78</v>
      </c>
      <c r="G22" s="78">
        <v>10.16</v>
      </c>
      <c r="H22" s="78">
        <v>7.34</v>
      </c>
      <c r="I22" s="78">
        <v>1.73</v>
      </c>
      <c r="J22" s="78">
        <v>2</v>
      </c>
      <c r="K22" s="77">
        <v>-8.0999999999999943</v>
      </c>
      <c r="L22" s="89">
        <v>1.3841961852861036</v>
      </c>
    </row>
    <row r="23" spans="1:12" x14ac:dyDescent="0.25">
      <c r="A23" s="95"/>
      <c r="B23" s="76">
        <v>1350</v>
      </c>
      <c r="C23" s="77">
        <v>-43.6</v>
      </c>
      <c r="D23" s="77">
        <v>-35.4</v>
      </c>
      <c r="E23" s="77">
        <v>-30.5</v>
      </c>
      <c r="F23" s="78">
        <v>70.849999999999994</v>
      </c>
      <c r="G23" s="78">
        <v>12.07</v>
      </c>
      <c r="H23" s="78">
        <v>10.62</v>
      </c>
      <c r="I23" s="78">
        <v>2.61</v>
      </c>
      <c r="J23" s="78">
        <v>2.71</v>
      </c>
      <c r="K23" s="77">
        <v>-8.2000000000000028</v>
      </c>
      <c r="L23" s="89">
        <v>1.1365348399246706</v>
      </c>
    </row>
    <row r="24" spans="1:12" x14ac:dyDescent="0.25">
      <c r="A24" s="95"/>
      <c r="B24" s="76">
        <v>1375</v>
      </c>
      <c r="C24" s="77">
        <v>-43.4</v>
      </c>
      <c r="D24" s="77">
        <v>-35.1</v>
      </c>
      <c r="E24" s="77">
        <v>-30.6</v>
      </c>
      <c r="F24" s="78">
        <v>67.37</v>
      </c>
      <c r="G24" s="78">
        <v>13.79</v>
      </c>
      <c r="H24" s="78">
        <v>11.37</v>
      </c>
      <c r="I24" s="78">
        <v>2.92</v>
      </c>
      <c r="J24" s="78">
        <v>3.12</v>
      </c>
      <c r="K24" s="77">
        <v>-8.2999999999999972</v>
      </c>
      <c r="L24" s="89">
        <v>1.2128408091468779</v>
      </c>
    </row>
    <row r="25" spans="1:12" x14ac:dyDescent="0.25">
      <c r="A25" s="95"/>
      <c r="B25" s="76">
        <v>1400</v>
      </c>
      <c r="C25" s="77">
        <v>-43.8</v>
      </c>
      <c r="D25" s="77">
        <v>-35.200000000000003</v>
      </c>
      <c r="E25" s="77">
        <v>-29.9</v>
      </c>
      <c r="F25" s="78">
        <v>71.48</v>
      </c>
      <c r="G25" s="78">
        <v>12.32</v>
      </c>
      <c r="H25" s="78">
        <v>10.16</v>
      </c>
      <c r="I25" s="78">
        <v>2.33</v>
      </c>
      <c r="J25" s="78">
        <v>2.63</v>
      </c>
      <c r="K25" s="77">
        <v>-8.5999999999999943</v>
      </c>
      <c r="L25" s="89">
        <v>1.2125984251968505</v>
      </c>
    </row>
    <row r="26" spans="1:12" x14ac:dyDescent="0.25">
      <c r="A26" s="95"/>
      <c r="B26" s="76">
        <v>1425</v>
      </c>
      <c r="C26" s="77">
        <v>-43.5</v>
      </c>
      <c r="D26" s="77">
        <v>-35.200000000000003</v>
      </c>
      <c r="E26" s="77">
        <v>-29.4</v>
      </c>
      <c r="F26" s="78">
        <v>76.760000000000005</v>
      </c>
      <c r="G26" s="78">
        <v>10.75</v>
      </c>
      <c r="H26" s="78">
        <v>7.7</v>
      </c>
      <c r="I26" s="78">
        <v>1.8</v>
      </c>
      <c r="J26" s="78">
        <v>1.87</v>
      </c>
      <c r="K26" s="77">
        <v>-8.2999999999999972</v>
      </c>
      <c r="L26" s="89">
        <v>1.3961038961038961</v>
      </c>
    </row>
    <row r="27" spans="1:12" x14ac:dyDescent="0.25">
      <c r="A27" s="95"/>
      <c r="B27" s="76">
        <v>1450</v>
      </c>
      <c r="C27" s="77">
        <v>-43.5</v>
      </c>
      <c r="D27" s="77">
        <v>-35</v>
      </c>
      <c r="E27" s="77">
        <v>-29.8</v>
      </c>
      <c r="F27" s="78">
        <v>74.37</v>
      </c>
      <c r="G27" s="78">
        <v>12.56</v>
      </c>
      <c r="H27" s="78">
        <v>8.56</v>
      </c>
      <c r="I27" s="78">
        <v>1.85</v>
      </c>
      <c r="J27" s="78">
        <v>1.91</v>
      </c>
      <c r="K27" s="77">
        <v>-8.5</v>
      </c>
      <c r="L27" s="89">
        <v>1.4672897196261683</v>
      </c>
    </row>
    <row r="28" spans="1:12" x14ac:dyDescent="0.25">
      <c r="A28" s="95"/>
      <c r="B28" s="76">
        <v>1500</v>
      </c>
      <c r="C28" s="77">
        <v>-43</v>
      </c>
      <c r="D28" s="77">
        <v>-35.1</v>
      </c>
      <c r="E28" s="77">
        <v>-29.7</v>
      </c>
      <c r="F28" s="78">
        <v>74.709999999999994</v>
      </c>
      <c r="G28" s="78">
        <v>10.45</v>
      </c>
      <c r="H28" s="78">
        <v>8.67</v>
      </c>
      <c r="I28" s="78">
        <v>2.29</v>
      </c>
      <c r="J28" s="78">
        <v>2.4700000000000002</v>
      </c>
      <c r="K28" s="77">
        <v>-7.8999999999999986</v>
      </c>
      <c r="L28" s="89">
        <v>1.2053056516724336</v>
      </c>
    </row>
    <row r="29" spans="1:12" x14ac:dyDescent="0.25">
      <c r="A29" s="95"/>
      <c r="B29" s="76">
        <v>1525</v>
      </c>
      <c r="C29" s="77">
        <v>-43.5</v>
      </c>
      <c r="D29" s="77">
        <v>-35.4</v>
      </c>
      <c r="E29" s="77">
        <v>-30</v>
      </c>
      <c r="F29" s="78">
        <v>77.099999999999994</v>
      </c>
      <c r="G29" s="78">
        <v>10.26</v>
      </c>
      <c r="H29" s="78">
        <v>7.91</v>
      </c>
      <c r="I29" s="78">
        <v>1.88</v>
      </c>
      <c r="J29" s="78">
        <v>1.87</v>
      </c>
      <c r="K29" s="77">
        <v>-8.1000000000000014</v>
      </c>
      <c r="L29" s="89">
        <v>1.2970922882427307</v>
      </c>
    </row>
    <row r="30" spans="1:12" x14ac:dyDescent="0.25">
      <c r="A30" s="95"/>
      <c r="B30" s="76">
        <v>1550</v>
      </c>
      <c r="C30" s="77">
        <v>-42.9</v>
      </c>
      <c r="D30" s="77">
        <v>-35</v>
      </c>
      <c r="E30" s="77">
        <v>-29.8</v>
      </c>
      <c r="F30" s="78">
        <v>69.69</v>
      </c>
      <c r="G30" s="78">
        <v>13.94</v>
      </c>
      <c r="H30" s="78">
        <v>10.49</v>
      </c>
      <c r="I30" s="78">
        <v>2.2400000000000002</v>
      </c>
      <c r="J30" s="78">
        <v>2.29</v>
      </c>
      <c r="K30" s="77">
        <v>-7.8999999999999986</v>
      </c>
      <c r="L30" s="89">
        <v>1.328884652049571</v>
      </c>
    </row>
    <row r="31" spans="1:12" x14ac:dyDescent="0.25">
      <c r="A31" s="95"/>
      <c r="B31" s="76">
        <v>1650</v>
      </c>
      <c r="C31" s="77">
        <v>-41.7</v>
      </c>
      <c r="D31" s="77">
        <v>-34.700000000000003</v>
      </c>
      <c r="E31" s="77">
        <v>-28.5</v>
      </c>
      <c r="F31" s="78">
        <v>69.02</v>
      </c>
      <c r="G31" s="78">
        <v>15.23</v>
      </c>
      <c r="H31" s="78">
        <v>10.59</v>
      </c>
      <c r="I31" s="78">
        <v>2.35</v>
      </c>
      <c r="J31" s="78">
        <v>2.0099999999999998</v>
      </c>
      <c r="K31" s="77">
        <v>-7</v>
      </c>
      <c r="L31" s="89">
        <v>1.4381491973559963</v>
      </c>
    </row>
    <row r="32" spans="1:12" x14ac:dyDescent="0.25">
      <c r="A32" s="95"/>
      <c r="B32" s="76">
        <v>1750</v>
      </c>
      <c r="C32" s="77">
        <v>-41.1</v>
      </c>
      <c r="D32" s="77">
        <v>-34.1</v>
      </c>
      <c r="E32" s="77">
        <v>-27.2</v>
      </c>
      <c r="F32" s="78">
        <v>74.78</v>
      </c>
      <c r="G32" s="78">
        <v>15.87</v>
      </c>
      <c r="H32" s="78">
        <v>6.74</v>
      </c>
      <c r="I32" s="78">
        <v>1.29</v>
      </c>
      <c r="J32" s="78">
        <v>0.94</v>
      </c>
      <c r="K32" s="77">
        <v>-7</v>
      </c>
      <c r="L32" s="89">
        <v>2.3545994065281897</v>
      </c>
    </row>
    <row r="33" spans="1:12" x14ac:dyDescent="0.25">
      <c r="A33" s="95"/>
      <c r="B33" s="76">
        <v>1800</v>
      </c>
      <c r="C33" s="77">
        <v>-39.700000000000003</v>
      </c>
      <c r="D33" s="77">
        <v>-34.5</v>
      </c>
      <c r="E33" s="77">
        <v>-27.9</v>
      </c>
      <c r="F33" s="78">
        <v>78.88</v>
      </c>
      <c r="G33" s="78">
        <v>14.47</v>
      </c>
      <c r="H33" s="78">
        <v>4.8899999999999997</v>
      </c>
      <c r="I33" s="78">
        <v>0.92</v>
      </c>
      <c r="J33" s="78">
        <v>0.59</v>
      </c>
      <c r="K33" s="77">
        <v>-5.2000000000000028</v>
      </c>
      <c r="L33" s="89">
        <v>2.959100204498978</v>
      </c>
    </row>
    <row r="34" spans="1:12" x14ac:dyDescent="0.25">
      <c r="A34" s="95"/>
      <c r="B34" s="76">
        <v>1850</v>
      </c>
      <c r="C34" s="77">
        <v>-40.700000000000003</v>
      </c>
      <c r="D34" s="77">
        <v>-34.700000000000003</v>
      </c>
      <c r="E34" s="77">
        <v>-27.3</v>
      </c>
      <c r="F34" s="78">
        <v>83.96</v>
      </c>
      <c r="G34" s="78">
        <v>11.8</v>
      </c>
      <c r="H34" s="78">
        <v>3.23</v>
      </c>
      <c r="I34" s="78">
        <v>0.53</v>
      </c>
      <c r="J34" s="78">
        <v>0.32</v>
      </c>
      <c r="K34" s="77">
        <v>-6</v>
      </c>
      <c r="L34" s="89">
        <v>3.6532507739938085</v>
      </c>
    </row>
    <row r="35" spans="1:12" x14ac:dyDescent="0.25">
      <c r="A35" s="95"/>
      <c r="B35" s="76">
        <v>1900</v>
      </c>
      <c r="C35" s="77">
        <v>-40.1</v>
      </c>
      <c r="D35" s="77">
        <v>-35.6</v>
      </c>
      <c r="E35" s="77">
        <v>-28.4</v>
      </c>
      <c r="F35" s="78">
        <v>85.64</v>
      </c>
      <c r="G35" s="78">
        <v>10.7</v>
      </c>
      <c r="H35" s="78">
        <v>2.79</v>
      </c>
      <c r="I35" s="78">
        <v>0.42</v>
      </c>
      <c r="J35" s="78">
        <v>0.28999999999999998</v>
      </c>
      <c r="K35" s="77">
        <v>-4.5</v>
      </c>
      <c r="L35" s="89">
        <v>3.8351254480286734</v>
      </c>
    </row>
    <row r="36" spans="1:12" ht="15.75" thickBot="1" x14ac:dyDescent="0.3">
      <c r="A36" s="96"/>
      <c r="B36" s="90">
        <v>1950</v>
      </c>
      <c r="C36" s="91">
        <v>-40</v>
      </c>
      <c r="D36" s="91">
        <v>-35.700000000000003</v>
      </c>
      <c r="E36" s="91">
        <v>-30.4</v>
      </c>
      <c r="F36" s="92">
        <v>88.03</v>
      </c>
      <c r="G36" s="92">
        <v>9.09</v>
      </c>
      <c r="H36" s="92">
        <v>2.2599999999999998</v>
      </c>
      <c r="I36" s="92">
        <v>0.31</v>
      </c>
      <c r="J36" s="92">
        <v>0.22</v>
      </c>
      <c r="K36" s="91">
        <v>-4.2999999999999972</v>
      </c>
      <c r="L36" s="93">
        <v>4.0221238938053103</v>
      </c>
    </row>
    <row r="37" spans="1:12" x14ac:dyDescent="0.25">
      <c r="A37" s="94" t="s">
        <v>163</v>
      </c>
      <c r="B37" s="85">
        <v>600</v>
      </c>
      <c r="C37" s="86">
        <v>-44.4</v>
      </c>
      <c r="D37" s="86">
        <v>-36.9</v>
      </c>
      <c r="E37" s="86">
        <v>-33.200000000000003</v>
      </c>
      <c r="F37" s="87">
        <v>24.5</v>
      </c>
      <c r="G37" s="87">
        <v>14.9</v>
      </c>
      <c r="H37" s="87">
        <v>25.1</v>
      </c>
      <c r="I37" s="87">
        <v>7.74</v>
      </c>
      <c r="J37" s="87">
        <v>15.96</v>
      </c>
      <c r="K37" s="86">
        <v>-7.5</v>
      </c>
      <c r="L37" s="88">
        <v>0.59362549800796816</v>
      </c>
    </row>
    <row r="38" spans="1:12" x14ac:dyDescent="0.25">
      <c r="A38" s="95"/>
      <c r="B38" s="76">
        <v>700</v>
      </c>
      <c r="C38" s="77">
        <v>-44.3</v>
      </c>
      <c r="D38" s="77">
        <v>-35.5</v>
      </c>
      <c r="E38" s="77">
        <v>-32.200000000000003</v>
      </c>
      <c r="F38" s="78">
        <v>28.88</v>
      </c>
      <c r="G38" s="78">
        <v>13</v>
      </c>
      <c r="H38" s="78">
        <v>24.66</v>
      </c>
      <c r="I38" s="78">
        <v>7.96</v>
      </c>
      <c r="J38" s="78">
        <v>15.4</v>
      </c>
      <c r="K38" s="77">
        <v>-8.7999999999999972</v>
      </c>
      <c r="L38" s="89">
        <v>0.52716950527169504</v>
      </c>
    </row>
    <row r="39" spans="1:12" x14ac:dyDescent="0.25">
      <c r="A39" s="95"/>
      <c r="B39" s="76">
        <v>750</v>
      </c>
      <c r="C39" s="77">
        <v>-44.8</v>
      </c>
      <c r="D39" s="77">
        <v>-34.700000000000003</v>
      </c>
      <c r="E39" s="77">
        <v>-31.9</v>
      </c>
      <c r="F39" s="78">
        <v>50.62</v>
      </c>
      <c r="G39" s="78">
        <v>12.14</v>
      </c>
      <c r="H39" s="78">
        <v>16.350000000000001</v>
      </c>
      <c r="I39" s="78">
        <v>5.38</v>
      </c>
      <c r="J39" s="78">
        <v>8.84</v>
      </c>
      <c r="K39" s="77">
        <v>-10.099999999999994</v>
      </c>
      <c r="L39" s="89">
        <v>0.74250764525993884</v>
      </c>
    </row>
    <row r="40" spans="1:12" x14ac:dyDescent="0.25">
      <c r="A40" s="95"/>
      <c r="B40" s="76">
        <v>800</v>
      </c>
      <c r="C40" s="77">
        <v>-43.2</v>
      </c>
      <c r="D40" s="77">
        <v>-34.700000000000003</v>
      </c>
      <c r="E40" s="77">
        <v>-32</v>
      </c>
      <c r="F40" s="78">
        <v>42.97</v>
      </c>
      <c r="G40" s="78">
        <v>14.27</v>
      </c>
      <c r="H40" s="78">
        <v>18.91</v>
      </c>
      <c r="I40" s="78">
        <v>5.92</v>
      </c>
      <c r="J40" s="78">
        <v>10.53</v>
      </c>
      <c r="K40" s="77">
        <v>-8.5</v>
      </c>
      <c r="L40" s="89">
        <v>0.75462718138551033</v>
      </c>
    </row>
    <row r="41" spans="1:12" x14ac:dyDescent="0.25">
      <c r="A41" s="95"/>
      <c r="B41" s="76">
        <v>845</v>
      </c>
      <c r="C41" s="77">
        <v>-43.5</v>
      </c>
      <c r="D41" s="77">
        <v>-34.4</v>
      </c>
      <c r="E41" s="77">
        <v>-31.2</v>
      </c>
      <c r="F41" s="78">
        <v>44.99</v>
      </c>
      <c r="G41" s="78">
        <v>14.02</v>
      </c>
      <c r="H41" s="78">
        <v>19.010000000000002</v>
      </c>
      <c r="I41" s="78">
        <v>5.8</v>
      </c>
      <c r="J41" s="78">
        <v>9.89</v>
      </c>
      <c r="K41" s="77">
        <v>-9.1000000000000014</v>
      </c>
      <c r="L41" s="89">
        <v>0.73750657548658594</v>
      </c>
    </row>
    <row r="42" spans="1:12" x14ac:dyDescent="0.25">
      <c r="A42" s="95"/>
      <c r="B42" s="76">
        <v>900</v>
      </c>
      <c r="C42" s="77">
        <v>-42.7</v>
      </c>
      <c r="D42" s="77">
        <v>-33.9</v>
      </c>
      <c r="E42" s="77">
        <v>-31.8</v>
      </c>
      <c r="F42" s="78">
        <v>65.540000000000006</v>
      </c>
      <c r="G42" s="78">
        <v>11.26</v>
      </c>
      <c r="H42" s="78">
        <v>10.79</v>
      </c>
      <c r="I42" s="78">
        <v>3.06</v>
      </c>
      <c r="J42" s="78">
        <v>5.46</v>
      </c>
      <c r="K42" s="77">
        <v>-8.8000000000000043</v>
      </c>
      <c r="L42" s="89">
        <v>1.0435588507877664</v>
      </c>
    </row>
    <row r="43" spans="1:12" x14ac:dyDescent="0.25">
      <c r="A43" s="95"/>
      <c r="B43" s="76">
        <v>925</v>
      </c>
      <c r="C43" s="77">
        <v>-42.8</v>
      </c>
      <c r="D43" s="77">
        <v>-34</v>
      </c>
      <c r="E43" s="77">
        <v>-29.9</v>
      </c>
      <c r="F43" s="78">
        <v>45.75</v>
      </c>
      <c r="G43" s="78">
        <v>16.84</v>
      </c>
      <c r="H43" s="78">
        <v>19.39</v>
      </c>
      <c r="I43" s="78">
        <v>4.96</v>
      </c>
      <c r="J43" s="78">
        <v>8.39</v>
      </c>
      <c r="K43" s="77">
        <v>-8.7999999999999972</v>
      </c>
      <c r="L43" s="89">
        <v>0.86848891181021137</v>
      </c>
    </row>
    <row r="44" spans="1:12" x14ac:dyDescent="0.25">
      <c r="A44" s="95"/>
      <c r="B44" s="76">
        <v>950</v>
      </c>
      <c r="C44" s="77">
        <v>-42.2</v>
      </c>
      <c r="D44" s="77">
        <v>-33.799999999999997</v>
      </c>
      <c r="E44" s="77">
        <v>-29.2</v>
      </c>
      <c r="F44" s="78">
        <v>42.99</v>
      </c>
      <c r="G44" s="78">
        <v>16.05</v>
      </c>
      <c r="H44" s="78">
        <v>21.76</v>
      </c>
      <c r="I44" s="78">
        <v>5.24</v>
      </c>
      <c r="J44" s="78">
        <v>8.94</v>
      </c>
      <c r="K44" s="77">
        <v>-8.4000000000000057</v>
      </c>
      <c r="L44" s="89">
        <v>0.73759191176470584</v>
      </c>
    </row>
    <row r="45" spans="1:12" x14ac:dyDescent="0.25">
      <c r="A45" s="95"/>
      <c r="B45" s="76">
        <v>975</v>
      </c>
      <c r="C45" s="77">
        <v>-42.3</v>
      </c>
      <c r="D45" s="77">
        <v>-33.6</v>
      </c>
      <c r="E45" s="77">
        <v>-28.5</v>
      </c>
      <c r="F45" s="78">
        <v>47.43</v>
      </c>
      <c r="G45" s="78">
        <v>16.09</v>
      </c>
      <c r="H45" s="78">
        <v>18.87</v>
      </c>
      <c r="I45" s="78">
        <v>4.72</v>
      </c>
      <c r="J45" s="78">
        <v>8.1300000000000008</v>
      </c>
      <c r="K45" s="77">
        <v>-8.6999999999999957</v>
      </c>
      <c r="L45" s="89">
        <v>0.852676205617382</v>
      </c>
    </row>
    <row r="46" spans="1:12" x14ac:dyDescent="0.25">
      <c r="A46" s="95"/>
      <c r="B46" s="76">
        <v>1000</v>
      </c>
      <c r="C46" s="77">
        <v>-42</v>
      </c>
      <c r="D46" s="77">
        <v>-33.5</v>
      </c>
      <c r="E46" s="77">
        <v>-28.9</v>
      </c>
      <c r="F46" s="78">
        <v>47.45</v>
      </c>
      <c r="G46" s="78">
        <v>14.47</v>
      </c>
      <c r="H46" s="78">
        <v>18.649999999999999</v>
      </c>
      <c r="I46" s="78">
        <v>5.0999999999999996</v>
      </c>
      <c r="J46" s="78">
        <v>8.82</v>
      </c>
      <c r="K46" s="77">
        <v>-8.5</v>
      </c>
      <c r="L46" s="89">
        <v>0.77587131367292239</v>
      </c>
    </row>
    <row r="47" spans="1:12" x14ac:dyDescent="0.25">
      <c r="A47" s="95"/>
      <c r="B47" s="76">
        <v>1025</v>
      </c>
      <c r="C47" s="77">
        <v>-42.4</v>
      </c>
      <c r="D47" s="77">
        <v>-33.200000000000003</v>
      </c>
      <c r="E47" s="77">
        <v>-28.3</v>
      </c>
      <c r="F47" s="78">
        <v>53.18</v>
      </c>
      <c r="G47" s="78">
        <v>17.399999999999999</v>
      </c>
      <c r="H47" s="78">
        <v>17.25</v>
      </c>
      <c r="I47" s="78">
        <v>3.73</v>
      </c>
      <c r="J47" s="78">
        <v>5.8</v>
      </c>
      <c r="K47" s="77">
        <v>-9.1999999999999957</v>
      </c>
      <c r="L47" s="89">
        <v>1.008695652173913</v>
      </c>
    </row>
    <row r="48" spans="1:12" x14ac:dyDescent="0.25">
      <c r="A48" s="95"/>
      <c r="B48" s="76">
        <v>1050</v>
      </c>
      <c r="C48" s="77">
        <v>-42.3</v>
      </c>
      <c r="D48" s="77">
        <v>-32.9</v>
      </c>
      <c r="E48" s="77">
        <v>-28</v>
      </c>
      <c r="F48" s="78">
        <v>67.17</v>
      </c>
      <c r="G48" s="78">
        <v>13.95</v>
      </c>
      <c r="H48" s="78">
        <v>11.57</v>
      </c>
      <c r="I48" s="78">
        <v>2.27</v>
      </c>
      <c r="J48" s="78">
        <v>3.49</v>
      </c>
      <c r="K48" s="77">
        <v>-9.3999999999999986</v>
      </c>
      <c r="L48" s="89">
        <v>1.2057044079515988</v>
      </c>
    </row>
    <row r="49" spans="1:12" x14ac:dyDescent="0.25">
      <c r="A49" s="95"/>
      <c r="B49" s="76">
        <v>1075</v>
      </c>
      <c r="C49" s="77">
        <v>-42.8</v>
      </c>
      <c r="D49" s="77">
        <v>-33.700000000000003</v>
      </c>
      <c r="E49" s="77">
        <v>-28.5</v>
      </c>
      <c r="F49" s="78">
        <v>62.17</v>
      </c>
      <c r="G49" s="78">
        <v>14.36</v>
      </c>
      <c r="H49" s="78">
        <v>13.18</v>
      </c>
      <c r="I49" s="78">
        <v>3.04</v>
      </c>
      <c r="J49" s="78">
        <v>4.8499999999999996</v>
      </c>
      <c r="K49" s="77">
        <v>-9.0999999999999943</v>
      </c>
      <c r="L49" s="89">
        <v>1.0895295902883155</v>
      </c>
    </row>
    <row r="50" spans="1:12" x14ac:dyDescent="0.25">
      <c r="A50" s="95"/>
      <c r="B50" s="76">
        <v>1100</v>
      </c>
      <c r="C50" s="77">
        <v>-42.5</v>
      </c>
      <c r="D50" s="77">
        <v>-33.6</v>
      </c>
      <c r="E50" s="77">
        <v>-27.5</v>
      </c>
      <c r="F50" s="78">
        <v>57.39</v>
      </c>
      <c r="G50" s="78">
        <v>16.55</v>
      </c>
      <c r="H50" s="78">
        <v>15.3</v>
      </c>
      <c r="I50" s="78">
        <v>3.21</v>
      </c>
      <c r="J50" s="78">
        <v>5.09</v>
      </c>
      <c r="K50" s="77">
        <v>-8.8999999999999986</v>
      </c>
      <c r="L50" s="89">
        <v>1.0816993464052287</v>
      </c>
    </row>
    <row r="51" spans="1:12" x14ac:dyDescent="0.25">
      <c r="A51" s="95"/>
      <c r="B51" s="76">
        <v>1150</v>
      </c>
      <c r="C51" s="77">
        <v>-43</v>
      </c>
      <c r="D51" s="77">
        <v>-33.299999999999997</v>
      </c>
      <c r="E51" s="77">
        <v>-27.9</v>
      </c>
      <c r="F51" s="78">
        <v>54.86</v>
      </c>
      <c r="G51" s="78">
        <v>16.66</v>
      </c>
      <c r="H51" s="78">
        <v>16.61</v>
      </c>
      <c r="I51" s="78">
        <v>3.71</v>
      </c>
      <c r="J51" s="78">
        <v>5.62</v>
      </c>
      <c r="K51" s="77">
        <v>-9.7000000000000028</v>
      </c>
      <c r="L51" s="89">
        <v>1.0030102347983143</v>
      </c>
    </row>
    <row r="52" spans="1:12" x14ac:dyDescent="0.25">
      <c r="A52" s="95"/>
      <c r="B52" s="76">
        <v>1200</v>
      </c>
      <c r="C52" s="77">
        <v>-41.6</v>
      </c>
      <c r="D52" s="77">
        <v>-33</v>
      </c>
      <c r="E52" s="77">
        <v>-28.2</v>
      </c>
      <c r="F52" s="78">
        <v>48.88</v>
      </c>
      <c r="G52" s="78">
        <v>13.11</v>
      </c>
      <c r="H52" s="78">
        <v>19.059999999999999</v>
      </c>
      <c r="I52" s="78">
        <v>5.92</v>
      </c>
      <c r="J52" s="78">
        <v>8.44</v>
      </c>
      <c r="K52" s="77">
        <v>-8.6000000000000014</v>
      </c>
      <c r="L52" s="89">
        <v>0.68782791185729275</v>
      </c>
    </row>
    <row r="53" spans="1:12" x14ac:dyDescent="0.25">
      <c r="A53" s="95"/>
      <c r="B53" s="76">
        <v>1250</v>
      </c>
      <c r="C53" s="77">
        <v>-41.2</v>
      </c>
      <c r="D53" s="77">
        <v>-32.9</v>
      </c>
      <c r="E53" s="77">
        <v>-27.8</v>
      </c>
      <c r="F53" s="78">
        <v>60.62</v>
      </c>
      <c r="G53" s="78">
        <v>15.69</v>
      </c>
      <c r="H53" s="78">
        <v>13.95</v>
      </c>
      <c r="I53" s="78">
        <v>3.39</v>
      </c>
      <c r="J53" s="78">
        <v>4.32</v>
      </c>
      <c r="K53" s="77">
        <v>-8.3000000000000043</v>
      </c>
      <c r="L53" s="89">
        <v>1.1247311827956989</v>
      </c>
    </row>
    <row r="54" spans="1:12" x14ac:dyDescent="0.25">
      <c r="A54" s="95"/>
      <c r="B54" s="76">
        <v>1300</v>
      </c>
      <c r="C54" s="77">
        <v>-41.9</v>
      </c>
      <c r="D54" s="77">
        <v>-32.700000000000003</v>
      </c>
      <c r="E54" s="77">
        <v>-27.1</v>
      </c>
      <c r="F54" s="78">
        <v>73.36</v>
      </c>
      <c r="G54" s="78">
        <v>10.71</v>
      </c>
      <c r="H54" s="78">
        <v>9.1300000000000008</v>
      </c>
      <c r="I54" s="78">
        <v>2.4300000000000002</v>
      </c>
      <c r="J54" s="78">
        <v>2.91</v>
      </c>
      <c r="K54" s="77">
        <v>-9.1999999999999957</v>
      </c>
      <c r="L54" s="89">
        <v>1.1730558598028478</v>
      </c>
    </row>
    <row r="55" spans="1:12" x14ac:dyDescent="0.25">
      <c r="A55" s="95"/>
      <c r="B55" s="76">
        <v>1350</v>
      </c>
      <c r="C55" s="77">
        <v>-41.5</v>
      </c>
      <c r="D55" s="77">
        <v>-32</v>
      </c>
      <c r="E55" s="77">
        <v>-27.6</v>
      </c>
      <c r="F55" s="78">
        <v>49.14</v>
      </c>
      <c r="G55" s="78">
        <v>16.940000000000001</v>
      </c>
      <c r="H55" s="78">
        <v>20.170000000000002</v>
      </c>
      <c r="I55" s="78">
        <v>5.58</v>
      </c>
      <c r="J55" s="78">
        <v>5.55</v>
      </c>
      <c r="K55" s="77">
        <v>-9.5</v>
      </c>
      <c r="L55" s="89">
        <v>0.83986117997025289</v>
      </c>
    </row>
    <row r="56" spans="1:12" x14ac:dyDescent="0.25">
      <c r="A56" s="95"/>
      <c r="B56" s="76">
        <v>1400</v>
      </c>
      <c r="C56" s="77">
        <v>-40.299999999999997</v>
      </c>
      <c r="D56" s="77">
        <v>-32.5</v>
      </c>
      <c r="E56" s="77">
        <v>-26.9</v>
      </c>
      <c r="F56" s="78">
        <v>64.77</v>
      </c>
      <c r="G56" s="78">
        <v>17.190000000000001</v>
      </c>
      <c r="H56" s="78">
        <v>12.03</v>
      </c>
      <c r="I56" s="78">
        <v>2.72</v>
      </c>
      <c r="J56" s="78">
        <v>2.2799999999999998</v>
      </c>
      <c r="K56" s="77">
        <v>-7.7999999999999972</v>
      </c>
      <c r="L56" s="89">
        <v>1.4289276807980051</v>
      </c>
    </row>
    <row r="57" spans="1:12" x14ac:dyDescent="0.25">
      <c r="A57" s="95"/>
      <c r="B57" s="76">
        <v>1450</v>
      </c>
      <c r="C57" s="77">
        <v>-40.6</v>
      </c>
      <c r="D57" s="77">
        <v>-32.200000000000003</v>
      </c>
      <c r="E57" s="77">
        <v>-26.1</v>
      </c>
      <c r="F57" s="78">
        <v>76.98</v>
      </c>
      <c r="G57" s="78">
        <v>12.88</v>
      </c>
      <c r="H57" s="78">
        <v>7.99</v>
      </c>
      <c r="I57" s="78">
        <v>0.59</v>
      </c>
      <c r="J57" s="78">
        <v>1.04</v>
      </c>
      <c r="K57" s="77">
        <v>-8.3999999999999986</v>
      </c>
      <c r="L57" s="89">
        <v>1.612015018773467</v>
      </c>
    </row>
    <row r="58" spans="1:12" x14ac:dyDescent="0.25">
      <c r="A58" s="95"/>
      <c r="B58" s="76">
        <v>1475</v>
      </c>
      <c r="C58" s="77">
        <v>-39.299999999999997</v>
      </c>
      <c r="D58" s="77">
        <v>-32.700000000000003</v>
      </c>
      <c r="E58" s="77">
        <v>-26.4</v>
      </c>
      <c r="F58" s="78">
        <v>74.62</v>
      </c>
      <c r="G58" s="78">
        <v>16.809999999999999</v>
      </c>
      <c r="H58" s="78">
        <v>7.12</v>
      </c>
      <c r="I58" s="78">
        <v>0.38</v>
      </c>
      <c r="J58" s="78">
        <v>0.73</v>
      </c>
      <c r="K58" s="77">
        <v>-6.5999999999999943</v>
      </c>
      <c r="L58" s="89">
        <v>2.3609550561797752</v>
      </c>
    </row>
    <row r="59" spans="1:12" x14ac:dyDescent="0.25">
      <c r="A59" s="95"/>
      <c r="B59" s="76">
        <v>1500</v>
      </c>
      <c r="C59" s="77">
        <v>-39.4</v>
      </c>
      <c r="D59" s="77">
        <v>-32.799999999999997</v>
      </c>
      <c r="E59" s="77">
        <v>-27.2</v>
      </c>
      <c r="F59" s="78">
        <v>75.180000000000007</v>
      </c>
      <c r="G59" s="78">
        <v>19.100000000000001</v>
      </c>
      <c r="H59" s="78">
        <v>5.08</v>
      </c>
      <c r="I59" s="78">
        <v>0.13</v>
      </c>
      <c r="J59" s="78">
        <v>0.35</v>
      </c>
      <c r="K59" s="77">
        <v>-6.6000000000000014</v>
      </c>
      <c r="L59" s="89">
        <v>3.7598425196850398</v>
      </c>
    </row>
    <row r="60" spans="1:12" x14ac:dyDescent="0.25">
      <c r="A60" s="95"/>
      <c r="B60" s="76">
        <v>1525</v>
      </c>
      <c r="C60" s="77">
        <v>-39.5</v>
      </c>
      <c r="D60" s="77">
        <v>-33.5</v>
      </c>
      <c r="E60" s="77">
        <v>-28</v>
      </c>
      <c r="F60" s="78">
        <v>78.66</v>
      </c>
      <c r="G60" s="78">
        <v>16.09</v>
      </c>
      <c r="H60" s="78">
        <v>4.59</v>
      </c>
      <c r="I60" s="78">
        <v>0.17</v>
      </c>
      <c r="J60" s="78">
        <v>0.31</v>
      </c>
      <c r="K60" s="77">
        <v>-6</v>
      </c>
      <c r="L60" s="89">
        <v>3.505446623093682</v>
      </c>
    </row>
    <row r="61" spans="1:12" x14ac:dyDescent="0.25">
      <c r="A61" s="95"/>
      <c r="B61" s="76">
        <v>1550</v>
      </c>
      <c r="C61" s="77">
        <v>-39.1</v>
      </c>
      <c r="D61" s="77">
        <v>-33.6</v>
      </c>
      <c r="E61" s="77">
        <v>-28.3</v>
      </c>
      <c r="F61" s="78">
        <v>68.959999999999994</v>
      </c>
      <c r="G61" s="78">
        <v>23.4</v>
      </c>
      <c r="H61" s="78">
        <v>6.64</v>
      </c>
      <c r="I61" s="78">
        <v>0.22</v>
      </c>
      <c r="J61" s="78">
        <v>0.47</v>
      </c>
      <c r="K61" s="77">
        <v>-5.5</v>
      </c>
      <c r="L61" s="89">
        <v>3.5240963855421685</v>
      </c>
    </row>
    <row r="62" spans="1:12" x14ac:dyDescent="0.25">
      <c r="A62" s="95"/>
      <c r="B62" s="76">
        <v>1575</v>
      </c>
      <c r="C62" s="77">
        <v>-39.1</v>
      </c>
      <c r="D62" s="77">
        <v>-34.1</v>
      </c>
      <c r="E62" s="77">
        <v>-28.1</v>
      </c>
      <c r="F62" s="78">
        <v>74.349999999999994</v>
      </c>
      <c r="G62" s="78">
        <v>21.58</v>
      </c>
      <c r="H62" s="78">
        <v>3.69</v>
      </c>
      <c r="I62" s="78">
        <v>0.08</v>
      </c>
      <c r="J62" s="78">
        <v>0.18</v>
      </c>
      <c r="K62" s="77">
        <v>-5</v>
      </c>
      <c r="L62" s="89">
        <v>5.8482384823848239</v>
      </c>
    </row>
    <row r="63" spans="1:12" x14ac:dyDescent="0.25">
      <c r="A63" s="95"/>
      <c r="B63" s="76">
        <v>1600</v>
      </c>
      <c r="C63" s="77">
        <v>-40.9</v>
      </c>
      <c r="D63" s="77">
        <v>-35.299999999999997</v>
      </c>
      <c r="E63" s="77">
        <v>-28.6</v>
      </c>
      <c r="F63" s="78">
        <v>85.86</v>
      </c>
      <c r="G63" s="78">
        <v>10.85</v>
      </c>
      <c r="H63" s="78">
        <v>2.5499999999999998</v>
      </c>
      <c r="I63" s="78">
        <v>0.09</v>
      </c>
      <c r="J63" s="78">
        <v>0.19</v>
      </c>
      <c r="K63" s="77">
        <v>-5.6000000000000014</v>
      </c>
      <c r="L63" s="89">
        <v>4.2549019607843137</v>
      </c>
    </row>
    <row r="64" spans="1:12" x14ac:dyDescent="0.25">
      <c r="A64" s="95"/>
      <c r="B64" s="76">
        <v>1625</v>
      </c>
      <c r="C64" s="77">
        <v>-40.4</v>
      </c>
      <c r="D64" s="77">
        <v>-35.700000000000003</v>
      </c>
      <c r="E64" s="77">
        <v>-29</v>
      </c>
      <c r="F64" s="78">
        <v>82.43</v>
      </c>
      <c r="G64" s="78">
        <v>14.22</v>
      </c>
      <c r="H64" s="78">
        <v>2.92</v>
      </c>
      <c r="I64" s="78">
        <v>0.1</v>
      </c>
      <c r="J64" s="78">
        <v>0.15</v>
      </c>
      <c r="K64" s="77">
        <v>-4.6999999999999957</v>
      </c>
      <c r="L64" s="89">
        <v>4.8698630136986303</v>
      </c>
    </row>
    <row r="65" spans="1:12" x14ac:dyDescent="0.25">
      <c r="A65" s="95"/>
      <c r="B65" s="76">
        <v>1650</v>
      </c>
      <c r="C65" s="77">
        <v>-39.9</v>
      </c>
      <c r="D65" s="77">
        <v>-35.799999999999997</v>
      </c>
      <c r="E65" s="77">
        <v>-29.1</v>
      </c>
      <c r="F65" s="78">
        <v>79.819999999999993</v>
      </c>
      <c r="G65" s="78">
        <v>16.170000000000002</v>
      </c>
      <c r="H65" s="78">
        <v>3.41</v>
      </c>
      <c r="I65" s="78">
        <v>0.09</v>
      </c>
      <c r="J65" s="78">
        <v>0.21</v>
      </c>
      <c r="K65" s="77">
        <v>-4.1000000000000014</v>
      </c>
      <c r="L65" s="89">
        <v>4.741935483870968</v>
      </c>
    </row>
    <row r="66" spans="1:12" x14ac:dyDescent="0.25">
      <c r="A66" s="95"/>
      <c r="B66" s="76">
        <v>1700</v>
      </c>
      <c r="C66" s="77">
        <v>-40.4</v>
      </c>
      <c r="D66" s="77">
        <v>-36.700000000000003</v>
      </c>
      <c r="E66" s="77">
        <v>-30.2</v>
      </c>
      <c r="F66" s="78">
        <v>82.4</v>
      </c>
      <c r="G66" s="78">
        <v>15.06</v>
      </c>
      <c r="H66" s="78">
        <v>2.2599999999999998</v>
      </c>
      <c r="I66" s="78">
        <v>0.13</v>
      </c>
      <c r="J66" s="78">
        <v>0.1</v>
      </c>
      <c r="K66" s="77">
        <v>-3.6999999999999957</v>
      </c>
      <c r="L66" s="89">
        <v>6.6637168141592928</v>
      </c>
    </row>
    <row r="67" spans="1:12" x14ac:dyDescent="0.25">
      <c r="A67" s="95"/>
      <c r="B67" s="76">
        <v>1750</v>
      </c>
      <c r="C67" s="77">
        <v>-39.1</v>
      </c>
      <c r="D67" s="77">
        <v>-37.4</v>
      </c>
      <c r="E67" s="77">
        <v>-33.200000000000003</v>
      </c>
      <c r="F67" s="78">
        <v>76.430000000000007</v>
      </c>
      <c r="G67" s="78">
        <v>17.79</v>
      </c>
      <c r="H67" s="78">
        <v>5.0199999999999996</v>
      </c>
      <c r="I67" s="78">
        <v>0.26</v>
      </c>
      <c r="J67" s="78">
        <v>0.24</v>
      </c>
      <c r="K67" s="77">
        <v>-1.7000000000000028</v>
      </c>
      <c r="L67" s="89">
        <v>3.5438247011952191</v>
      </c>
    </row>
    <row r="68" spans="1:12" x14ac:dyDescent="0.25">
      <c r="A68" s="95"/>
      <c r="B68" s="76">
        <v>1800</v>
      </c>
      <c r="C68" s="77">
        <v>-38.299999999999997</v>
      </c>
      <c r="D68" s="77">
        <v>-40.1</v>
      </c>
      <c r="E68" s="77">
        <v>-37.799999999999997</v>
      </c>
      <c r="F68" s="78">
        <v>80.7</v>
      </c>
      <c r="G68" s="78">
        <v>17.41</v>
      </c>
      <c r="H68" s="78">
        <v>1.52</v>
      </c>
      <c r="I68" s="78">
        <v>7.0000000000000007E-2</v>
      </c>
      <c r="J68" s="78">
        <v>0.08</v>
      </c>
      <c r="K68" s="77">
        <v>1.8000000000000043</v>
      </c>
      <c r="L68" s="89">
        <v>11.453947368421053</v>
      </c>
    </row>
    <row r="69" spans="1:12" x14ac:dyDescent="0.25">
      <c r="A69" s="95"/>
      <c r="B69" s="76">
        <v>1850</v>
      </c>
      <c r="C69" s="77">
        <v>-39.1</v>
      </c>
      <c r="D69" s="77">
        <v>-39.799999999999997</v>
      </c>
      <c r="E69" s="77">
        <v>-38.9</v>
      </c>
      <c r="F69" s="78">
        <v>91.44</v>
      </c>
      <c r="G69" s="78">
        <v>7.8</v>
      </c>
      <c r="H69" s="78">
        <v>0.67</v>
      </c>
      <c r="I69" s="78">
        <v>0.02</v>
      </c>
      <c r="J69" s="78">
        <v>0.02</v>
      </c>
      <c r="K69" s="77">
        <v>0.69999999999999574</v>
      </c>
      <c r="L69" s="89">
        <v>11.641791044776118</v>
      </c>
    </row>
    <row r="70" spans="1:12" x14ac:dyDescent="0.25">
      <c r="A70" s="95"/>
      <c r="B70" s="76">
        <v>1900</v>
      </c>
      <c r="C70" s="77">
        <v>-39.5</v>
      </c>
      <c r="D70" s="77">
        <v>-40.700000000000003</v>
      </c>
      <c r="E70" s="77">
        <v>-38.200000000000003</v>
      </c>
      <c r="F70" s="78">
        <v>92.24</v>
      </c>
      <c r="G70" s="78">
        <v>7.06</v>
      </c>
      <c r="H70" s="78">
        <v>0.62</v>
      </c>
      <c r="I70" s="78">
        <v>0.01</v>
      </c>
      <c r="J70" s="78">
        <v>0.03</v>
      </c>
      <c r="K70" s="77">
        <v>1.2000000000000028</v>
      </c>
      <c r="L70" s="89">
        <v>11.387096774193548</v>
      </c>
    </row>
    <row r="71" spans="1:12" x14ac:dyDescent="0.25">
      <c r="A71" s="95"/>
      <c r="B71" s="76">
        <v>1950</v>
      </c>
      <c r="C71" s="77">
        <v>-37.5</v>
      </c>
      <c r="D71" s="77">
        <v>-40.9</v>
      </c>
      <c r="E71" s="77">
        <v>-38</v>
      </c>
      <c r="F71" s="78">
        <v>85.24</v>
      </c>
      <c r="G71" s="78">
        <v>13.64</v>
      </c>
      <c r="H71" s="78">
        <v>0.93</v>
      </c>
      <c r="I71" s="78">
        <v>0.06</v>
      </c>
      <c r="J71" s="78">
        <v>0.06</v>
      </c>
      <c r="K71" s="77">
        <v>3.3999999999999986</v>
      </c>
      <c r="L71" s="89">
        <v>14.666666666666666</v>
      </c>
    </row>
    <row r="72" spans="1:12" ht="15.75" thickBot="1" x14ac:dyDescent="0.3">
      <c r="A72" s="96"/>
      <c r="B72" s="90">
        <v>2000</v>
      </c>
      <c r="C72" s="91">
        <v>-38.799999999999997</v>
      </c>
      <c r="D72" s="91">
        <v>-40.5</v>
      </c>
      <c r="E72" s="91">
        <v>-38.299999999999997</v>
      </c>
      <c r="F72" s="92">
        <v>92.66</v>
      </c>
      <c r="G72" s="92">
        <v>6.79</v>
      </c>
      <c r="H72" s="92">
        <v>0.43</v>
      </c>
      <c r="I72" s="92">
        <v>0.04</v>
      </c>
      <c r="J72" s="92">
        <v>0.05</v>
      </c>
      <c r="K72" s="91">
        <v>1.7000000000000028</v>
      </c>
      <c r="L72" s="93">
        <v>15.790697674418604</v>
      </c>
    </row>
  </sheetData>
  <mergeCells count="2">
    <mergeCell ref="A3:A36"/>
    <mergeCell ref="A37:A7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workbookViewId="0">
      <selection activeCell="C2" sqref="C2:C63"/>
    </sheetView>
  </sheetViews>
  <sheetFormatPr defaultRowHeight="15" x14ac:dyDescent="0.25"/>
  <sheetData>
    <row r="1" spans="1:3" ht="14.45" x14ac:dyDescent="0.35">
      <c r="B1" s="1" t="s">
        <v>3</v>
      </c>
      <c r="C1" s="1" t="s">
        <v>4</v>
      </c>
    </row>
    <row r="2" spans="1:3" ht="14.45" x14ac:dyDescent="0.35">
      <c r="A2" s="15">
        <v>-50.5</v>
      </c>
      <c r="B2" s="39">
        <v>-41.5</v>
      </c>
      <c r="C2" s="39">
        <v>-40.5</v>
      </c>
    </row>
    <row r="3" spans="1:3" ht="14.45" x14ac:dyDescent="0.35">
      <c r="A3" s="15">
        <v>-50.2</v>
      </c>
      <c r="B3" s="36">
        <v>-41.3</v>
      </c>
      <c r="C3" s="15">
        <v>-37.299999999999997</v>
      </c>
    </row>
    <row r="4" spans="1:3" ht="14.45" x14ac:dyDescent="0.35">
      <c r="A4" s="15">
        <v>-50.2</v>
      </c>
      <c r="B4" s="15">
        <v>-38.799999999999997</v>
      </c>
      <c r="C4" s="15">
        <v>-37.1</v>
      </c>
    </row>
    <row r="5" spans="1:3" ht="14.45" x14ac:dyDescent="0.35">
      <c r="A5" s="18">
        <v>-50</v>
      </c>
      <c r="B5">
        <v>-38.57</v>
      </c>
      <c r="C5" s="15">
        <v>-36.5</v>
      </c>
    </row>
    <row r="6" spans="1:3" ht="14.45" x14ac:dyDescent="0.35">
      <c r="A6" s="15">
        <v>-50</v>
      </c>
      <c r="B6" s="15">
        <v>-38.5</v>
      </c>
      <c r="C6" s="18">
        <v>-36.1</v>
      </c>
    </row>
    <row r="7" spans="1:3" ht="14.45" x14ac:dyDescent="0.35">
      <c r="A7" s="15">
        <v>-49.2</v>
      </c>
      <c r="B7">
        <v>-38.159999999999997</v>
      </c>
      <c r="C7" s="3">
        <v>-35.799999999999997</v>
      </c>
    </row>
    <row r="8" spans="1:3" ht="14.45" x14ac:dyDescent="0.35">
      <c r="A8" s="18">
        <v>-48.9</v>
      </c>
      <c r="B8">
        <v>-37.049999999999997</v>
      </c>
      <c r="C8" s="7">
        <v>-35.6</v>
      </c>
    </row>
    <row r="9" spans="1:3" ht="14.45" x14ac:dyDescent="0.35">
      <c r="A9" s="3">
        <v>-48.4</v>
      </c>
      <c r="B9">
        <v>-36.94</v>
      </c>
      <c r="C9" s="36">
        <v>-34.799999999999997</v>
      </c>
    </row>
    <row r="10" spans="1:3" ht="14.45" x14ac:dyDescent="0.35">
      <c r="A10">
        <v>-48.06</v>
      </c>
      <c r="B10">
        <v>-36.53</v>
      </c>
      <c r="C10">
        <v>-34.44</v>
      </c>
    </row>
    <row r="11" spans="1:3" ht="14.45" x14ac:dyDescent="0.35">
      <c r="A11" s="3">
        <v>-48</v>
      </c>
      <c r="B11" s="7">
        <v>-36.5</v>
      </c>
      <c r="C11" s="15">
        <v>-34</v>
      </c>
    </row>
    <row r="12" spans="1:3" ht="14.45" x14ac:dyDescent="0.35">
      <c r="A12" s="40">
        <v>-47.78</v>
      </c>
      <c r="B12" s="18">
        <v>-36.5</v>
      </c>
      <c r="C12" s="15">
        <v>-33.9</v>
      </c>
    </row>
    <row r="13" spans="1:3" ht="14.45" x14ac:dyDescent="0.35">
      <c r="A13" s="4">
        <v>-47.5</v>
      </c>
      <c r="B13" s="16">
        <v>-36.4</v>
      </c>
      <c r="C13" s="23">
        <v>-33.9</v>
      </c>
    </row>
    <row r="14" spans="1:3" ht="14.45" x14ac:dyDescent="0.35">
      <c r="A14" s="19">
        <v>-47</v>
      </c>
      <c r="B14" s="13">
        <v>-36.299999999999997</v>
      </c>
      <c r="C14">
        <v>-33.33</v>
      </c>
    </row>
    <row r="15" spans="1:3" ht="14.45" x14ac:dyDescent="0.35">
      <c r="A15" s="24">
        <v>-47</v>
      </c>
      <c r="B15" s="3">
        <v>-36.200000000000003</v>
      </c>
      <c r="C15">
        <v>-33.33</v>
      </c>
    </row>
    <row r="16" spans="1:3" ht="14.45" x14ac:dyDescent="0.35">
      <c r="A16" s="24">
        <v>-46.869000000000014</v>
      </c>
      <c r="B16" s="15">
        <v>-36</v>
      </c>
      <c r="C16">
        <v>-33.06</v>
      </c>
    </row>
    <row r="17" spans="1:3" ht="14.45" x14ac:dyDescent="0.35">
      <c r="A17" s="19">
        <v>-46.8</v>
      </c>
      <c r="B17" s="13">
        <v>-35.200000000000003</v>
      </c>
      <c r="C17" s="13">
        <v>-32.9</v>
      </c>
    </row>
    <row r="18" spans="1:3" ht="14.45" x14ac:dyDescent="0.35">
      <c r="A18">
        <v>-46.7</v>
      </c>
      <c r="B18" s="18">
        <v>-35.1</v>
      </c>
      <c r="C18" s="18">
        <v>-32.9</v>
      </c>
    </row>
    <row r="19" spans="1:3" ht="14.45" x14ac:dyDescent="0.35">
      <c r="A19">
        <v>-46.67</v>
      </c>
      <c r="B19" s="15">
        <v>-35.1</v>
      </c>
      <c r="C19">
        <v>-32.5</v>
      </c>
    </row>
    <row r="20" spans="1:3" ht="14.45" x14ac:dyDescent="0.35">
      <c r="A20" s="13">
        <v>-46.3</v>
      </c>
      <c r="B20" s="19">
        <v>-35.1</v>
      </c>
      <c r="C20" s="13">
        <v>-32.4</v>
      </c>
    </row>
    <row r="21" spans="1:3" ht="14.45" x14ac:dyDescent="0.35">
      <c r="A21">
        <v>-46.3</v>
      </c>
      <c r="B21">
        <v>-34.9</v>
      </c>
      <c r="C21" s="13">
        <v>-32.4</v>
      </c>
    </row>
    <row r="22" spans="1:3" ht="14.45" x14ac:dyDescent="0.35">
      <c r="A22" s="36">
        <v>-46</v>
      </c>
      <c r="B22" s="19">
        <v>-34.799999999999997</v>
      </c>
      <c r="C22" s="13">
        <v>-32.4</v>
      </c>
    </row>
    <row r="23" spans="1:3" ht="14.45" x14ac:dyDescent="0.35">
      <c r="A23">
        <v>-45.83</v>
      </c>
      <c r="B23">
        <v>-34.799999999999997</v>
      </c>
      <c r="C23">
        <v>-32.22</v>
      </c>
    </row>
    <row r="24" spans="1:3" ht="14.45" x14ac:dyDescent="0.35">
      <c r="A24" s="13">
        <v>-45.8</v>
      </c>
      <c r="B24">
        <v>-34.799999999999997</v>
      </c>
      <c r="C24">
        <v>-32</v>
      </c>
    </row>
    <row r="25" spans="1:3" ht="14.45" x14ac:dyDescent="0.35">
      <c r="A25" s="13">
        <v>-45.8</v>
      </c>
      <c r="B25" s="13">
        <v>-34.700000000000003</v>
      </c>
      <c r="C25">
        <v>-32</v>
      </c>
    </row>
    <row r="26" spans="1:3" ht="14.45" x14ac:dyDescent="0.35">
      <c r="A26" s="3">
        <v>-45.8</v>
      </c>
      <c r="B26">
        <v>-34.700000000000003</v>
      </c>
      <c r="C26">
        <v>-31.8</v>
      </c>
    </row>
    <row r="27" spans="1:3" ht="14.45" x14ac:dyDescent="0.35">
      <c r="A27" s="40">
        <v>-45.8</v>
      </c>
      <c r="B27" s="13">
        <v>-34.299999999999997</v>
      </c>
      <c r="C27">
        <v>-31.4</v>
      </c>
    </row>
    <row r="28" spans="1:3" ht="14.45" x14ac:dyDescent="0.35">
      <c r="A28" s="2">
        <v>-45.6</v>
      </c>
      <c r="B28" s="23">
        <v>-34</v>
      </c>
      <c r="C28" s="2">
        <v>-31.39</v>
      </c>
    </row>
    <row r="29" spans="1:3" ht="14.45" x14ac:dyDescent="0.35">
      <c r="A29">
        <v>-45.6</v>
      </c>
      <c r="B29" s="24">
        <v>-33.964333333333336</v>
      </c>
      <c r="C29" s="19">
        <v>-31.2</v>
      </c>
    </row>
    <row r="30" spans="1:3" ht="14.45" x14ac:dyDescent="0.35">
      <c r="A30" s="40">
        <v>-45.6</v>
      </c>
      <c r="B30">
        <v>-33.9</v>
      </c>
      <c r="C30">
        <v>-31.2</v>
      </c>
    </row>
    <row r="31" spans="1:3" ht="14.45" x14ac:dyDescent="0.35">
      <c r="A31" s="2">
        <v>-45.56</v>
      </c>
      <c r="B31" s="2">
        <v>-33.9</v>
      </c>
      <c r="C31" s="2">
        <v>-30.9</v>
      </c>
    </row>
    <row r="32" spans="1:3" ht="14.45" x14ac:dyDescent="0.35">
      <c r="A32">
        <v>-45.56</v>
      </c>
      <c r="B32">
        <v>-33.880000000000003</v>
      </c>
      <c r="C32">
        <v>-30.8</v>
      </c>
    </row>
    <row r="33" spans="1:3" ht="14.45" x14ac:dyDescent="0.35">
      <c r="A33">
        <v>-45.5</v>
      </c>
      <c r="B33">
        <v>-33.6</v>
      </c>
      <c r="C33" s="24">
        <v>-30.632676470588233</v>
      </c>
    </row>
    <row r="34" spans="1:3" ht="14.45" x14ac:dyDescent="0.35">
      <c r="A34" s="40">
        <v>-45.5</v>
      </c>
      <c r="B34">
        <v>-33.5</v>
      </c>
      <c r="C34" s="3">
        <v>-30.6</v>
      </c>
    </row>
    <row r="35" spans="1:3" ht="14.45" x14ac:dyDescent="0.35">
      <c r="A35" s="2">
        <v>-45.5</v>
      </c>
      <c r="B35" s="2">
        <v>-33.1</v>
      </c>
      <c r="C35" s="2">
        <v>-30.6</v>
      </c>
    </row>
    <row r="36" spans="1:3" ht="14.45" x14ac:dyDescent="0.35">
      <c r="A36" s="7">
        <v>-45.4</v>
      </c>
      <c r="B36">
        <v>-32.6</v>
      </c>
      <c r="C36">
        <v>-30.6</v>
      </c>
    </row>
    <row r="37" spans="1:3" ht="14.45" x14ac:dyDescent="0.35">
      <c r="A37" s="13">
        <v>-45.4</v>
      </c>
      <c r="B37">
        <v>-32.6</v>
      </c>
      <c r="C37">
        <v>-30.5</v>
      </c>
    </row>
    <row r="38" spans="1:3" ht="14.45" x14ac:dyDescent="0.35">
      <c r="A38" s="19">
        <v>-45.4</v>
      </c>
      <c r="B38">
        <v>-32.4</v>
      </c>
      <c r="C38" s="19">
        <v>-30.4</v>
      </c>
    </row>
    <row r="39" spans="1:3" ht="14.45" x14ac:dyDescent="0.35">
      <c r="A39">
        <v>-45.4</v>
      </c>
      <c r="B39">
        <v>-32.4</v>
      </c>
      <c r="C39" s="3">
        <v>-30.3</v>
      </c>
    </row>
    <row r="40" spans="1:3" ht="14.45" x14ac:dyDescent="0.35">
      <c r="A40" s="40">
        <v>-45.4</v>
      </c>
      <c r="B40">
        <v>-32.299999999999997</v>
      </c>
      <c r="C40" s="19">
        <v>-30</v>
      </c>
    </row>
    <row r="41" spans="1:3" ht="14.45" x14ac:dyDescent="0.35">
      <c r="A41">
        <v>-45.4</v>
      </c>
      <c r="B41">
        <v>-31.9</v>
      </c>
      <c r="C41">
        <v>-30</v>
      </c>
    </row>
    <row r="42" spans="1:3" ht="14.45" x14ac:dyDescent="0.35">
      <c r="A42">
        <v>-45.3</v>
      </c>
      <c r="B42">
        <v>-31.7</v>
      </c>
      <c r="C42">
        <v>-30</v>
      </c>
    </row>
    <row r="43" spans="1:3" x14ac:dyDescent="0.25">
      <c r="A43">
        <v>-44.9</v>
      </c>
      <c r="B43" s="3">
        <v>-31.6</v>
      </c>
      <c r="C43">
        <v>-29.9</v>
      </c>
    </row>
    <row r="44" spans="1:3" x14ac:dyDescent="0.25">
      <c r="A44">
        <v>-44.8</v>
      </c>
      <c r="B44">
        <v>-31.6</v>
      </c>
      <c r="C44">
        <v>-29.8</v>
      </c>
    </row>
    <row r="45" spans="1:3" x14ac:dyDescent="0.25">
      <c r="A45">
        <v>-44.8</v>
      </c>
      <c r="B45" s="19">
        <v>-31.4</v>
      </c>
      <c r="C45">
        <v>-29.8</v>
      </c>
    </row>
    <row r="46" spans="1:3" x14ac:dyDescent="0.25">
      <c r="A46">
        <v>-44.5</v>
      </c>
      <c r="B46" s="3">
        <v>-31.3</v>
      </c>
      <c r="C46">
        <v>-29.7</v>
      </c>
    </row>
    <row r="47" spans="1:3" x14ac:dyDescent="0.25">
      <c r="A47">
        <v>-44.44</v>
      </c>
      <c r="B47">
        <v>-30.4</v>
      </c>
      <c r="C47">
        <v>-28.33</v>
      </c>
    </row>
    <row r="48" spans="1:3" x14ac:dyDescent="0.25">
      <c r="A48">
        <v>-43.61</v>
      </c>
      <c r="B48" s="12">
        <v>-30</v>
      </c>
      <c r="C48">
        <v>-28.2</v>
      </c>
    </row>
    <row r="49" spans="1:3" x14ac:dyDescent="0.25">
      <c r="A49">
        <v>-43.33</v>
      </c>
      <c r="B49">
        <v>-30</v>
      </c>
      <c r="C49">
        <v>-28.06</v>
      </c>
    </row>
    <row r="50" spans="1:3" x14ac:dyDescent="0.25">
      <c r="A50">
        <v>-42.2</v>
      </c>
      <c r="B50" s="3">
        <v>-29.8</v>
      </c>
      <c r="C50" s="12">
        <v>-27.756205882352941</v>
      </c>
    </row>
    <row r="51" spans="1:3" x14ac:dyDescent="0.25">
      <c r="A51">
        <v>-41.8</v>
      </c>
      <c r="B51" s="12">
        <v>-29.7</v>
      </c>
      <c r="C51">
        <v>-27.2</v>
      </c>
    </row>
    <row r="52" spans="1:3" x14ac:dyDescent="0.25">
      <c r="A52" s="12">
        <v>-41.4</v>
      </c>
      <c r="B52" s="12">
        <v>-29.396705882352943</v>
      </c>
      <c r="C52" s="12">
        <v>-27</v>
      </c>
    </row>
    <row r="53" spans="1:3" x14ac:dyDescent="0.25">
      <c r="A53" s="41">
        <v>-41.3</v>
      </c>
      <c r="B53">
        <v>-29.2</v>
      </c>
      <c r="C53" s="12">
        <v>-26.4</v>
      </c>
    </row>
    <row r="54" spans="1:3" x14ac:dyDescent="0.25">
      <c r="A54" s="12">
        <v>-40.4</v>
      </c>
      <c r="B54" s="12">
        <v>-29</v>
      </c>
      <c r="C54" s="17">
        <v>-26</v>
      </c>
    </row>
    <row r="55" spans="1:3" x14ac:dyDescent="0.25">
      <c r="A55" s="12">
        <v>-40.03776470588236</v>
      </c>
      <c r="B55" s="12">
        <v>-28.8</v>
      </c>
      <c r="C55" s="12">
        <v>-25.9</v>
      </c>
    </row>
    <row r="56" spans="1:3" x14ac:dyDescent="0.25">
      <c r="A56" s="12">
        <v>-39.6</v>
      </c>
      <c r="B56" s="17">
        <v>-28.5</v>
      </c>
      <c r="C56" s="3">
        <v>-25.6</v>
      </c>
    </row>
    <row r="57" spans="1:3" x14ac:dyDescent="0.25">
      <c r="A57" s="10">
        <v>-39.5</v>
      </c>
      <c r="B57">
        <v>-28</v>
      </c>
      <c r="C57" s="12">
        <v>-25.5</v>
      </c>
    </row>
    <row r="58" spans="1:3" x14ac:dyDescent="0.25">
      <c r="A58" s="11">
        <v>-38.5</v>
      </c>
      <c r="B58">
        <v>-27.9</v>
      </c>
      <c r="C58" s="17">
        <v>-23.6</v>
      </c>
    </row>
    <row r="59" spans="1:3" x14ac:dyDescent="0.25">
      <c r="A59" s="17">
        <v>-37.4</v>
      </c>
      <c r="B59" s="17">
        <v>-27</v>
      </c>
      <c r="C59">
        <v>-22.6</v>
      </c>
    </row>
    <row r="60" spans="1:3" x14ac:dyDescent="0.25">
      <c r="A60" s="9">
        <v>-36.5</v>
      </c>
      <c r="B60" s="10">
        <v>-26.8</v>
      </c>
      <c r="C60" s="11">
        <v>-22.2</v>
      </c>
    </row>
    <row r="61" spans="1:3" x14ac:dyDescent="0.25">
      <c r="A61" s="8">
        <v>-36.4</v>
      </c>
      <c r="B61" s="8">
        <v>-25.7</v>
      </c>
      <c r="C61" s="10">
        <v>-20.5</v>
      </c>
    </row>
    <row r="62" spans="1:3" x14ac:dyDescent="0.25">
      <c r="A62" s="17">
        <v>-36</v>
      </c>
      <c r="B62" s="10">
        <v>-25.5</v>
      </c>
      <c r="C62" s="9">
        <v>-20</v>
      </c>
    </row>
    <row r="63" spans="1:3" x14ac:dyDescent="0.25">
      <c r="A63" s="39">
        <v>-35.5</v>
      </c>
      <c r="B63" s="8">
        <v>-24</v>
      </c>
      <c r="C63" s="8">
        <v>-19.8</v>
      </c>
    </row>
  </sheetData>
  <sortState ref="C2:C64">
    <sortCondition ref="C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A16"/>
    </sheetView>
  </sheetViews>
  <sheetFormatPr defaultRowHeight="15" x14ac:dyDescent="0.25"/>
  <sheetData>
    <row r="1" spans="1:3" x14ac:dyDescent="0.35">
      <c r="A1" s="24">
        <v>-46.869000000000014</v>
      </c>
      <c r="B1" s="24">
        <v>-33.964333333333336</v>
      </c>
      <c r="C1" s="24">
        <v>-30.632676470588233</v>
      </c>
    </row>
    <row r="2" spans="1:3" x14ac:dyDescent="0.35">
      <c r="A2">
        <v>-43.61</v>
      </c>
      <c r="B2">
        <v>-34.9</v>
      </c>
      <c r="C2">
        <v>-32.22</v>
      </c>
    </row>
    <row r="3" spans="1:3" x14ac:dyDescent="0.35">
      <c r="A3">
        <v>-45.56</v>
      </c>
      <c r="B3">
        <v>-38.57</v>
      </c>
      <c r="C3">
        <v>-34.44</v>
      </c>
    </row>
    <row r="4" spans="1:3" x14ac:dyDescent="0.35">
      <c r="A4">
        <v>-45.56</v>
      </c>
      <c r="B4">
        <v>-38.159999999999997</v>
      </c>
      <c r="C4">
        <v>-33.33</v>
      </c>
    </row>
    <row r="5" spans="1:3" x14ac:dyDescent="0.35">
      <c r="A5">
        <v>-45.3</v>
      </c>
      <c r="B5">
        <v>-28</v>
      </c>
      <c r="C5">
        <v>-27.2</v>
      </c>
    </row>
    <row r="6" spans="1:3" x14ac:dyDescent="0.35">
      <c r="A6">
        <v>-43.33</v>
      </c>
      <c r="B6">
        <v>-30</v>
      </c>
      <c r="C6">
        <v>-28.06</v>
      </c>
    </row>
    <row r="7" spans="1:3" x14ac:dyDescent="0.35">
      <c r="A7" s="24">
        <v>-47</v>
      </c>
      <c r="B7" s="24">
        <v>-34</v>
      </c>
      <c r="C7" s="19">
        <v>-30</v>
      </c>
    </row>
    <row r="8" spans="1:3" x14ac:dyDescent="0.35">
      <c r="A8" s="3">
        <v>-48.4</v>
      </c>
      <c r="B8" s="3">
        <v>-29.8</v>
      </c>
      <c r="C8" s="3">
        <v>-25.6</v>
      </c>
    </row>
    <row r="9" spans="1:3" x14ac:dyDescent="0.35">
      <c r="A9" s="13">
        <v>-46.3</v>
      </c>
      <c r="B9" s="13">
        <v>-34.700000000000003</v>
      </c>
      <c r="C9" s="13">
        <v>-32.4</v>
      </c>
    </row>
    <row r="10" spans="1:3" x14ac:dyDescent="0.35">
      <c r="A10" s="13">
        <v>-45.4</v>
      </c>
      <c r="B10" s="13">
        <v>-34.299999999999997</v>
      </c>
      <c r="C10" s="13">
        <v>-32.9</v>
      </c>
    </row>
    <row r="11" spans="1:3" x14ac:dyDescent="0.35">
      <c r="A11" s="36">
        <v>-46</v>
      </c>
      <c r="B11" s="36">
        <v>-41.3</v>
      </c>
      <c r="C11" s="36">
        <v>-34.799999999999997</v>
      </c>
    </row>
    <row r="12" spans="1:3" x14ac:dyDescent="0.35">
      <c r="A12" s="44">
        <v>-48.9</v>
      </c>
      <c r="B12" s="44">
        <v>-36.5</v>
      </c>
      <c r="C12" s="44">
        <v>-36.1</v>
      </c>
    </row>
    <row r="13" spans="1:3" x14ac:dyDescent="0.35">
      <c r="A13" s="19">
        <v>-45.4</v>
      </c>
      <c r="B13" s="19">
        <v>-34.799999999999997</v>
      </c>
      <c r="C13" s="19">
        <v>-31.2</v>
      </c>
    </row>
    <row r="14" spans="1:3" x14ac:dyDescent="0.35">
      <c r="A14">
        <v>-44.8</v>
      </c>
      <c r="B14">
        <v>-31.7</v>
      </c>
      <c r="C14">
        <v>-29.7</v>
      </c>
    </row>
    <row r="15" spans="1:3" x14ac:dyDescent="0.35">
      <c r="A15">
        <v>-44.9</v>
      </c>
      <c r="B15">
        <v>-33.6</v>
      </c>
      <c r="C15">
        <v>-30.6</v>
      </c>
    </row>
    <row r="16" spans="1:3" x14ac:dyDescent="0.35">
      <c r="A16" s="16">
        <v>-50.5</v>
      </c>
      <c r="B16" s="16">
        <v>-38.799999999999997</v>
      </c>
      <c r="C16" s="16">
        <v>-37.1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sqref="A1:C1"/>
    </sheetView>
  </sheetViews>
  <sheetFormatPr defaultRowHeight="15" x14ac:dyDescent="0.25"/>
  <sheetData>
    <row r="1" spans="1:3" x14ac:dyDescent="0.35">
      <c r="A1" s="24">
        <v>-46.869000000000014</v>
      </c>
      <c r="B1" s="24">
        <v>-33.964333333333336</v>
      </c>
      <c r="C1" s="24">
        <v>-30.632676470588233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workbookViewId="0">
      <selection activeCell="C22" sqref="C22"/>
    </sheetView>
  </sheetViews>
  <sheetFormatPr defaultRowHeight="15" x14ac:dyDescent="0.25"/>
  <cols>
    <col min="2" max="2" width="24.7109375" customWidth="1"/>
    <col min="12" max="12" width="16" customWidth="1"/>
    <col min="16" max="16" width="34" customWidth="1"/>
  </cols>
  <sheetData>
    <row r="1" spans="1:16" ht="14.4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G1" s="1" t="s">
        <v>6</v>
      </c>
    </row>
    <row r="2" spans="1:16" ht="14.45" x14ac:dyDescent="0.35">
      <c r="A2" t="s">
        <v>9</v>
      </c>
      <c r="B2" t="s">
        <v>16</v>
      </c>
      <c r="C2">
        <v>-41.3</v>
      </c>
      <c r="D2">
        <v>-30</v>
      </c>
      <c r="E2">
        <v>-27</v>
      </c>
      <c r="G2" t="s">
        <v>26</v>
      </c>
    </row>
    <row r="3" spans="1:16" ht="14.45" x14ac:dyDescent="0.35">
      <c r="A3" t="s">
        <v>10</v>
      </c>
      <c r="B3" t="s">
        <v>16</v>
      </c>
      <c r="C3">
        <v>-40.4</v>
      </c>
      <c r="D3">
        <v>-29.7</v>
      </c>
      <c r="E3">
        <v>-26.4</v>
      </c>
      <c r="G3" t="s">
        <v>26</v>
      </c>
    </row>
    <row r="4" spans="1:16" ht="14.45" x14ac:dyDescent="0.35">
      <c r="A4" t="s">
        <v>11</v>
      </c>
      <c r="B4" t="s">
        <v>16</v>
      </c>
      <c r="C4">
        <v>-42.2</v>
      </c>
      <c r="D4">
        <v>-30.4</v>
      </c>
      <c r="E4">
        <v>-28.2</v>
      </c>
      <c r="G4" t="s">
        <v>26</v>
      </c>
    </row>
    <row r="5" spans="1:16" ht="14.45" x14ac:dyDescent="0.35">
      <c r="A5" t="s">
        <v>12</v>
      </c>
      <c r="B5" t="s">
        <v>16</v>
      </c>
      <c r="C5">
        <v>-39.6</v>
      </c>
      <c r="D5">
        <v>-29</v>
      </c>
      <c r="E5">
        <v>-25.5</v>
      </c>
      <c r="G5" t="s">
        <v>26</v>
      </c>
      <c r="L5" t="s">
        <v>128</v>
      </c>
      <c r="M5" t="s">
        <v>2</v>
      </c>
      <c r="N5" t="s">
        <v>3</v>
      </c>
      <c r="O5" t="s">
        <v>4</v>
      </c>
      <c r="P5" t="s">
        <v>129</v>
      </c>
    </row>
    <row r="6" spans="1:16" ht="14.45" x14ac:dyDescent="0.35">
      <c r="A6" t="s">
        <v>13</v>
      </c>
      <c r="B6" t="s">
        <v>16</v>
      </c>
      <c r="C6">
        <v>-37.4</v>
      </c>
      <c r="D6">
        <v>-28.5</v>
      </c>
      <c r="E6">
        <v>-26</v>
      </c>
      <c r="G6" t="s">
        <v>26</v>
      </c>
      <c r="L6" t="s">
        <v>115</v>
      </c>
      <c r="M6">
        <v>-45.599999999999994</v>
      </c>
      <c r="N6">
        <v>-34.75</v>
      </c>
      <c r="O6">
        <v>-32.65</v>
      </c>
      <c r="P6" s="3" t="s">
        <v>58</v>
      </c>
    </row>
    <row r="7" spans="1:16" ht="14.45" x14ac:dyDescent="0.35">
      <c r="A7" t="s">
        <v>14</v>
      </c>
      <c r="B7" t="s">
        <v>18</v>
      </c>
      <c r="C7">
        <v>-39.5</v>
      </c>
      <c r="D7">
        <v>-26.8</v>
      </c>
      <c r="E7">
        <v>-20.5</v>
      </c>
      <c r="G7" t="s">
        <v>26</v>
      </c>
      <c r="L7" t="s">
        <v>116</v>
      </c>
      <c r="M7">
        <v>-46.05</v>
      </c>
      <c r="N7">
        <v>-35.5</v>
      </c>
      <c r="O7">
        <v>-32.4</v>
      </c>
      <c r="P7" s="3" t="s">
        <v>58</v>
      </c>
    </row>
    <row r="8" spans="1:16" ht="14.45" x14ac:dyDescent="0.35">
      <c r="A8" t="s">
        <v>15</v>
      </c>
      <c r="B8" t="s">
        <v>17</v>
      </c>
      <c r="C8">
        <v>-41.4</v>
      </c>
      <c r="D8">
        <v>-28.8</v>
      </c>
      <c r="E8">
        <v>-25.9</v>
      </c>
      <c r="G8" t="s">
        <v>26</v>
      </c>
      <c r="L8" t="s">
        <v>38</v>
      </c>
      <c r="M8">
        <v>-48.866666666666667</v>
      </c>
      <c r="N8">
        <v>-36.366666666666667</v>
      </c>
      <c r="O8">
        <v>-36.133333333333333</v>
      </c>
      <c r="P8" s="3" t="s">
        <v>58</v>
      </c>
    </row>
    <row r="9" spans="1:16" ht="14.45" x14ac:dyDescent="0.35">
      <c r="A9" t="s">
        <v>19</v>
      </c>
      <c r="B9" t="s">
        <v>20</v>
      </c>
      <c r="C9">
        <v>-36</v>
      </c>
      <c r="D9">
        <v>-27</v>
      </c>
      <c r="E9">
        <v>-23.6</v>
      </c>
      <c r="G9" t="s">
        <v>26</v>
      </c>
      <c r="L9" t="s">
        <v>117</v>
      </c>
      <c r="M9">
        <v>-45.4</v>
      </c>
      <c r="N9">
        <v>-34.799999999999997</v>
      </c>
      <c r="O9">
        <v>-31.2</v>
      </c>
      <c r="P9" s="3" t="s">
        <v>58</v>
      </c>
    </row>
    <row r="10" spans="1:16" ht="14.45" x14ac:dyDescent="0.35">
      <c r="A10" t="s">
        <v>21</v>
      </c>
      <c r="B10" t="s">
        <v>23</v>
      </c>
      <c r="C10">
        <v>-36.4</v>
      </c>
      <c r="D10">
        <v>-25.7</v>
      </c>
      <c r="E10">
        <v>-19.8</v>
      </c>
      <c r="G10" t="s">
        <v>26</v>
      </c>
      <c r="L10" t="s">
        <v>118</v>
      </c>
      <c r="M10">
        <v>-46</v>
      </c>
      <c r="N10">
        <v>-41.3</v>
      </c>
      <c r="O10">
        <v>-34.799999999999997</v>
      </c>
      <c r="P10" s="3" t="s">
        <v>58</v>
      </c>
    </row>
    <row r="11" spans="1:16" ht="14.45" x14ac:dyDescent="0.35">
      <c r="A11" t="s">
        <v>22</v>
      </c>
      <c r="B11" t="s">
        <v>20</v>
      </c>
      <c r="C11">
        <v>-41.8</v>
      </c>
      <c r="D11">
        <v>-27.9</v>
      </c>
      <c r="E11">
        <v>-22.6</v>
      </c>
      <c r="G11" t="s">
        <v>26</v>
      </c>
      <c r="L11" t="s">
        <v>48</v>
      </c>
      <c r="M11">
        <v>-47.25</v>
      </c>
      <c r="N11">
        <v>-31.024999999999999</v>
      </c>
      <c r="O11">
        <v>-29.225000000000001</v>
      </c>
      <c r="P11" s="3" t="s">
        <v>58</v>
      </c>
    </row>
    <row r="12" spans="1:16" ht="14.45" x14ac:dyDescent="0.35">
      <c r="L12" t="s">
        <v>119</v>
      </c>
      <c r="M12">
        <v>-49.85</v>
      </c>
      <c r="N12">
        <v>-38.65</v>
      </c>
      <c r="O12">
        <v>-37.200000000000003</v>
      </c>
      <c r="P12" s="3" t="s">
        <v>58</v>
      </c>
    </row>
    <row r="13" spans="1:16" ht="14.45" x14ac:dyDescent="0.35">
      <c r="A13" t="s">
        <v>27</v>
      </c>
      <c r="B13" t="s">
        <v>28</v>
      </c>
      <c r="C13">
        <v>-45.4</v>
      </c>
      <c r="D13">
        <v>-34.299999999999997</v>
      </c>
      <c r="E13">
        <v>-32.9</v>
      </c>
      <c r="G13" s="3" t="s">
        <v>58</v>
      </c>
      <c r="L13" t="s">
        <v>120</v>
      </c>
      <c r="M13">
        <v>-44.87</v>
      </c>
      <c r="N13">
        <v>-28.6</v>
      </c>
      <c r="O13">
        <v>-27.765000000000001</v>
      </c>
      <c r="P13" s="3" t="s">
        <v>121</v>
      </c>
    </row>
    <row r="14" spans="1:16" ht="14.45" x14ac:dyDescent="0.35">
      <c r="A14" t="s">
        <v>29</v>
      </c>
      <c r="B14" t="s">
        <v>30</v>
      </c>
      <c r="C14">
        <v>-45.8</v>
      </c>
      <c r="D14">
        <v>-35.200000000000003</v>
      </c>
      <c r="E14">
        <v>-32.4</v>
      </c>
      <c r="G14" s="3" t="s">
        <v>58</v>
      </c>
      <c r="L14" t="s">
        <v>123</v>
      </c>
      <c r="M14">
        <v>-45.695</v>
      </c>
      <c r="N14">
        <v>-34.39</v>
      </c>
      <c r="O14">
        <v>-31.805</v>
      </c>
      <c r="P14" s="3" t="s">
        <v>121</v>
      </c>
    </row>
    <row r="15" spans="1:16" ht="14.45" x14ac:dyDescent="0.35">
      <c r="C15">
        <f>AVERAGE(C13:C14)</f>
        <v>-45.599999999999994</v>
      </c>
      <c r="D15">
        <f t="shared" ref="D15:E15" si="0">AVERAGE(D13:D14)</f>
        <v>-34.75</v>
      </c>
      <c r="E15">
        <f t="shared" si="0"/>
        <v>-32.65</v>
      </c>
      <c r="G15" s="3"/>
      <c r="L15" t="s">
        <v>122</v>
      </c>
      <c r="M15">
        <v>-46.53</v>
      </c>
      <c r="N15">
        <v>-37.17</v>
      </c>
      <c r="O15">
        <v>-33.055</v>
      </c>
      <c r="P15" s="3" t="s">
        <v>121</v>
      </c>
    </row>
    <row r="16" spans="1:16" ht="14.45" x14ac:dyDescent="0.35">
      <c r="A16" t="s">
        <v>31</v>
      </c>
      <c r="B16" t="s">
        <v>32</v>
      </c>
      <c r="C16">
        <v>-45.8</v>
      </c>
      <c r="D16">
        <v>-36.299999999999997</v>
      </c>
      <c r="E16">
        <v>-32.4</v>
      </c>
      <c r="G16" s="3" t="s">
        <v>58</v>
      </c>
      <c r="L16" t="s">
        <v>62</v>
      </c>
      <c r="M16">
        <v>-45.485714285714288</v>
      </c>
      <c r="N16">
        <v>-32.957142857142856</v>
      </c>
      <c r="O16">
        <v>-30.599999999999998</v>
      </c>
      <c r="P16" s="3" t="s">
        <v>124</v>
      </c>
    </row>
    <row r="17" spans="1:16" ht="14.45" x14ac:dyDescent="0.35">
      <c r="A17" t="s">
        <v>33</v>
      </c>
      <c r="B17" t="s">
        <v>34</v>
      </c>
      <c r="C17">
        <v>-46.3</v>
      </c>
      <c r="D17">
        <v>-34.700000000000003</v>
      </c>
      <c r="E17">
        <v>-32.4</v>
      </c>
      <c r="G17" s="3" t="s">
        <v>58</v>
      </c>
      <c r="L17" t="s">
        <v>109</v>
      </c>
      <c r="M17">
        <v>-45.25</v>
      </c>
      <c r="N17">
        <v>-34.200000000000003</v>
      </c>
      <c r="O17">
        <v>-31.3</v>
      </c>
      <c r="P17" s="3" t="s">
        <v>124</v>
      </c>
    </row>
    <row r="18" spans="1:16" ht="14.45" x14ac:dyDescent="0.35">
      <c r="C18">
        <f>AVERAGE(C16:C17)</f>
        <v>-46.05</v>
      </c>
      <c r="D18">
        <f t="shared" ref="D18:E18" si="1">AVERAGE(D16:D17)</f>
        <v>-35.5</v>
      </c>
      <c r="E18">
        <f t="shared" si="1"/>
        <v>-32.4</v>
      </c>
      <c r="G18" s="3"/>
      <c r="L18" t="s">
        <v>62</v>
      </c>
      <c r="M18">
        <v>-47.033317360686574</v>
      </c>
      <c r="N18">
        <v>-42.527999999999999</v>
      </c>
      <c r="O18">
        <v>-31.95</v>
      </c>
      <c r="P18" s="3" t="s">
        <v>127</v>
      </c>
    </row>
    <row r="19" spans="1:16" ht="14.45" x14ac:dyDescent="0.35">
      <c r="A19" t="s">
        <v>35</v>
      </c>
      <c r="B19" t="s">
        <v>36</v>
      </c>
      <c r="C19">
        <v>-50.2</v>
      </c>
      <c r="D19">
        <v>-36.4</v>
      </c>
      <c r="E19">
        <v>-36.5</v>
      </c>
      <c r="G19" s="3" t="s">
        <v>58</v>
      </c>
      <c r="L19" t="s">
        <v>125</v>
      </c>
      <c r="M19">
        <v>-46.869000000000014</v>
      </c>
      <c r="N19">
        <v>-33.964333333333336</v>
      </c>
      <c r="O19">
        <v>-30.632676470588233</v>
      </c>
      <c r="P19" s="3" t="s">
        <v>126</v>
      </c>
    </row>
    <row r="20" spans="1:16" ht="14.45" x14ac:dyDescent="0.35">
      <c r="A20" t="s">
        <v>37</v>
      </c>
      <c r="B20" t="s">
        <v>38</v>
      </c>
      <c r="C20">
        <v>-47.5</v>
      </c>
      <c r="D20">
        <v>-36.200000000000003</v>
      </c>
      <c r="E20">
        <v>-35.799999999999997</v>
      </c>
      <c r="G20" s="3" t="s">
        <v>58</v>
      </c>
    </row>
    <row r="21" spans="1:16" ht="14.45" x14ac:dyDescent="0.35">
      <c r="A21" t="s">
        <v>39</v>
      </c>
      <c r="B21" t="s">
        <v>40</v>
      </c>
      <c r="C21">
        <v>-48.9</v>
      </c>
      <c r="D21">
        <v>-36.5</v>
      </c>
      <c r="E21">
        <v>-36.1</v>
      </c>
      <c r="G21" s="3" t="s">
        <v>58</v>
      </c>
    </row>
    <row r="22" spans="1:16" ht="14.45" x14ac:dyDescent="0.35">
      <c r="C22">
        <f>AVERAGE(C19:C21)</f>
        <v>-48.866666666666667</v>
      </c>
      <c r="D22">
        <f t="shared" ref="D22:E22" si="2">AVERAGE(D19:D21)</f>
        <v>-36.366666666666667</v>
      </c>
      <c r="E22">
        <f t="shared" si="2"/>
        <v>-36.133333333333333</v>
      </c>
      <c r="G22" s="3"/>
    </row>
    <row r="23" spans="1:16" ht="14.45" x14ac:dyDescent="0.35">
      <c r="A23" t="s">
        <v>41</v>
      </c>
      <c r="B23" t="s">
        <v>42</v>
      </c>
      <c r="C23">
        <v>-45.4</v>
      </c>
      <c r="D23">
        <v>-34.799999999999997</v>
      </c>
      <c r="E23">
        <v>-31.2</v>
      </c>
      <c r="G23" s="3" t="s">
        <v>58</v>
      </c>
    </row>
    <row r="24" spans="1:16" ht="14.45" x14ac:dyDescent="0.35">
      <c r="G24" s="3"/>
    </row>
    <row r="25" spans="1:16" ht="14.45" x14ac:dyDescent="0.35">
      <c r="A25" t="s">
        <v>43</v>
      </c>
      <c r="B25" t="s">
        <v>44</v>
      </c>
      <c r="C25">
        <v>-46</v>
      </c>
      <c r="D25">
        <v>-41.3</v>
      </c>
      <c r="E25">
        <v>-34.799999999999997</v>
      </c>
      <c r="G25" s="3" t="s">
        <v>58</v>
      </c>
    </row>
    <row r="26" spans="1:16" ht="14.45" x14ac:dyDescent="0.35">
      <c r="G26" s="3"/>
    </row>
    <row r="27" spans="1:16" ht="14.45" x14ac:dyDescent="0.35">
      <c r="A27" t="s">
        <v>45</v>
      </c>
      <c r="B27" t="s">
        <v>46</v>
      </c>
      <c r="C27">
        <v>-48</v>
      </c>
      <c r="D27">
        <v>-31.3</v>
      </c>
      <c r="E27">
        <v>-30.6</v>
      </c>
      <c r="G27" s="3" t="s">
        <v>58</v>
      </c>
    </row>
    <row r="28" spans="1:16" ht="14.45" x14ac:dyDescent="0.35">
      <c r="A28" t="s">
        <v>47</v>
      </c>
      <c r="B28" t="s">
        <v>48</v>
      </c>
      <c r="C28">
        <v>-48.4</v>
      </c>
      <c r="D28">
        <v>-29.8</v>
      </c>
      <c r="E28">
        <v>-25.6</v>
      </c>
      <c r="G28" s="3" t="s">
        <v>58</v>
      </c>
    </row>
    <row r="29" spans="1:16" ht="14.45" x14ac:dyDescent="0.35">
      <c r="A29" t="s">
        <v>49</v>
      </c>
      <c r="B29" t="s">
        <v>50</v>
      </c>
      <c r="C29">
        <v>-45.8</v>
      </c>
      <c r="D29">
        <v>-31.6</v>
      </c>
      <c r="E29">
        <v>-30.3</v>
      </c>
      <c r="G29" s="3" t="s">
        <v>58</v>
      </c>
    </row>
    <row r="30" spans="1:16" ht="14.45" x14ac:dyDescent="0.35">
      <c r="A30" t="s">
        <v>51</v>
      </c>
      <c r="B30" t="s">
        <v>52</v>
      </c>
      <c r="C30">
        <v>-46.8</v>
      </c>
      <c r="D30">
        <v>-31.4</v>
      </c>
      <c r="E30">
        <v>-30.4</v>
      </c>
      <c r="G30" s="3" t="s">
        <v>58</v>
      </c>
    </row>
    <row r="31" spans="1:16" ht="14.45" x14ac:dyDescent="0.35">
      <c r="C31">
        <f>AVERAGE(C27:C30)</f>
        <v>-47.25</v>
      </c>
      <c r="D31">
        <f t="shared" ref="D31:E31" si="3">AVERAGE(D27:D30)</f>
        <v>-31.024999999999999</v>
      </c>
      <c r="E31">
        <f t="shared" si="3"/>
        <v>-29.225000000000001</v>
      </c>
      <c r="G31" s="3"/>
    </row>
    <row r="32" spans="1:16" ht="14.45" x14ac:dyDescent="0.35">
      <c r="A32" t="s">
        <v>53</v>
      </c>
      <c r="B32" t="s">
        <v>54</v>
      </c>
      <c r="C32">
        <v>-49.2</v>
      </c>
      <c r="D32">
        <v>-38.5</v>
      </c>
      <c r="E32">
        <v>-37.299999999999997</v>
      </c>
      <c r="G32" s="3" t="s">
        <v>58</v>
      </c>
    </row>
    <row r="33" spans="1:7" ht="14.45" x14ac:dyDescent="0.35">
      <c r="A33" t="s">
        <v>55</v>
      </c>
      <c r="B33" t="s">
        <v>56</v>
      </c>
      <c r="C33">
        <v>-50.5</v>
      </c>
      <c r="D33">
        <v>-38.799999999999997</v>
      </c>
      <c r="E33">
        <v>-37.1</v>
      </c>
      <c r="G33" s="4" t="s">
        <v>58</v>
      </c>
    </row>
    <row r="34" spans="1:7" ht="14.45" x14ac:dyDescent="0.35">
      <c r="C34">
        <f>AVERAGE(C32:C33)</f>
        <v>-49.85</v>
      </c>
      <c r="D34">
        <f t="shared" ref="D34:E34" si="4">AVERAGE(D32:D33)</f>
        <v>-38.65</v>
      </c>
      <c r="E34">
        <f t="shared" si="4"/>
        <v>-37.200000000000003</v>
      </c>
      <c r="G34" s="3"/>
    </row>
    <row r="35" spans="1:7" ht="14.45" x14ac:dyDescent="0.35">
      <c r="A35">
        <v>15</v>
      </c>
      <c r="B35" t="s">
        <v>59</v>
      </c>
      <c r="C35">
        <v>-50</v>
      </c>
      <c r="D35">
        <v>-35.1</v>
      </c>
      <c r="E35">
        <v>-32.9</v>
      </c>
      <c r="G35" t="s">
        <v>64</v>
      </c>
    </row>
    <row r="36" spans="1:7" ht="14.45" x14ac:dyDescent="0.35">
      <c r="A36">
        <v>16</v>
      </c>
      <c r="B36" t="s">
        <v>60</v>
      </c>
      <c r="C36">
        <v>-50.2</v>
      </c>
      <c r="D36">
        <v>-35.1</v>
      </c>
      <c r="E36">
        <v>-33.9</v>
      </c>
      <c r="G36" t="s">
        <v>64</v>
      </c>
    </row>
    <row r="37" spans="1:7" ht="14.45" x14ac:dyDescent="0.35">
      <c r="A37">
        <v>17</v>
      </c>
      <c r="B37" t="s">
        <v>61</v>
      </c>
      <c r="C37">
        <v>-47</v>
      </c>
      <c r="D37">
        <v>-35.1</v>
      </c>
      <c r="E37">
        <v>-33.9</v>
      </c>
      <c r="G37" s="2" t="s">
        <v>64</v>
      </c>
    </row>
    <row r="38" spans="1:7" ht="14.45" x14ac:dyDescent="0.35">
      <c r="A38">
        <v>1</v>
      </c>
      <c r="B38" t="s">
        <v>62</v>
      </c>
      <c r="C38">
        <v>-36.5</v>
      </c>
      <c r="D38">
        <v>-24</v>
      </c>
      <c r="E38">
        <v>-20</v>
      </c>
      <c r="G38" t="s">
        <v>65</v>
      </c>
    </row>
    <row r="39" spans="1:7" ht="14.45" x14ac:dyDescent="0.35">
      <c r="A39">
        <v>2</v>
      </c>
      <c r="B39" t="s">
        <v>62</v>
      </c>
      <c r="C39">
        <v>-38.5</v>
      </c>
      <c r="D39">
        <v>-25.5</v>
      </c>
      <c r="E39">
        <v>-22.2</v>
      </c>
      <c r="G39" t="s">
        <v>65</v>
      </c>
    </row>
    <row r="40" spans="1:7" ht="14.45" x14ac:dyDescent="0.35">
      <c r="A40">
        <v>2</v>
      </c>
      <c r="B40" t="s">
        <v>63</v>
      </c>
      <c r="C40">
        <v>-47</v>
      </c>
      <c r="D40">
        <v>-34</v>
      </c>
      <c r="E40">
        <v>-30</v>
      </c>
      <c r="G40" t="s">
        <v>65</v>
      </c>
    </row>
    <row r="41" spans="1:7" ht="14.45" x14ac:dyDescent="0.35">
      <c r="A41">
        <v>2</v>
      </c>
      <c r="B41" t="s">
        <v>63</v>
      </c>
      <c r="C41">
        <v>-50</v>
      </c>
      <c r="D41">
        <v>-36</v>
      </c>
      <c r="E41">
        <v>-34</v>
      </c>
      <c r="G41" s="2" t="s">
        <v>65</v>
      </c>
    </row>
    <row r="42" spans="1:7" ht="14.45" x14ac:dyDescent="0.35">
      <c r="B42" t="s">
        <v>88</v>
      </c>
      <c r="C42">
        <v>-46.869000000000014</v>
      </c>
      <c r="D42">
        <v>-33.964333333333336</v>
      </c>
      <c r="E42">
        <v>-30.632676470588233</v>
      </c>
      <c r="G42" s="3" t="s">
        <v>89</v>
      </c>
    </row>
    <row r="43" spans="1:7" x14ac:dyDescent="0.25">
      <c r="B43" t="s">
        <v>62</v>
      </c>
      <c r="C43">
        <v>-40.03776470588236</v>
      </c>
      <c r="D43">
        <v>-29.396705882352943</v>
      </c>
      <c r="E43">
        <v>-27.756205882352941</v>
      </c>
      <c r="G43" s="3" t="s">
        <v>90</v>
      </c>
    </row>
    <row r="44" spans="1:7" x14ac:dyDescent="0.25">
      <c r="A44" t="s">
        <v>77</v>
      </c>
      <c r="C44">
        <v>-45.3</v>
      </c>
      <c r="D44">
        <v>-28</v>
      </c>
      <c r="E44">
        <v>-27.2</v>
      </c>
      <c r="G44" s="3" t="s">
        <v>87</v>
      </c>
    </row>
    <row r="45" spans="1:7" x14ac:dyDescent="0.25">
      <c r="A45" t="s">
        <v>78</v>
      </c>
      <c r="C45">
        <v>-44.44</v>
      </c>
      <c r="D45">
        <v>-29.2</v>
      </c>
      <c r="E45">
        <v>-28.33</v>
      </c>
      <c r="G45" s="3" t="s">
        <v>87</v>
      </c>
    </row>
    <row r="46" spans="1:7" x14ac:dyDescent="0.25">
      <c r="C46">
        <f>AVERAGE(C44:C45)</f>
        <v>-44.87</v>
      </c>
      <c r="D46">
        <f t="shared" ref="D46:E46" si="5">AVERAGE(D44:D45)</f>
        <v>-28.6</v>
      </c>
      <c r="E46">
        <f t="shared" si="5"/>
        <v>-27.765000000000001</v>
      </c>
      <c r="G46" s="3"/>
    </row>
    <row r="47" spans="1:7" x14ac:dyDescent="0.25">
      <c r="A47" t="s">
        <v>80</v>
      </c>
      <c r="C47">
        <v>-45.56</v>
      </c>
      <c r="D47">
        <v>-38.57</v>
      </c>
      <c r="E47">
        <v>-34.44</v>
      </c>
      <c r="G47" s="3" t="s">
        <v>87</v>
      </c>
    </row>
    <row r="48" spans="1:7" x14ac:dyDescent="0.25">
      <c r="A48" t="s">
        <v>81</v>
      </c>
      <c r="C48">
        <v>-43.33</v>
      </c>
      <c r="D48">
        <v>-30</v>
      </c>
      <c r="E48">
        <v>-28.06</v>
      </c>
      <c r="G48" s="3" t="s">
        <v>87</v>
      </c>
    </row>
    <row r="49" spans="1:7" x14ac:dyDescent="0.25">
      <c r="A49" t="s">
        <v>82</v>
      </c>
      <c r="C49">
        <v>-47.78</v>
      </c>
      <c r="D49">
        <v>-33.880000000000003</v>
      </c>
      <c r="E49">
        <v>-31.39</v>
      </c>
      <c r="G49" s="3" t="s">
        <v>87</v>
      </c>
    </row>
    <row r="50" spans="1:7" x14ac:dyDescent="0.25">
      <c r="A50" t="s">
        <v>84</v>
      </c>
      <c r="C50">
        <v>-43.61</v>
      </c>
      <c r="D50">
        <v>-34.9</v>
      </c>
      <c r="E50">
        <v>-32.22</v>
      </c>
      <c r="G50" s="3" t="s">
        <v>87</v>
      </c>
    </row>
    <row r="51" spans="1:7" x14ac:dyDescent="0.25">
      <c r="C51">
        <f>AVERAGE(C49:C50)</f>
        <v>-45.695</v>
      </c>
      <c r="D51">
        <f t="shared" ref="D51:E51" si="6">AVERAGE(D49:D50)</f>
        <v>-34.39</v>
      </c>
      <c r="E51">
        <f t="shared" si="6"/>
        <v>-31.805</v>
      </c>
      <c r="G51" s="3"/>
    </row>
    <row r="52" spans="1:7" x14ac:dyDescent="0.25">
      <c r="A52" t="s">
        <v>83</v>
      </c>
      <c r="C52">
        <v>-45.83</v>
      </c>
      <c r="D52">
        <v>-37.049999999999997</v>
      </c>
      <c r="E52">
        <v>-33.06</v>
      </c>
      <c r="G52" s="3" t="s">
        <v>87</v>
      </c>
    </row>
    <row r="53" spans="1:7" x14ac:dyDescent="0.25">
      <c r="A53" t="s">
        <v>79</v>
      </c>
      <c r="C53">
        <v>-48.06</v>
      </c>
      <c r="D53">
        <v>-36.94</v>
      </c>
      <c r="E53">
        <v>-32.5</v>
      </c>
      <c r="G53" s="3" t="s">
        <v>87</v>
      </c>
    </row>
    <row r="54" spans="1:7" x14ac:dyDescent="0.25">
      <c r="A54" t="s">
        <v>85</v>
      </c>
      <c r="C54">
        <v>-45.56</v>
      </c>
      <c r="D54">
        <v>-38.159999999999997</v>
      </c>
      <c r="E54">
        <v>-33.33</v>
      </c>
      <c r="G54" s="3" t="s">
        <v>87</v>
      </c>
    </row>
    <row r="55" spans="1:7" x14ac:dyDescent="0.25">
      <c r="A55" t="s">
        <v>86</v>
      </c>
      <c r="C55">
        <v>-46.67</v>
      </c>
      <c r="D55">
        <v>-36.53</v>
      </c>
      <c r="E55">
        <v>-33.33</v>
      </c>
      <c r="G55" s="3" t="s">
        <v>87</v>
      </c>
    </row>
    <row r="56" spans="1:7" x14ac:dyDescent="0.25">
      <c r="C56">
        <f>AVERAGE(C52:C55)</f>
        <v>-46.53</v>
      </c>
      <c r="D56">
        <f t="shared" ref="D56:E56" si="7">AVERAGE(D52:D55)</f>
        <v>-37.17</v>
      </c>
      <c r="E56">
        <f t="shared" si="7"/>
        <v>-33.055</v>
      </c>
      <c r="G56" s="3"/>
    </row>
    <row r="57" spans="1:7" x14ac:dyDescent="0.25">
      <c r="A57" t="s">
        <v>92</v>
      </c>
      <c r="B57" t="s">
        <v>62</v>
      </c>
      <c r="C57">
        <v>-44.8</v>
      </c>
      <c r="D57">
        <v>-31.6</v>
      </c>
      <c r="E57">
        <v>-29.8</v>
      </c>
      <c r="G57" s="3" t="s">
        <v>91</v>
      </c>
    </row>
    <row r="58" spans="1:7" x14ac:dyDescent="0.25">
      <c r="A58" t="s">
        <v>93</v>
      </c>
      <c r="B58" t="s">
        <v>62</v>
      </c>
      <c r="C58">
        <v>-44.8</v>
      </c>
      <c r="D58">
        <v>-31.7</v>
      </c>
      <c r="E58">
        <v>-29.7</v>
      </c>
      <c r="G58" s="3" t="s">
        <v>91</v>
      </c>
    </row>
    <row r="59" spans="1:7" x14ac:dyDescent="0.25">
      <c r="A59" t="s">
        <v>94</v>
      </c>
      <c r="B59" t="s">
        <v>62</v>
      </c>
      <c r="C59">
        <v>-45.5</v>
      </c>
      <c r="D59">
        <v>-32.6</v>
      </c>
      <c r="E59">
        <v>-30.5</v>
      </c>
      <c r="G59" s="3" t="s">
        <v>91</v>
      </c>
    </row>
    <row r="60" spans="1:7" x14ac:dyDescent="0.25">
      <c r="A60" t="s">
        <v>95</v>
      </c>
      <c r="B60" t="s">
        <v>62</v>
      </c>
      <c r="C60">
        <v>-44.5</v>
      </c>
      <c r="D60">
        <v>-31.9</v>
      </c>
      <c r="E60">
        <v>-29.9</v>
      </c>
      <c r="G60" s="3" t="s">
        <v>91</v>
      </c>
    </row>
    <row r="61" spans="1:7" x14ac:dyDescent="0.25">
      <c r="A61" t="s">
        <v>96</v>
      </c>
      <c r="B61" t="s">
        <v>62</v>
      </c>
      <c r="C61">
        <v>-45.4</v>
      </c>
      <c r="D61">
        <v>-32.299999999999997</v>
      </c>
      <c r="E61">
        <v>-30</v>
      </c>
      <c r="G61" s="3" t="s">
        <v>91</v>
      </c>
    </row>
    <row r="62" spans="1:7" x14ac:dyDescent="0.25">
      <c r="A62" t="s">
        <v>97</v>
      </c>
      <c r="B62" t="s">
        <v>62</v>
      </c>
      <c r="C62">
        <v>-45.4</v>
      </c>
      <c r="D62">
        <v>-32.6</v>
      </c>
      <c r="E62">
        <v>-30.6</v>
      </c>
      <c r="G62" s="3" t="s">
        <v>91</v>
      </c>
    </row>
    <row r="63" spans="1:7" x14ac:dyDescent="0.25">
      <c r="A63" t="s">
        <v>100</v>
      </c>
      <c r="B63" t="s">
        <v>62</v>
      </c>
      <c r="C63">
        <v>-45.6</v>
      </c>
      <c r="D63">
        <v>-32.4</v>
      </c>
      <c r="E63">
        <v>-29.8</v>
      </c>
      <c r="G63" s="3" t="s">
        <v>91</v>
      </c>
    </row>
    <row r="64" spans="1:7" x14ac:dyDescent="0.25">
      <c r="A64" t="s">
        <v>101</v>
      </c>
      <c r="B64" t="s">
        <v>62</v>
      </c>
      <c r="C64">
        <v>-45.8</v>
      </c>
      <c r="D64">
        <v>-33.1</v>
      </c>
      <c r="E64">
        <v>-30.8</v>
      </c>
      <c r="G64" s="3" t="s">
        <v>91</v>
      </c>
    </row>
    <row r="65" spans="1:7" x14ac:dyDescent="0.25">
      <c r="A65" t="s">
        <v>102</v>
      </c>
      <c r="B65" t="s">
        <v>62</v>
      </c>
      <c r="C65">
        <v>-45.5</v>
      </c>
      <c r="D65">
        <v>-32.4</v>
      </c>
      <c r="E65">
        <v>-30</v>
      </c>
      <c r="G65" s="3" t="s">
        <v>91</v>
      </c>
    </row>
    <row r="66" spans="1:7" x14ac:dyDescent="0.25">
      <c r="A66" t="s">
        <v>103</v>
      </c>
      <c r="B66" t="s">
        <v>62</v>
      </c>
      <c r="C66">
        <v>-46.3</v>
      </c>
      <c r="D66">
        <v>-34.700000000000003</v>
      </c>
      <c r="E66">
        <v>-31.8</v>
      </c>
      <c r="G66" s="3" t="s">
        <v>91</v>
      </c>
    </row>
    <row r="67" spans="1:7" x14ac:dyDescent="0.25">
      <c r="A67" t="s">
        <v>104</v>
      </c>
      <c r="B67" t="s">
        <v>62</v>
      </c>
      <c r="C67">
        <v>-46.7</v>
      </c>
      <c r="D67">
        <v>-34.799999999999997</v>
      </c>
      <c r="E67">
        <v>-32</v>
      </c>
      <c r="G67" s="3" t="s">
        <v>91</v>
      </c>
    </row>
    <row r="68" spans="1:7" x14ac:dyDescent="0.25">
      <c r="A68" t="s">
        <v>105</v>
      </c>
      <c r="B68" t="s">
        <v>62</v>
      </c>
      <c r="C68">
        <v>-45.4</v>
      </c>
      <c r="D68">
        <v>-33.9</v>
      </c>
      <c r="E68">
        <v>-31.4</v>
      </c>
      <c r="G68" s="3" t="s">
        <v>91</v>
      </c>
    </row>
    <row r="69" spans="1:7" x14ac:dyDescent="0.25">
      <c r="A69" t="s">
        <v>106</v>
      </c>
      <c r="B69" t="s">
        <v>62</v>
      </c>
      <c r="C69">
        <v>-45.5</v>
      </c>
      <c r="D69">
        <v>-33.9</v>
      </c>
      <c r="E69">
        <v>-31.2</v>
      </c>
      <c r="G69" s="3" t="s">
        <v>91</v>
      </c>
    </row>
    <row r="70" spans="1:7" x14ac:dyDescent="0.25">
      <c r="A70" t="s">
        <v>107</v>
      </c>
      <c r="B70" t="s">
        <v>62</v>
      </c>
      <c r="C70">
        <v>-45.6</v>
      </c>
      <c r="D70">
        <v>-33.5</v>
      </c>
      <c r="E70">
        <v>-30.9</v>
      </c>
      <c r="G70" s="3" t="s">
        <v>91</v>
      </c>
    </row>
    <row r="71" spans="1:7" x14ac:dyDescent="0.25">
      <c r="C71">
        <f>AVERAGE(C57:C70)</f>
        <v>-45.485714285714288</v>
      </c>
      <c r="D71">
        <f t="shared" ref="D71:E71" si="8">AVERAGE(D57:D70)</f>
        <v>-32.957142857142856</v>
      </c>
      <c r="E71">
        <f t="shared" si="8"/>
        <v>-30.599999999999998</v>
      </c>
      <c r="G71" s="3"/>
    </row>
    <row r="72" spans="1:7" x14ac:dyDescent="0.25">
      <c r="A72" t="s">
        <v>98</v>
      </c>
      <c r="B72" t="s">
        <v>109</v>
      </c>
      <c r="C72">
        <v>-44.9</v>
      </c>
      <c r="D72">
        <v>-33.6</v>
      </c>
      <c r="E72">
        <v>-30.6</v>
      </c>
      <c r="G72" s="3" t="s">
        <v>91</v>
      </c>
    </row>
    <row r="73" spans="1:7" x14ac:dyDescent="0.25">
      <c r="A73" t="s">
        <v>99</v>
      </c>
      <c r="B73" t="s">
        <v>109</v>
      </c>
      <c r="C73">
        <v>-45.6</v>
      </c>
      <c r="D73">
        <v>-34.799999999999997</v>
      </c>
      <c r="E73">
        <v>-32</v>
      </c>
      <c r="G73" s="3" t="s">
        <v>91</v>
      </c>
    </row>
    <row r="74" spans="1:7" x14ac:dyDescent="0.25">
      <c r="C74">
        <f>AVERAGE(C72:C73)</f>
        <v>-45.25</v>
      </c>
      <c r="D74">
        <f t="shared" ref="D74:E74" si="9">AVERAGE(D72:D73)</f>
        <v>-34.200000000000003</v>
      </c>
      <c r="E74">
        <f t="shared" si="9"/>
        <v>-31.3</v>
      </c>
      <c r="G74" s="3"/>
    </row>
    <row r="75" spans="1:7" x14ac:dyDescent="0.25">
      <c r="A75" t="s">
        <v>110</v>
      </c>
      <c r="B75" t="s">
        <v>111</v>
      </c>
      <c r="C75">
        <v>-40</v>
      </c>
      <c r="D75">
        <v>-25.1</v>
      </c>
      <c r="E75">
        <v>-22.1</v>
      </c>
      <c r="G75" s="3" t="s">
        <v>113</v>
      </c>
    </row>
    <row r="76" spans="1:7" x14ac:dyDescent="0.25">
      <c r="B76" t="s">
        <v>114</v>
      </c>
      <c r="C76">
        <v>-47.033317360686574</v>
      </c>
      <c r="D76">
        <v>-42.527999999999999</v>
      </c>
      <c r="E76">
        <v>-31.95</v>
      </c>
      <c r="G76" s="3" t="s">
        <v>112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125"/>
  <sheetViews>
    <sheetView topLeftCell="A2" zoomScaleNormal="100" workbookViewId="0">
      <selection activeCell="AE30" sqref="AE30"/>
    </sheetView>
  </sheetViews>
  <sheetFormatPr defaultRowHeight="15" x14ac:dyDescent="0.25"/>
  <cols>
    <col min="1" max="1" width="23" customWidth="1"/>
    <col min="2" max="2" width="18" customWidth="1"/>
  </cols>
  <sheetData>
    <row r="1" spans="1:20" ht="14.4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 t="s">
        <v>6</v>
      </c>
      <c r="H1" s="1"/>
      <c r="J1" t="s">
        <v>142</v>
      </c>
      <c r="K1" t="s">
        <v>143</v>
      </c>
      <c r="L1" t="s">
        <v>157</v>
      </c>
      <c r="M1" t="s">
        <v>158</v>
      </c>
      <c r="N1" t="s">
        <v>179</v>
      </c>
      <c r="O1" t="s">
        <v>180</v>
      </c>
      <c r="P1" t="s">
        <v>484</v>
      </c>
      <c r="Q1" t="s">
        <v>484</v>
      </c>
      <c r="R1" t="s">
        <v>485</v>
      </c>
      <c r="S1" t="s">
        <v>486</v>
      </c>
    </row>
    <row r="2" spans="1:20" s="47" customFormat="1" ht="14.45" x14ac:dyDescent="0.35">
      <c r="A2" s="47" t="s">
        <v>9</v>
      </c>
      <c r="B2" s="47" t="s">
        <v>16</v>
      </c>
      <c r="C2" s="47">
        <v>-41.3</v>
      </c>
      <c r="D2" s="47">
        <v>-30</v>
      </c>
      <c r="E2" s="47">
        <v>-27</v>
      </c>
      <c r="G2" s="47" t="s">
        <v>26</v>
      </c>
      <c r="J2" s="47">
        <f>C2-D2</f>
        <v>-11.299999999999997</v>
      </c>
      <c r="K2" s="47">
        <f>C2-E2</f>
        <v>-14.299999999999997</v>
      </c>
      <c r="L2" s="47">
        <f>D2-E2</f>
        <v>-3</v>
      </c>
      <c r="M2" s="47">
        <f>D2-C2</f>
        <v>11.299999999999997</v>
      </c>
      <c r="N2" s="47">
        <f>C2/D2</f>
        <v>1.3766666666666665</v>
      </c>
      <c r="O2" s="47">
        <f>D2/E2</f>
        <v>1.1111111111111112</v>
      </c>
      <c r="P2" s="47">
        <f>(D2/(C2*C2))*-1</f>
        <v>1.7588190116609701E-2</v>
      </c>
      <c r="Q2" s="47">
        <f>SQRT(D2/C2)</f>
        <v>0.85228648459070422</v>
      </c>
      <c r="R2" s="47">
        <f>(E2/C2)^1/3</f>
        <v>0.21791767554479421</v>
      </c>
      <c r="S2" s="47">
        <f>(E2/D2)^3</f>
        <v>0.72900000000000009</v>
      </c>
      <c r="T2" s="47" t="s">
        <v>514</v>
      </c>
    </row>
    <row r="3" spans="1:20" s="47" customFormat="1" ht="14.45" x14ac:dyDescent="0.35">
      <c r="A3" s="47" t="s">
        <v>10</v>
      </c>
      <c r="B3" s="47" t="s">
        <v>16</v>
      </c>
      <c r="C3" s="47">
        <v>-40.4</v>
      </c>
      <c r="D3" s="47">
        <v>-29.7</v>
      </c>
      <c r="E3" s="47">
        <v>-26.4</v>
      </c>
      <c r="G3" s="47" t="s">
        <v>26</v>
      </c>
      <c r="J3" s="47">
        <f t="shared" ref="J3:J66" si="0">C3-D3</f>
        <v>-10.7</v>
      </c>
      <c r="K3" s="47">
        <f t="shared" ref="K3:K66" si="1">C3-E3</f>
        <v>-14</v>
      </c>
      <c r="L3" s="47">
        <f t="shared" ref="L3:L66" si="2">D3-E3</f>
        <v>-3.3000000000000007</v>
      </c>
      <c r="M3" s="47">
        <f t="shared" ref="M3:M63" si="3">D3-C3</f>
        <v>10.7</v>
      </c>
      <c r="N3" s="47">
        <f t="shared" ref="N3:N63" si="4">C3/D3</f>
        <v>1.3602693602693603</v>
      </c>
      <c r="O3" s="47">
        <f t="shared" ref="O3:O63" si="5">D3/E3</f>
        <v>1.125</v>
      </c>
      <c r="P3" s="47">
        <f t="shared" ref="P3:P63" si="6">(D3/(C3*C3))*-1</f>
        <v>1.8196745417115971E-2</v>
      </c>
      <c r="Q3" s="47">
        <f t="shared" ref="Q3:Q63" si="7">SQRT(D3/C3)</f>
        <v>0.8574080212194688</v>
      </c>
      <c r="R3" s="47">
        <f t="shared" ref="R3:R63" si="8">(E3/C3)^1/3</f>
        <v>0.21782178217821782</v>
      </c>
      <c r="S3" s="47">
        <f t="shared" ref="S3:S63" si="9">(E3/D3)^3</f>
        <v>0.7023319615912208</v>
      </c>
      <c r="T3" s="47" t="s">
        <v>514</v>
      </c>
    </row>
    <row r="4" spans="1:20" s="47" customFormat="1" ht="14.45" x14ac:dyDescent="0.35">
      <c r="A4" s="47" t="s">
        <v>11</v>
      </c>
      <c r="B4" s="47" t="s">
        <v>16</v>
      </c>
      <c r="C4" s="47">
        <v>-42.2</v>
      </c>
      <c r="D4" s="47">
        <v>-30.4</v>
      </c>
      <c r="E4" s="47">
        <v>-28.2</v>
      </c>
      <c r="G4" s="47" t="s">
        <v>26</v>
      </c>
      <c r="J4" s="47">
        <f t="shared" si="0"/>
        <v>-11.800000000000004</v>
      </c>
      <c r="K4" s="47">
        <f t="shared" si="1"/>
        <v>-14.000000000000004</v>
      </c>
      <c r="L4" s="47">
        <f t="shared" si="2"/>
        <v>-2.1999999999999993</v>
      </c>
      <c r="M4" s="47">
        <f t="shared" si="3"/>
        <v>11.800000000000004</v>
      </c>
      <c r="N4" s="47">
        <f t="shared" si="4"/>
        <v>1.3881578947368423</v>
      </c>
      <c r="O4" s="47">
        <f t="shared" si="5"/>
        <v>1.0780141843971631</v>
      </c>
      <c r="P4" s="47">
        <f t="shared" si="6"/>
        <v>1.707059589856472E-2</v>
      </c>
      <c r="Q4" s="47">
        <f t="shared" si="7"/>
        <v>0.84875152248430819</v>
      </c>
      <c r="R4" s="47">
        <f t="shared" si="8"/>
        <v>0.22274881516587675</v>
      </c>
      <c r="S4" s="47">
        <f t="shared" si="9"/>
        <v>0.79822729488628097</v>
      </c>
      <c r="T4" s="47" t="s">
        <v>514</v>
      </c>
    </row>
    <row r="5" spans="1:20" s="47" customFormat="1" ht="14.45" x14ac:dyDescent="0.35">
      <c r="A5" s="47" t="s">
        <v>12</v>
      </c>
      <c r="B5" s="47" t="s">
        <v>16</v>
      </c>
      <c r="C5" s="47">
        <v>-39.6</v>
      </c>
      <c r="D5" s="47">
        <v>-29</v>
      </c>
      <c r="E5" s="47">
        <v>-25.5</v>
      </c>
      <c r="G5" s="47" t="s">
        <v>26</v>
      </c>
      <c r="J5" s="47">
        <f t="shared" si="0"/>
        <v>-10.600000000000001</v>
      </c>
      <c r="K5" s="47">
        <f t="shared" si="1"/>
        <v>-14.100000000000001</v>
      </c>
      <c r="L5" s="47">
        <f t="shared" si="2"/>
        <v>-3.5</v>
      </c>
      <c r="M5" s="47">
        <f t="shared" si="3"/>
        <v>10.600000000000001</v>
      </c>
      <c r="N5" s="47">
        <f t="shared" si="4"/>
        <v>1.3655172413793104</v>
      </c>
      <c r="O5" s="47">
        <f t="shared" si="5"/>
        <v>1.1372549019607843</v>
      </c>
      <c r="P5" s="47">
        <f t="shared" si="6"/>
        <v>1.849301091725334E-2</v>
      </c>
      <c r="Q5" s="47">
        <f t="shared" si="7"/>
        <v>0.85575886342078411</v>
      </c>
      <c r="R5" s="47">
        <f t="shared" si="8"/>
        <v>0.21464646464646464</v>
      </c>
      <c r="S5" s="47">
        <f t="shared" si="9"/>
        <v>0.67987104842346957</v>
      </c>
      <c r="T5" s="47" t="s">
        <v>514</v>
      </c>
    </row>
    <row r="6" spans="1:20" s="47" customFormat="1" ht="14.45" x14ac:dyDescent="0.35">
      <c r="A6" s="47" t="s">
        <v>13</v>
      </c>
      <c r="B6" s="47" t="s">
        <v>16</v>
      </c>
      <c r="C6" s="47">
        <v>-37.4</v>
      </c>
      <c r="D6" s="47">
        <v>-28.5</v>
      </c>
      <c r="E6" s="47">
        <v>-26</v>
      </c>
      <c r="G6" s="47" t="s">
        <v>26</v>
      </c>
      <c r="J6" s="47">
        <f t="shared" si="0"/>
        <v>-8.8999999999999986</v>
      </c>
      <c r="K6" s="47">
        <f t="shared" si="1"/>
        <v>-11.399999999999999</v>
      </c>
      <c r="L6" s="47">
        <f t="shared" si="2"/>
        <v>-2.5</v>
      </c>
      <c r="M6" s="47">
        <f t="shared" si="3"/>
        <v>8.8999999999999986</v>
      </c>
      <c r="N6" s="47">
        <f t="shared" si="4"/>
        <v>1.3122807017543858</v>
      </c>
      <c r="O6" s="47">
        <f t="shared" si="5"/>
        <v>1.0961538461538463</v>
      </c>
      <c r="P6" s="47">
        <f t="shared" si="6"/>
        <v>2.037518945351597E-2</v>
      </c>
      <c r="Q6" s="47">
        <f t="shared" si="7"/>
        <v>0.87294449168403454</v>
      </c>
      <c r="R6" s="47">
        <f t="shared" si="8"/>
        <v>0.23172905525846701</v>
      </c>
      <c r="S6" s="47">
        <f t="shared" si="9"/>
        <v>0.75925115960106471</v>
      </c>
      <c r="T6" s="47" t="s">
        <v>514</v>
      </c>
    </row>
    <row r="7" spans="1:20" s="47" customFormat="1" ht="14.45" x14ac:dyDescent="0.35">
      <c r="A7" s="47" t="s">
        <v>14</v>
      </c>
      <c r="B7" s="47" t="s">
        <v>18</v>
      </c>
      <c r="C7" s="47">
        <v>-39.5</v>
      </c>
      <c r="D7" s="47">
        <v>-26.8</v>
      </c>
      <c r="E7" s="47">
        <v>-20.5</v>
      </c>
      <c r="G7" s="47" t="s">
        <v>26</v>
      </c>
      <c r="J7" s="47">
        <f t="shared" si="0"/>
        <v>-12.7</v>
      </c>
      <c r="K7" s="47">
        <f t="shared" si="1"/>
        <v>-19</v>
      </c>
      <c r="L7" s="47">
        <f t="shared" si="2"/>
        <v>-6.3000000000000007</v>
      </c>
      <c r="M7" s="47">
        <f t="shared" si="3"/>
        <v>12.7</v>
      </c>
      <c r="N7" s="47">
        <f t="shared" si="4"/>
        <v>1.4738805970149254</v>
      </c>
      <c r="O7" s="47">
        <f t="shared" si="5"/>
        <v>1.3073170731707318</v>
      </c>
      <c r="P7" s="47">
        <f t="shared" si="6"/>
        <v>1.7176734497676656E-2</v>
      </c>
      <c r="Q7" s="47">
        <f t="shared" si="7"/>
        <v>0.82369958884184702</v>
      </c>
      <c r="R7" s="47">
        <f t="shared" si="8"/>
        <v>0.1729957805907173</v>
      </c>
      <c r="S7" s="47">
        <f t="shared" si="9"/>
        <v>0.44756611725843926</v>
      </c>
      <c r="T7" s="47" t="s">
        <v>514</v>
      </c>
    </row>
    <row r="8" spans="1:20" s="47" customFormat="1" ht="14.45" x14ac:dyDescent="0.35">
      <c r="A8" s="47" t="s">
        <v>15</v>
      </c>
      <c r="B8" s="47" t="s">
        <v>17</v>
      </c>
      <c r="C8" s="47">
        <v>-41.4</v>
      </c>
      <c r="D8" s="47">
        <v>-28.8</v>
      </c>
      <c r="E8" s="47">
        <v>-25.9</v>
      </c>
      <c r="G8" s="47" t="s">
        <v>26</v>
      </c>
      <c r="J8" s="47">
        <f t="shared" si="0"/>
        <v>-12.599999999999998</v>
      </c>
      <c r="K8" s="47">
        <f t="shared" si="1"/>
        <v>-15.5</v>
      </c>
      <c r="L8" s="47">
        <f t="shared" si="2"/>
        <v>-2.9000000000000021</v>
      </c>
      <c r="M8" s="47">
        <f t="shared" si="3"/>
        <v>12.599999999999998</v>
      </c>
      <c r="N8" s="47">
        <f t="shared" si="4"/>
        <v>1.4375</v>
      </c>
      <c r="O8" s="47">
        <f t="shared" si="5"/>
        <v>1.111969111969112</v>
      </c>
      <c r="P8" s="47">
        <f t="shared" si="6"/>
        <v>1.6803192606595255E-2</v>
      </c>
      <c r="Q8" s="47">
        <f t="shared" si="7"/>
        <v>0.83405765622829908</v>
      </c>
      <c r="R8" s="47">
        <f t="shared" si="8"/>
        <v>0.20853462157809985</v>
      </c>
      <c r="S8" s="47">
        <f t="shared" si="9"/>
        <v>0.72731380174843507</v>
      </c>
      <c r="T8" s="47" t="s">
        <v>514</v>
      </c>
    </row>
    <row r="9" spans="1:20" s="47" customFormat="1" ht="14.45" x14ac:dyDescent="0.35">
      <c r="A9" s="47" t="s">
        <v>19</v>
      </c>
      <c r="B9" s="47" t="s">
        <v>20</v>
      </c>
      <c r="C9" s="47">
        <v>-36</v>
      </c>
      <c r="D9" s="47">
        <v>-27</v>
      </c>
      <c r="E9" s="47">
        <v>-23.6</v>
      </c>
      <c r="G9" s="47" t="s">
        <v>26</v>
      </c>
      <c r="J9" s="47">
        <f t="shared" si="0"/>
        <v>-9</v>
      </c>
      <c r="K9" s="47">
        <f t="shared" si="1"/>
        <v>-12.399999999999999</v>
      </c>
      <c r="L9" s="47">
        <f t="shared" si="2"/>
        <v>-3.3999999999999986</v>
      </c>
      <c r="M9" s="47">
        <f t="shared" si="3"/>
        <v>9</v>
      </c>
      <c r="N9" s="47">
        <f t="shared" si="4"/>
        <v>1.3333333333333333</v>
      </c>
      <c r="O9" s="47">
        <f t="shared" si="5"/>
        <v>1.1440677966101693</v>
      </c>
      <c r="P9" s="47">
        <f t="shared" si="6"/>
        <v>2.0833333333333332E-2</v>
      </c>
      <c r="Q9" s="47">
        <f t="shared" si="7"/>
        <v>0.8660254037844386</v>
      </c>
      <c r="R9" s="47">
        <f t="shared" si="8"/>
        <v>0.21851851851851853</v>
      </c>
      <c r="S9" s="47">
        <f t="shared" si="9"/>
        <v>0.66779738860946003</v>
      </c>
      <c r="T9" s="47" t="s">
        <v>514</v>
      </c>
    </row>
    <row r="10" spans="1:20" s="47" customFormat="1" ht="14.45" x14ac:dyDescent="0.35">
      <c r="A10" s="47" t="s">
        <v>21</v>
      </c>
      <c r="B10" s="47" t="s">
        <v>23</v>
      </c>
      <c r="C10" s="47">
        <v>-36.4</v>
      </c>
      <c r="D10" s="47">
        <v>-25.7</v>
      </c>
      <c r="E10" s="47">
        <v>-19.8</v>
      </c>
      <c r="G10" s="47" t="s">
        <v>26</v>
      </c>
      <c r="J10" s="47">
        <f t="shared" si="0"/>
        <v>-10.7</v>
      </c>
      <c r="K10" s="47">
        <f t="shared" si="1"/>
        <v>-16.599999999999998</v>
      </c>
      <c r="L10" s="47">
        <f t="shared" si="2"/>
        <v>-5.8999999999999986</v>
      </c>
      <c r="M10" s="47">
        <f t="shared" si="3"/>
        <v>10.7</v>
      </c>
      <c r="N10" s="47">
        <f t="shared" si="4"/>
        <v>1.4163424124513619</v>
      </c>
      <c r="O10" s="47">
        <f t="shared" si="5"/>
        <v>1.2979797979797978</v>
      </c>
      <c r="P10" s="47">
        <f t="shared" si="6"/>
        <v>1.9396811979229565E-2</v>
      </c>
      <c r="Q10" s="47">
        <f t="shared" si="7"/>
        <v>0.84026421799571838</v>
      </c>
      <c r="R10" s="47">
        <f t="shared" si="8"/>
        <v>0.18131868131868134</v>
      </c>
      <c r="S10" s="47">
        <f t="shared" si="9"/>
        <v>0.45729473454827468</v>
      </c>
      <c r="T10" s="47" t="s">
        <v>514</v>
      </c>
    </row>
    <row r="11" spans="1:20" s="47" customFormat="1" ht="14.45" x14ac:dyDescent="0.35">
      <c r="A11" s="47" t="s">
        <v>22</v>
      </c>
      <c r="B11" s="47" t="s">
        <v>20</v>
      </c>
      <c r="C11" s="47">
        <v>-41.8</v>
      </c>
      <c r="D11" s="47">
        <v>-27.9</v>
      </c>
      <c r="E11" s="47">
        <v>-22.6</v>
      </c>
      <c r="G11" s="47" t="s">
        <v>26</v>
      </c>
      <c r="J11" s="47">
        <f t="shared" si="0"/>
        <v>-13.899999999999999</v>
      </c>
      <c r="K11" s="47">
        <f t="shared" si="1"/>
        <v>-19.199999999999996</v>
      </c>
      <c r="L11" s="47">
        <f t="shared" si="2"/>
        <v>-5.2999999999999972</v>
      </c>
      <c r="M11" s="47">
        <f t="shared" si="3"/>
        <v>13.899999999999999</v>
      </c>
      <c r="N11" s="47">
        <f t="shared" si="4"/>
        <v>1.4982078853046594</v>
      </c>
      <c r="O11" s="47">
        <f t="shared" si="5"/>
        <v>1.234513274336283</v>
      </c>
      <c r="P11" s="47">
        <f t="shared" si="6"/>
        <v>1.5968041024701816E-2</v>
      </c>
      <c r="Q11" s="47">
        <f t="shared" si="7"/>
        <v>0.81698477025739946</v>
      </c>
      <c r="R11" s="47">
        <f t="shared" si="8"/>
        <v>0.1802232854864434</v>
      </c>
      <c r="S11" s="47">
        <f t="shared" si="9"/>
        <v>0.53151155150889118</v>
      </c>
      <c r="T11" s="47" t="s">
        <v>514</v>
      </c>
    </row>
    <row r="12" spans="1:20" s="47" customFormat="1" ht="14.45" x14ac:dyDescent="0.35">
      <c r="A12" s="47" t="s">
        <v>27</v>
      </c>
      <c r="B12" s="47" t="s">
        <v>28</v>
      </c>
      <c r="C12" s="47">
        <v>-45.4</v>
      </c>
      <c r="D12" s="47">
        <v>-34.299999999999997</v>
      </c>
      <c r="E12" s="47">
        <v>-32.9</v>
      </c>
      <c r="G12" s="47" t="s">
        <v>58</v>
      </c>
      <c r="J12" s="47">
        <f t="shared" si="0"/>
        <v>-11.100000000000001</v>
      </c>
      <c r="K12" s="47">
        <f t="shared" si="1"/>
        <v>-12.5</v>
      </c>
      <c r="L12" s="47">
        <f t="shared" si="2"/>
        <v>-1.3999999999999986</v>
      </c>
      <c r="M12" s="47">
        <f t="shared" si="3"/>
        <v>11.100000000000001</v>
      </c>
      <c r="N12" s="47">
        <f t="shared" si="4"/>
        <v>1.3236151603498543</v>
      </c>
      <c r="O12" s="47">
        <f t="shared" si="5"/>
        <v>1.0425531914893618</v>
      </c>
      <c r="P12" s="47">
        <f t="shared" si="6"/>
        <v>1.6641114712103864E-2</v>
      </c>
      <c r="Q12" s="47">
        <f t="shared" si="7"/>
        <v>0.8691988310677341</v>
      </c>
      <c r="R12" s="47">
        <f t="shared" si="8"/>
        <v>0.24155653450807635</v>
      </c>
      <c r="S12" s="47">
        <f t="shared" si="9"/>
        <v>0.88248093906450553</v>
      </c>
    </row>
    <row r="13" spans="1:20" s="47" customFormat="1" ht="14.45" x14ac:dyDescent="0.35">
      <c r="A13" s="47" t="s">
        <v>29</v>
      </c>
      <c r="B13" s="47" t="s">
        <v>30</v>
      </c>
      <c r="C13" s="47">
        <v>-45.8</v>
      </c>
      <c r="D13" s="47">
        <v>-35.200000000000003</v>
      </c>
      <c r="E13" s="47">
        <v>-32.4</v>
      </c>
      <c r="G13" s="47" t="s">
        <v>58</v>
      </c>
      <c r="J13" s="47">
        <f t="shared" si="0"/>
        <v>-10.599999999999994</v>
      </c>
      <c r="K13" s="47">
        <f t="shared" si="1"/>
        <v>-13.399999999999999</v>
      </c>
      <c r="L13" s="47">
        <f t="shared" si="2"/>
        <v>-2.8000000000000043</v>
      </c>
      <c r="M13" s="47">
        <f t="shared" si="3"/>
        <v>10.599999999999994</v>
      </c>
      <c r="N13" s="47">
        <f t="shared" si="4"/>
        <v>1.3011363636363635</v>
      </c>
      <c r="O13" s="47">
        <f t="shared" si="5"/>
        <v>1.0864197530864199</v>
      </c>
      <c r="P13" s="47">
        <f t="shared" si="6"/>
        <v>1.6780763143342044E-2</v>
      </c>
      <c r="Q13" s="47">
        <f t="shared" si="7"/>
        <v>0.87667494087892439</v>
      </c>
      <c r="R13" s="47">
        <f t="shared" si="8"/>
        <v>0.23580786026200873</v>
      </c>
      <c r="S13" s="47">
        <f t="shared" si="9"/>
        <v>0.77984275216002974</v>
      </c>
    </row>
    <row r="14" spans="1:20" s="47" customFormat="1" ht="14.45" x14ac:dyDescent="0.35">
      <c r="A14" s="47" t="s">
        <v>31</v>
      </c>
      <c r="B14" s="47" t="s">
        <v>32</v>
      </c>
      <c r="C14" s="47">
        <v>-45.8</v>
      </c>
      <c r="D14" s="47">
        <v>-36.299999999999997</v>
      </c>
      <c r="E14" s="47">
        <v>-32.4</v>
      </c>
      <c r="G14" s="47" t="s">
        <v>58</v>
      </c>
      <c r="J14" s="47">
        <f t="shared" si="0"/>
        <v>-9.5</v>
      </c>
      <c r="K14" s="47">
        <f t="shared" si="1"/>
        <v>-13.399999999999999</v>
      </c>
      <c r="L14" s="47">
        <f t="shared" si="2"/>
        <v>-3.8999999999999986</v>
      </c>
      <c r="M14" s="47">
        <f t="shared" si="3"/>
        <v>9.5</v>
      </c>
      <c r="N14" s="47">
        <f t="shared" si="4"/>
        <v>1.2617079889807163</v>
      </c>
      <c r="O14" s="47">
        <f t="shared" si="5"/>
        <v>1.1203703703703702</v>
      </c>
      <c r="P14" s="47">
        <f t="shared" si="6"/>
        <v>1.7305161991571481E-2</v>
      </c>
      <c r="Q14" s="47">
        <f t="shared" si="7"/>
        <v>0.89026761101029273</v>
      </c>
      <c r="R14" s="47">
        <f t="shared" si="8"/>
        <v>0.23580786026200873</v>
      </c>
      <c r="S14" s="47">
        <f t="shared" si="9"/>
        <v>0.71107458337590412</v>
      </c>
    </row>
    <row r="15" spans="1:20" s="47" customFormat="1" ht="14.45" x14ac:dyDescent="0.35">
      <c r="A15" s="47" t="s">
        <v>33</v>
      </c>
      <c r="B15" s="47" t="s">
        <v>34</v>
      </c>
      <c r="C15" s="47">
        <v>-46.3</v>
      </c>
      <c r="D15" s="47">
        <v>-34.700000000000003</v>
      </c>
      <c r="E15" s="47">
        <v>-32.4</v>
      </c>
      <c r="G15" s="47" t="s">
        <v>58</v>
      </c>
      <c r="J15" s="47">
        <f t="shared" si="0"/>
        <v>-11.599999999999994</v>
      </c>
      <c r="K15" s="47">
        <f t="shared" si="1"/>
        <v>-13.899999999999999</v>
      </c>
      <c r="L15" s="47">
        <f t="shared" si="2"/>
        <v>-2.3000000000000043</v>
      </c>
      <c r="M15" s="47">
        <f t="shared" si="3"/>
        <v>11.599999999999994</v>
      </c>
      <c r="N15" s="47">
        <f t="shared" si="4"/>
        <v>1.334293948126801</v>
      </c>
      <c r="O15" s="47">
        <f t="shared" si="5"/>
        <v>1.0709876543209877</v>
      </c>
      <c r="P15" s="47">
        <f t="shared" si="6"/>
        <v>1.6187041969687784E-2</v>
      </c>
      <c r="Q15" s="47">
        <f t="shared" si="7"/>
        <v>0.86571360344893755</v>
      </c>
      <c r="R15" s="47">
        <f t="shared" si="8"/>
        <v>0.23326133909287258</v>
      </c>
      <c r="S15" s="47">
        <f t="shared" si="9"/>
        <v>0.81404161316366364</v>
      </c>
    </row>
    <row r="16" spans="1:20" s="47" customFormat="1" ht="14.45" x14ac:dyDescent="0.35">
      <c r="A16" s="47" t="s">
        <v>35</v>
      </c>
      <c r="B16" s="47" t="s">
        <v>36</v>
      </c>
      <c r="C16" s="47">
        <v>-50.2</v>
      </c>
      <c r="D16" s="47">
        <v>-36.4</v>
      </c>
      <c r="E16" s="47">
        <v>-36.5</v>
      </c>
      <c r="G16" s="47" t="s">
        <v>58</v>
      </c>
      <c r="J16" s="47">
        <f t="shared" si="0"/>
        <v>-13.800000000000004</v>
      </c>
      <c r="K16" s="47">
        <f t="shared" si="1"/>
        <v>-13.700000000000003</v>
      </c>
      <c r="L16" s="47">
        <f t="shared" si="2"/>
        <v>0.10000000000000142</v>
      </c>
      <c r="M16" s="47">
        <f t="shared" si="3"/>
        <v>13.800000000000004</v>
      </c>
      <c r="N16" s="47">
        <f t="shared" si="4"/>
        <v>1.3791208791208793</v>
      </c>
      <c r="O16" s="47">
        <f t="shared" si="5"/>
        <v>0.99726027397260275</v>
      </c>
      <c r="P16" s="47">
        <f t="shared" si="6"/>
        <v>1.4444215171187757E-2</v>
      </c>
      <c r="Q16" s="47">
        <f t="shared" si="7"/>
        <v>0.85152780435733599</v>
      </c>
      <c r="R16" s="47">
        <f t="shared" si="8"/>
        <v>0.24236387782204513</v>
      </c>
      <c r="S16" s="47">
        <f t="shared" si="9"/>
        <v>1.008264421169339</v>
      </c>
    </row>
    <row r="17" spans="1:20" s="47" customFormat="1" ht="14.45" x14ac:dyDescent="0.35">
      <c r="A17" s="47" t="s">
        <v>37</v>
      </c>
      <c r="B17" s="47" t="s">
        <v>38</v>
      </c>
      <c r="C17" s="47">
        <v>-47.5</v>
      </c>
      <c r="D17" s="47">
        <v>-36.200000000000003</v>
      </c>
      <c r="E17" s="47">
        <v>-35.799999999999997</v>
      </c>
      <c r="G17" s="47" t="s">
        <v>58</v>
      </c>
      <c r="J17" s="47">
        <f t="shared" si="0"/>
        <v>-11.299999999999997</v>
      </c>
      <c r="K17" s="47">
        <f t="shared" si="1"/>
        <v>-11.700000000000003</v>
      </c>
      <c r="L17" s="47">
        <f t="shared" si="2"/>
        <v>-0.40000000000000568</v>
      </c>
      <c r="M17" s="47">
        <f t="shared" si="3"/>
        <v>11.299999999999997</v>
      </c>
      <c r="N17" s="47">
        <f t="shared" si="4"/>
        <v>1.3121546961325965</v>
      </c>
      <c r="O17" s="47">
        <f t="shared" si="5"/>
        <v>1.011173184357542</v>
      </c>
      <c r="P17" s="47">
        <f t="shared" si="6"/>
        <v>1.6044321329639892E-2</v>
      </c>
      <c r="Q17" s="47">
        <f t="shared" si="7"/>
        <v>0.87298640491011936</v>
      </c>
      <c r="R17" s="47">
        <f t="shared" si="8"/>
        <v>0.25122807017543858</v>
      </c>
      <c r="S17" s="47">
        <f t="shared" si="9"/>
        <v>0.96721576878315541</v>
      </c>
    </row>
    <row r="18" spans="1:20" s="47" customFormat="1" ht="14.45" x14ac:dyDescent="0.35">
      <c r="A18" s="47" t="s">
        <v>39</v>
      </c>
      <c r="B18" s="47" t="s">
        <v>40</v>
      </c>
      <c r="C18" s="47">
        <v>-48.9</v>
      </c>
      <c r="D18" s="47">
        <v>-36.5</v>
      </c>
      <c r="E18" s="47">
        <v>-36.1</v>
      </c>
      <c r="G18" s="47" t="s">
        <v>58</v>
      </c>
      <c r="J18" s="47">
        <f t="shared" si="0"/>
        <v>-12.399999999999999</v>
      </c>
      <c r="K18" s="47">
        <f t="shared" si="1"/>
        <v>-12.799999999999997</v>
      </c>
      <c r="L18" s="47">
        <f t="shared" si="2"/>
        <v>-0.39999999999999858</v>
      </c>
      <c r="M18" s="47">
        <f t="shared" si="3"/>
        <v>12.399999999999999</v>
      </c>
      <c r="N18" s="47">
        <f t="shared" si="4"/>
        <v>1.3397260273972602</v>
      </c>
      <c r="O18" s="47">
        <f t="shared" si="5"/>
        <v>1.0110803324099722</v>
      </c>
      <c r="P18" s="47">
        <f t="shared" si="6"/>
        <v>1.5264238607232321E-2</v>
      </c>
      <c r="Q18" s="47">
        <f t="shared" si="7"/>
        <v>0.86395675117083293</v>
      </c>
      <c r="R18" s="47">
        <f t="shared" si="8"/>
        <v>0.24608043626448536</v>
      </c>
      <c r="S18" s="47">
        <f t="shared" si="9"/>
        <v>0.96748226427122741</v>
      </c>
    </row>
    <row r="19" spans="1:20" s="47" customFormat="1" ht="14.45" x14ac:dyDescent="0.35">
      <c r="A19" s="47" t="s">
        <v>41</v>
      </c>
      <c r="B19" s="47" t="s">
        <v>42</v>
      </c>
      <c r="C19" s="47">
        <v>-45.4</v>
      </c>
      <c r="D19" s="47">
        <v>-34.799999999999997</v>
      </c>
      <c r="E19" s="47">
        <v>-31.2</v>
      </c>
      <c r="G19" s="47" t="s">
        <v>58</v>
      </c>
      <c r="J19" s="47">
        <f t="shared" si="0"/>
        <v>-10.600000000000001</v>
      </c>
      <c r="K19" s="47">
        <f t="shared" si="1"/>
        <v>-14.2</v>
      </c>
      <c r="L19" s="47">
        <f t="shared" si="2"/>
        <v>-3.5999999999999979</v>
      </c>
      <c r="M19" s="47">
        <f t="shared" si="3"/>
        <v>10.600000000000001</v>
      </c>
      <c r="N19" s="47">
        <f t="shared" si="4"/>
        <v>1.3045977011494254</v>
      </c>
      <c r="O19" s="47">
        <f t="shared" si="5"/>
        <v>1.1153846153846154</v>
      </c>
      <c r="P19" s="47">
        <f t="shared" si="6"/>
        <v>1.6883696559219081E-2</v>
      </c>
      <c r="Q19" s="47">
        <f t="shared" si="7"/>
        <v>0.87551117856287031</v>
      </c>
      <c r="R19" s="47">
        <f t="shared" si="8"/>
        <v>0.22907488986784141</v>
      </c>
      <c r="S19" s="47">
        <f t="shared" si="9"/>
        <v>0.72065275329041789</v>
      </c>
    </row>
    <row r="20" spans="1:20" s="47" customFormat="1" ht="14.25" customHeight="1" x14ac:dyDescent="0.35">
      <c r="A20" s="47" t="s">
        <v>43</v>
      </c>
      <c r="B20" s="47" t="s">
        <v>44</v>
      </c>
      <c r="C20" s="47">
        <v>-46</v>
      </c>
      <c r="D20" s="47">
        <v>-41.3</v>
      </c>
      <c r="E20" s="47">
        <v>-34.799999999999997</v>
      </c>
      <c r="G20" s="47" t="s">
        <v>58</v>
      </c>
      <c r="J20" s="47">
        <f t="shared" si="0"/>
        <v>-4.7000000000000028</v>
      </c>
      <c r="K20" s="47">
        <f t="shared" si="1"/>
        <v>-11.200000000000003</v>
      </c>
      <c r="L20" s="47">
        <f t="shared" si="2"/>
        <v>-6.5</v>
      </c>
      <c r="M20" s="47">
        <f t="shared" si="3"/>
        <v>4.7000000000000028</v>
      </c>
      <c r="N20" s="47">
        <f t="shared" si="4"/>
        <v>1.1138014527845037</v>
      </c>
      <c r="O20" s="47">
        <f t="shared" si="5"/>
        <v>1.1867816091954022</v>
      </c>
      <c r="P20" s="47">
        <f t="shared" si="6"/>
        <v>1.9517958412098298E-2</v>
      </c>
      <c r="Q20" s="47">
        <f t="shared" si="7"/>
        <v>0.94753685255852804</v>
      </c>
      <c r="R20" s="47">
        <f t="shared" si="8"/>
        <v>0.25217391304347825</v>
      </c>
      <c r="S20" s="47">
        <f t="shared" si="9"/>
        <v>0.59825670799588515</v>
      </c>
    </row>
    <row r="21" spans="1:20" s="47" customFormat="1" ht="14.45" x14ac:dyDescent="0.35">
      <c r="A21" s="47" t="s">
        <v>45</v>
      </c>
      <c r="B21" s="47" t="s">
        <v>46</v>
      </c>
      <c r="C21" s="47">
        <v>-48</v>
      </c>
      <c r="D21" s="47">
        <v>-31.3</v>
      </c>
      <c r="E21" s="47">
        <v>-30.6</v>
      </c>
      <c r="G21" s="47" t="s">
        <v>58</v>
      </c>
      <c r="J21" s="47">
        <f t="shared" si="0"/>
        <v>-16.7</v>
      </c>
      <c r="K21" s="47">
        <f t="shared" si="1"/>
        <v>-17.399999999999999</v>
      </c>
      <c r="L21" s="47">
        <f t="shared" si="2"/>
        <v>-0.69999999999999929</v>
      </c>
      <c r="M21" s="47">
        <f t="shared" si="3"/>
        <v>16.7</v>
      </c>
      <c r="N21" s="47">
        <f t="shared" si="4"/>
        <v>1.5335463258785942</v>
      </c>
      <c r="O21" s="47">
        <f t="shared" si="5"/>
        <v>1.022875816993464</v>
      </c>
      <c r="P21" s="47">
        <f t="shared" si="6"/>
        <v>1.3585069444444445E-2</v>
      </c>
      <c r="Q21" s="47">
        <f t="shared" si="7"/>
        <v>0.80751676969170949</v>
      </c>
      <c r="R21" s="47">
        <f t="shared" si="8"/>
        <v>0.21250000000000002</v>
      </c>
      <c r="S21" s="47">
        <f t="shared" si="9"/>
        <v>0.93439663723580568</v>
      </c>
    </row>
    <row r="22" spans="1:20" s="47" customFormat="1" ht="14.45" x14ac:dyDescent="0.35">
      <c r="A22" s="47" t="s">
        <v>47</v>
      </c>
      <c r="B22" s="47" t="s">
        <v>48</v>
      </c>
      <c r="C22" s="47">
        <v>-48.4</v>
      </c>
      <c r="D22" s="47">
        <v>-29.8</v>
      </c>
      <c r="E22" s="47">
        <v>-25.6</v>
      </c>
      <c r="G22" s="47" t="s">
        <v>58</v>
      </c>
      <c r="J22" s="47">
        <f t="shared" si="0"/>
        <v>-18.599999999999998</v>
      </c>
      <c r="K22" s="47">
        <f t="shared" si="1"/>
        <v>-22.799999999999997</v>
      </c>
      <c r="L22" s="47">
        <f t="shared" si="2"/>
        <v>-4.1999999999999993</v>
      </c>
      <c r="M22" s="47">
        <f t="shared" si="3"/>
        <v>18.599999999999998</v>
      </c>
      <c r="N22" s="47">
        <f t="shared" si="4"/>
        <v>1.6241610738255032</v>
      </c>
      <c r="O22" s="47">
        <f t="shared" si="5"/>
        <v>1.1640625</v>
      </c>
      <c r="P22" s="47">
        <f t="shared" si="6"/>
        <v>1.2721125606174442E-2</v>
      </c>
      <c r="Q22" s="47">
        <f t="shared" si="7"/>
        <v>0.78466711371054865</v>
      </c>
      <c r="R22" s="47">
        <f t="shared" si="8"/>
        <v>0.17630853994490359</v>
      </c>
      <c r="S22" s="47">
        <f t="shared" si="9"/>
        <v>0.63397349838223016</v>
      </c>
    </row>
    <row r="23" spans="1:20" s="47" customFormat="1" ht="14.45" x14ac:dyDescent="0.35">
      <c r="A23" s="47" t="s">
        <v>49</v>
      </c>
      <c r="B23" s="47" t="s">
        <v>50</v>
      </c>
      <c r="C23" s="47">
        <v>-45.8</v>
      </c>
      <c r="D23" s="47">
        <v>-31.6</v>
      </c>
      <c r="E23" s="47">
        <v>-30.3</v>
      </c>
      <c r="G23" s="47" t="s">
        <v>58</v>
      </c>
      <c r="J23" s="47">
        <f t="shared" si="0"/>
        <v>-14.199999999999996</v>
      </c>
      <c r="K23" s="47">
        <f t="shared" si="1"/>
        <v>-15.499999999999996</v>
      </c>
      <c r="L23" s="47">
        <f t="shared" si="2"/>
        <v>-1.3000000000000007</v>
      </c>
      <c r="M23" s="47">
        <f t="shared" si="3"/>
        <v>14.199999999999996</v>
      </c>
      <c r="N23" s="47">
        <f t="shared" si="4"/>
        <v>1.4493670886075949</v>
      </c>
      <c r="O23" s="47">
        <f t="shared" si="5"/>
        <v>1.0429042904290429</v>
      </c>
      <c r="P23" s="47">
        <f t="shared" si="6"/>
        <v>1.5064548730954789E-2</v>
      </c>
      <c r="Q23" s="47">
        <f t="shared" si="7"/>
        <v>0.83063610075515582</v>
      </c>
      <c r="R23" s="47">
        <f t="shared" si="8"/>
        <v>0.22052401746724892</v>
      </c>
      <c r="S23" s="47">
        <f t="shared" si="9"/>
        <v>0.88158996423203839</v>
      </c>
    </row>
    <row r="24" spans="1:20" s="47" customFormat="1" ht="14.45" x14ac:dyDescent="0.35">
      <c r="A24" s="47" t="s">
        <v>51</v>
      </c>
      <c r="B24" s="47" t="s">
        <v>52</v>
      </c>
      <c r="C24" s="47">
        <v>-46.8</v>
      </c>
      <c r="D24" s="47">
        <v>-31.4</v>
      </c>
      <c r="E24" s="47">
        <v>-30.4</v>
      </c>
      <c r="G24" s="47" t="s">
        <v>58</v>
      </c>
      <c r="J24" s="47">
        <f t="shared" si="0"/>
        <v>-15.399999999999999</v>
      </c>
      <c r="K24" s="47">
        <f t="shared" si="1"/>
        <v>-16.399999999999999</v>
      </c>
      <c r="L24" s="47">
        <f t="shared" si="2"/>
        <v>-1</v>
      </c>
      <c r="M24" s="47">
        <f t="shared" si="3"/>
        <v>15.399999999999999</v>
      </c>
      <c r="N24" s="47">
        <f t="shared" si="4"/>
        <v>1.4904458598726114</v>
      </c>
      <c r="O24" s="47">
        <f t="shared" si="5"/>
        <v>1.0328947368421053</v>
      </c>
      <c r="P24" s="47">
        <f t="shared" si="6"/>
        <v>1.4336328438892543E-2</v>
      </c>
      <c r="Q24" s="47">
        <f t="shared" si="7"/>
        <v>0.81910937666478401</v>
      </c>
      <c r="R24" s="47">
        <f t="shared" si="8"/>
        <v>0.21652421652421652</v>
      </c>
      <c r="S24" s="47">
        <f t="shared" si="9"/>
        <v>0.90746901787723844</v>
      </c>
    </row>
    <row r="25" spans="1:20" s="47" customFormat="1" ht="14.45" x14ac:dyDescent="0.35">
      <c r="A25" s="47" t="s">
        <v>53</v>
      </c>
      <c r="B25" s="47" t="s">
        <v>54</v>
      </c>
      <c r="C25" s="47">
        <v>-49.2</v>
      </c>
      <c r="D25" s="47">
        <v>-38.5</v>
      </c>
      <c r="E25" s="47">
        <v>-37.299999999999997</v>
      </c>
      <c r="G25" s="47" t="s">
        <v>58</v>
      </c>
      <c r="J25" s="47">
        <f t="shared" si="0"/>
        <v>-10.700000000000003</v>
      </c>
      <c r="K25" s="47">
        <f t="shared" si="1"/>
        <v>-11.900000000000006</v>
      </c>
      <c r="L25" s="47">
        <f t="shared" si="2"/>
        <v>-1.2000000000000028</v>
      </c>
      <c r="M25" s="47">
        <f t="shared" si="3"/>
        <v>10.700000000000003</v>
      </c>
      <c r="N25" s="47">
        <f t="shared" si="4"/>
        <v>1.2779220779220779</v>
      </c>
      <c r="O25" s="47">
        <f t="shared" si="5"/>
        <v>1.032171581769437</v>
      </c>
      <c r="P25" s="47">
        <f t="shared" si="6"/>
        <v>1.590488465860268E-2</v>
      </c>
      <c r="Q25" s="47">
        <f t="shared" si="7"/>
        <v>0.88460178905722997</v>
      </c>
      <c r="R25" s="47">
        <f t="shared" si="8"/>
        <v>0.25271002710027096</v>
      </c>
      <c r="S25" s="47">
        <f t="shared" si="9"/>
        <v>0.90937771420685876</v>
      </c>
    </row>
    <row r="26" spans="1:20" s="47" customFormat="1" ht="14.45" x14ac:dyDescent="0.35">
      <c r="A26" s="47" t="s">
        <v>55</v>
      </c>
      <c r="B26" s="47" t="s">
        <v>56</v>
      </c>
      <c r="C26" s="47">
        <v>-50.5</v>
      </c>
      <c r="D26" s="47">
        <v>-38.799999999999997</v>
      </c>
      <c r="E26" s="47">
        <v>-37.1</v>
      </c>
      <c r="G26" s="47" t="s">
        <v>58</v>
      </c>
      <c r="J26" s="47">
        <f t="shared" si="0"/>
        <v>-11.700000000000003</v>
      </c>
      <c r="K26" s="47">
        <f t="shared" si="1"/>
        <v>-13.399999999999999</v>
      </c>
      <c r="L26" s="47">
        <f t="shared" si="2"/>
        <v>-1.6999999999999957</v>
      </c>
      <c r="M26" s="47">
        <f t="shared" si="3"/>
        <v>11.700000000000003</v>
      </c>
      <c r="N26" s="47">
        <f t="shared" si="4"/>
        <v>1.3015463917525774</v>
      </c>
      <c r="O26" s="47">
        <f t="shared" si="5"/>
        <v>1.0458221024258758</v>
      </c>
      <c r="P26" s="47">
        <f t="shared" si="6"/>
        <v>1.5214194686795411E-2</v>
      </c>
      <c r="Q26" s="47">
        <f t="shared" si="7"/>
        <v>0.87653683988932729</v>
      </c>
      <c r="R26" s="47">
        <f t="shared" si="8"/>
        <v>0.24488448844884489</v>
      </c>
      <c r="S26" s="47">
        <f t="shared" si="9"/>
        <v>0.87423170387970328</v>
      </c>
    </row>
    <row r="27" spans="1:20" s="47" customFormat="1" ht="14.45" x14ac:dyDescent="0.35">
      <c r="A27" s="47">
        <v>15</v>
      </c>
      <c r="B27" s="47" t="s">
        <v>59</v>
      </c>
      <c r="C27" s="47">
        <v>-50</v>
      </c>
      <c r="D27" s="47">
        <v>-35.1</v>
      </c>
      <c r="E27" s="47">
        <v>-32.9</v>
      </c>
      <c r="G27" s="47" t="s">
        <v>64</v>
      </c>
      <c r="K27" s="47">
        <f>C27-E27</f>
        <v>-17.100000000000001</v>
      </c>
      <c r="L27" s="47">
        <f t="shared" si="2"/>
        <v>-2.2000000000000028</v>
      </c>
      <c r="M27" s="47">
        <f>D27-C27</f>
        <v>14.899999999999999</v>
      </c>
      <c r="N27" s="47">
        <f>C27/D27</f>
        <v>1.4245014245014245</v>
      </c>
      <c r="O27" s="47">
        <f t="shared" si="5"/>
        <v>1.0668693009118542</v>
      </c>
      <c r="P27" s="47">
        <f>(D27/(C27*C27))*-1</f>
        <v>1.404E-2</v>
      </c>
      <c r="Q27" s="47">
        <f>SQRT(D27/C27)</f>
        <v>0.83785440262613653</v>
      </c>
      <c r="R27" s="47">
        <f>(E27/C27)^1/3</f>
        <v>0.2193333333333333</v>
      </c>
      <c r="S27" s="47">
        <f t="shared" si="9"/>
        <v>0.82350519734144856</v>
      </c>
      <c r="T27" s="47" t="s">
        <v>514</v>
      </c>
    </row>
    <row r="28" spans="1:20" s="47" customFormat="1" ht="14.45" x14ac:dyDescent="0.35">
      <c r="A28" s="47">
        <v>16</v>
      </c>
      <c r="B28" s="47" t="s">
        <v>60</v>
      </c>
      <c r="C28" s="47">
        <v>-50.2</v>
      </c>
      <c r="D28" s="47">
        <v>-35.1</v>
      </c>
      <c r="E28" s="47">
        <v>-33.9</v>
      </c>
      <c r="G28" s="47" t="s">
        <v>64</v>
      </c>
      <c r="K28" s="47">
        <f>C28-E28</f>
        <v>-16.300000000000004</v>
      </c>
      <c r="L28" s="47">
        <f t="shared" si="2"/>
        <v>-1.2000000000000028</v>
      </c>
      <c r="M28" s="47">
        <f>D28-C28</f>
        <v>15.100000000000001</v>
      </c>
      <c r="N28" s="47">
        <f>C28/D28</f>
        <v>1.4301994301994303</v>
      </c>
      <c r="O28" s="47">
        <f t="shared" si="5"/>
        <v>1.0353982300884956</v>
      </c>
      <c r="P28" s="47">
        <f>(D28/(C28*C28))*-1</f>
        <v>1.3928350343645337E-2</v>
      </c>
      <c r="Q28" s="47">
        <f>SQRT(D28/C28)</f>
        <v>0.83618370424865129</v>
      </c>
      <c r="R28" s="47">
        <f>(E28/C28)^1/3</f>
        <v>0.22509960159362549</v>
      </c>
      <c r="S28" s="47">
        <f t="shared" si="9"/>
        <v>0.90090240276521205</v>
      </c>
      <c r="T28" s="47" t="s">
        <v>514</v>
      </c>
    </row>
    <row r="29" spans="1:20" s="47" customFormat="1" ht="14.45" x14ac:dyDescent="0.35">
      <c r="A29" s="47">
        <v>17</v>
      </c>
      <c r="B29" s="47" t="s">
        <v>61</v>
      </c>
      <c r="C29" s="47">
        <v>-47</v>
      </c>
      <c r="D29" s="47">
        <v>-35.1</v>
      </c>
      <c r="E29" s="47">
        <v>-33.9</v>
      </c>
      <c r="G29" s="47" t="s">
        <v>64</v>
      </c>
      <c r="J29" s="47">
        <f>C29-D29</f>
        <v>-11.899999999999999</v>
      </c>
      <c r="K29" s="47">
        <f>C29-E29</f>
        <v>-13.100000000000001</v>
      </c>
      <c r="L29" s="47">
        <f t="shared" si="2"/>
        <v>-1.2000000000000028</v>
      </c>
      <c r="M29" s="47">
        <f>D29-C29</f>
        <v>11.899999999999999</v>
      </c>
      <c r="N29" s="47">
        <f>C29/D29</f>
        <v>1.3390313390313391</v>
      </c>
      <c r="O29" s="47">
        <f t="shared" si="5"/>
        <v>1.0353982300884956</v>
      </c>
      <c r="P29" s="47">
        <f>(D29/(C29*C29))*-1</f>
        <v>1.5889542779538253E-2</v>
      </c>
      <c r="Q29" s="47">
        <f>SQRT(D29/C29)</f>
        <v>0.86418083214006658</v>
      </c>
      <c r="R29" s="47">
        <f>(E29/C29)^1/3</f>
        <v>0.2404255319148936</v>
      </c>
      <c r="S29" s="47">
        <f t="shared" si="9"/>
        <v>0.90090240276521205</v>
      </c>
      <c r="T29" s="47" t="s">
        <v>514</v>
      </c>
    </row>
    <row r="30" spans="1:20" s="47" customFormat="1" ht="14.45" x14ac:dyDescent="0.35">
      <c r="A30" s="47">
        <v>1</v>
      </c>
      <c r="B30" s="47" t="s">
        <v>62</v>
      </c>
      <c r="C30" s="47">
        <v>-36.5</v>
      </c>
      <c r="D30" s="47">
        <v>-24</v>
      </c>
      <c r="E30" s="47">
        <v>-20</v>
      </c>
      <c r="G30" s="47" t="s">
        <v>65</v>
      </c>
      <c r="J30" s="47">
        <f t="shared" si="0"/>
        <v>-12.5</v>
      </c>
      <c r="K30" s="47">
        <f t="shared" si="1"/>
        <v>-16.5</v>
      </c>
      <c r="L30" s="47">
        <f t="shared" si="2"/>
        <v>-4</v>
      </c>
      <c r="M30" s="47">
        <f t="shared" si="3"/>
        <v>12.5</v>
      </c>
      <c r="N30" s="47">
        <f t="shared" si="4"/>
        <v>1.5208333333333333</v>
      </c>
      <c r="O30" s="47">
        <f t="shared" si="5"/>
        <v>1.2</v>
      </c>
      <c r="P30" s="47">
        <f t="shared" si="6"/>
        <v>1.8014636892475136E-2</v>
      </c>
      <c r="Q30" s="47">
        <f t="shared" si="7"/>
        <v>0.81088485407938315</v>
      </c>
      <c r="R30" s="47">
        <f t="shared" si="8"/>
        <v>0.18264840182648401</v>
      </c>
      <c r="S30" s="47">
        <f t="shared" si="9"/>
        <v>0.57870370370370383</v>
      </c>
      <c r="T30" s="47" t="s">
        <v>514</v>
      </c>
    </row>
    <row r="31" spans="1:20" s="47" customFormat="1" ht="14.45" x14ac:dyDescent="0.35">
      <c r="A31" s="47">
        <v>2</v>
      </c>
      <c r="B31" s="47" t="s">
        <v>62</v>
      </c>
      <c r="C31" s="47">
        <v>-38.5</v>
      </c>
      <c r="D31" s="47">
        <v>-25.5</v>
      </c>
      <c r="E31" s="47">
        <v>-22.2</v>
      </c>
      <c r="G31" s="47" t="s">
        <v>65</v>
      </c>
      <c r="J31" s="47">
        <f t="shared" si="0"/>
        <v>-13</v>
      </c>
      <c r="K31" s="47">
        <f t="shared" si="1"/>
        <v>-16.3</v>
      </c>
      <c r="L31" s="47">
        <f t="shared" si="2"/>
        <v>-3.3000000000000007</v>
      </c>
      <c r="M31" s="47">
        <f t="shared" si="3"/>
        <v>13</v>
      </c>
      <c r="N31" s="47">
        <f t="shared" si="4"/>
        <v>1.5098039215686274</v>
      </c>
      <c r="O31" s="47">
        <f t="shared" si="5"/>
        <v>1.1486486486486487</v>
      </c>
      <c r="P31" s="47">
        <f t="shared" si="6"/>
        <v>1.7203575645134087E-2</v>
      </c>
      <c r="Q31" s="47">
        <f t="shared" si="7"/>
        <v>0.81384130046198955</v>
      </c>
      <c r="R31" s="47">
        <f t="shared" si="8"/>
        <v>0.19220779220779219</v>
      </c>
      <c r="S31" s="47">
        <f t="shared" si="9"/>
        <v>0.65983960920008145</v>
      </c>
      <c r="T31" s="47" t="s">
        <v>514</v>
      </c>
    </row>
    <row r="32" spans="1:20" s="47" customFormat="1" ht="14.45" x14ac:dyDescent="0.35">
      <c r="A32" s="47">
        <v>2</v>
      </c>
      <c r="B32" s="47" t="s">
        <v>63</v>
      </c>
      <c r="C32" s="47">
        <v>-47</v>
      </c>
      <c r="D32" s="47">
        <v>-34</v>
      </c>
      <c r="E32" s="47">
        <v>-30</v>
      </c>
      <c r="G32" s="47" t="s">
        <v>65</v>
      </c>
      <c r="J32" s="47">
        <f t="shared" si="0"/>
        <v>-13</v>
      </c>
      <c r="K32" s="47">
        <f t="shared" si="1"/>
        <v>-17</v>
      </c>
      <c r="L32" s="47">
        <f t="shared" si="2"/>
        <v>-4</v>
      </c>
      <c r="M32" s="47">
        <f t="shared" si="3"/>
        <v>13</v>
      </c>
      <c r="N32" s="47">
        <f t="shared" si="4"/>
        <v>1.3823529411764706</v>
      </c>
      <c r="O32" s="47">
        <f t="shared" si="5"/>
        <v>1.1333333333333333</v>
      </c>
      <c r="P32" s="47">
        <f t="shared" si="6"/>
        <v>1.5391579900407425E-2</v>
      </c>
      <c r="Q32" s="47">
        <f t="shared" si="7"/>
        <v>0.85053174856624192</v>
      </c>
      <c r="R32" s="47">
        <f t="shared" si="8"/>
        <v>0.21276595744680851</v>
      </c>
      <c r="S32" s="47">
        <f t="shared" si="9"/>
        <v>0.68695298188479537</v>
      </c>
      <c r="T32" s="47" t="s">
        <v>514</v>
      </c>
    </row>
    <row r="33" spans="1:20" s="47" customFormat="1" ht="14.45" x14ac:dyDescent="0.35">
      <c r="A33" s="47">
        <v>2</v>
      </c>
      <c r="B33" s="47" t="s">
        <v>63</v>
      </c>
      <c r="C33" s="47">
        <v>-50</v>
      </c>
      <c r="D33" s="47">
        <v>-36</v>
      </c>
      <c r="E33" s="47">
        <v>-34</v>
      </c>
      <c r="G33" s="47" t="s">
        <v>65</v>
      </c>
      <c r="J33" s="47">
        <f t="shared" si="0"/>
        <v>-14</v>
      </c>
      <c r="K33" s="47">
        <f t="shared" si="1"/>
        <v>-16</v>
      </c>
      <c r="L33" s="47">
        <f t="shared" si="2"/>
        <v>-2</v>
      </c>
      <c r="M33" s="47">
        <f t="shared" si="3"/>
        <v>14</v>
      </c>
      <c r="N33" s="47">
        <f t="shared" si="4"/>
        <v>1.3888888888888888</v>
      </c>
      <c r="O33" s="47">
        <f t="shared" si="5"/>
        <v>1.0588235294117647</v>
      </c>
      <c r="P33" s="47">
        <f t="shared" si="6"/>
        <v>1.44E-2</v>
      </c>
      <c r="Q33" s="47">
        <f t="shared" si="7"/>
        <v>0.84852813742385702</v>
      </c>
      <c r="R33" s="47">
        <f t="shared" si="8"/>
        <v>0.22666666666666668</v>
      </c>
      <c r="S33" s="47">
        <f t="shared" si="9"/>
        <v>0.84242112482853215</v>
      </c>
      <c r="T33" s="47" t="s">
        <v>514</v>
      </c>
    </row>
    <row r="34" spans="1:20" s="47" customFormat="1" ht="14.45" x14ac:dyDescent="0.35">
      <c r="B34" s="47" t="s">
        <v>88</v>
      </c>
      <c r="C34" s="47">
        <v>-45.675274170577474</v>
      </c>
      <c r="D34" s="47">
        <v>-44.734000000000002</v>
      </c>
      <c r="E34" s="47">
        <v>-28.021000000000001</v>
      </c>
      <c r="G34" s="47" t="s">
        <v>89</v>
      </c>
      <c r="J34" s="47">
        <f t="shared" si="0"/>
        <v>-0.94127417057747209</v>
      </c>
      <c r="K34" s="47">
        <f t="shared" si="1"/>
        <v>-17.654274170577473</v>
      </c>
      <c r="L34" s="47">
        <f t="shared" si="2"/>
        <v>-16.713000000000001</v>
      </c>
      <c r="M34" s="47">
        <f t="shared" si="3"/>
        <v>0.94127417057747209</v>
      </c>
      <c r="N34" s="47">
        <f t="shared" si="4"/>
        <v>1.0210415829252353</v>
      </c>
      <c r="O34" s="47">
        <f t="shared" si="5"/>
        <v>1.5964455230006067</v>
      </c>
      <c r="P34" s="47">
        <f t="shared" si="6"/>
        <v>2.1442499447123689E-2</v>
      </c>
      <c r="Q34" s="47">
        <f t="shared" si="7"/>
        <v>0.98964238043337172</v>
      </c>
      <c r="R34" s="47">
        <f t="shared" si="8"/>
        <v>0.20449430250711165</v>
      </c>
      <c r="S34" s="47">
        <f t="shared" si="9"/>
        <v>0.24577499170808337</v>
      </c>
    </row>
    <row r="35" spans="1:20" s="47" customFormat="1" ht="14.45" x14ac:dyDescent="0.35">
      <c r="B35" s="47" t="s">
        <v>62</v>
      </c>
      <c r="C35" s="47">
        <v>-40.03776470588236</v>
      </c>
      <c r="D35" s="47">
        <v>-29.396705882352943</v>
      </c>
      <c r="E35" s="47">
        <v>-27.756205882352941</v>
      </c>
      <c r="G35" s="47" t="s">
        <v>90</v>
      </c>
      <c r="J35" s="47">
        <f t="shared" si="0"/>
        <v>-10.641058823529416</v>
      </c>
      <c r="K35" s="47">
        <f t="shared" si="1"/>
        <v>-12.281558823529419</v>
      </c>
      <c r="L35" s="47">
        <f t="shared" si="2"/>
        <v>-1.640500000000003</v>
      </c>
      <c r="M35" s="47">
        <f t="shared" si="3"/>
        <v>10.641058823529416</v>
      </c>
      <c r="N35" s="47">
        <f t="shared" si="4"/>
        <v>1.361981334443235</v>
      </c>
      <c r="O35" s="47">
        <f t="shared" si="5"/>
        <v>1.0591038993929287</v>
      </c>
      <c r="P35" s="47">
        <f t="shared" si="6"/>
        <v>1.8338297809322113E-2</v>
      </c>
      <c r="Q35" s="47">
        <f t="shared" si="7"/>
        <v>0.85686898228144348</v>
      </c>
      <c r="R35" s="47">
        <f t="shared" si="8"/>
        <v>0.23108354563289754</v>
      </c>
      <c r="S35" s="47">
        <f t="shared" si="9"/>
        <v>0.84175227522212825</v>
      </c>
    </row>
    <row r="36" spans="1:20" s="47" customFormat="1" ht="14.45" x14ac:dyDescent="0.35">
      <c r="A36" s="47" t="s">
        <v>77</v>
      </c>
      <c r="C36" s="47">
        <v>-45.3</v>
      </c>
      <c r="D36" s="47">
        <v>-28</v>
      </c>
      <c r="E36" s="47">
        <v>-27.2</v>
      </c>
      <c r="G36" s="47" t="s">
        <v>87</v>
      </c>
      <c r="J36" s="47">
        <f t="shared" si="0"/>
        <v>-17.299999999999997</v>
      </c>
      <c r="K36" s="47">
        <f t="shared" si="1"/>
        <v>-18.099999999999998</v>
      </c>
      <c r="L36" s="47">
        <f t="shared" si="2"/>
        <v>-0.80000000000000071</v>
      </c>
      <c r="M36" s="47">
        <f t="shared" si="3"/>
        <v>17.299999999999997</v>
      </c>
      <c r="N36" s="47">
        <f t="shared" si="4"/>
        <v>1.6178571428571427</v>
      </c>
      <c r="O36" s="47">
        <f t="shared" si="5"/>
        <v>1.0294117647058825</v>
      </c>
      <c r="P36" s="47">
        <f t="shared" si="6"/>
        <v>1.3644625723043338E-2</v>
      </c>
      <c r="Q36" s="47">
        <f t="shared" si="7"/>
        <v>0.7861943431835815</v>
      </c>
      <c r="R36" s="47">
        <f t="shared" si="8"/>
        <v>0.20014716703458427</v>
      </c>
      <c r="S36" s="47">
        <f t="shared" si="9"/>
        <v>0.91671137026239069</v>
      </c>
      <c r="T36" s="47" t="s">
        <v>514</v>
      </c>
    </row>
    <row r="37" spans="1:20" s="47" customFormat="1" ht="14.45" x14ac:dyDescent="0.35">
      <c r="A37" s="47" t="s">
        <v>78</v>
      </c>
      <c r="C37" s="47">
        <v>-44.44</v>
      </c>
      <c r="D37" s="47">
        <v>-29.2</v>
      </c>
      <c r="E37" s="47">
        <v>-28.33</v>
      </c>
      <c r="G37" s="47" t="s">
        <v>87</v>
      </c>
      <c r="J37" s="47">
        <f t="shared" si="0"/>
        <v>-15.239999999999998</v>
      </c>
      <c r="K37" s="47">
        <f t="shared" si="1"/>
        <v>-16.11</v>
      </c>
      <c r="L37" s="47">
        <f t="shared" si="2"/>
        <v>-0.87000000000000099</v>
      </c>
      <c r="M37" s="47">
        <f t="shared" si="3"/>
        <v>15.239999999999998</v>
      </c>
      <c r="N37" s="47">
        <f t="shared" si="4"/>
        <v>1.521917808219178</v>
      </c>
      <c r="O37" s="47">
        <f t="shared" si="5"/>
        <v>1.0307094952347335</v>
      </c>
      <c r="P37" s="47">
        <f t="shared" si="6"/>
        <v>1.4785456943534139E-2</v>
      </c>
      <c r="Q37" s="47">
        <f t="shared" si="7"/>
        <v>0.81059589597447201</v>
      </c>
      <c r="R37" s="47">
        <f t="shared" si="8"/>
        <v>0.2124962496249625</v>
      </c>
      <c r="S37" s="47">
        <f t="shared" si="9"/>
        <v>0.91325312972344375</v>
      </c>
      <c r="T37" s="47" t="s">
        <v>514</v>
      </c>
    </row>
    <row r="38" spans="1:20" s="47" customFormat="1" ht="14.45" x14ac:dyDescent="0.35">
      <c r="A38" s="47" t="s">
        <v>80</v>
      </c>
      <c r="C38" s="47">
        <v>-45.56</v>
      </c>
      <c r="D38" s="47">
        <v>-38.57</v>
      </c>
      <c r="E38" s="47">
        <v>-34.44</v>
      </c>
      <c r="G38" s="47" t="s">
        <v>87</v>
      </c>
      <c r="J38" s="47">
        <f t="shared" si="0"/>
        <v>-6.990000000000002</v>
      </c>
      <c r="K38" s="47">
        <f t="shared" si="1"/>
        <v>-11.120000000000005</v>
      </c>
      <c r="L38" s="47">
        <f t="shared" si="2"/>
        <v>-4.1300000000000026</v>
      </c>
      <c r="M38" s="47">
        <f t="shared" si="3"/>
        <v>6.990000000000002</v>
      </c>
      <c r="N38" s="47">
        <f t="shared" si="4"/>
        <v>1.181228934404978</v>
      </c>
      <c r="O38" s="47">
        <f t="shared" si="5"/>
        <v>1.1199186991869921</v>
      </c>
      <c r="P38" s="47">
        <f t="shared" si="6"/>
        <v>1.8581561541052678E-2</v>
      </c>
      <c r="Q38" s="47">
        <f t="shared" si="7"/>
        <v>0.92009561666728956</v>
      </c>
      <c r="R38" s="47">
        <f t="shared" si="8"/>
        <v>0.25197541703248461</v>
      </c>
      <c r="S38" s="47">
        <f t="shared" si="9"/>
        <v>0.7119352747290445</v>
      </c>
      <c r="T38" s="47" t="s">
        <v>514</v>
      </c>
    </row>
    <row r="39" spans="1:20" s="47" customFormat="1" ht="14.45" x14ac:dyDescent="0.35">
      <c r="A39" s="47" t="s">
        <v>81</v>
      </c>
      <c r="C39" s="47">
        <v>-43.33</v>
      </c>
      <c r="D39" s="47">
        <v>-30</v>
      </c>
      <c r="E39" s="47">
        <v>-28.06</v>
      </c>
      <c r="G39" s="47" t="s">
        <v>87</v>
      </c>
      <c r="J39" s="47">
        <f t="shared" si="0"/>
        <v>-13.329999999999998</v>
      </c>
      <c r="K39" s="47">
        <f t="shared" si="1"/>
        <v>-15.27</v>
      </c>
      <c r="L39" s="47">
        <f t="shared" si="2"/>
        <v>-1.9400000000000013</v>
      </c>
      <c r="M39" s="47">
        <f t="shared" si="3"/>
        <v>13.329999999999998</v>
      </c>
      <c r="N39" s="47">
        <f t="shared" si="4"/>
        <v>1.4443333333333332</v>
      </c>
      <c r="O39" s="47">
        <f t="shared" si="5"/>
        <v>1.0691375623663579</v>
      </c>
      <c r="P39" s="47">
        <f t="shared" si="6"/>
        <v>1.5978789541711808E-2</v>
      </c>
      <c r="Q39" s="47">
        <f t="shared" si="7"/>
        <v>0.83208229811862511</v>
      </c>
      <c r="R39" s="47">
        <f t="shared" si="8"/>
        <v>0.21586275867374413</v>
      </c>
      <c r="S39" s="47">
        <f t="shared" si="9"/>
        <v>0.81827491170370348</v>
      </c>
      <c r="T39" s="47" t="s">
        <v>514</v>
      </c>
    </row>
    <row r="40" spans="1:20" s="47" customFormat="1" ht="14.45" x14ac:dyDescent="0.35">
      <c r="A40" s="47" t="s">
        <v>82</v>
      </c>
      <c r="C40" s="47">
        <v>-47.78</v>
      </c>
      <c r="D40" s="47">
        <v>-33.880000000000003</v>
      </c>
      <c r="E40" s="47">
        <v>-31.39</v>
      </c>
      <c r="G40" s="47" t="s">
        <v>87</v>
      </c>
      <c r="J40" s="47">
        <f t="shared" si="0"/>
        <v>-13.899999999999999</v>
      </c>
      <c r="K40" s="47">
        <f t="shared" si="1"/>
        <v>-16.39</v>
      </c>
      <c r="L40" s="47">
        <f t="shared" si="2"/>
        <v>-2.490000000000002</v>
      </c>
      <c r="M40" s="47">
        <f t="shared" si="3"/>
        <v>13.899999999999999</v>
      </c>
      <c r="N40" s="47">
        <f t="shared" si="4"/>
        <v>1.4102715466351829</v>
      </c>
      <c r="O40" s="47">
        <f t="shared" si="5"/>
        <v>1.0793246256769673</v>
      </c>
      <c r="P40" s="47">
        <f t="shared" si="6"/>
        <v>1.484058807976632E-2</v>
      </c>
      <c r="Q40" s="47">
        <f t="shared" si="7"/>
        <v>0.84207083933077442</v>
      </c>
      <c r="R40" s="47">
        <f t="shared" si="8"/>
        <v>0.21898981442723595</v>
      </c>
      <c r="S40" s="47">
        <f t="shared" si="9"/>
        <v>0.7953233664394358</v>
      </c>
      <c r="T40" s="47" t="s">
        <v>514</v>
      </c>
    </row>
    <row r="41" spans="1:20" s="47" customFormat="1" ht="14.45" x14ac:dyDescent="0.35">
      <c r="A41" s="47" t="s">
        <v>84</v>
      </c>
      <c r="C41" s="47">
        <v>-43.61</v>
      </c>
      <c r="D41" s="47">
        <v>-34.9</v>
      </c>
      <c r="E41" s="47">
        <v>-32.22</v>
      </c>
      <c r="G41" s="47" t="s">
        <v>87</v>
      </c>
      <c r="J41" s="47">
        <f t="shared" si="0"/>
        <v>-8.7100000000000009</v>
      </c>
      <c r="K41" s="47">
        <f t="shared" si="1"/>
        <v>-11.39</v>
      </c>
      <c r="L41" s="47">
        <f t="shared" si="2"/>
        <v>-2.6799999999999997</v>
      </c>
      <c r="M41" s="47">
        <f t="shared" si="3"/>
        <v>8.7100000000000009</v>
      </c>
      <c r="N41" s="47">
        <f t="shared" si="4"/>
        <v>1.249570200573066</v>
      </c>
      <c r="O41" s="47">
        <f t="shared" si="5"/>
        <v>1.0831781502172564</v>
      </c>
      <c r="P41" s="47">
        <f t="shared" si="6"/>
        <v>1.8350726123510061E-2</v>
      </c>
      <c r="Q41" s="47">
        <f t="shared" si="7"/>
        <v>0.8945810003830138</v>
      </c>
      <c r="R41" s="47">
        <f t="shared" si="8"/>
        <v>0.24627379041504241</v>
      </c>
      <c r="S41" s="47">
        <f t="shared" si="9"/>
        <v>0.78686517970773362</v>
      </c>
      <c r="T41" s="47" t="s">
        <v>514</v>
      </c>
    </row>
    <row r="42" spans="1:20" s="47" customFormat="1" ht="14.45" x14ac:dyDescent="0.35">
      <c r="A42" s="47" t="s">
        <v>83</v>
      </c>
      <c r="C42" s="47">
        <v>-45.83</v>
      </c>
      <c r="D42" s="47">
        <v>-37.049999999999997</v>
      </c>
      <c r="E42" s="47">
        <v>-33.06</v>
      </c>
      <c r="G42" s="47" t="s">
        <v>87</v>
      </c>
      <c r="J42" s="47">
        <f t="shared" si="0"/>
        <v>-8.7800000000000011</v>
      </c>
      <c r="K42" s="47">
        <f t="shared" si="1"/>
        <v>-12.769999999999996</v>
      </c>
      <c r="L42" s="47">
        <f t="shared" si="2"/>
        <v>-3.9899999999999949</v>
      </c>
      <c r="M42" s="47">
        <f t="shared" si="3"/>
        <v>8.7800000000000011</v>
      </c>
      <c r="N42" s="47">
        <f t="shared" si="4"/>
        <v>1.2369770580296897</v>
      </c>
      <c r="O42" s="47">
        <f t="shared" si="5"/>
        <v>1.1206896551724137</v>
      </c>
      <c r="P42" s="47">
        <f t="shared" si="6"/>
        <v>1.763959045870029E-2</v>
      </c>
      <c r="Q42" s="47">
        <f t="shared" si="7"/>
        <v>0.89912314547131655</v>
      </c>
      <c r="R42" s="47">
        <f t="shared" si="8"/>
        <v>0.24045385118917742</v>
      </c>
      <c r="S42" s="47">
        <f t="shared" si="9"/>
        <v>0.71046700045516653</v>
      </c>
      <c r="T42" s="47" t="s">
        <v>514</v>
      </c>
    </row>
    <row r="43" spans="1:20" s="47" customFormat="1" ht="14.45" x14ac:dyDescent="0.35">
      <c r="A43" s="47" t="s">
        <v>79</v>
      </c>
      <c r="C43" s="47">
        <v>-48.06</v>
      </c>
      <c r="D43" s="47">
        <v>-36.94</v>
      </c>
      <c r="E43" s="47">
        <v>-32.5</v>
      </c>
      <c r="G43" s="47" t="s">
        <v>87</v>
      </c>
      <c r="J43" s="47">
        <f t="shared" si="0"/>
        <v>-11.120000000000005</v>
      </c>
      <c r="K43" s="47">
        <f t="shared" si="1"/>
        <v>-15.560000000000002</v>
      </c>
      <c r="L43" s="47">
        <f t="shared" si="2"/>
        <v>-4.4399999999999977</v>
      </c>
      <c r="M43" s="47">
        <f t="shared" si="3"/>
        <v>11.120000000000005</v>
      </c>
      <c r="N43" s="47">
        <f t="shared" si="4"/>
        <v>1.3010286951813754</v>
      </c>
      <c r="O43" s="47">
        <f t="shared" si="5"/>
        <v>1.1366153846153846</v>
      </c>
      <c r="P43" s="47">
        <f t="shared" si="6"/>
        <v>1.5992978675393444E-2</v>
      </c>
      <c r="Q43" s="47">
        <f t="shared" si="7"/>
        <v>0.87671121536079888</v>
      </c>
      <c r="R43" s="47">
        <f t="shared" si="8"/>
        <v>0.22541267859619918</v>
      </c>
      <c r="S43" s="47">
        <f t="shared" si="9"/>
        <v>0.68101928382751542</v>
      </c>
      <c r="T43" s="47" t="s">
        <v>514</v>
      </c>
    </row>
    <row r="44" spans="1:20" s="47" customFormat="1" x14ac:dyDescent="0.25">
      <c r="A44" s="47" t="s">
        <v>85</v>
      </c>
      <c r="C44" s="47">
        <v>-45.56</v>
      </c>
      <c r="D44" s="47">
        <v>-38.159999999999997</v>
      </c>
      <c r="E44" s="47">
        <v>-33.33</v>
      </c>
      <c r="G44" s="47" t="s">
        <v>87</v>
      </c>
      <c r="J44" s="47">
        <f t="shared" si="0"/>
        <v>-7.4000000000000057</v>
      </c>
      <c r="K44" s="47">
        <f t="shared" si="1"/>
        <v>-12.230000000000004</v>
      </c>
      <c r="L44" s="47">
        <f t="shared" si="2"/>
        <v>-4.8299999999999983</v>
      </c>
      <c r="M44" s="47">
        <f t="shared" si="3"/>
        <v>7.4000000000000057</v>
      </c>
      <c r="N44" s="47">
        <f t="shared" si="4"/>
        <v>1.1939203354297696</v>
      </c>
      <c r="O44" s="47">
        <f t="shared" si="5"/>
        <v>1.1449144914491449</v>
      </c>
      <c r="P44" s="47">
        <f t="shared" si="6"/>
        <v>1.8384039108285458E-2</v>
      </c>
      <c r="Q44" s="47">
        <f t="shared" si="7"/>
        <v>0.91519223214223433</v>
      </c>
      <c r="R44" s="47">
        <f t="shared" si="8"/>
        <v>0.24385425812115888</v>
      </c>
      <c r="S44" s="47">
        <f t="shared" si="9"/>
        <v>0.66631692199100367</v>
      </c>
      <c r="T44" s="47" t="s">
        <v>514</v>
      </c>
    </row>
    <row r="45" spans="1:20" s="47" customFormat="1" x14ac:dyDescent="0.25">
      <c r="A45" s="47" t="s">
        <v>86</v>
      </c>
      <c r="C45" s="47">
        <v>-46.67</v>
      </c>
      <c r="D45" s="47">
        <v>-36.53</v>
      </c>
      <c r="E45" s="47">
        <v>-33.33</v>
      </c>
      <c r="G45" s="47" t="s">
        <v>87</v>
      </c>
      <c r="J45" s="47">
        <f t="shared" si="0"/>
        <v>-10.14</v>
      </c>
      <c r="K45" s="47">
        <f t="shared" si="1"/>
        <v>-13.340000000000003</v>
      </c>
      <c r="L45" s="47">
        <f t="shared" si="2"/>
        <v>-3.2000000000000028</v>
      </c>
      <c r="M45" s="47">
        <f t="shared" si="3"/>
        <v>10.14</v>
      </c>
      <c r="N45" s="47">
        <f t="shared" si="4"/>
        <v>1.2775800711743772</v>
      </c>
      <c r="O45" s="47">
        <f t="shared" si="5"/>
        <v>1.0960096009600961</v>
      </c>
      <c r="P45" s="47">
        <f t="shared" si="6"/>
        <v>1.6771583565758037E-2</v>
      </c>
      <c r="Q45" s="47">
        <f t="shared" si="7"/>
        <v>0.88472018458602353</v>
      </c>
      <c r="R45" s="47">
        <f t="shared" si="8"/>
        <v>0.23805442468395113</v>
      </c>
      <c r="S45" s="47">
        <f t="shared" si="9"/>
        <v>0.75955097288226947</v>
      </c>
      <c r="T45" s="47" t="s">
        <v>514</v>
      </c>
    </row>
    <row r="46" spans="1:20" s="47" customFormat="1" x14ac:dyDescent="0.25">
      <c r="A46" s="47" t="s">
        <v>92</v>
      </c>
      <c r="B46" s="47" t="s">
        <v>62</v>
      </c>
      <c r="C46" s="47">
        <v>-44.8</v>
      </c>
      <c r="D46" s="47">
        <v>-31.6</v>
      </c>
      <c r="E46" s="47">
        <v>-29.8</v>
      </c>
      <c r="G46" s="47" t="s">
        <v>91</v>
      </c>
      <c r="J46" s="47">
        <f t="shared" si="0"/>
        <v>-13.199999999999996</v>
      </c>
      <c r="K46" s="47">
        <f t="shared" si="1"/>
        <v>-14.999999999999996</v>
      </c>
      <c r="L46" s="47">
        <f t="shared" si="2"/>
        <v>-1.8000000000000007</v>
      </c>
      <c r="M46" s="47">
        <f t="shared" si="3"/>
        <v>13.199999999999996</v>
      </c>
      <c r="N46" s="47">
        <f t="shared" si="4"/>
        <v>1.4177215189873416</v>
      </c>
      <c r="O46" s="47">
        <f t="shared" si="5"/>
        <v>1.0604026845637584</v>
      </c>
      <c r="P46" s="47">
        <f t="shared" si="6"/>
        <v>1.5744579081632657E-2</v>
      </c>
      <c r="Q46" s="47">
        <f t="shared" si="7"/>
        <v>0.83985542973606053</v>
      </c>
      <c r="R46" s="47">
        <f t="shared" si="8"/>
        <v>0.22172619047619049</v>
      </c>
      <c r="S46" s="47">
        <f t="shared" si="9"/>
        <v>0.8386631179277908</v>
      </c>
    </row>
    <row r="47" spans="1:20" s="47" customFormat="1" x14ac:dyDescent="0.25">
      <c r="A47" s="47" t="s">
        <v>93</v>
      </c>
      <c r="B47" s="47" t="s">
        <v>62</v>
      </c>
      <c r="C47" s="47">
        <v>-44.8</v>
      </c>
      <c r="D47" s="47">
        <v>-31.7</v>
      </c>
      <c r="E47" s="47">
        <v>-29.7</v>
      </c>
      <c r="G47" s="47" t="s">
        <v>91</v>
      </c>
      <c r="J47" s="47">
        <f t="shared" si="0"/>
        <v>-13.099999999999998</v>
      </c>
      <c r="K47" s="47">
        <f t="shared" si="1"/>
        <v>-15.099999999999998</v>
      </c>
      <c r="L47" s="47">
        <f t="shared" si="2"/>
        <v>-2</v>
      </c>
      <c r="M47" s="47">
        <f t="shared" si="3"/>
        <v>13.099999999999998</v>
      </c>
      <c r="N47" s="47">
        <f t="shared" si="4"/>
        <v>1.4132492113564668</v>
      </c>
      <c r="O47" s="47">
        <f t="shared" si="5"/>
        <v>1.0673400673400673</v>
      </c>
      <c r="P47" s="47">
        <f t="shared" si="6"/>
        <v>1.5794403698979595E-2</v>
      </c>
      <c r="Q47" s="47">
        <f t="shared" si="7"/>
        <v>0.8411832652367055</v>
      </c>
      <c r="R47" s="47">
        <f t="shared" si="8"/>
        <v>0.22098214285714288</v>
      </c>
      <c r="S47" s="47">
        <f t="shared" si="9"/>
        <v>0.82241601973290657</v>
      </c>
    </row>
    <row r="48" spans="1:20" s="47" customFormat="1" x14ac:dyDescent="0.25">
      <c r="A48" s="47" t="s">
        <v>94</v>
      </c>
      <c r="B48" s="47" t="s">
        <v>62</v>
      </c>
      <c r="C48" s="47">
        <v>-45.5</v>
      </c>
      <c r="D48" s="47">
        <v>-32.6</v>
      </c>
      <c r="E48" s="47">
        <v>-30.5</v>
      </c>
      <c r="G48" s="47" t="s">
        <v>91</v>
      </c>
      <c r="J48" s="47">
        <f t="shared" si="0"/>
        <v>-12.899999999999999</v>
      </c>
      <c r="K48" s="47">
        <f t="shared" si="1"/>
        <v>-15</v>
      </c>
      <c r="L48" s="47">
        <f t="shared" si="2"/>
        <v>-2.1000000000000014</v>
      </c>
      <c r="M48" s="47">
        <f t="shared" si="3"/>
        <v>12.899999999999999</v>
      </c>
      <c r="N48" s="47">
        <f t="shared" si="4"/>
        <v>1.3957055214723926</v>
      </c>
      <c r="O48" s="47">
        <f t="shared" si="5"/>
        <v>1.0688524590163935</v>
      </c>
      <c r="P48" s="47">
        <f t="shared" si="6"/>
        <v>1.5746890472165199E-2</v>
      </c>
      <c r="Q48" s="47">
        <f t="shared" si="7"/>
        <v>0.84645349339672316</v>
      </c>
      <c r="R48" s="47">
        <f t="shared" si="8"/>
        <v>0.22344322344322343</v>
      </c>
      <c r="S48" s="47">
        <f t="shared" si="9"/>
        <v>0.81892988091892671</v>
      </c>
    </row>
    <row r="49" spans="1:19" s="47" customFormat="1" x14ac:dyDescent="0.25">
      <c r="A49" s="47" t="s">
        <v>95</v>
      </c>
      <c r="B49" s="47" t="s">
        <v>62</v>
      </c>
      <c r="C49" s="47">
        <v>-44.5</v>
      </c>
      <c r="D49" s="47">
        <v>-31.9</v>
      </c>
      <c r="E49" s="47">
        <v>-29.9</v>
      </c>
      <c r="G49" s="47" t="s">
        <v>91</v>
      </c>
      <c r="J49" s="47">
        <f t="shared" si="0"/>
        <v>-12.600000000000001</v>
      </c>
      <c r="K49" s="47">
        <f t="shared" si="1"/>
        <v>-14.600000000000001</v>
      </c>
      <c r="L49" s="47">
        <f t="shared" si="2"/>
        <v>-2</v>
      </c>
      <c r="M49" s="47">
        <f t="shared" si="3"/>
        <v>12.600000000000001</v>
      </c>
      <c r="N49" s="47">
        <f t="shared" si="4"/>
        <v>1.3949843260188088</v>
      </c>
      <c r="O49" s="47">
        <f t="shared" si="5"/>
        <v>1.0668896321070234</v>
      </c>
      <c r="P49" s="47">
        <f t="shared" si="6"/>
        <v>1.6109077136725162E-2</v>
      </c>
      <c r="Q49" s="47">
        <f t="shared" si="7"/>
        <v>0.84667226988030597</v>
      </c>
      <c r="R49" s="47">
        <f t="shared" si="8"/>
        <v>0.22397003745318353</v>
      </c>
      <c r="S49" s="47">
        <f t="shared" si="9"/>
        <v>0.82345811882837283</v>
      </c>
    </row>
    <row r="50" spans="1:19" s="47" customFormat="1" x14ac:dyDescent="0.25">
      <c r="A50" s="47" t="s">
        <v>96</v>
      </c>
      <c r="B50" s="47" t="s">
        <v>62</v>
      </c>
      <c r="C50" s="47">
        <v>-45.4</v>
      </c>
      <c r="D50" s="47">
        <v>-32.299999999999997</v>
      </c>
      <c r="E50" s="47">
        <v>-30</v>
      </c>
      <c r="G50" s="47" t="s">
        <v>91</v>
      </c>
      <c r="J50" s="47">
        <f t="shared" si="0"/>
        <v>-13.100000000000001</v>
      </c>
      <c r="K50" s="47">
        <f t="shared" si="1"/>
        <v>-15.399999999999999</v>
      </c>
      <c r="L50" s="47">
        <f t="shared" si="2"/>
        <v>-2.2999999999999972</v>
      </c>
      <c r="M50" s="47">
        <f t="shared" si="3"/>
        <v>13.100000000000001</v>
      </c>
      <c r="N50" s="47">
        <f t="shared" si="4"/>
        <v>1.4055727554179567</v>
      </c>
      <c r="O50" s="47">
        <f t="shared" si="5"/>
        <v>1.0766666666666667</v>
      </c>
      <c r="P50" s="47">
        <f t="shared" si="6"/>
        <v>1.5670787323642996E-2</v>
      </c>
      <c r="Q50" s="47">
        <f t="shared" si="7"/>
        <v>0.84347717485026952</v>
      </c>
      <c r="R50" s="47">
        <f t="shared" si="8"/>
        <v>0.22026431718061676</v>
      </c>
      <c r="S50" s="47">
        <f t="shared" si="9"/>
        <v>0.80122814624265404</v>
      </c>
    </row>
    <row r="51" spans="1:19" s="47" customFormat="1" x14ac:dyDescent="0.25">
      <c r="A51" s="47" t="s">
        <v>97</v>
      </c>
      <c r="B51" s="47" t="s">
        <v>62</v>
      </c>
      <c r="C51" s="47">
        <v>-45.4</v>
      </c>
      <c r="D51" s="47">
        <v>-32.6</v>
      </c>
      <c r="E51" s="47">
        <v>-30.6</v>
      </c>
      <c r="G51" s="47" t="s">
        <v>91</v>
      </c>
      <c r="J51" s="47">
        <f t="shared" si="0"/>
        <v>-12.799999999999997</v>
      </c>
      <c r="K51" s="47">
        <f t="shared" si="1"/>
        <v>-14.799999999999997</v>
      </c>
      <c r="L51" s="47">
        <f t="shared" si="2"/>
        <v>-2</v>
      </c>
      <c r="M51" s="47">
        <f t="shared" si="3"/>
        <v>12.799999999999997</v>
      </c>
      <c r="N51" s="47">
        <f t="shared" si="4"/>
        <v>1.3926380368098159</v>
      </c>
      <c r="O51" s="47">
        <f t="shared" si="5"/>
        <v>1.065359477124183</v>
      </c>
      <c r="P51" s="47">
        <f t="shared" si="6"/>
        <v>1.5816336431912128E-2</v>
      </c>
      <c r="Q51" s="47">
        <f t="shared" si="7"/>
        <v>0.84738519812940483</v>
      </c>
      <c r="R51" s="47">
        <f t="shared" si="8"/>
        <v>0.22466960352422907</v>
      </c>
      <c r="S51" s="47">
        <f t="shared" si="9"/>
        <v>0.82701136778481876</v>
      </c>
    </row>
    <row r="52" spans="1:19" s="47" customFormat="1" x14ac:dyDescent="0.25">
      <c r="A52" s="47" t="s">
        <v>100</v>
      </c>
      <c r="B52" s="47" t="s">
        <v>62</v>
      </c>
      <c r="C52" s="47">
        <v>-45.6</v>
      </c>
      <c r="D52" s="47">
        <v>-32.4</v>
      </c>
      <c r="E52" s="47">
        <v>-29.8</v>
      </c>
      <c r="G52" s="47" t="s">
        <v>91</v>
      </c>
      <c r="J52" s="47">
        <f t="shared" si="0"/>
        <v>-13.200000000000003</v>
      </c>
      <c r="K52" s="47">
        <f t="shared" si="1"/>
        <v>-15.8</v>
      </c>
      <c r="L52" s="47">
        <f t="shared" si="2"/>
        <v>-2.5999999999999979</v>
      </c>
      <c r="M52" s="47">
        <f t="shared" si="3"/>
        <v>13.200000000000003</v>
      </c>
      <c r="N52" s="47">
        <f t="shared" si="4"/>
        <v>1.4074074074074074</v>
      </c>
      <c r="O52" s="47">
        <f t="shared" si="5"/>
        <v>1.087248322147651</v>
      </c>
      <c r="P52" s="47">
        <f t="shared" si="6"/>
        <v>1.5581717451523544E-2</v>
      </c>
      <c r="Q52" s="47">
        <f t="shared" si="7"/>
        <v>0.84292723042352458</v>
      </c>
      <c r="R52" s="47">
        <f t="shared" si="8"/>
        <v>0.21783625730994152</v>
      </c>
      <c r="S52" s="47">
        <f t="shared" si="9"/>
        <v>0.77806120528901634</v>
      </c>
    </row>
    <row r="53" spans="1:19" s="47" customFormat="1" x14ac:dyDescent="0.25">
      <c r="A53" s="47" t="s">
        <v>101</v>
      </c>
      <c r="B53" s="47" t="s">
        <v>62</v>
      </c>
      <c r="C53" s="47">
        <v>-45.8</v>
      </c>
      <c r="D53" s="47">
        <v>-33.1</v>
      </c>
      <c r="E53" s="47">
        <v>-30.8</v>
      </c>
      <c r="G53" s="47" t="s">
        <v>91</v>
      </c>
      <c r="J53" s="47">
        <f t="shared" si="0"/>
        <v>-12.699999999999996</v>
      </c>
      <c r="K53" s="47">
        <f t="shared" si="1"/>
        <v>-14.999999999999996</v>
      </c>
      <c r="L53" s="47">
        <f t="shared" si="2"/>
        <v>-2.3000000000000007</v>
      </c>
      <c r="M53" s="47">
        <f t="shared" si="3"/>
        <v>12.699999999999996</v>
      </c>
      <c r="N53" s="47">
        <f t="shared" si="4"/>
        <v>1.3836858006042294</v>
      </c>
      <c r="O53" s="47">
        <f t="shared" si="5"/>
        <v>1.0746753246753247</v>
      </c>
      <c r="P53" s="47">
        <f t="shared" si="6"/>
        <v>1.5779638069449479E-2</v>
      </c>
      <c r="Q53" s="47">
        <f t="shared" si="7"/>
        <v>0.85012200511502234</v>
      </c>
      <c r="R53" s="47">
        <f t="shared" si="8"/>
        <v>0.22416302765647744</v>
      </c>
      <c r="S53" s="47">
        <f t="shared" si="9"/>
        <v>0.80569036145930495</v>
      </c>
    </row>
    <row r="54" spans="1:19" s="47" customFormat="1" x14ac:dyDescent="0.25">
      <c r="A54" s="47" t="s">
        <v>102</v>
      </c>
      <c r="B54" s="47" t="s">
        <v>62</v>
      </c>
      <c r="C54" s="47">
        <v>-45.5</v>
      </c>
      <c r="D54" s="47">
        <v>-32.4</v>
      </c>
      <c r="E54" s="47">
        <v>-30</v>
      </c>
      <c r="G54" s="47" t="s">
        <v>91</v>
      </c>
      <c r="J54" s="47">
        <f t="shared" si="0"/>
        <v>-13.100000000000001</v>
      </c>
      <c r="K54" s="47">
        <f t="shared" si="1"/>
        <v>-15.5</v>
      </c>
      <c r="L54" s="47">
        <f t="shared" si="2"/>
        <v>-2.3999999999999986</v>
      </c>
      <c r="M54" s="47">
        <f t="shared" si="3"/>
        <v>13.100000000000001</v>
      </c>
      <c r="N54" s="47">
        <f t="shared" si="4"/>
        <v>1.404320987654321</v>
      </c>
      <c r="O54" s="47">
        <f t="shared" si="5"/>
        <v>1.0799999999999998</v>
      </c>
      <c r="P54" s="47">
        <f t="shared" si="6"/>
        <v>1.5650283782151914E-2</v>
      </c>
      <c r="Q54" s="47">
        <f t="shared" si="7"/>
        <v>0.84385301568929183</v>
      </c>
      <c r="R54" s="47">
        <f t="shared" si="8"/>
        <v>0.21978021978021978</v>
      </c>
      <c r="S54" s="47">
        <f t="shared" si="9"/>
        <v>0.79383224102016969</v>
      </c>
    </row>
    <row r="55" spans="1:19" s="47" customFormat="1" x14ac:dyDescent="0.25">
      <c r="A55" s="47" t="s">
        <v>103</v>
      </c>
      <c r="B55" s="47" t="s">
        <v>62</v>
      </c>
      <c r="C55" s="47">
        <v>-46.3</v>
      </c>
      <c r="D55" s="47">
        <v>-34.700000000000003</v>
      </c>
      <c r="E55" s="47">
        <v>-31.8</v>
      </c>
      <c r="G55" s="47" t="s">
        <v>91</v>
      </c>
      <c r="J55" s="47">
        <f t="shared" si="0"/>
        <v>-11.599999999999994</v>
      </c>
      <c r="K55" s="47">
        <f t="shared" si="1"/>
        <v>-14.499999999999996</v>
      </c>
      <c r="L55" s="47">
        <f t="shared" si="2"/>
        <v>-2.9000000000000021</v>
      </c>
      <c r="M55" s="47">
        <f t="shared" si="3"/>
        <v>11.599999999999994</v>
      </c>
      <c r="N55" s="47">
        <f t="shared" si="4"/>
        <v>1.334293948126801</v>
      </c>
      <c r="O55" s="47">
        <f t="shared" si="5"/>
        <v>1.0911949685534592</v>
      </c>
      <c r="P55" s="47">
        <f t="shared" si="6"/>
        <v>1.6187041969687784E-2</v>
      </c>
      <c r="Q55" s="47">
        <f t="shared" si="7"/>
        <v>0.86571360344893755</v>
      </c>
      <c r="R55" s="47">
        <f t="shared" si="8"/>
        <v>0.2289416846652268</v>
      </c>
      <c r="S55" s="47">
        <f t="shared" si="9"/>
        <v>0.76964940077075905</v>
      </c>
    </row>
    <row r="56" spans="1:19" s="47" customFormat="1" x14ac:dyDescent="0.25">
      <c r="A56" s="47" t="s">
        <v>104</v>
      </c>
      <c r="B56" s="47" t="s">
        <v>62</v>
      </c>
      <c r="C56" s="47">
        <v>-46.7</v>
      </c>
      <c r="D56" s="47">
        <v>-34.799999999999997</v>
      </c>
      <c r="E56" s="47">
        <v>-32</v>
      </c>
      <c r="G56" s="47" t="s">
        <v>91</v>
      </c>
      <c r="J56" s="47">
        <f t="shared" si="0"/>
        <v>-11.900000000000006</v>
      </c>
      <c r="K56" s="47">
        <f t="shared" si="1"/>
        <v>-14.700000000000003</v>
      </c>
      <c r="L56" s="47">
        <f t="shared" si="2"/>
        <v>-2.7999999999999972</v>
      </c>
      <c r="M56" s="47">
        <f t="shared" si="3"/>
        <v>11.900000000000006</v>
      </c>
      <c r="N56" s="47">
        <f t="shared" si="4"/>
        <v>1.3419540229885059</v>
      </c>
      <c r="O56" s="47">
        <f t="shared" si="5"/>
        <v>1.0874999999999999</v>
      </c>
      <c r="P56" s="47">
        <f t="shared" si="6"/>
        <v>1.5956788283682345E-2</v>
      </c>
      <c r="Q56" s="47">
        <f t="shared" si="7"/>
        <v>0.86323925585434635</v>
      </c>
      <c r="R56" s="47">
        <f t="shared" si="8"/>
        <v>0.22840827980014275</v>
      </c>
      <c r="S56" s="47">
        <f t="shared" si="9"/>
        <v>0.77752113505936982</v>
      </c>
    </row>
    <row r="57" spans="1:19" s="47" customFormat="1" x14ac:dyDescent="0.25">
      <c r="A57" s="47" t="s">
        <v>105</v>
      </c>
      <c r="B57" s="47" t="s">
        <v>62</v>
      </c>
      <c r="C57" s="47">
        <v>-45.4</v>
      </c>
      <c r="D57" s="47">
        <v>-33.9</v>
      </c>
      <c r="E57" s="47">
        <v>-31.4</v>
      </c>
      <c r="G57" s="47" t="s">
        <v>91</v>
      </c>
      <c r="J57" s="47">
        <f t="shared" si="0"/>
        <v>-11.5</v>
      </c>
      <c r="K57" s="47">
        <f t="shared" si="1"/>
        <v>-14</v>
      </c>
      <c r="L57" s="47">
        <f t="shared" si="2"/>
        <v>-2.5</v>
      </c>
      <c r="M57" s="47">
        <f t="shared" si="3"/>
        <v>11.5</v>
      </c>
      <c r="N57" s="47">
        <f t="shared" si="4"/>
        <v>1.3392330383480826</v>
      </c>
      <c r="O57" s="47">
        <f t="shared" si="5"/>
        <v>1.0796178343949046</v>
      </c>
      <c r="P57" s="47">
        <f t="shared" si="6"/>
        <v>1.644704923441169E-2</v>
      </c>
      <c r="Q57" s="47">
        <f t="shared" si="7"/>
        <v>0.8641157533816235</v>
      </c>
      <c r="R57" s="47">
        <f t="shared" si="8"/>
        <v>0.23054331864904551</v>
      </c>
      <c r="S57" s="47">
        <f t="shared" si="9"/>
        <v>0.79467554715476074</v>
      </c>
    </row>
    <row r="58" spans="1:19" s="47" customFormat="1" x14ac:dyDescent="0.25">
      <c r="A58" s="47" t="s">
        <v>106</v>
      </c>
      <c r="B58" s="47" t="s">
        <v>62</v>
      </c>
      <c r="C58" s="47">
        <v>-45.5</v>
      </c>
      <c r="D58" s="47">
        <v>-33.9</v>
      </c>
      <c r="E58" s="47">
        <v>-31.2</v>
      </c>
      <c r="G58" s="47" t="s">
        <v>91</v>
      </c>
      <c r="J58" s="47">
        <f t="shared" si="0"/>
        <v>-11.600000000000001</v>
      </c>
      <c r="K58" s="47">
        <f t="shared" si="1"/>
        <v>-14.3</v>
      </c>
      <c r="L58" s="47">
        <f t="shared" si="2"/>
        <v>-2.6999999999999993</v>
      </c>
      <c r="M58" s="47">
        <f t="shared" si="3"/>
        <v>11.600000000000001</v>
      </c>
      <c r="N58" s="47">
        <f t="shared" si="4"/>
        <v>1.3421828908554574</v>
      </c>
      <c r="O58" s="47">
        <f t="shared" si="5"/>
        <v>1.0865384615384615</v>
      </c>
      <c r="P58" s="47">
        <f t="shared" si="6"/>
        <v>1.637483395725154E-2</v>
      </c>
      <c r="Q58" s="47">
        <f t="shared" si="7"/>
        <v>0.86316565331050166</v>
      </c>
      <c r="R58" s="47">
        <f t="shared" si="8"/>
        <v>0.22857142857142856</v>
      </c>
      <c r="S58" s="47">
        <f t="shared" si="9"/>
        <v>0.77958717774033759</v>
      </c>
    </row>
    <row r="59" spans="1:19" s="47" customFormat="1" x14ac:dyDescent="0.25">
      <c r="A59" s="47" t="s">
        <v>107</v>
      </c>
      <c r="B59" s="47" t="s">
        <v>62</v>
      </c>
      <c r="C59" s="47">
        <v>-45.6</v>
      </c>
      <c r="D59" s="47">
        <v>-33.5</v>
      </c>
      <c r="E59" s="47">
        <v>-30.9</v>
      </c>
      <c r="G59" s="47" t="s">
        <v>91</v>
      </c>
      <c r="J59" s="47">
        <f t="shared" si="0"/>
        <v>-12.100000000000001</v>
      </c>
      <c r="K59" s="47">
        <f t="shared" si="1"/>
        <v>-14.700000000000003</v>
      </c>
      <c r="L59" s="47">
        <f t="shared" si="2"/>
        <v>-2.6000000000000014</v>
      </c>
      <c r="M59" s="47">
        <f t="shared" si="3"/>
        <v>12.100000000000001</v>
      </c>
      <c r="N59" s="47">
        <f t="shared" si="4"/>
        <v>1.3611940298507463</v>
      </c>
      <c r="O59" s="47">
        <f t="shared" si="5"/>
        <v>1.0841423948220066</v>
      </c>
      <c r="P59" s="47">
        <f t="shared" si="6"/>
        <v>1.6110726377346875E-2</v>
      </c>
      <c r="Q59" s="47">
        <f t="shared" si="7"/>
        <v>0.85711674981125974</v>
      </c>
      <c r="R59" s="47">
        <f t="shared" si="8"/>
        <v>0.22587719298245612</v>
      </c>
      <c r="S59" s="47">
        <f t="shared" si="9"/>
        <v>0.7847675146211468</v>
      </c>
    </row>
    <row r="60" spans="1:19" s="47" customFormat="1" x14ac:dyDescent="0.25">
      <c r="A60" s="47" t="s">
        <v>98</v>
      </c>
      <c r="B60" s="47" t="s">
        <v>109</v>
      </c>
      <c r="C60" s="47">
        <v>-44.9</v>
      </c>
      <c r="D60" s="47">
        <v>-33.6</v>
      </c>
      <c r="E60" s="47">
        <v>-30.6</v>
      </c>
      <c r="G60" s="47" t="s">
        <v>91</v>
      </c>
      <c r="J60" s="47">
        <f t="shared" si="0"/>
        <v>-11.299999999999997</v>
      </c>
      <c r="K60" s="47">
        <f t="shared" si="1"/>
        <v>-14.299999999999997</v>
      </c>
      <c r="L60" s="47">
        <f t="shared" si="2"/>
        <v>-3</v>
      </c>
      <c r="M60" s="47">
        <f t="shared" si="3"/>
        <v>11.299999999999997</v>
      </c>
      <c r="N60" s="47">
        <f t="shared" si="4"/>
        <v>1.3363095238095237</v>
      </c>
      <c r="O60" s="47">
        <f t="shared" si="5"/>
        <v>1.0980392156862746</v>
      </c>
      <c r="P60" s="47">
        <f t="shared" si="6"/>
        <v>1.6666583995119076E-2</v>
      </c>
      <c r="Q60" s="47">
        <f t="shared" si="7"/>
        <v>0.86506047267277586</v>
      </c>
      <c r="R60" s="47">
        <f t="shared" si="8"/>
        <v>0.22717149220489982</v>
      </c>
      <c r="S60" s="47">
        <f t="shared" si="9"/>
        <v>0.75534689322157422</v>
      </c>
    </row>
    <row r="61" spans="1:19" s="47" customFormat="1" x14ac:dyDescent="0.25">
      <c r="A61" s="47" t="s">
        <v>99</v>
      </c>
      <c r="B61" s="47" t="s">
        <v>109</v>
      </c>
      <c r="C61" s="47">
        <v>-45.6</v>
      </c>
      <c r="D61" s="47">
        <v>-34.799999999999997</v>
      </c>
      <c r="E61" s="47">
        <v>-32</v>
      </c>
      <c r="G61" s="47" t="s">
        <v>91</v>
      </c>
      <c r="J61" s="47">
        <f t="shared" si="0"/>
        <v>-10.800000000000004</v>
      </c>
      <c r="K61" s="47">
        <f t="shared" si="1"/>
        <v>-13.600000000000001</v>
      </c>
      <c r="L61" s="47">
        <f t="shared" si="2"/>
        <v>-2.7999999999999972</v>
      </c>
      <c r="M61" s="47">
        <f t="shared" si="3"/>
        <v>10.800000000000004</v>
      </c>
      <c r="N61" s="47">
        <f t="shared" si="4"/>
        <v>1.3103448275862071</v>
      </c>
      <c r="O61" s="47">
        <f t="shared" si="5"/>
        <v>1.0874999999999999</v>
      </c>
      <c r="P61" s="47">
        <f t="shared" si="6"/>
        <v>1.673591874422899E-2</v>
      </c>
      <c r="Q61" s="47">
        <f t="shared" si="7"/>
        <v>0.87358908803672797</v>
      </c>
      <c r="R61" s="47">
        <f t="shared" si="8"/>
        <v>0.23391812865497075</v>
      </c>
      <c r="S61" s="47">
        <f t="shared" si="9"/>
        <v>0.77752113505936982</v>
      </c>
    </row>
    <row r="62" spans="1:19" s="47" customFormat="1" x14ac:dyDescent="0.25">
      <c r="A62" s="47" t="s">
        <v>110</v>
      </c>
      <c r="B62" s="47" t="s">
        <v>111</v>
      </c>
      <c r="C62" s="47">
        <v>-40</v>
      </c>
      <c r="D62" s="47">
        <v>-25.1</v>
      </c>
      <c r="E62" s="47">
        <v>-22.1</v>
      </c>
      <c r="G62" s="47" t="s">
        <v>113</v>
      </c>
      <c r="J62" s="47">
        <f t="shared" si="0"/>
        <v>-14.899999999999999</v>
      </c>
      <c r="K62" s="47">
        <f t="shared" si="1"/>
        <v>-17.899999999999999</v>
      </c>
      <c r="L62" s="47">
        <f t="shared" si="2"/>
        <v>-3</v>
      </c>
      <c r="M62" s="47">
        <f t="shared" si="3"/>
        <v>14.899999999999999</v>
      </c>
      <c r="N62" s="47">
        <f t="shared" si="4"/>
        <v>1.593625498007968</v>
      </c>
      <c r="O62" s="47">
        <f t="shared" si="5"/>
        <v>1.1357466063348416</v>
      </c>
      <c r="P62" s="47">
        <f t="shared" si="6"/>
        <v>1.56875E-2</v>
      </c>
      <c r="Q62" s="47">
        <f t="shared" si="7"/>
        <v>0.79214897588774302</v>
      </c>
      <c r="R62" s="47">
        <f t="shared" si="8"/>
        <v>0.18416666666666667</v>
      </c>
      <c r="S62" s="47">
        <f t="shared" si="9"/>
        <v>0.68258329675536045</v>
      </c>
    </row>
    <row r="63" spans="1:19" s="47" customFormat="1" x14ac:dyDescent="0.25">
      <c r="A63" s="47" t="s">
        <v>62</v>
      </c>
      <c r="B63" s="47" t="s">
        <v>114</v>
      </c>
      <c r="C63" s="47">
        <v>-47.033317360686574</v>
      </c>
      <c r="D63" s="47">
        <v>-42.527999999999999</v>
      </c>
      <c r="E63" s="47">
        <v>-31.95</v>
      </c>
      <c r="G63" s="47" t="s">
        <v>112</v>
      </c>
      <c r="J63" s="47">
        <f t="shared" si="0"/>
        <v>-4.5053173606865755</v>
      </c>
      <c r="K63" s="47">
        <f t="shared" si="1"/>
        <v>-15.083317360686575</v>
      </c>
      <c r="L63" s="47">
        <f t="shared" si="2"/>
        <v>-10.577999999999999</v>
      </c>
      <c r="M63" s="47">
        <f t="shared" si="3"/>
        <v>4.5053173606865755</v>
      </c>
      <c r="N63" s="47">
        <f t="shared" si="4"/>
        <v>1.105937673078597</v>
      </c>
      <c r="O63" s="47">
        <f t="shared" si="5"/>
        <v>1.3310798122065728</v>
      </c>
      <c r="P63" s="47">
        <f t="shared" si="6"/>
        <v>1.9224884360924111E-2</v>
      </c>
      <c r="Q63" s="47">
        <f t="shared" si="7"/>
        <v>0.95089962002823614</v>
      </c>
      <c r="R63" s="47">
        <f t="shared" si="8"/>
        <v>0.22643522927221682</v>
      </c>
      <c r="S63" s="47">
        <f t="shared" si="9"/>
        <v>0.42402133563518729</v>
      </c>
    </row>
    <row r="64" spans="1:19" s="47" customFormat="1" x14ac:dyDescent="0.25">
      <c r="A64" s="80" t="s">
        <v>533</v>
      </c>
      <c r="C64" s="81">
        <v>-47.34833756784689</v>
      </c>
      <c r="D64" s="81">
        <v>-34.356999999999999</v>
      </c>
      <c r="E64" s="81">
        <v>-32.104999999999997</v>
      </c>
      <c r="F64" s="81">
        <v>-30.890999999999998</v>
      </c>
      <c r="G64" s="81">
        <v>-30.077999999999999</v>
      </c>
      <c r="J64" s="47">
        <f t="shared" si="0"/>
        <v>-12.991337567846891</v>
      </c>
      <c r="K64" s="47">
        <f t="shared" si="1"/>
        <v>-15.243337567846893</v>
      </c>
      <c r="L64" s="47">
        <f t="shared" si="2"/>
        <v>-2.2520000000000024</v>
      </c>
    </row>
    <row r="65" spans="1:20" s="47" customFormat="1" x14ac:dyDescent="0.25">
      <c r="A65" s="80" t="s">
        <v>534</v>
      </c>
      <c r="C65" s="81">
        <v>-46.91199432756401</v>
      </c>
      <c r="D65" s="81">
        <v>-36.905000000000001</v>
      </c>
      <c r="E65" s="81">
        <v>-32.57</v>
      </c>
      <c r="F65" s="81">
        <v>-32.301000000000002</v>
      </c>
      <c r="G65" s="81">
        <v>-30.728999999999999</v>
      </c>
      <c r="J65" s="47">
        <f t="shared" si="0"/>
        <v>-10.006994327564009</v>
      </c>
      <c r="K65" s="47">
        <f t="shared" si="1"/>
        <v>-14.341994327564009</v>
      </c>
      <c r="L65" s="47">
        <f t="shared" si="2"/>
        <v>-4.3350000000000009</v>
      </c>
    </row>
    <row r="66" spans="1:20" s="47" customFormat="1" x14ac:dyDescent="0.25">
      <c r="A66" s="80" t="s">
        <v>535</v>
      </c>
      <c r="C66" s="81">
        <v>-46.170842534722809</v>
      </c>
      <c r="D66" s="81">
        <v>-36.207999999999998</v>
      </c>
      <c r="E66" s="81">
        <v>-32.645000000000003</v>
      </c>
      <c r="F66" s="81">
        <v>-27.978000000000002</v>
      </c>
      <c r="G66" s="81">
        <v>-30.524000000000001</v>
      </c>
      <c r="J66" s="47">
        <f t="shared" si="0"/>
        <v>-9.9628425347228102</v>
      </c>
      <c r="K66" s="47">
        <f t="shared" si="1"/>
        <v>-13.525842534722806</v>
      </c>
      <c r="L66" s="47">
        <f t="shared" si="2"/>
        <v>-3.5629999999999953</v>
      </c>
    </row>
    <row r="67" spans="1:20" s="47" customFormat="1" x14ac:dyDescent="0.25">
      <c r="A67" s="80" t="s">
        <v>536</v>
      </c>
      <c r="C67" s="81">
        <v>-41.690049976277159</v>
      </c>
      <c r="D67" s="81">
        <v>-34.741</v>
      </c>
      <c r="E67" s="81">
        <v>-31.902999999999999</v>
      </c>
      <c r="F67" s="81">
        <v>-29.120999999999999</v>
      </c>
      <c r="G67" s="81">
        <v>-30.927</v>
      </c>
      <c r="J67" s="47">
        <f t="shared" ref="J67" si="10">C67-D67</f>
        <v>-6.9490499762771591</v>
      </c>
      <c r="K67" s="47">
        <f t="shared" ref="K67" si="11">C67-E67</f>
        <v>-9.7870499762771601</v>
      </c>
      <c r="L67" s="47">
        <f t="shared" ref="L67" si="12">D67-E67</f>
        <v>-2.838000000000001</v>
      </c>
    </row>
    <row r="68" spans="1:20" s="54" customFormat="1" x14ac:dyDescent="0.25">
      <c r="A68" s="54" t="s">
        <v>133</v>
      </c>
      <c r="B68" s="54" t="s">
        <v>130</v>
      </c>
      <c r="C68" s="54">
        <v>-46.2</v>
      </c>
      <c r="D68" s="54">
        <v>-34.6</v>
      </c>
      <c r="E68" s="54">
        <v>-33.5</v>
      </c>
      <c r="G68" s="54" t="s">
        <v>131</v>
      </c>
      <c r="J68" s="54">
        <f t="shared" ref="J68:J131" si="13">C68-D68</f>
        <v>-11.600000000000001</v>
      </c>
      <c r="K68" s="54">
        <f t="shared" ref="K68:K131" si="14">C68-E68</f>
        <v>-12.700000000000003</v>
      </c>
      <c r="L68" s="54">
        <f t="shared" ref="L68:L131" si="15">D68-E68</f>
        <v>-1.1000000000000014</v>
      </c>
      <c r="M68" s="54">
        <f t="shared" ref="M68:M131" si="16">D68-C68</f>
        <v>11.600000000000001</v>
      </c>
      <c r="N68" s="54">
        <f t="shared" ref="N68:N131" si="17">C68/D68</f>
        <v>1.3352601156069364</v>
      </c>
      <c r="O68" s="54">
        <f t="shared" ref="O68:O131" si="18">D68/E68</f>
        <v>1.0328358208955224</v>
      </c>
      <c r="P68" s="54">
        <f t="shared" ref="P68:P131" si="19">(D68/(C68*C68))*-1</f>
        <v>1.6210340885665562E-2</v>
      </c>
      <c r="Q68" s="54">
        <f t="shared" ref="Q68:Q131" si="20">SQRT(D68/C68)</f>
        <v>0.86540034025747237</v>
      </c>
      <c r="R68" s="54">
        <f t="shared" ref="R68:R131" si="21">(E68/C68)^1/3</f>
        <v>0.24170274170274167</v>
      </c>
      <c r="S68" s="54">
        <f t="shared" ref="S68:S131" si="22">(E68/D68)^3</f>
        <v>0.9076243207189576</v>
      </c>
      <c r="T68" s="54" t="s">
        <v>514</v>
      </c>
    </row>
    <row r="69" spans="1:20" s="54" customFormat="1" x14ac:dyDescent="0.25">
      <c r="A69" s="54" t="s">
        <v>133</v>
      </c>
      <c r="B69" s="54" t="s">
        <v>130</v>
      </c>
      <c r="C69" s="54">
        <v>-36.299999999999997</v>
      </c>
      <c r="D69" s="54">
        <v>-35.1</v>
      </c>
      <c r="E69" s="54">
        <v>-26.8</v>
      </c>
      <c r="G69" s="54" t="s">
        <v>131</v>
      </c>
      <c r="J69" s="54">
        <f t="shared" si="13"/>
        <v>-1.1999999999999957</v>
      </c>
      <c r="K69" s="54">
        <f t="shared" si="14"/>
        <v>-9.4999999999999964</v>
      </c>
      <c r="L69" s="54">
        <f t="shared" si="15"/>
        <v>-8.3000000000000007</v>
      </c>
      <c r="M69" s="54">
        <f t="shared" si="16"/>
        <v>1.1999999999999957</v>
      </c>
      <c r="N69" s="54">
        <f t="shared" si="17"/>
        <v>1.0341880341880341</v>
      </c>
      <c r="O69" s="54">
        <f t="shared" si="18"/>
        <v>1.3097014925373134</v>
      </c>
      <c r="P69" s="54">
        <f t="shared" si="19"/>
        <v>2.6637524759237762E-2</v>
      </c>
      <c r="Q69" s="54">
        <f t="shared" si="20"/>
        <v>0.98333216603563345</v>
      </c>
      <c r="R69" s="54">
        <f t="shared" si="21"/>
        <v>0.24609733700642797</v>
      </c>
      <c r="S69" s="54">
        <f t="shared" si="22"/>
        <v>0.44512607209338567</v>
      </c>
      <c r="T69" s="54" t="s">
        <v>514</v>
      </c>
    </row>
    <row r="70" spans="1:20" s="54" customFormat="1" x14ac:dyDescent="0.25">
      <c r="A70" s="54" t="s">
        <v>133</v>
      </c>
      <c r="B70" s="54" t="s">
        <v>130</v>
      </c>
      <c r="C70" s="54">
        <v>-37.4</v>
      </c>
      <c r="D70" s="54">
        <v>-27.2</v>
      </c>
      <c r="E70" s="54">
        <v>-21.7</v>
      </c>
      <c r="G70" s="54" t="s">
        <v>131</v>
      </c>
      <c r="J70" s="54">
        <f t="shared" si="13"/>
        <v>-10.199999999999999</v>
      </c>
      <c r="K70" s="54">
        <f t="shared" si="14"/>
        <v>-15.7</v>
      </c>
      <c r="L70" s="54">
        <f t="shared" si="15"/>
        <v>-5.5</v>
      </c>
      <c r="M70" s="54">
        <f t="shared" si="16"/>
        <v>10.199999999999999</v>
      </c>
      <c r="N70" s="54">
        <f t="shared" si="17"/>
        <v>1.375</v>
      </c>
      <c r="O70" s="54">
        <f t="shared" si="18"/>
        <v>1.2534562211981566</v>
      </c>
      <c r="P70" s="54">
        <f t="shared" si="19"/>
        <v>1.9445794846864366E-2</v>
      </c>
      <c r="Q70" s="54">
        <f t="shared" si="20"/>
        <v>0.85280286542244177</v>
      </c>
      <c r="R70" s="54">
        <f t="shared" si="21"/>
        <v>0.19340463458110516</v>
      </c>
      <c r="S70" s="54">
        <f t="shared" si="22"/>
        <v>0.50777637334940451</v>
      </c>
      <c r="T70" s="54" t="s">
        <v>514</v>
      </c>
    </row>
    <row r="71" spans="1:20" s="54" customFormat="1" x14ac:dyDescent="0.25">
      <c r="A71" s="54" t="s">
        <v>133</v>
      </c>
      <c r="B71" s="54" t="s">
        <v>130</v>
      </c>
      <c r="C71" s="54">
        <v>-37.5</v>
      </c>
      <c r="D71" s="54">
        <v>-38.799999999999997</v>
      </c>
      <c r="E71" s="54">
        <v>-33.4</v>
      </c>
      <c r="G71" s="54" t="s">
        <v>131</v>
      </c>
      <c r="J71" s="54">
        <f t="shared" si="13"/>
        <v>1.2999999999999972</v>
      </c>
      <c r="K71" s="54">
        <f t="shared" si="14"/>
        <v>-4.1000000000000014</v>
      </c>
      <c r="L71" s="54">
        <f t="shared" si="15"/>
        <v>-5.3999999999999986</v>
      </c>
      <c r="M71" s="54">
        <f t="shared" si="16"/>
        <v>-1.2999999999999972</v>
      </c>
      <c r="N71" s="54">
        <f t="shared" si="17"/>
        <v>0.96649484536082486</v>
      </c>
      <c r="O71" s="54">
        <f t="shared" si="18"/>
        <v>1.1616766467065869</v>
      </c>
      <c r="P71" s="54">
        <f t="shared" si="19"/>
        <v>2.7591111111111108E-2</v>
      </c>
      <c r="Q71" s="54">
        <f t="shared" si="20"/>
        <v>1.017185659880568</v>
      </c>
      <c r="R71" s="54">
        <f t="shared" si="21"/>
        <v>0.29688888888888887</v>
      </c>
      <c r="S71" s="54">
        <f t="shared" si="22"/>
        <v>0.63788769362082598</v>
      </c>
      <c r="T71" s="54" t="s">
        <v>514</v>
      </c>
    </row>
    <row r="72" spans="1:20" s="54" customFormat="1" x14ac:dyDescent="0.25">
      <c r="A72" s="54" t="s">
        <v>133</v>
      </c>
      <c r="B72" s="54" t="s">
        <v>130</v>
      </c>
      <c r="C72" s="54">
        <v>-36.200000000000003</v>
      </c>
      <c r="D72" s="54">
        <v>-42.2</v>
      </c>
      <c r="E72" s="54">
        <v>-41.8</v>
      </c>
      <c r="G72" s="54" t="s">
        <v>131</v>
      </c>
      <c r="J72" s="54">
        <f t="shared" si="13"/>
        <v>6</v>
      </c>
      <c r="K72" s="54">
        <f t="shared" si="14"/>
        <v>5.5999999999999943</v>
      </c>
      <c r="L72" s="54">
        <f t="shared" si="15"/>
        <v>-0.40000000000000568</v>
      </c>
      <c r="M72" s="54">
        <f t="shared" si="16"/>
        <v>-6</v>
      </c>
      <c r="N72" s="54">
        <f t="shared" si="17"/>
        <v>0.85781990521327012</v>
      </c>
      <c r="O72" s="54">
        <f t="shared" si="18"/>
        <v>1.0095693779904307</v>
      </c>
      <c r="P72" s="54">
        <f t="shared" si="19"/>
        <v>3.2202924208662734E-2</v>
      </c>
      <c r="Q72" s="54">
        <f t="shared" si="20"/>
        <v>1.0796971132468547</v>
      </c>
      <c r="R72" s="54">
        <f t="shared" si="21"/>
        <v>0.38489871086556166</v>
      </c>
      <c r="S72" s="54">
        <f t="shared" si="22"/>
        <v>0.9718326651537037</v>
      </c>
      <c r="T72" s="54" t="s">
        <v>514</v>
      </c>
    </row>
    <row r="73" spans="1:20" s="54" customFormat="1" x14ac:dyDescent="0.25">
      <c r="A73" s="54" t="s">
        <v>133</v>
      </c>
      <c r="B73" s="54" t="s">
        <v>130</v>
      </c>
      <c r="C73" s="54">
        <v>-37.5</v>
      </c>
      <c r="D73" s="54">
        <v>-41.4</v>
      </c>
      <c r="E73" s="54">
        <v>-43.2</v>
      </c>
      <c r="G73" s="54" t="s">
        <v>131</v>
      </c>
      <c r="J73" s="54">
        <f t="shared" si="13"/>
        <v>3.8999999999999986</v>
      </c>
      <c r="K73" s="54">
        <f t="shared" si="14"/>
        <v>5.7000000000000028</v>
      </c>
      <c r="L73" s="54">
        <f t="shared" si="15"/>
        <v>1.8000000000000043</v>
      </c>
      <c r="M73" s="54">
        <f t="shared" si="16"/>
        <v>-3.8999999999999986</v>
      </c>
      <c r="N73" s="54">
        <f t="shared" si="17"/>
        <v>0.90579710144927539</v>
      </c>
      <c r="O73" s="54">
        <f t="shared" si="18"/>
        <v>0.95833333333333326</v>
      </c>
      <c r="P73" s="54">
        <f t="shared" si="19"/>
        <v>2.9439999999999997E-2</v>
      </c>
      <c r="Q73" s="54">
        <f t="shared" si="20"/>
        <v>1.0507140429250956</v>
      </c>
      <c r="R73" s="54">
        <f t="shared" si="21"/>
        <v>0.38400000000000006</v>
      </c>
      <c r="S73" s="54">
        <f t="shared" si="22"/>
        <v>1.1361880496424761</v>
      </c>
      <c r="T73" s="54" t="s">
        <v>514</v>
      </c>
    </row>
    <row r="74" spans="1:20" s="54" customFormat="1" x14ac:dyDescent="0.25">
      <c r="A74" s="54" t="s">
        <v>133</v>
      </c>
      <c r="B74" s="54" t="s">
        <v>130</v>
      </c>
      <c r="C74" s="54">
        <v>-37</v>
      </c>
      <c r="D74" s="54">
        <v>-44</v>
      </c>
      <c r="E74" s="54">
        <v>-39</v>
      </c>
      <c r="G74" s="54" t="s">
        <v>136</v>
      </c>
      <c r="J74" s="54">
        <f t="shared" si="13"/>
        <v>7</v>
      </c>
      <c r="K74" s="54">
        <f t="shared" si="14"/>
        <v>2</v>
      </c>
      <c r="L74" s="54">
        <f t="shared" si="15"/>
        <v>-5</v>
      </c>
      <c r="M74" s="54">
        <f t="shared" si="16"/>
        <v>-7</v>
      </c>
      <c r="N74" s="54">
        <f t="shared" si="17"/>
        <v>0.84090909090909094</v>
      </c>
      <c r="O74" s="54">
        <f t="shared" si="18"/>
        <v>1.1282051282051282</v>
      </c>
      <c r="P74" s="54">
        <f t="shared" si="19"/>
        <v>3.2140248356464569E-2</v>
      </c>
      <c r="Q74" s="54">
        <f t="shared" si="20"/>
        <v>1.0904995136125413</v>
      </c>
      <c r="R74" s="54">
        <f t="shared" si="21"/>
        <v>0.35135135135135132</v>
      </c>
      <c r="S74" s="54">
        <f t="shared" si="22"/>
        <v>0.69636316679188581</v>
      </c>
      <c r="T74" s="54" t="s">
        <v>514</v>
      </c>
    </row>
    <row r="75" spans="1:20" s="52" customFormat="1" x14ac:dyDescent="0.25">
      <c r="A75" s="52" t="s">
        <v>133</v>
      </c>
      <c r="B75" s="52" t="s">
        <v>132</v>
      </c>
      <c r="C75" s="52">
        <v>-32.1</v>
      </c>
      <c r="D75" s="52">
        <v>-34.9</v>
      </c>
      <c r="E75" s="52">
        <v>-38.799999999999997</v>
      </c>
      <c r="G75" s="52" t="s">
        <v>131</v>
      </c>
      <c r="J75" s="52">
        <f t="shared" si="13"/>
        <v>2.7999999999999972</v>
      </c>
      <c r="K75" s="52">
        <f t="shared" si="14"/>
        <v>6.6999999999999957</v>
      </c>
      <c r="L75" s="52">
        <f t="shared" si="15"/>
        <v>3.8999999999999986</v>
      </c>
      <c r="M75" s="52">
        <f t="shared" si="16"/>
        <v>-2.7999999999999972</v>
      </c>
      <c r="N75" s="52">
        <f t="shared" si="17"/>
        <v>0.91977077363896853</v>
      </c>
      <c r="O75" s="52">
        <f t="shared" si="18"/>
        <v>0.89948453608247425</v>
      </c>
      <c r="P75" s="52">
        <f t="shared" si="19"/>
        <v>3.3870012907483427E-2</v>
      </c>
      <c r="Q75" s="52">
        <f t="shared" si="20"/>
        <v>1.0427019777147342</v>
      </c>
      <c r="R75" s="52">
        <f t="shared" si="21"/>
        <v>0.40290758047767389</v>
      </c>
      <c r="S75" s="52">
        <f t="shared" si="22"/>
        <v>1.3741017600953636</v>
      </c>
      <c r="T75" s="52" t="s">
        <v>514</v>
      </c>
    </row>
    <row r="76" spans="1:20" s="52" customFormat="1" x14ac:dyDescent="0.25">
      <c r="A76" s="52" t="s">
        <v>133</v>
      </c>
      <c r="B76" s="52" t="s">
        <v>132</v>
      </c>
      <c r="C76" s="52">
        <v>-31.3</v>
      </c>
      <c r="D76" s="52">
        <v>-34.1</v>
      </c>
      <c r="E76" s="52">
        <v>-37.299999999999997</v>
      </c>
      <c r="G76" s="52" t="s">
        <v>131</v>
      </c>
      <c r="J76" s="52">
        <f t="shared" si="13"/>
        <v>2.8000000000000007</v>
      </c>
      <c r="K76" s="52">
        <f t="shared" si="14"/>
        <v>5.9999999999999964</v>
      </c>
      <c r="L76" s="52">
        <f t="shared" si="15"/>
        <v>3.1999999999999957</v>
      </c>
      <c r="M76" s="52">
        <f t="shared" si="16"/>
        <v>-2.8000000000000007</v>
      </c>
      <c r="N76" s="52">
        <f t="shared" si="17"/>
        <v>0.91788856304985333</v>
      </c>
      <c r="O76" s="52">
        <f t="shared" si="18"/>
        <v>0.91420911528150139</v>
      </c>
      <c r="P76" s="52">
        <f t="shared" si="19"/>
        <v>3.4806928722350944E-2</v>
      </c>
      <c r="Q76" s="52">
        <f t="shared" si="20"/>
        <v>1.0437705059109423</v>
      </c>
      <c r="R76" s="52">
        <f t="shared" si="21"/>
        <v>0.39723109691160802</v>
      </c>
      <c r="S76" s="52">
        <f t="shared" si="22"/>
        <v>1.3087700814547707</v>
      </c>
      <c r="T76" s="52" t="s">
        <v>514</v>
      </c>
    </row>
    <row r="77" spans="1:20" s="52" customFormat="1" x14ac:dyDescent="0.25">
      <c r="A77" s="52" t="s">
        <v>133</v>
      </c>
      <c r="B77" s="52" t="s">
        <v>132</v>
      </c>
      <c r="C77" s="52">
        <v>-31.2</v>
      </c>
      <c r="D77" s="52">
        <v>-32</v>
      </c>
      <c r="E77" s="52">
        <v>-35.5</v>
      </c>
      <c r="G77" s="52" t="s">
        <v>131</v>
      </c>
      <c r="J77" s="52">
        <f t="shared" si="13"/>
        <v>0.80000000000000071</v>
      </c>
      <c r="K77" s="52">
        <f t="shared" si="14"/>
        <v>4.3000000000000007</v>
      </c>
      <c r="L77" s="52">
        <f t="shared" si="15"/>
        <v>3.5</v>
      </c>
      <c r="M77" s="52">
        <f t="shared" si="16"/>
        <v>-0.80000000000000071</v>
      </c>
      <c r="N77" s="52">
        <f t="shared" si="17"/>
        <v>0.97499999999999998</v>
      </c>
      <c r="O77" s="52">
        <f t="shared" si="18"/>
        <v>0.90140845070422537</v>
      </c>
      <c r="P77" s="52">
        <f t="shared" si="19"/>
        <v>3.2873109796186718E-2</v>
      </c>
      <c r="Q77" s="52">
        <f t="shared" si="20"/>
        <v>1.0127393670836666</v>
      </c>
      <c r="R77" s="52">
        <f t="shared" si="21"/>
        <v>0.37927350427350426</v>
      </c>
      <c r="S77" s="52">
        <f t="shared" si="22"/>
        <v>1.3653221130371094</v>
      </c>
      <c r="T77" s="52" t="s">
        <v>514</v>
      </c>
    </row>
    <row r="78" spans="1:20" s="52" customFormat="1" x14ac:dyDescent="0.25">
      <c r="A78" s="52" t="s">
        <v>133</v>
      </c>
      <c r="B78" s="52" t="s">
        <v>132</v>
      </c>
      <c r="C78" s="52">
        <v>-30.7</v>
      </c>
      <c r="D78" s="52">
        <v>-34.4</v>
      </c>
      <c r="E78" s="52">
        <v>-36.9</v>
      </c>
      <c r="G78" s="52" t="s">
        <v>131</v>
      </c>
      <c r="J78" s="52">
        <f t="shared" si="13"/>
        <v>3.6999999999999993</v>
      </c>
      <c r="K78" s="52">
        <f t="shared" si="14"/>
        <v>6.1999999999999993</v>
      </c>
      <c r="L78" s="52">
        <f t="shared" si="15"/>
        <v>2.5</v>
      </c>
      <c r="M78" s="52">
        <f t="shared" si="16"/>
        <v>-3.6999999999999993</v>
      </c>
      <c r="N78" s="52">
        <f t="shared" si="17"/>
        <v>0.89244186046511631</v>
      </c>
      <c r="O78" s="52">
        <f t="shared" si="18"/>
        <v>0.9322493224932249</v>
      </c>
      <c r="P78" s="52">
        <f t="shared" si="19"/>
        <v>3.6499060997994673E-2</v>
      </c>
      <c r="Q78" s="52">
        <f t="shared" si="20"/>
        <v>1.0585467267147146</v>
      </c>
      <c r="R78" s="52">
        <f t="shared" si="21"/>
        <v>0.40065146579804561</v>
      </c>
      <c r="S78" s="52">
        <f t="shared" si="22"/>
        <v>1.2342518042829558</v>
      </c>
      <c r="T78" s="52" t="s">
        <v>514</v>
      </c>
    </row>
    <row r="79" spans="1:20" s="52" customFormat="1" x14ac:dyDescent="0.25">
      <c r="A79" s="52" t="s">
        <v>133</v>
      </c>
      <c r="B79" s="52" t="s">
        <v>132</v>
      </c>
      <c r="C79" s="52">
        <v>-34.5</v>
      </c>
      <c r="D79" s="52">
        <v>-34.4</v>
      </c>
      <c r="E79" s="52">
        <v>-37.4</v>
      </c>
      <c r="G79" s="52" t="s">
        <v>131</v>
      </c>
      <c r="J79" s="52">
        <f t="shared" si="13"/>
        <v>-0.10000000000000142</v>
      </c>
      <c r="K79" s="52">
        <f t="shared" si="14"/>
        <v>2.8999999999999986</v>
      </c>
      <c r="L79" s="52">
        <f t="shared" si="15"/>
        <v>3</v>
      </c>
      <c r="M79" s="52">
        <f t="shared" si="16"/>
        <v>0.10000000000000142</v>
      </c>
      <c r="N79" s="52">
        <f t="shared" si="17"/>
        <v>1.0029069767441861</v>
      </c>
      <c r="O79" s="52">
        <f t="shared" si="18"/>
        <v>0.9197860962566845</v>
      </c>
      <c r="P79" s="52">
        <f t="shared" si="19"/>
        <v>2.8901491283343832E-2</v>
      </c>
      <c r="Q79" s="52">
        <f t="shared" si="20"/>
        <v>0.99854967291335195</v>
      </c>
      <c r="R79" s="52">
        <f t="shared" si="21"/>
        <v>0.36135265700483088</v>
      </c>
      <c r="S79" s="52">
        <f t="shared" si="22"/>
        <v>1.285107561283912</v>
      </c>
      <c r="T79" s="52" t="s">
        <v>514</v>
      </c>
    </row>
    <row r="80" spans="1:20" s="12" customFormat="1" x14ac:dyDescent="0.25">
      <c r="A80" s="12" t="s">
        <v>134</v>
      </c>
      <c r="B80" s="12" t="s">
        <v>135</v>
      </c>
      <c r="C80" s="12">
        <v>-31.9</v>
      </c>
      <c r="D80" s="12">
        <v>-41.1</v>
      </c>
      <c r="E80" s="12">
        <v>-41.8</v>
      </c>
      <c r="G80" s="12" t="s">
        <v>136</v>
      </c>
      <c r="J80" s="12">
        <f t="shared" si="13"/>
        <v>9.2000000000000028</v>
      </c>
      <c r="K80" s="12">
        <f t="shared" si="14"/>
        <v>9.8999999999999986</v>
      </c>
      <c r="L80" s="12">
        <f t="shared" si="15"/>
        <v>0.69999999999999574</v>
      </c>
      <c r="M80" s="12">
        <f t="shared" si="16"/>
        <v>-9.2000000000000028</v>
      </c>
      <c r="N80" s="12">
        <f t="shared" si="17"/>
        <v>0.77615571776155712</v>
      </c>
      <c r="O80" s="12">
        <f t="shared" si="18"/>
        <v>0.98325358851674649</v>
      </c>
      <c r="P80" s="12">
        <f t="shared" si="19"/>
        <v>4.0388754041332145E-2</v>
      </c>
      <c r="Q80" s="12">
        <f t="shared" si="20"/>
        <v>1.135077642242369</v>
      </c>
      <c r="R80" s="12">
        <f t="shared" si="21"/>
        <v>0.43678160919540227</v>
      </c>
      <c r="S80" s="12">
        <f t="shared" si="22"/>
        <v>1.0519700602641369</v>
      </c>
      <c r="T80" s="12" t="s">
        <v>514</v>
      </c>
    </row>
    <row r="81" spans="1:20" s="12" customFormat="1" x14ac:dyDescent="0.25">
      <c r="A81" s="12" t="s">
        <v>134</v>
      </c>
      <c r="B81" s="12" t="s">
        <v>135</v>
      </c>
      <c r="C81" s="12">
        <v>-32.6</v>
      </c>
      <c r="D81" s="12">
        <v>-42</v>
      </c>
      <c r="E81" s="12">
        <v>-30.2</v>
      </c>
      <c r="G81" s="12" t="s">
        <v>136</v>
      </c>
      <c r="J81" s="12">
        <f t="shared" si="13"/>
        <v>9.3999999999999986</v>
      </c>
      <c r="K81" s="12">
        <f t="shared" si="14"/>
        <v>-2.4000000000000021</v>
      </c>
      <c r="L81" s="12">
        <f t="shared" si="15"/>
        <v>-11.8</v>
      </c>
      <c r="M81" s="12">
        <f t="shared" si="16"/>
        <v>-9.3999999999999986</v>
      </c>
      <c r="N81" s="12">
        <f t="shared" si="17"/>
        <v>0.77619047619047621</v>
      </c>
      <c r="O81" s="12">
        <f t="shared" si="18"/>
        <v>1.3907284768211921</v>
      </c>
      <c r="P81" s="12">
        <f t="shared" si="19"/>
        <v>3.9519741051601491E-2</v>
      </c>
      <c r="Q81" s="12">
        <f t="shared" si="20"/>
        <v>1.135052227116536</v>
      </c>
      <c r="R81" s="12">
        <f t="shared" si="21"/>
        <v>0.30879345603271985</v>
      </c>
      <c r="S81" s="12">
        <f t="shared" si="22"/>
        <v>0.37176881546269303</v>
      </c>
      <c r="T81" s="12" t="s">
        <v>514</v>
      </c>
    </row>
    <row r="82" spans="1:20" s="12" customFormat="1" x14ac:dyDescent="0.25">
      <c r="A82" s="12" t="s">
        <v>134</v>
      </c>
      <c r="B82" s="12" t="s">
        <v>135</v>
      </c>
      <c r="C82" s="12">
        <v>-31.6</v>
      </c>
      <c r="D82" s="12">
        <v>-42.7</v>
      </c>
      <c r="E82" s="12">
        <v>-43</v>
      </c>
      <c r="G82" s="12" t="s">
        <v>136</v>
      </c>
      <c r="J82" s="12">
        <f t="shared" si="13"/>
        <v>11.100000000000001</v>
      </c>
      <c r="K82" s="12">
        <f t="shared" si="14"/>
        <v>11.399999999999999</v>
      </c>
      <c r="L82" s="12">
        <f t="shared" si="15"/>
        <v>0.29999999999999716</v>
      </c>
      <c r="M82" s="12">
        <f t="shared" si="16"/>
        <v>-11.100000000000001</v>
      </c>
      <c r="N82" s="12">
        <f t="shared" si="17"/>
        <v>0.74004683840749408</v>
      </c>
      <c r="O82" s="12">
        <f t="shared" si="18"/>
        <v>0.99302325581395356</v>
      </c>
      <c r="P82" s="12">
        <f t="shared" si="19"/>
        <v>4.2761576670405387E-2</v>
      </c>
      <c r="Q82" s="12">
        <f t="shared" si="20"/>
        <v>1.1624395996286474</v>
      </c>
      <c r="R82" s="12">
        <f t="shared" si="21"/>
        <v>0.45358649789029531</v>
      </c>
      <c r="S82" s="12">
        <f t="shared" si="22"/>
        <v>1.0212257141313237</v>
      </c>
      <c r="T82" s="12" t="s">
        <v>514</v>
      </c>
    </row>
    <row r="83" spans="1:20" s="12" customFormat="1" x14ac:dyDescent="0.25">
      <c r="A83" s="12" t="s">
        <v>134</v>
      </c>
      <c r="B83" s="12" t="s">
        <v>135</v>
      </c>
      <c r="C83" s="12">
        <v>-31.9</v>
      </c>
      <c r="D83" s="12">
        <v>-38.1</v>
      </c>
      <c r="E83" s="12">
        <v>-39.1</v>
      </c>
      <c r="G83" s="12" t="s">
        <v>136</v>
      </c>
      <c r="J83" s="12">
        <f t="shared" si="13"/>
        <v>6.2000000000000028</v>
      </c>
      <c r="K83" s="12">
        <f t="shared" si="14"/>
        <v>7.2000000000000028</v>
      </c>
      <c r="L83" s="12">
        <f t="shared" si="15"/>
        <v>1</v>
      </c>
      <c r="M83" s="12">
        <f t="shared" si="16"/>
        <v>-6.2000000000000028</v>
      </c>
      <c r="N83" s="12">
        <f t="shared" si="17"/>
        <v>0.837270341207349</v>
      </c>
      <c r="O83" s="12">
        <f t="shared" si="18"/>
        <v>0.97442455242966752</v>
      </c>
      <c r="P83" s="12">
        <f t="shared" si="19"/>
        <v>3.7440669804738556E-2</v>
      </c>
      <c r="Q83" s="12">
        <f t="shared" si="20"/>
        <v>1.0928665823288586</v>
      </c>
      <c r="R83" s="12">
        <f t="shared" si="21"/>
        <v>0.40856844305120171</v>
      </c>
      <c r="S83" s="12">
        <f t="shared" si="22"/>
        <v>1.0808249093896849</v>
      </c>
      <c r="T83" s="12" t="s">
        <v>514</v>
      </c>
    </row>
    <row r="84" spans="1:20" s="12" customFormat="1" x14ac:dyDescent="0.25">
      <c r="A84" s="12" t="s">
        <v>134</v>
      </c>
      <c r="B84" s="12" t="s">
        <v>135</v>
      </c>
      <c r="C84" s="12">
        <v>-31.8</v>
      </c>
      <c r="D84" s="12">
        <v>-42.1</v>
      </c>
      <c r="E84" s="12">
        <v>-42.6</v>
      </c>
      <c r="G84" s="12" t="s">
        <v>136</v>
      </c>
      <c r="J84" s="12">
        <f t="shared" si="13"/>
        <v>10.3</v>
      </c>
      <c r="K84" s="12">
        <f t="shared" si="14"/>
        <v>10.8</v>
      </c>
      <c r="L84" s="12">
        <f t="shared" si="15"/>
        <v>0.5</v>
      </c>
      <c r="M84" s="12">
        <f t="shared" si="16"/>
        <v>-10.3</v>
      </c>
      <c r="N84" s="12">
        <f t="shared" si="17"/>
        <v>0.75534441805225649</v>
      </c>
      <c r="O84" s="12">
        <f t="shared" si="18"/>
        <v>0.98826291079812212</v>
      </c>
      <c r="P84" s="12">
        <f t="shared" si="19"/>
        <v>4.1632055693999449E-2</v>
      </c>
      <c r="Q84" s="12">
        <f t="shared" si="20"/>
        <v>1.1506082613423139</v>
      </c>
      <c r="R84" s="12">
        <f t="shared" si="21"/>
        <v>0.44654088050314461</v>
      </c>
      <c r="S84" s="12">
        <f t="shared" si="22"/>
        <v>1.0360542815269269</v>
      </c>
      <c r="T84" s="12" t="s">
        <v>514</v>
      </c>
    </row>
    <row r="85" spans="1:20" s="12" customFormat="1" x14ac:dyDescent="0.25">
      <c r="A85" s="12" t="s">
        <v>134</v>
      </c>
      <c r="B85" s="12" t="s">
        <v>135</v>
      </c>
      <c r="C85" s="12">
        <v>-32.299999999999997</v>
      </c>
      <c r="D85" s="12">
        <v>-43.5</v>
      </c>
      <c r="E85" s="12">
        <v>-31</v>
      </c>
      <c r="G85" s="12" t="s">
        <v>136</v>
      </c>
      <c r="J85" s="12">
        <f t="shared" si="13"/>
        <v>11.200000000000003</v>
      </c>
      <c r="K85" s="12">
        <f t="shared" si="14"/>
        <v>-1.2999999999999972</v>
      </c>
      <c r="L85" s="12">
        <f t="shared" si="15"/>
        <v>-12.5</v>
      </c>
      <c r="M85" s="12">
        <f t="shared" si="16"/>
        <v>-11.200000000000003</v>
      </c>
      <c r="N85" s="12">
        <f t="shared" si="17"/>
        <v>0.7425287356321838</v>
      </c>
      <c r="O85" s="12">
        <f t="shared" si="18"/>
        <v>1.403225806451613</v>
      </c>
      <c r="P85" s="12">
        <f t="shared" si="19"/>
        <v>4.1695022476971898E-2</v>
      </c>
      <c r="Q85" s="12">
        <f t="shared" si="20"/>
        <v>1.1604952503160848</v>
      </c>
      <c r="R85" s="12">
        <f t="shared" si="21"/>
        <v>0.31991744066047473</v>
      </c>
      <c r="S85" s="12">
        <f t="shared" si="22"/>
        <v>0.36192393960240121</v>
      </c>
      <c r="T85" s="12" t="s">
        <v>514</v>
      </c>
    </row>
    <row r="86" spans="1:20" s="12" customFormat="1" x14ac:dyDescent="0.25">
      <c r="A86" s="12" t="s">
        <v>134</v>
      </c>
      <c r="B86" s="12" t="s">
        <v>135</v>
      </c>
      <c r="C86" s="12">
        <v>-31.4</v>
      </c>
      <c r="D86" s="12">
        <v>-34.299999999999997</v>
      </c>
      <c r="E86" s="12">
        <v>-33.4</v>
      </c>
      <c r="G86" s="12" t="s">
        <v>136</v>
      </c>
      <c r="J86" s="12">
        <f t="shared" si="13"/>
        <v>2.8999999999999986</v>
      </c>
      <c r="K86" s="12">
        <f t="shared" si="14"/>
        <v>2</v>
      </c>
      <c r="L86" s="12">
        <f t="shared" si="15"/>
        <v>-0.89999999999999858</v>
      </c>
      <c r="M86" s="12">
        <f t="shared" si="16"/>
        <v>-2.8999999999999986</v>
      </c>
      <c r="N86" s="12">
        <f t="shared" si="17"/>
        <v>0.91545189504373181</v>
      </c>
      <c r="O86" s="12">
        <f t="shared" si="18"/>
        <v>1.0269461077844311</v>
      </c>
      <c r="P86" s="12">
        <f t="shared" si="19"/>
        <v>3.4788429550894562E-2</v>
      </c>
      <c r="Q86" s="12">
        <f t="shared" si="20"/>
        <v>1.0451586902944878</v>
      </c>
      <c r="R86" s="12">
        <f t="shared" si="21"/>
        <v>0.35456475583864117</v>
      </c>
      <c r="S86" s="12">
        <f t="shared" si="22"/>
        <v>0.92333019945404138</v>
      </c>
      <c r="T86" s="12" t="s">
        <v>514</v>
      </c>
    </row>
    <row r="87" spans="1:20" s="12" customFormat="1" x14ac:dyDescent="0.25">
      <c r="A87" s="12" t="s">
        <v>134</v>
      </c>
      <c r="B87" s="12" t="s">
        <v>135</v>
      </c>
      <c r="C87" s="12">
        <v>-32</v>
      </c>
      <c r="D87" s="12">
        <v>-36</v>
      </c>
      <c r="E87" s="12">
        <v>-38.799999999999997</v>
      </c>
      <c r="G87" s="12" t="s">
        <v>136</v>
      </c>
      <c r="J87" s="12">
        <f t="shared" si="13"/>
        <v>4</v>
      </c>
      <c r="K87" s="12">
        <f t="shared" si="14"/>
        <v>6.7999999999999972</v>
      </c>
      <c r="L87" s="12">
        <f t="shared" si="15"/>
        <v>2.7999999999999972</v>
      </c>
      <c r="M87" s="12">
        <f t="shared" si="16"/>
        <v>-4</v>
      </c>
      <c r="N87" s="12">
        <f t="shared" si="17"/>
        <v>0.88888888888888884</v>
      </c>
      <c r="O87" s="12">
        <f t="shared" si="18"/>
        <v>0.92783505154639179</v>
      </c>
      <c r="P87" s="12">
        <f t="shared" si="19"/>
        <v>3.515625E-2</v>
      </c>
      <c r="Q87" s="12">
        <f t="shared" si="20"/>
        <v>1.0606601717798212</v>
      </c>
      <c r="R87" s="12">
        <f t="shared" si="21"/>
        <v>0.40416666666666662</v>
      </c>
      <c r="S87" s="12">
        <f t="shared" si="22"/>
        <v>1.2519519890260629</v>
      </c>
      <c r="T87" s="12" t="s">
        <v>514</v>
      </c>
    </row>
    <row r="88" spans="1:20" s="12" customFormat="1" x14ac:dyDescent="0.25">
      <c r="A88" s="12" t="s">
        <v>134</v>
      </c>
      <c r="B88" s="12" t="s">
        <v>135</v>
      </c>
      <c r="C88" s="12">
        <v>-31.5</v>
      </c>
      <c r="D88" s="12">
        <v>-36.4</v>
      </c>
      <c r="E88" s="12">
        <v>-32.1</v>
      </c>
      <c r="G88" s="12" t="s">
        <v>136</v>
      </c>
      <c r="J88" s="12">
        <f t="shared" si="13"/>
        <v>4.8999999999999986</v>
      </c>
      <c r="K88" s="12">
        <f t="shared" si="14"/>
        <v>0.60000000000000142</v>
      </c>
      <c r="L88" s="12">
        <f t="shared" si="15"/>
        <v>-4.2999999999999972</v>
      </c>
      <c r="M88" s="12">
        <f t="shared" si="16"/>
        <v>-4.8999999999999986</v>
      </c>
      <c r="N88" s="12">
        <f t="shared" si="17"/>
        <v>0.86538461538461542</v>
      </c>
      <c r="O88" s="12">
        <f t="shared" si="18"/>
        <v>1.1339563862928348</v>
      </c>
      <c r="P88" s="12">
        <f t="shared" si="19"/>
        <v>3.6684303350970018E-2</v>
      </c>
      <c r="Q88" s="12">
        <f t="shared" si="20"/>
        <v>1.0749676997731399</v>
      </c>
      <c r="R88" s="12">
        <f t="shared" si="21"/>
        <v>0.33968253968253975</v>
      </c>
      <c r="S88" s="12">
        <f t="shared" si="22"/>
        <v>0.68582126385569531</v>
      </c>
      <c r="T88" s="12" t="s">
        <v>514</v>
      </c>
    </row>
    <row r="89" spans="1:20" s="12" customFormat="1" x14ac:dyDescent="0.25">
      <c r="A89" s="12" t="s">
        <v>134</v>
      </c>
      <c r="B89" s="12" t="s">
        <v>135</v>
      </c>
      <c r="C89" s="12">
        <v>-32.799999999999997</v>
      </c>
      <c r="D89" s="12">
        <v>-37.299999999999997</v>
      </c>
      <c r="E89" s="12">
        <v>-39.799999999999997</v>
      </c>
      <c r="G89" s="12" t="s">
        <v>136</v>
      </c>
      <c r="J89" s="12">
        <f t="shared" si="13"/>
        <v>4.5</v>
      </c>
      <c r="K89" s="12">
        <f t="shared" si="14"/>
        <v>7</v>
      </c>
      <c r="L89" s="12">
        <f t="shared" si="15"/>
        <v>2.5</v>
      </c>
      <c r="M89" s="12">
        <f t="shared" si="16"/>
        <v>-4.5</v>
      </c>
      <c r="N89" s="12">
        <f t="shared" si="17"/>
        <v>0.87935656836461129</v>
      </c>
      <c r="O89" s="12">
        <f t="shared" si="18"/>
        <v>0.93718592964824121</v>
      </c>
      <c r="P89" s="12">
        <f t="shared" si="19"/>
        <v>3.4670582986317665E-2</v>
      </c>
      <c r="Q89" s="12">
        <f t="shared" si="20"/>
        <v>1.0663935117728442</v>
      </c>
      <c r="R89" s="12">
        <f t="shared" si="21"/>
        <v>0.40447154471544716</v>
      </c>
      <c r="S89" s="12">
        <f t="shared" si="22"/>
        <v>1.214850175595519</v>
      </c>
      <c r="T89" s="12" t="s">
        <v>514</v>
      </c>
    </row>
    <row r="90" spans="1:20" s="12" customFormat="1" x14ac:dyDescent="0.25">
      <c r="A90" s="12" t="s">
        <v>134</v>
      </c>
      <c r="B90" s="12" t="s">
        <v>135</v>
      </c>
      <c r="C90" s="12">
        <v>-31.3</v>
      </c>
      <c r="D90" s="12">
        <v>-35.4</v>
      </c>
      <c r="E90" s="12">
        <v>-35.200000000000003</v>
      </c>
      <c r="G90" s="12" t="s">
        <v>136</v>
      </c>
      <c r="J90" s="12">
        <f t="shared" si="13"/>
        <v>4.0999999999999979</v>
      </c>
      <c r="K90" s="12">
        <f t="shared" si="14"/>
        <v>3.9000000000000021</v>
      </c>
      <c r="L90" s="12">
        <f t="shared" si="15"/>
        <v>-0.19999999999999574</v>
      </c>
      <c r="M90" s="12">
        <f t="shared" si="16"/>
        <v>-4.0999999999999979</v>
      </c>
      <c r="N90" s="12">
        <f t="shared" si="17"/>
        <v>0.88418079096045199</v>
      </c>
      <c r="O90" s="12">
        <f t="shared" si="18"/>
        <v>1.0056818181818181</v>
      </c>
      <c r="P90" s="12">
        <f t="shared" si="19"/>
        <v>3.6133879084200099E-2</v>
      </c>
      <c r="Q90" s="12">
        <f t="shared" si="20"/>
        <v>1.0634803314285899</v>
      </c>
      <c r="R90" s="12">
        <f t="shared" si="21"/>
        <v>0.374866879659212</v>
      </c>
      <c r="S90" s="12">
        <f t="shared" si="22"/>
        <v>0.98314642504652239</v>
      </c>
      <c r="T90" s="12" t="s">
        <v>514</v>
      </c>
    </row>
    <row r="91" spans="1:20" s="12" customFormat="1" x14ac:dyDescent="0.25">
      <c r="A91" s="12" t="s">
        <v>134</v>
      </c>
      <c r="B91" s="12" t="s">
        <v>135</v>
      </c>
      <c r="C91" s="12">
        <v>-31.2</v>
      </c>
      <c r="D91" s="12">
        <v>-35.799999999999997</v>
      </c>
      <c r="E91" s="12">
        <v>-36.700000000000003</v>
      </c>
      <c r="G91" s="12" t="s">
        <v>136</v>
      </c>
      <c r="J91" s="12">
        <f t="shared" si="13"/>
        <v>4.5999999999999979</v>
      </c>
      <c r="K91" s="12">
        <f t="shared" si="14"/>
        <v>5.5000000000000036</v>
      </c>
      <c r="L91" s="12">
        <f t="shared" si="15"/>
        <v>0.90000000000000568</v>
      </c>
      <c r="M91" s="12">
        <f t="shared" si="16"/>
        <v>-4.5999999999999979</v>
      </c>
      <c r="N91" s="12">
        <f t="shared" si="17"/>
        <v>0.87150837988826824</v>
      </c>
      <c r="O91" s="12">
        <f t="shared" si="18"/>
        <v>0.97547683923705708</v>
      </c>
      <c r="P91" s="12">
        <f t="shared" si="19"/>
        <v>3.6776791584483895E-2</v>
      </c>
      <c r="Q91" s="12">
        <f t="shared" si="20"/>
        <v>1.071184343348939</v>
      </c>
      <c r="R91" s="12">
        <f t="shared" si="21"/>
        <v>0.39209401709401709</v>
      </c>
      <c r="S91" s="12">
        <f t="shared" si="22"/>
        <v>1.0773308909900536</v>
      </c>
      <c r="T91" s="12" t="s">
        <v>514</v>
      </c>
    </row>
    <row r="92" spans="1:20" s="12" customFormat="1" x14ac:dyDescent="0.25">
      <c r="A92" s="12" t="s">
        <v>134</v>
      </c>
      <c r="B92" s="12" t="s">
        <v>135</v>
      </c>
      <c r="C92" s="12">
        <v>-32.799999999999997</v>
      </c>
      <c r="D92" s="12">
        <v>-38.799999999999997</v>
      </c>
      <c r="E92" s="12">
        <v>-35.200000000000003</v>
      </c>
      <c r="G92" s="12" t="s">
        <v>136</v>
      </c>
      <c r="J92" s="12">
        <f t="shared" si="13"/>
        <v>6</v>
      </c>
      <c r="K92" s="12">
        <f t="shared" si="14"/>
        <v>2.4000000000000057</v>
      </c>
      <c r="L92" s="12">
        <f t="shared" si="15"/>
        <v>-3.5999999999999943</v>
      </c>
      <c r="M92" s="12">
        <f t="shared" si="16"/>
        <v>-6</v>
      </c>
      <c r="N92" s="12">
        <f t="shared" si="17"/>
        <v>0.84536082474226804</v>
      </c>
      <c r="O92" s="12">
        <f t="shared" si="18"/>
        <v>1.1022727272727271</v>
      </c>
      <c r="P92" s="12">
        <f t="shared" si="19"/>
        <v>3.6064842355740631E-2</v>
      </c>
      <c r="Q92" s="12">
        <f t="shared" si="20"/>
        <v>1.0876243971465023</v>
      </c>
      <c r="R92" s="12">
        <f t="shared" si="21"/>
        <v>0.35772357723577247</v>
      </c>
      <c r="S92" s="12">
        <f t="shared" si="22"/>
        <v>0.74667706834759029</v>
      </c>
      <c r="T92" s="12" t="s">
        <v>514</v>
      </c>
    </row>
    <row r="93" spans="1:20" s="12" customFormat="1" x14ac:dyDescent="0.25">
      <c r="A93" s="12" t="s">
        <v>134</v>
      </c>
      <c r="B93" s="12" t="s">
        <v>135</v>
      </c>
      <c r="C93" s="12">
        <v>-30</v>
      </c>
      <c r="D93" s="12">
        <v>-33.799999999999997</v>
      </c>
      <c r="E93" s="12">
        <v>-36.4</v>
      </c>
      <c r="G93" s="12" t="s">
        <v>136</v>
      </c>
      <c r="J93" s="12">
        <f t="shared" si="13"/>
        <v>3.7999999999999972</v>
      </c>
      <c r="K93" s="12">
        <f t="shared" si="14"/>
        <v>6.3999999999999986</v>
      </c>
      <c r="L93" s="12">
        <f t="shared" si="15"/>
        <v>2.6000000000000014</v>
      </c>
      <c r="M93" s="12">
        <f t="shared" si="16"/>
        <v>-3.7999999999999972</v>
      </c>
      <c r="N93" s="12">
        <f t="shared" si="17"/>
        <v>0.88757396449704151</v>
      </c>
      <c r="O93" s="12">
        <f t="shared" si="18"/>
        <v>0.92857142857142849</v>
      </c>
      <c r="P93" s="12">
        <f t="shared" si="19"/>
        <v>3.755555555555555E-2</v>
      </c>
      <c r="Q93" s="12">
        <f t="shared" si="20"/>
        <v>1.0614455552060438</v>
      </c>
      <c r="R93" s="12">
        <f t="shared" si="21"/>
        <v>0.40444444444444444</v>
      </c>
      <c r="S93" s="12">
        <f t="shared" si="22"/>
        <v>1.2489758761948109</v>
      </c>
      <c r="T93" s="12" t="s">
        <v>514</v>
      </c>
    </row>
    <row r="94" spans="1:20" s="12" customFormat="1" x14ac:dyDescent="0.25">
      <c r="A94" s="12" t="s">
        <v>134</v>
      </c>
      <c r="B94" s="12" t="s">
        <v>135</v>
      </c>
      <c r="C94" s="12">
        <v>-31.1</v>
      </c>
      <c r="D94" s="12">
        <v>-35.1</v>
      </c>
      <c r="E94" s="12">
        <v>-27</v>
      </c>
      <c r="G94" s="12" t="s">
        <v>136</v>
      </c>
      <c r="J94" s="12">
        <f t="shared" si="13"/>
        <v>4</v>
      </c>
      <c r="K94" s="12">
        <f t="shared" si="14"/>
        <v>-4.1000000000000014</v>
      </c>
      <c r="L94" s="12">
        <f t="shared" si="15"/>
        <v>-8.1000000000000014</v>
      </c>
      <c r="M94" s="12">
        <f t="shared" si="16"/>
        <v>-4</v>
      </c>
      <c r="N94" s="12">
        <f t="shared" si="17"/>
        <v>0.88603988603988604</v>
      </c>
      <c r="O94" s="12">
        <f t="shared" si="18"/>
        <v>1.3</v>
      </c>
      <c r="P94" s="12">
        <f t="shared" si="19"/>
        <v>3.62899473744068E-2</v>
      </c>
      <c r="Q94" s="12">
        <f t="shared" si="20"/>
        <v>1.0623640446400902</v>
      </c>
      <c r="R94" s="12">
        <f t="shared" si="21"/>
        <v>0.28938906752411575</v>
      </c>
      <c r="S94" s="12">
        <f t="shared" si="22"/>
        <v>0.45516613563950831</v>
      </c>
      <c r="T94" s="12" t="s">
        <v>514</v>
      </c>
    </row>
    <row r="95" spans="1:20" s="12" customFormat="1" x14ac:dyDescent="0.25">
      <c r="A95" s="12" t="s">
        <v>134</v>
      </c>
      <c r="B95" s="12" t="s">
        <v>135</v>
      </c>
      <c r="C95" s="12">
        <v>-30.9</v>
      </c>
      <c r="D95" s="12">
        <v>-35.5</v>
      </c>
      <c r="E95" s="12">
        <v>-37.4</v>
      </c>
      <c r="G95" s="12" t="s">
        <v>136</v>
      </c>
      <c r="J95" s="12">
        <f t="shared" si="13"/>
        <v>4.6000000000000014</v>
      </c>
      <c r="K95" s="12">
        <f t="shared" si="14"/>
        <v>6.5</v>
      </c>
      <c r="L95" s="12">
        <f t="shared" si="15"/>
        <v>1.8999999999999986</v>
      </c>
      <c r="M95" s="12">
        <f t="shared" si="16"/>
        <v>-4.6000000000000014</v>
      </c>
      <c r="N95" s="12">
        <f t="shared" si="17"/>
        <v>0.87042253521126756</v>
      </c>
      <c r="O95" s="12">
        <f t="shared" si="18"/>
        <v>0.94919786096256686</v>
      </c>
      <c r="P95" s="12">
        <f t="shared" si="19"/>
        <v>3.7180171971386983E-2</v>
      </c>
      <c r="Q95" s="12">
        <f t="shared" si="20"/>
        <v>1.0718522817608114</v>
      </c>
      <c r="R95" s="12">
        <f t="shared" si="21"/>
        <v>0.40345199568500539</v>
      </c>
      <c r="S95" s="12">
        <f t="shared" si="22"/>
        <v>1.169310225167709</v>
      </c>
      <c r="T95" s="12" t="s">
        <v>514</v>
      </c>
    </row>
    <row r="96" spans="1:20" s="8" customFormat="1" x14ac:dyDescent="0.25">
      <c r="A96" s="8" t="s">
        <v>134</v>
      </c>
      <c r="B96" s="8" t="s">
        <v>137</v>
      </c>
      <c r="C96" s="8">
        <v>-27.5</v>
      </c>
      <c r="D96" s="8">
        <v>-31.2</v>
      </c>
      <c r="E96" s="8">
        <v>-32</v>
      </c>
      <c r="G96" s="8" t="s">
        <v>136</v>
      </c>
      <c r="J96" s="8">
        <f t="shared" si="13"/>
        <v>3.6999999999999993</v>
      </c>
      <c r="K96" s="8">
        <f t="shared" si="14"/>
        <v>4.5</v>
      </c>
      <c r="L96" s="8">
        <f t="shared" si="15"/>
        <v>0.80000000000000071</v>
      </c>
      <c r="M96" s="8">
        <f t="shared" si="16"/>
        <v>-3.6999999999999993</v>
      </c>
      <c r="N96" s="8">
        <f t="shared" si="17"/>
        <v>0.88141025641025639</v>
      </c>
      <c r="O96" s="8">
        <f t="shared" si="18"/>
        <v>0.97499999999999998</v>
      </c>
      <c r="P96" s="8">
        <f t="shared" si="19"/>
        <v>4.1256198347107434E-2</v>
      </c>
      <c r="Q96" s="8">
        <f t="shared" si="20"/>
        <v>1.0651504375183134</v>
      </c>
      <c r="R96" s="8">
        <f t="shared" si="21"/>
        <v>0.38787878787878788</v>
      </c>
      <c r="S96" s="8">
        <f t="shared" si="22"/>
        <v>1.0789123215158722</v>
      </c>
      <c r="T96" s="8" t="s">
        <v>514</v>
      </c>
    </row>
    <row r="97" spans="1:20" s="8" customFormat="1" x14ac:dyDescent="0.25">
      <c r="A97" s="8" t="s">
        <v>134</v>
      </c>
      <c r="B97" s="8" t="s">
        <v>137</v>
      </c>
      <c r="C97" s="8">
        <v>-25.6</v>
      </c>
      <c r="D97" s="8">
        <v>-30.8</v>
      </c>
      <c r="E97" s="8">
        <v>-34.9</v>
      </c>
      <c r="G97" s="8" t="s">
        <v>136</v>
      </c>
      <c r="J97" s="8">
        <f t="shared" si="13"/>
        <v>5.1999999999999993</v>
      </c>
      <c r="K97" s="8">
        <f t="shared" si="14"/>
        <v>9.2999999999999972</v>
      </c>
      <c r="L97" s="8">
        <f t="shared" si="15"/>
        <v>4.0999999999999979</v>
      </c>
      <c r="M97" s="8">
        <f t="shared" si="16"/>
        <v>-5.1999999999999993</v>
      </c>
      <c r="N97" s="8">
        <f t="shared" si="17"/>
        <v>0.83116883116883122</v>
      </c>
      <c r="O97" s="8">
        <f t="shared" si="18"/>
        <v>0.88252148997134672</v>
      </c>
      <c r="P97" s="8">
        <f t="shared" si="19"/>
        <v>4.6997070312499993E-2</v>
      </c>
      <c r="Q97" s="8">
        <f t="shared" si="20"/>
        <v>1.0968705484240153</v>
      </c>
      <c r="R97" s="8">
        <f t="shared" si="21"/>
        <v>0.45442708333333326</v>
      </c>
      <c r="S97" s="8">
        <f t="shared" si="22"/>
        <v>1.4548698081518745</v>
      </c>
      <c r="T97" s="8" t="s">
        <v>514</v>
      </c>
    </row>
    <row r="98" spans="1:20" s="8" customFormat="1" x14ac:dyDescent="0.25">
      <c r="A98" s="8" t="s">
        <v>134</v>
      </c>
      <c r="B98" s="8" t="s">
        <v>137</v>
      </c>
      <c r="C98" s="8">
        <v>-27.1</v>
      </c>
      <c r="D98" s="8">
        <v>-32.700000000000003</v>
      </c>
      <c r="E98" s="8">
        <v>-30.7</v>
      </c>
      <c r="G98" s="8" t="s">
        <v>136</v>
      </c>
      <c r="J98" s="8">
        <f t="shared" si="13"/>
        <v>5.6000000000000014</v>
      </c>
      <c r="K98" s="8">
        <f t="shared" si="14"/>
        <v>3.5999999999999979</v>
      </c>
      <c r="L98" s="8">
        <f t="shared" si="15"/>
        <v>-2.0000000000000036</v>
      </c>
      <c r="M98" s="8">
        <f t="shared" si="16"/>
        <v>-5.6000000000000014</v>
      </c>
      <c r="N98" s="8">
        <f t="shared" si="17"/>
        <v>0.82874617737003053</v>
      </c>
      <c r="O98" s="8">
        <f t="shared" si="18"/>
        <v>1.0651465798045603</v>
      </c>
      <c r="P98" s="8">
        <f t="shared" si="19"/>
        <v>4.452553750629757E-2</v>
      </c>
      <c r="Q98" s="8">
        <f t="shared" si="20"/>
        <v>1.0984726061311971</v>
      </c>
      <c r="R98" s="8">
        <f t="shared" si="21"/>
        <v>0.37761377613776137</v>
      </c>
      <c r="S98" s="8">
        <f t="shared" si="22"/>
        <v>0.827507366272907</v>
      </c>
      <c r="T98" s="8" t="s">
        <v>514</v>
      </c>
    </row>
    <row r="99" spans="1:20" s="8" customFormat="1" x14ac:dyDescent="0.25">
      <c r="A99" s="8" t="s">
        <v>134</v>
      </c>
      <c r="B99" s="8" t="s">
        <v>137</v>
      </c>
      <c r="C99" s="8">
        <v>-27.6</v>
      </c>
      <c r="D99" s="8">
        <v>-34.700000000000003</v>
      </c>
      <c r="E99" s="8">
        <v>-34.6</v>
      </c>
      <c r="G99" s="8" t="s">
        <v>136</v>
      </c>
      <c r="J99" s="8">
        <f t="shared" si="13"/>
        <v>7.1000000000000014</v>
      </c>
      <c r="K99" s="8">
        <f t="shared" si="14"/>
        <v>7</v>
      </c>
      <c r="L99" s="8">
        <f t="shared" si="15"/>
        <v>-0.10000000000000142</v>
      </c>
      <c r="M99" s="8">
        <f t="shared" si="16"/>
        <v>-7.1000000000000014</v>
      </c>
      <c r="N99" s="8">
        <f t="shared" si="17"/>
        <v>0.79538904899135443</v>
      </c>
      <c r="O99" s="8">
        <f t="shared" si="18"/>
        <v>1.0028901734104048</v>
      </c>
      <c r="P99" s="8">
        <f t="shared" si="19"/>
        <v>4.5552404956941815E-2</v>
      </c>
      <c r="Q99" s="8">
        <f t="shared" si="20"/>
        <v>1.1212699839073523</v>
      </c>
      <c r="R99" s="8">
        <f t="shared" si="21"/>
        <v>0.41787439613526572</v>
      </c>
      <c r="S99" s="8">
        <f t="shared" si="22"/>
        <v>0.99137935800609256</v>
      </c>
      <c r="T99" s="8" t="s">
        <v>514</v>
      </c>
    </row>
    <row r="100" spans="1:20" s="8" customFormat="1" x14ac:dyDescent="0.25">
      <c r="A100" s="8" t="s">
        <v>134</v>
      </c>
      <c r="B100" s="8" t="s">
        <v>137</v>
      </c>
      <c r="C100" s="8">
        <v>-25.7</v>
      </c>
      <c r="D100" s="8">
        <v>-33.799999999999997</v>
      </c>
      <c r="E100" s="8">
        <v>-34.799999999999997</v>
      </c>
      <c r="G100" s="8" t="s">
        <v>136</v>
      </c>
      <c r="J100" s="8">
        <f t="shared" si="13"/>
        <v>8.0999999999999979</v>
      </c>
      <c r="K100" s="8">
        <f t="shared" si="14"/>
        <v>9.0999999999999979</v>
      </c>
      <c r="L100" s="8">
        <f t="shared" si="15"/>
        <v>1</v>
      </c>
      <c r="M100" s="8">
        <f t="shared" si="16"/>
        <v>-8.0999999999999979</v>
      </c>
      <c r="N100" s="8">
        <f t="shared" si="17"/>
        <v>0.76035502958579881</v>
      </c>
      <c r="O100" s="8">
        <f t="shared" si="18"/>
        <v>0.97126436781609193</v>
      </c>
      <c r="P100" s="8">
        <f t="shared" si="19"/>
        <v>5.1174128298687331E-2</v>
      </c>
      <c r="Q100" s="8">
        <f t="shared" si="20"/>
        <v>1.1468108376172004</v>
      </c>
      <c r="R100" s="8">
        <f t="shared" si="21"/>
        <v>0.45136186770428011</v>
      </c>
      <c r="S100" s="8">
        <f t="shared" si="22"/>
        <v>1.0914092519509264</v>
      </c>
      <c r="T100" s="8" t="s">
        <v>514</v>
      </c>
    </row>
    <row r="101" spans="1:20" s="8" customFormat="1" x14ac:dyDescent="0.25">
      <c r="A101" s="8" t="s">
        <v>134</v>
      </c>
      <c r="B101" s="8" t="s">
        <v>137</v>
      </c>
      <c r="C101" s="8">
        <v>-24.4</v>
      </c>
      <c r="D101" s="8">
        <v>-29.5</v>
      </c>
      <c r="E101" s="8">
        <v>-35.6</v>
      </c>
      <c r="G101" s="8" t="s">
        <v>136</v>
      </c>
      <c r="J101" s="8">
        <f t="shared" si="13"/>
        <v>5.1000000000000014</v>
      </c>
      <c r="K101" s="8">
        <f t="shared" si="14"/>
        <v>11.200000000000003</v>
      </c>
      <c r="L101" s="8">
        <f t="shared" si="15"/>
        <v>6.1000000000000014</v>
      </c>
      <c r="M101" s="8">
        <f t="shared" si="16"/>
        <v>-5.1000000000000014</v>
      </c>
      <c r="N101" s="8">
        <f t="shared" si="17"/>
        <v>0.82711864406779656</v>
      </c>
      <c r="O101" s="8">
        <f t="shared" si="18"/>
        <v>0.8286516853932584</v>
      </c>
      <c r="P101" s="8">
        <f t="shared" si="19"/>
        <v>4.9549852190271443E-2</v>
      </c>
      <c r="Q101" s="8">
        <f t="shared" si="20"/>
        <v>1.0995528152129042</v>
      </c>
      <c r="R101" s="8">
        <f t="shared" si="21"/>
        <v>0.48633879781420769</v>
      </c>
      <c r="S101" s="8">
        <f t="shared" si="22"/>
        <v>1.7574539169048446</v>
      </c>
      <c r="T101" s="8" t="s">
        <v>514</v>
      </c>
    </row>
    <row r="102" spans="1:20" s="8" customFormat="1" x14ac:dyDescent="0.25">
      <c r="A102" s="8" t="s">
        <v>134</v>
      </c>
      <c r="B102" s="8" t="s">
        <v>138</v>
      </c>
      <c r="C102" s="8">
        <v>-27.3</v>
      </c>
      <c r="D102" s="8">
        <v>-36.1</v>
      </c>
      <c r="E102" s="8">
        <v>-36.299999999999997</v>
      </c>
      <c r="G102" s="8" t="s">
        <v>136</v>
      </c>
      <c r="J102" s="8">
        <f t="shared" si="13"/>
        <v>8.8000000000000007</v>
      </c>
      <c r="K102" s="8">
        <f t="shared" si="14"/>
        <v>8.9999999999999964</v>
      </c>
      <c r="L102" s="8">
        <f t="shared" si="15"/>
        <v>0.19999999999999574</v>
      </c>
      <c r="M102" s="8">
        <f t="shared" si="16"/>
        <v>-8.8000000000000007</v>
      </c>
      <c r="N102" s="8">
        <f t="shared" si="17"/>
        <v>0.75623268698060941</v>
      </c>
      <c r="O102" s="8">
        <f t="shared" si="18"/>
        <v>0.99449035812672193</v>
      </c>
      <c r="P102" s="8">
        <f t="shared" si="19"/>
        <v>4.8437520964993493E-2</v>
      </c>
      <c r="Q102" s="8">
        <f t="shared" si="20"/>
        <v>1.1499323120707245</v>
      </c>
      <c r="R102" s="8">
        <f t="shared" si="21"/>
        <v>0.4432234432234432</v>
      </c>
      <c r="S102" s="8">
        <f t="shared" si="22"/>
        <v>1.0167127489864627</v>
      </c>
      <c r="T102" s="8" t="s">
        <v>514</v>
      </c>
    </row>
    <row r="103" spans="1:20" s="8" customFormat="1" x14ac:dyDescent="0.25">
      <c r="A103" s="8" t="s">
        <v>134</v>
      </c>
      <c r="B103" s="8" t="s">
        <v>139</v>
      </c>
      <c r="C103" s="8">
        <v>-27</v>
      </c>
      <c r="D103" s="8">
        <v>-34.9</v>
      </c>
      <c r="E103" s="8">
        <v>-35.700000000000003</v>
      </c>
      <c r="G103" s="8" t="s">
        <v>136</v>
      </c>
      <c r="J103" s="8">
        <f t="shared" si="13"/>
        <v>7.8999999999999986</v>
      </c>
      <c r="K103" s="8">
        <f t="shared" si="14"/>
        <v>8.7000000000000028</v>
      </c>
      <c r="L103" s="8">
        <f t="shared" si="15"/>
        <v>0.80000000000000426</v>
      </c>
      <c r="M103" s="8">
        <f t="shared" si="16"/>
        <v>-7.8999999999999986</v>
      </c>
      <c r="N103" s="8">
        <f t="shared" si="17"/>
        <v>0.77363896848137537</v>
      </c>
      <c r="O103" s="8">
        <f t="shared" si="18"/>
        <v>0.97759103641456568</v>
      </c>
      <c r="P103" s="8">
        <f t="shared" si="19"/>
        <v>4.7873799725651575E-2</v>
      </c>
      <c r="Q103" s="8">
        <f t="shared" si="20"/>
        <v>1.1369224215365763</v>
      </c>
      <c r="R103" s="8">
        <f t="shared" si="21"/>
        <v>0.44074074074074082</v>
      </c>
      <c r="S103" s="8">
        <f t="shared" si="22"/>
        <v>1.0703562946832184</v>
      </c>
      <c r="T103" s="8" t="s">
        <v>514</v>
      </c>
    </row>
    <row r="104" spans="1:20" s="8" customFormat="1" x14ac:dyDescent="0.25">
      <c r="A104" s="8" t="s">
        <v>134</v>
      </c>
      <c r="B104" s="8" t="s">
        <v>137</v>
      </c>
      <c r="C104" s="8">
        <v>-27.2</v>
      </c>
      <c r="D104" s="8">
        <v>-34.799999999999997</v>
      </c>
      <c r="E104" s="8">
        <v>-24.4</v>
      </c>
      <c r="G104" s="8" t="s">
        <v>136</v>
      </c>
      <c r="J104" s="8">
        <f t="shared" si="13"/>
        <v>7.5999999999999979</v>
      </c>
      <c r="K104" s="8">
        <f t="shared" si="14"/>
        <v>-2.8000000000000007</v>
      </c>
      <c r="L104" s="8">
        <f t="shared" si="15"/>
        <v>-10.399999999999999</v>
      </c>
      <c r="M104" s="8">
        <f t="shared" si="16"/>
        <v>-7.5999999999999979</v>
      </c>
      <c r="N104" s="8">
        <f t="shared" si="17"/>
        <v>0.7816091954022989</v>
      </c>
      <c r="O104" s="8">
        <f t="shared" si="18"/>
        <v>1.4262295081967213</v>
      </c>
      <c r="P104" s="8">
        <f t="shared" si="19"/>
        <v>4.7037197231833909E-2</v>
      </c>
      <c r="Q104" s="8">
        <f t="shared" si="20"/>
        <v>1.1311108542958477</v>
      </c>
      <c r="R104" s="8">
        <f t="shared" si="21"/>
        <v>0.29901960784313725</v>
      </c>
      <c r="S104" s="8">
        <f t="shared" si="22"/>
        <v>0.34469243116584136</v>
      </c>
      <c r="T104" s="8" t="s">
        <v>514</v>
      </c>
    </row>
    <row r="105" spans="1:20" s="8" customFormat="1" x14ac:dyDescent="0.25">
      <c r="A105" s="8" t="s">
        <v>134</v>
      </c>
      <c r="B105" s="8" t="s">
        <v>137</v>
      </c>
      <c r="C105" s="8">
        <v>-30</v>
      </c>
      <c r="D105" s="8">
        <v>-29</v>
      </c>
      <c r="E105" s="8">
        <v>-26.9</v>
      </c>
      <c r="G105" s="8" t="s">
        <v>136</v>
      </c>
      <c r="J105" s="8">
        <f t="shared" si="13"/>
        <v>-1</v>
      </c>
      <c r="K105" s="8">
        <f t="shared" si="14"/>
        <v>-3.1000000000000014</v>
      </c>
      <c r="L105" s="8">
        <f t="shared" si="15"/>
        <v>-2.1000000000000014</v>
      </c>
      <c r="M105" s="8">
        <f t="shared" si="16"/>
        <v>1</v>
      </c>
      <c r="N105" s="8">
        <f t="shared" si="17"/>
        <v>1.0344827586206897</v>
      </c>
      <c r="O105" s="8">
        <f t="shared" si="18"/>
        <v>1.0780669144981414</v>
      </c>
      <c r="P105" s="8">
        <f t="shared" si="19"/>
        <v>3.2222222222222222E-2</v>
      </c>
      <c r="Q105" s="8">
        <f t="shared" si="20"/>
        <v>0.98319208025017502</v>
      </c>
      <c r="R105" s="8">
        <f t="shared" si="21"/>
        <v>0.29888888888888887</v>
      </c>
      <c r="S105" s="8">
        <f t="shared" si="22"/>
        <v>0.79811017261880346</v>
      </c>
      <c r="T105" s="8" t="s">
        <v>514</v>
      </c>
    </row>
    <row r="106" spans="1:20" s="51" customFormat="1" x14ac:dyDescent="0.25">
      <c r="A106" s="51" t="s">
        <v>140</v>
      </c>
      <c r="B106" s="51" t="s">
        <v>141</v>
      </c>
      <c r="C106" s="51">
        <v>-36.1</v>
      </c>
      <c r="D106" s="51">
        <v>-24.5</v>
      </c>
      <c r="E106" s="51">
        <v>-23</v>
      </c>
      <c r="G106" s="51" t="s">
        <v>136</v>
      </c>
      <c r="J106" s="51">
        <f t="shared" si="13"/>
        <v>-11.600000000000001</v>
      </c>
      <c r="K106" s="51">
        <f t="shared" si="14"/>
        <v>-13.100000000000001</v>
      </c>
      <c r="L106" s="51">
        <f t="shared" si="15"/>
        <v>-1.5</v>
      </c>
      <c r="M106" s="51">
        <f t="shared" si="16"/>
        <v>11.600000000000001</v>
      </c>
      <c r="N106" s="51">
        <f t="shared" si="17"/>
        <v>1.4734693877551022</v>
      </c>
      <c r="O106" s="51">
        <f t="shared" si="18"/>
        <v>1.0652173913043479</v>
      </c>
      <c r="P106" s="51">
        <f t="shared" si="19"/>
        <v>1.8799732967058263E-2</v>
      </c>
      <c r="Q106" s="51">
        <f t="shared" si="20"/>
        <v>0.82381451802623828</v>
      </c>
      <c r="R106" s="51">
        <f t="shared" si="21"/>
        <v>0.2123730378578024</v>
      </c>
      <c r="S106" s="51">
        <f t="shared" si="22"/>
        <v>0.82734234885124414</v>
      </c>
      <c r="T106" s="51" t="s">
        <v>514</v>
      </c>
    </row>
    <row r="107" spans="1:20" s="51" customFormat="1" x14ac:dyDescent="0.25">
      <c r="A107" s="51" t="s">
        <v>140</v>
      </c>
      <c r="B107" s="51" t="s">
        <v>141</v>
      </c>
      <c r="C107" s="51">
        <v>-35</v>
      </c>
      <c r="D107" s="51">
        <v>-26</v>
      </c>
      <c r="E107" s="51">
        <v>-23.3</v>
      </c>
      <c r="G107" s="51" t="s">
        <v>136</v>
      </c>
      <c r="J107" s="51">
        <f t="shared" si="13"/>
        <v>-9</v>
      </c>
      <c r="K107" s="51">
        <f t="shared" si="14"/>
        <v>-11.7</v>
      </c>
      <c r="L107" s="51">
        <f t="shared" si="15"/>
        <v>-2.6999999999999993</v>
      </c>
      <c r="M107" s="51">
        <f t="shared" si="16"/>
        <v>9</v>
      </c>
      <c r="N107" s="51">
        <f t="shared" si="17"/>
        <v>1.3461538461538463</v>
      </c>
      <c r="O107" s="51">
        <f t="shared" si="18"/>
        <v>1.1158798283261802</v>
      </c>
      <c r="P107" s="51">
        <f t="shared" si="19"/>
        <v>2.1224489795918369E-2</v>
      </c>
      <c r="Q107" s="51">
        <f t="shared" si="20"/>
        <v>0.86189160737133463</v>
      </c>
      <c r="R107" s="51">
        <f t="shared" si="21"/>
        <v>0.22190476190476191</v>
      </c>
      <c r="S107" s="51">
        <f t="shared" si="22"/>
        <v>0.71969373008648163</v>
      </c>
      <c r="T107" s="51" t="s">
        <v>514</v>
      </c>
    </row>
    <row r="108" spans="1:20" s="51" customFormat="1" x14ac:dyDescent="0.25">
      <c r="A108" s="51" t="s">
        <v>140</v>
      </c>
      <c r="B108" s="51" t="s">
        <v>141</v>
      </c>
      <c r="C108" s="51">
        <v>-35.700000000000003</v>
      </c>
      <c r="D108" s="51">
        <v>-28.9</v>
      </c>
      <c r="E108" s="51">
        <v>-28</v>
      </c>
      <c r="G108" s="51" t="s">
        <v>136</v>
      </c>
      <c r="J108" s="51">
        <f t="shared" si="13"/>
        <v>-6.8000000000000043</v>
      </c>
      <c r="K108" s="51">
        <f t="shared" si="14"/>
        <v>-7.7000000000000028</v>
      </c>
      <c r="L108" s="51">
        <f t="shared" si="15"/>
        <v>-0.89999999999999858</v>
      </c>
      <c r="M108" s="51">
        <f t="shared" si="16"/>
        <v>6.8000000000000043</v>
      </c>
      <c r="N108" s="51">
        <f t="shared" si="17"/>
        <v>1.2352941176470589</v>
      </c>
      <c r="O108" s="51">
        <f t="shared" si="18"/>
        <v>1.032142857142857</v>
      </c>
      <c r="P108" s="51">
        <f t="shared" si="19"/>
        <v>2.2675736961451243E-2</v>
      </c>
      <c r="Q108" s="51">
        <f t="shared" si="20"/>
        <v>0.89973541084243724</v>
      </c>
      <c r="R108" s="51">
        <f t="shared" si="21"/>
        <v>0.26143790849673204</v>
      </c>
      <c r="S108" s="51">
        <f t="shared" si="22"/>
        <v>0.90945364050538835</v>
      </c>
      <c r="T108" s="51" t="s">
        <v>514</v>
      </c>
    </row>
    <row r="109" spans="1:20" s="51" customFormat="1" x14ac:dyDescent="0.25">
      <c r="A109" s="51" t="s">
        <v>140</v>
      </c>
      <c r="B109" s="51" t="s">
        <v>141</v>
      </c>
      <c r="C109" s="51">
        <v>-36.1</v>
      </c>
      <c r="D109" s="51">
        <v>-38.799999999999997</v>
      </c>
      <c r="E109" s="51">
        <v>-37.200000000000003</v>
      </c>
      <c r="G109" s="51" t="s">
        <v>136</v>
      </c>
      <c r="J109" s="51">
        <f t="shared" si="13"/>
        <v>2.6999999999999957</v>
      </c>
      <c r="K109" s="51">
        <f t="shared" si="14"/>
        <v>1.1000000000000014</v>
      </c>
      <c r="L109" s="51">
        <f t="shared" si="15"/>
        <v>-1.5999999999999943</v>
      </c>
      <c r="M109" s="51">
        <f t="shared" si="16"/>
        <v>-2.6999999999999957</v>
      </c>
      <c r="N109" s="51">
        <f t="shared" si="17"/>
        <v>0.93041237113402075</v>
      </c>
      <c r="O109" s="51">
        <f t="shared" si="18"/>
        <v>1.0430107526881718</v>
      </c>
      <c r="P109" s="51">
        <f t="shared" si="19"/>
        <v>2.9772638331504512E-2</v>
      </c>
      <c r="Q109" s="51">
        <f t="shared" si="20"/>
        <v>1.0367218738732742</v>
      </c>
      <c r="R109" s="51">
        <f t="shared" si="21"/>
        <v>0.34349030470914127</v>
      </c>
      <c r="S109" s="51">
        <f t="shared" si="22"/>
        <v>0.88132003466740039</v>
      </c>
      <c r="T109" s="51" t="s">
        <v>514</v>
      </c>
    </row>
    <row r="110" spans="1:20" s="51" customFormat="1" x14ac:dyDescent="0.25">
      <c r="A110" s="51" t="s">
        <v>140</v>
      </c>
      <c r="B110" s="51" t="s">
        <v>141</v>
      </c>
      <c r="C110" s="51">
        <v>-37.200000000000003</v>
      </c>
      <c r="D110" s="51">
        <v>-38.9</v>
      </c>
      <c r="E110" s="51">
        <v>-37.799999999999997</v>
      </c>
      <c r="G110" s="51" t="s">
        <v>136</v>
      </c>
      <c r="J110" s="51">
        <f t="shared" si="13"/>
        <v>1.6999999999999957</v>
      </c>
      <c r="K110" s="51">
        <f t="shared" si="14"/>
        <v>0.59999999999999432</v>
      </c>
      <c r="L110" s="51">
        <f t="shared" si="15"/>
        <v>-1.1000000000000014</v>
      </c>
      <c r="M110" s="51">
        <f t="shared" si="16"/>
        <v>-1.6999999999999957</v>
      </c>
      <c r="N110" s="51">
        <f t="shared" si="17"/>
        <v>0.95629820051413894</v>
      </c>
      <c r="O110" s="51">
        <f t="shared" si="18"/>
        <v>1.0291005291005291</v>
      </c>
      <c r="P110" s="51">
        <f t="shared" si="19"/>
        <v>2.8110186148687707E-2</v>
      </c>
      <c r="Q110" s="51">
        <f t="shared" si="20"/>
        <v>1.0225942131320629</v>
      </c>
      <c r="R110" s="51">
        <f t="shared" si="21"/>
        <v>0.33870967741935476</v>
      </c>
      <c r="S110" s="51">
        <f t="shared" si="22"/>
        <v>0.91754335753907013</v>
      </c>
      <c r="T110" s="51" t="s">
        <v>514</v>
      </c>
    </row>
    <row r="111" spans="1:20" s="51" customFormat="1" x14ac:dyDescent="0.25">
      <c r="A111" s="51" t="s">
        <v>140</v>
      </c>
      <c r="B111" s="51" t="s">
        <v>141</v>
      </c>
      <c r="C111" s="51">
        <v>-41.7</v>
      </c>
      <c r="D111" s="51">
        <v>-41.1</v>
      </c>
      <c r="E111" s="51">
        <v>-26.1</v>
      </c>
      <c r="G111" s="51" t="s">
        <v>136</v>
      </c>
      <c r="J111" s="51">
        <f t="shared" si="13"/>
        <v>-0.60000000000000142</v>
      </c>
      <c r="K111" s="51">
        <f t="shared" si="14"/>
        <v>-15.600000000000001</v>
      </c>
      <c r="L111" s="51">
        <f t="shared" si="15"/>
        <v>-15</v>
      </c>
      <c r="M111" s="51">
        <f t="shared" si="16"/>
        <v>0.60000000000000142</v>
      </c>
      <c r="N111" s="51">
        <f t="shared" si="17"/>
        <v>1.0145985401459854</v>
      </c>
      <c r="O111" s="51">
        <f t="shared" si="18"/>
        <v>1.5747126436781609</v>
      </c>
      <c r="P111" s="51">
        <f t="shared" si="19"/>
        <v>2.36357676448769E-2</v>
      </c>
      <c r="Q111" s="51">
        <f t="shared" si="20"/>
        <v>0.99277968894985302</v>
      </c>
      <c r="R111" s="51">
        <f t="shared" si="21"/>
        <v>0.20863309352517986</v>
      </c>
      <c r="S111" s="51">
        <f t="shared" si="22"/>
        <v>0.25609202626010508</v>
      </c>
      <c r="T111" s="51" t="s">
        <v>514</v>
      </c>
    </row>
    <row r="112" spans="1:20" s="51" customFormat="1" x14ac:dyDescent="0.25">
      <c r="A112" s="51" t="s">
        <v>140</v>
      </c>
      <c r="B112" s="51" t="s">
        <v>141</v>
      </c>
      <c r="C112" s="51">
        <v>-36.9</v>
      </c>
      <c r="D112" s="51">
        <v>-35.9</v>
      </c>
      <c r="E112" s="51">
        <v>-39.1</v>
      </c>
      <c r="G112" s="51" t="s">
        <v>136</v>
      </c>
      <c r="J112" s="51">
        <f t="shared" si="13"/>
        <v>-1</v>
      </c>
      <c r="K112" s="51">
        <f t="shared" si="14"/>
        <v>2.2000000000000028</v>
      </c>
      <c r="L112" s="51">
        <f t="shared" si="15"/>
        <v>3.2000000000000028</v>
      </c>
      <c r="M112" s="51">
        <f t="shared" si="16"/>
        <v>1</v>
      </c>
      <c r="N112" s="51">
        <f t="shared" si="17"/>
        <v>1.0278551532033426</v>
      </c>
      <c r="O112" s="51">
        <f t="shared" si="18"/>
        <v>0.91815856777493599</v>
      </c>
      <c r="P112" s="51">
        <f t="shared" si="19"/>
        <v>2.6365846314289704E-2</v>
      </c>
      <c r="Q112" s="51">
        <f t="shared" si="20"/>
        <v>0.98635679599082704</v>
      </c>
      <c r="R112" s="51">
        <f t="shared" si="21"/>
        <v>0.35320686540198737</v>
      </c>
      <c r="S112" s="51">
        <f t="shared" si="22"/>
        <v>1.2919536298291967</v>
      </c>
      <c r="T112" s="51" t="s">
        <v>514</v>
      </c>
    </row>
    <row r="113" spans="1:25" s="51" customFormat="1" x14ac:dyDescent="0.25">
      <c r="A113" s="51" t="s">
        <v>140</v>
      </c>
      <c r="B113" s="51" t="s">
        <v>141</v>
      </c>
      <c r="C113" s="51">
        <v>-41.2</v>
      </c>
      <c r="D113" s="51">
        <v>-41.5</v>
      </c>
      <c r="E113" s="51">
        <v>-37.1</v>
      </c>
      <c r="G113" s="51" t="s">
        <v>136</v>
      </c>
      <c r="J113" s="51">
        <f t="shared" si="13"/>
        <v>0.29999999999999716</v>
      </c>
      <c r="K113" s="51">
        <f t="shared" si="14"/>
        <v>-4.1000000000000014</v>
      </c>
      <c r="L113" s="51">
        <f t="shared" si="15"/>
        <v>-4.3999999999999986</v>
      </c>
      <c r="M113" s="51">
        <f t="shared" si="16"/>
        <v>-0.29999999999999716</v>
      </c>
      <c r="N113" s="51">
        <f t="shared" si="17"/>
        <v>0.99277108433734951</v>
      </c>
      <c r="O113" s="51">
        <f t="shared" si="18"/>
        <v>1.118598382749326</v>
      </c>
      <c r="P113" s="51">
        <f t="shared" si="19"/>
        <v>2.4448581393156751E-2</v>
      </c>
      <c r="Q113" s="51">
        <f t="shared" si="20"/>
        <v>1.0036341730919978</v>
      </c>
      <c r="R113" s="51">
        <f t="shared" si="21"/>
        <v>0.30016181229773459</v>
      </c>
      <c r="S113" s="51">
        <f t="shared" si="22"/>
        <v>0.71445920946086583</v>
      </c>
      <c r="T113" s="51" t="s">
        <v>514</v>
      </c>
    </row>
    <row r="114" spans="1:25" s="51" customFormat="1" x14ac:dyDescent="0.25">
      <c r="A114" s="51" t="s">
        <v>140</v>
      </c>
      <c r="B114" s="51" t="s">
        <v>141</v>
      </c>
      <c r="C114" s="51">
        <v>-33.700000000000003</v>
      </c>
      <c r="D114" s="51">
        <v>-35.799999999999997</v>
      </c>
      <c r="E114" s="51">
        <v>-29.9</v>
      </c>
      <c r="G114" s="51" t="s">
        <v>136</v>
      </c>
      <c r="J114" s="51">
        <f t="shared" si="13"/>
        <v>2.0999999999999943</v>
      </c>
      <c r="K114" s="51">
        <f t="shared" si="14"/>
        <v>-3.8000000000000043</v>
      </c>
      <c r="L114" s="51">
        <f t="shared" si="15"/>
        <v>-5.8999999999999986</v>
      </c>
      <c r="M114" s="51">
        <f t="shared" si="16"/>
        <v>-2.0999999999999943</v>
      </c>
      <c r="N114" s="51">
        <f t="shared" si="17"/>
        <v>0.94134078212290517</v>
      </c>
      <c r="O114" s="51">
        <f t="shared" si="18"/>
        <v>1.1973244147157189</v>
      </c>
      <c r="P114" s="51">
        <f t="shared" si="19"/>
        <v>3.1522686648645305E-2</v>
      </c>
      <c r="Q114" s="51">
        <f t="shared" si="20"/>
        <v>1.030686441193124</v>
      </c>
      <c r="R114" s="51">
        <f t="shared" si="21"/>
        <v>0.29574678536102866</v>
      </c>
      <c r="S114" s="51">
        <f t="shared" si="22"/>
        <v>0.58259195751114279</v>
      </c>
      <c r="T114" s="51" t="s">
        <v>514</v>
      </c>
    </row>
    <row r="115" spans="1:25" s="51" customFormat="1" x14ac:dyDescent="0.25">
      <c r="A115" s="51" t="s">
        <v>140</v>
      </c>
      <c r="B115" s="51" t="s">
        <v>141</v>
      </c>
      <c r="C115" s="51">
        <v>-34.4</v>
      </c>
      <c r="D115" s="51">
        <v>-39.9</v>
      </c>
      <c r="E115" s="51">
        <v>-37.799999999999997</v>
      </c>
      <c r="G115" s="51" t="s">
        <v>136</v>
      </c>
      <c r="J115" s="51">
        <f t="shared" si="13"/>
        <v>5.5</v>
      </c>
      <c r="K115" s="51">
        <f t="shared" si="14"/>
        <v>3.3999999999999986</v>
      </c>
      <c r="L115" s="51">
        <f t="shared" si="15"/>
        <v>-2.1000000000000014</v>
      </c>
      <c r="M115" s="51">
        <f t="shared" si="16"/>
        <v>-5.5</v>
      </c>
      <c r="N115" s="51">
        <f t="shared" si="17"/>
        <v>0.8621553884711779</v>
      </c>
      <c r="O115" s="51">
        <f t="shared" si="18"/>
        <v>1.0555555555555556</v>
      </c>
      <c r="P115" s="51">
        <f t="shared" si="19"/>
        <v>3.3717550027041646E-2</v>
      </c>
      <c r="Q115" s="51">
        <f t="shared" si="20"/>
        <v>1.0769789788710979</v>
      </c>
      <c r="R115" s="51">
        <f t="shared" si="21"/>
        <v>0.36627906976744184</v>
      </c>
      <c r="S115" s="51">
        <f t="shared" si="22"/>
        <v>0.85026971861787415</v>
      </c>
      <c r="T115" s="51" t="s">
        <v>514</v>
      </c>
    </row>
    <row r="116" spans="1:25" s="51" customFormat="1" x14ac:dyDescent="0.25">
      <c r="A116" s="51" t="s">
        <v>140</v>
      </c>
      <c r="B116" s="51" t="s">
        <v>141</v>
      </c>
      <c r="C116" s="51">
        <v>-35.200000000000003</v>
      </c>
      <c r="D116" s="51">
        <v>-40</v>
      </c>
      <c r="E116" s="51">
        <v>-41.7</v>
      </c>
      <c r="G116" s="51" t="s">
        <v>136</v>
      </c>
      <c r="J116" s="51">
        <f t="shared" si="13"/>
        <v>4.7999999999999972</v>
      </c>
      <c r="K116" s="51">
        <f t="shared" si="14"/>
        <v>6.5</v>
      </c>
      <c r="L116" s="51">
        <f t="shared" si="15"/>
        <v>1.7000000000000028</v>
      </c>
      <c r="M116" s="51">
        <f t="shared" si="16"/>
        <v>-4.7999999999999972</v>
      </c>
      <c r="N116" s="51">
        <f t="shared" si="17"/>
        <v>0.88000000000000012</v>
      </c>
      <c r="O116" s="51">
        <f t="shared" si="18"/>
        <v>0.95923261390887282</v>
      </c>
      <c r="P116" s="51">
        <f t="shared" si="19"/>
        <v>3.2283057851239666E-2</v>
      </c>
      <c r="Q116" s="51">
        <f t="shared" si="20"/>
        <v>1.0660035817780522</v>
      </c>
      <c r="R116" s="51">
        <f t="shared" si="21"/>
        <v>0.39488636363636359</v>
      </c>
      <c r="S116" s="51">
        <f t="shared" si="22"/>
        <v>1.132995515625</v>
      </c>
      <c r="T116" s="51" t="s">
        <v>514</v>
      </c>
    </row>
    <row r="117" spans="1:25" s="51" customFormat="1" x14ac:dyDescent="0.25">
      <c r="A117" s="51" t="s">
        <v>140</v>
      </c>
      <c r="B117" s="51" t="s">
        <v>141</v>
      </c>
      <c r="C117" s="51">
        <v>-35.6</v>
      </c>
      <c r="D117" s="51">
        <v>-42.8</v>
      </c>
      <c r="E117" s="51">
        <v>-44</v>
      </c>
      <c r="G117" s="51" t="s">
        <v>136</v>
      </c>
      <c r="J117" s="51">
        <f t="shared" si="13"/>
        <v>7.1999999999999957</v>
      </c>
      <c r="K117" s="51">
        <f t="shared" si="14"/>
        <v>8.3999999999999986</v>
      </c>
      <c r="L117" s="51">
        <f t="shared" si="15"/>
        <v>1.2000000000000028</v>
      </c>
      <c r="M117" s="51">
        <f t="shared" si="16"/>
        <v>-7.1999999999999957</v>
      </c>
      <c r="N117" s="51">
        <f t="shared" si="17"/>
        <v>0.83177570093457953</v>
      </c>
      <c r="O117" s="51">
        <f t="shared" si="18"/>
        <v>0.97272727272727266</v>
      </c>
      <c r="P117" s="51">
        <f t="shared" si="19"/>
        <v>3.3770988511551567E-2</v>
      </c>
      <c r="Q117" s="51">
        <f t="shared" si="20"/>
        <v>1.0964703329371186</v>
      </c>
      <c r="R117" s="51">
        <f t="shared" si="21"/>
        <v>0.41198501872659171</v>
      </c>
      <c r="S117" s="51">
        <f t="shared" si="22"/>
        <v>1.0864924741417243</v>
      </c>
      <c r="T117" s="51" t="s">
        <v>514</v>
      </c>
    </row>
    <row r="118" spans="1:25" s="51" customFormat="1" x14ac:dyDescent="0.25">
      <c r="A118" s="51" t="s">
        <v>140</v>
      </c>
      <c r="B118" s="51" t="s">
        <v>141</v>
      </c>
      <c r="C118" s="51">
        <v>-35.4</v>
      </c>
      <c r="D118" s="51">
        <v>-41.8</v>
      </c>
      <c r="E118" s="51">
        <v>-42</v>
      </c>
      <c r="G118" s="51" t="s">
        <v>136</v>
      </c>
      <c r="J118" s="51">
        <f t="shared" si="13"/>
        <v>6.3999999999999986</v>
      </c>
      <c r="K118" s="51">
        <f t="shared" si="14"/>
        <v>6.6000000000000014</v>
      </c>
      <c r="L118" s="51">
        <f t="shared" si="15"/>
        <v>0.20000000000000284</v>
      </c>
      <c r="M118" s="51">
        <f t="shared" si="16"/>
        <v>-6.3999999999999986</v>
      </c>
      <c r="N118" s="51">
        <f t="shared" si="17"/>
        <v>0.84688995215311003</v>
      </c>
      <c r="O118" s="51">
        <f t="shared" si="18"/>
        <v>0.99523809523809514</v>
      </c>
      <c r="P118" s="51">
        <f t="shared" si="19"/>
        <v>3.3355676848925916E-2</v>
      </c>
      <c r="Q118" s="51">
        <f t="shared" si="20"/>
        <v>1.0866420571890163</v>
      </c>
      <c r="R118" s="51">
        <f t="shared" si="21"/>
        <v>0.39548022598870053</v>
      </c>
      <c r="S118" s="51">
        <f t="shared" si="22"/>
        <v>1.0144228562690647</v>
      </c>
      <c r="T118" s="51" t="s">
        <v>514</v>
      </c>
    </row>
    <row r="119" spans="1:25" s="51" customFormat="1" x14ac:dyDescent="0.25">
      <c r="A119" s="51" t="s">
        <v>140</v>
      </c>
      <c r="B119" s="51" t="s">
        <v>141</v>
      </c>
      <c r="C119" s="51">
        <v>-35.200000000000003</v>
      </c>
      <c r="D119" s="51">
        <v>-39.299999999999997</v>
      </c>
      <c r="E119" s="51">
        <v>-38.299999999999997</v>
      </c>
      <c r="G119" s="51" t="s">
        <v>136</v>
      </c>
      <c r="J119" s="51">
        <f t="shared" si="13"/>
        <v>4.0999999999999943</v>
      </c>
      <c r="K119" s="51">
        <f t="shared" si="14"/>
        <v>3.0999999999999943</v>
      </c>
      <c r="L119" s="51">
        <f t="shared" si="15"/>
        <v>-1</v>
      </c>
      <c r="M119" s="51">
        <f t="shared" si="16"/>
        <v>-4.0999999999999943</v>
      </c>
      <c r="N119" s="51">
        <f t="shared" si="17"/>
        <v>0.89567430025445305</v>
      </c>
      <c r="O119" s="51">
        <f t="shared" si="18"/>
        <v>1.0261096605744124</v>
      </c>
      <c r="P119" s="51">
        <f t="shared" si="19"/>
        <v>3.1718104338842971E-2</v>
      </c>
      <c r="Q119" s="51">
        <f t="shared" si="20"/>
        <v>1.0566348814643933</v>
      </c>
      <c r="R119" s="51">
        <f t="shared" si="21"/>
        <v>0.36268939393939387</v>
      </c>
      <c r="S119" s="51">
        <f t="shared" si="22"/>
        <v>0.92559003600371592</v>
      </c>
      <c r="T119" s="51" t="s">
        <v>514</v>
      </c>
    </row>
    <row r="120" spans="1:25" s="51" customFormat="1" x14ac:dyDescent="0.25">
      <c r="A120" s="51" t="s">
        <v>140</v>
      </c>
      <c r="B120" s="51" t="s">
        <v>141</v>
      </c>
      <c r="C120" s="51">
        <v>-33.799999999999997</v>
      </c>
      <c r="D120" s="51">
        <v>-42.2</v>
      </c>
      <c r="E120" s="51">
        <v>-40.1</v>
      </c>
      <c r="G120" s="51" t="s">
        <v>136</v>
      </c>
      <c r="J120" s="51">
        <f t="shared" si="13"/>
        <v>8.4000000000000057</v>
      </c>
      <c r="K120" s="51">
        <f t="shared" si="14"/>
        <v>6.3000000000000043</v>
      </c>
      <c r="L120" s="51">
        <f t="shared" si="15"/>
        <v>-2.1000000000000014</v>
      </c>
      <c r="M120" s="51">
        <f t="shared" si="16"/>
        <v>-8.4000000000000057</v>
      </c>
      <c r="N120" s="51">
        <f t="shared" si="17"/>
        <v>0.80094786729857803</v>
      </c>
      <c r="O120" s="51">
        <f t="shared" si="18"/>
        <v>1.0523690773067331</v>
      </c>
      <c r="P120" s="51">
        <f t="shared" si="19"/>
        <v>3.6938482546129345E-2</v>
      </c>
      <c r="Q120" s="51">
        <f t="shared" si="20"/>
        <v>1.117372234333381</v>
      </c>
      <c r="R120" s="51">
        <f t="shared" si="21"/>
        <v>0.39546351084812631</v>
      </c>
      <c r="S120" s="51">
        <f t="shared" si="22"/>
        <v>0.85801674772786807</v>
      </c>
      <c r="T120" s="51" t="s">
        <v>514</v>
      </c>
    </row>
    <row r="121" spans="1:25" s="51" customFormat="1" x14ac:dyDescent="0.25">
      <c r="A121" s="51" t="s">
        <v>140</v>
      </c>
      <c r="B121" s="51" t="s">
        <v>141</v>
      </c>
      <c r="C121" s="51">
        <v>-34.799999999999997</v>
      </c>
      <c r="D121" s="51">
        <v>-32.700000000000003</v>
      </c>
      <c r="E121" s="51">
        <v>-38.5</v>
      </c>
      <c r="G121" s="51" t="s">
        <v>136</v>
      </c>
      <c r="J121" s="51">
        <f t="shared" si="13"/>
        <v>-2.0999999999999943</v>
      </c>
      <c r="K121" s="51">
        <f t="shared" si="14"/>
        <v>3.7000000000000028</v>
      </c>
      <c r="L121" s="51">
        <f t="shared" si="15"/>
        <v>5.7999999999999972</v>
      </c>
      <c r="M121" s="51">
        <f t="shared" si="16"/>
        <v>2.0999999999999943</v>
      </c>
      <c r="N121" s="51">
        <f t="shared" si="17"/>
        <v>1.0642201834862384</v>
      </c>
      <c r="O121" s="51">
        <f t="shared" si="18"/>
        <v>0.84935064935064941</v>
      </c>
      <c r="P121" s="51">
        <f t="shared" si="19"/>
        <v>2.7001585414189466E-2</v>
      </c>
      <c r="Q121" s="51">
        <f t="shared" si="20"/>
        <v>0.96935812392211029</v>
      </c>
      <c r="R121" s="51">
        <f t="shared" si="21"/>
        <v>0.36877394636015332</v>
      </c>
      <c r="S121" s="51">
        <f t="shared" si="22"/>
        <v>1.6320705588088791</v>
      </c>
      <c r="T121" s="51" t="s">
        <v>514</v>
      </c>
    </row>
    <row r="122" spans="1:25" s="51" customFormat="1" x14ac:dyDescent="0.25">
      <c r="A122" s="51" t="s">
        <v>140</v>
      </c>
      <c r="B122" s="51" t="s">
        <v>141</v>
      </c>
      <c r="C122" s="51">
        <v>-41.6</v>
      </c>
      <c r="D122" s="51">
        <v>-36</v>
      </c>
      <c r="E122" s="51">
        <v>-33.799999999999997</v>
      </c>
      <c r="G122" s="51" t="s">
        <v>136</v>
      </c>
      <c r="J122" s="51">
        <f t="shared" si="13"/>
        <v>-5.6000000000000014</v>
      </c>
      <c r="K122" s="51">
        <f t="shared" si="14"/>
        <v>-7.8000000000000043</v>
      </c>
      <c r="L122" s="51">
        <f t="shared" si="15"/>
        <v>-2.2000000000000028</v>
      </c>
      <c r="M122" s="51">
        <f t="shared" si="16"/>
        <v>5.6000000000000014</v>
      </c>
      <c r="N122" s="51">
        <f t="shared" si="17"/>
        <v>1.1555555555555557</v>
      </c>
      <c r="O122" s="51">
        <f t="shared" si="18"/>
        <v>1.0650887573964498</v>
      </c>
      <c r="P122" s="51">
        <f t="shared" si="19"/>
        <v>2.0802514792899407E-2</v>
      </c>
      <c r="Q122" s="51">
        <f t="shared" si="20"/>
        <v>0.93026050941906335</v>
      </c>
      <c r="R122" s="51">
        <f t="shared" si="21"/>
        <v>0.27083333333333331</v>
      </c>
      <c r="S122" s="51">
        <f t="shared" si="22"/>
        <v>0.8276421467764058</v>
      </c>
      <c r="T122" s="51" t="s">
        <v>514</v>
      </c>
    </row>
    <row r="123" spans="1:25" s="49" customFormat="1" x14ac:dyDescent="0.25">
      <c r="A123" s="49" t="s">
        <v>144</v>
      </c>
      <c r="C123" s="49">
        <v>-39.799999999999997</v>
      </c>
      <c r="D123" s="49">
        <v>-38.299999999999997</v>
      </c>
      <c r="E123" s="49">
        <v>-33.1</v>
      </c>
      <c r="G123" s="49" t="s">
        <v>145</v>
      </c>
      <c r="J123" s="49">
        <f t="shared" si="13"/>
        <v>-1.5</v>
      </c>
      <c r="K123" s="49">
        <f t="shared" si="14"/>
        <v>-6.6999999999999957</v>
      </c>
      <c r="L123" s="49">
        <f t="shared" si="15"/>
        <v>-5.1999999999999957</v>
      </c>
      <c r="M123" s="49">
        <f t="shared" si="16"/>
        <v>1.5</v>
      </c>
      <c r="N123" s="49">
        <f t="shared" si="17"/>
        <v>1.0391644908616189</v>
      </c>
      <c r="O123" s="49">
        <f t="shared" si="18"/>
        <v>1.1570996978851962</v>
      </c>
      <c r="P123" s="49">
        <f t="shared" si="19"/>
        <v>2.4178682356506151E-2</v>
      </c>
      <c r="Q123" s="49">
        <f t="shared" si="20"/>
        <v>0.98097479977262658</v>
      </c>
      <c r="R123" s="49">
        <f t="shared" si="21"/>
        <v>0.2772194304857622</v>
      </c>
      <c r="S123" s="49">
        <f t="shared" si="22"/>
        <v>0.64548723683844955</v>
      </c>
      <c r="T123" s="49">
        <v>96.76</v>
      </c>
      <c r="U123" s="49">
        <v>1.04</v>
      </c>
      <c r="V123" s="49">
        <v>0.03</v>
      </c>
      <c r="W123" s="49">
        <f>U123/V123</f>
        <v>34.666666666666671</v>
      </c>
      <c r="X123" s="49">
        <f>T123/(U123+V123)</f>
        <v>90.429906542056074</v>
      </c>
      <c r="Y123" s="49">
        <f>(T123*V123)/(U123*U123)</f>
        <v>2.6838017751479288</v>
      </c>
    </row>
    <row r="124" spans="1:25" s="49" customFormat="1" x14ac:dyDescent="0.25">
      <c r="A124" s="49" t="s">
        <v>144</v>
      </c>
      <c r="C124" s="49">
        <v>-39.299999999999997</v>
      </c>
      <c r="D124" s="49">
        <v>-36.5</v>
      </c>
      <c r="E124" s="49">
        <v>-34.799999999999997</v>
      </c>
      <c r="G124" s="49" t="s">
        <v>145</v>
      </c>
      <c r="J124" s="49">
        <f t="shared" si="13"/>
        <v>-2.7999999999999972</v>
      </c>
      <c r="K124" s="49">
        <f t="shared" si="14"/>
        <v>-4.5</v>
      </c>
      <c r="L124" s="49">
        <f t="shared" si="15"/>
        <v>-1.7000000000000028</v>
      </c>
      <c r="M124" s="49">
        <f t="shared" si="16"/>
        <v>2.7999999999999972</v>
      </c>
      <c r="N124" s="49">
        <f t="shared" si="17"/>
        <v>1.0767123287671232</v>
      </c>
      <c r="O124" s="49">
        <f t="shared" si="18"/>
        <v>1.0488505747126438</v>
      </c>
      <c r="P124" s="49">
        <f t="shared" si="19"/>
        <v>2.3632396454493072E-2</v>
      </c>
      <c r="Q124" s="49">
        <f t="shared" si="20"/>
        <v>0.96371841357399501</v>
      </c>
      <c r="R124" s="49">
        <f t="shared" si="21"/>
        <v>0.29516539440203565</v>
      </c>
      <c r="S124" s="49">
        <f t="shared" si="22"/>
        <v>0.86668072603510893</v>
      </c>
      <c r="T124" s="49">
        <v>96.35</v>
      </c>
      <c r="U124" s="49">
        <v>0.74</v>
      </c>
      <c r="V124" s="49">
        <v>0.02</v>
      </c>
      <c r="W124" s="49">
        <f t="shared" ref="W124:W134" si="23">U124/V124</f>
        <v>37</v>
      </c>
      <c r="X124" s="49">
        <f t="shared" ref="X124:X134" si="24">T124/(U124+V124)</f>
        <v>126.77631578947367</v>
      </c>
      <c r="Y124" s="49">
        <f t="shared" ref="Y124:Y187" si="25">(T124*V124)/(U124*U124)</f>
        <v>3.5189919649379107</v>
      </c>
    </row>
    <row r="125" spans="1:25" s="49" customFormat="1" x14ac:dyDescent="0.25">
      <c r="A125" s="49" t="s">
        <v>144</v>
      </c>
      <c r="C125" s="49">
        <v>-45.6</v>
      </c>
      <c r="D125" s="49">
        <v>-33.200000000000003</v>
      </c>
      <c r="E125" s="49">
        <v>-30.2</v>
      </c>
      <c r="G125" s="49" t="s">
        <v>145</v>
      </c>
      <c r="J125" s="49">
        <f t="shared" si="13"/>
        <v>-12.399999999999999</v>
      </c>
      <c r="K125" s="49">
        <f t="shared" si="14"/>
        <v>-15.400000000000002</v>
      </c>
      <c r="L125" s="49">
        <f t="shared" si="15"/>
        <v>-3.0000000000000036</v>
      </c>
      <c r="M125" s="49">
        <f t="shared" si="16"/>
        <v>12.399999999999999</v>
      </c>
      <c r="N125" s="49">
        <f t="shared" si="17"/>
        <v>1.3734939759036144</v>
      </c>
      <c r="O125" s="49">
        <f t="shared" si="18"/>
        <v>1.0993377483443709</v>
      </c>
      <c r="P125" s="49">
        <f t="shared" si="19"/>
        <v>1.5966451215758695E-2</v>
      </c>
      <c r="Q125" s="49">
        <f t="shared" si="20"/>
        <v>0.853270282758398</v>
      </c>
      <c r="R125" s="49">
        <f t="shared" si="21"/>
        <v>0.22076023391812863</v>
      </c>
      <c r="S125" s="49">
        <f t="shared" si="22"/>
        <v>0.75267341684928102</v>
      </c>
      <c r="T125" s="49">
        <v>80.67</v>
      </c>
      <c r="U125" s="49">
        <v>11.83</v>
      </c>
      <c r="V125" s="49">
        <v>4.22</v>
      </c>
      <c r="W125" s="49">
        <f t="shared" si="23"/>
        <v>2.8033175355450237</v>
      </c>
      <c r="X125" s="49">
        <f t="shared" si="24"/>
        <v>5.0261682242990657</v>
      </c>
      <c r="Y125" s="49">
        <f t="shared" si="25"/>
        <v>2.4325121526500029</v>
      </c>
    </row>
    <row r="126" spans="1:25" s="49" customFormat="1" x14ac:dyDescent="0.25">
      <c r="A126" s="49" t="s">
        <v>144</v>
      </c>
      <c r="C126" s="49">
        <v>-47.5</v>
      </c>
      <c r="D126" s="49">
        <v>-35.799999999999997</v>
      </c>
      <c r="E126" s="49">
        <v>-31.5</v>
      </c>
      <c r="G126" s="49" t="s">
        <v>145</v>
      </c>
      <c r="J126" s="49">
        <f t="shared" si="13"/>
        <v>-11.700000000000003</v>
      </c>
      <c r="K126" s="49">
        <f t="shared" si="14"/>
        <v>-16</v>
      </c>
      <c r="L126" s="49">
        <f t="shared" si="15"/>
        <v>-4.2999999999999972</v>
      </c>
      <c r="M126" s="49">
        <f t="shared" si="16"/>
        <v>11.700000000000003</v>
      </c>
      <c r="N126" s="49">
        <f t="shared" si="17"/>
        <v>1.3268156424581006</v>
      </c>
      <c r="O126" s="49">
        <f t="shared" si="18"/>
        <v>1.1365079365079365</v>
      </c>
      <c r="P126" s="49">
        <f t="shared" si="19"/>
        <v>1.5867036011080332E-2</v>
      </c>
      <c r="Q126" s="49">
        <f t="shared" si="20"/>
        <v>0.86814987791643194</v>
      </c>
      <c r="R126" s="49">
        <f t="shared" si="21"/>
        <v>0.22105263157894736</v>
      </c>
      <c r="S126" s="49">
        <f t="shared" si="22"/>
        <v>0.68121245753738369</v>
      </c>
      <c r="T126" s="49">
        <v>79.430000000000007</v>
      </c>
      <c r="U126" s="49">
        <v>12.76</v>
      </c>
      <c r="V126" s="49">
        <v>4.8</v>
      </c>
      <c r="W126" s="49">
        <f t="shared" si="23"/>
        <v>2.6583333333333332</v>
      </c>
      <c r="X126" s="49">
        <f t="shared" si="24"/>
        <v>4.5233485193621874</v>
      </c>
      <c r="Y126" s="49">
        <f t="shared" si="25"/>
        <v>2.3416633091262864</v>
      </c>
    </row>
    <row r="127" spans="1:25" s="49" customFormat="1" x14ac:dyDescent="0.25">
      <c r="A127" s="49" t="s">
        <v>144</v>
      </c>
      <c r="C127" s="49">
        <v>-40.1</v>
      </c>
      <c r="D127" s="49">
        <v>-39.6</v>
      </c>
      <c r="E127" s="49">
        <v>-36.6</v>
      </c>
      <c r="G127" s="49" t="s">
        <v>145</v>
      </c>
      <c r="J127" s="49">
        <f t="shared" si="13"/>
        <v>-0.5</v>
      </c>
      <c r="K127" s="49">
        <f t="shared" si="14"/>
        <v>-3.5</v>
      </c>
      <c r="L127" s="49">
        <f t="shared" si="15"/>
        <v>-3</v>
      </c>
      <c r="M127" s="49">
        <f t="shared" si="16"/>
        <v>0.5</v>
      </c>
      <c r="N127" s="49">
        <f t="shared" si="17"/>
        <v>1.0126262626262625</v>
      </c>
      <c r="O127" s="49">
        <f t="shared" si="18"/>
        <v>1.0819672131147542</v>
      </c>
      <c r="P127" s="49">
        <f t="shared" si="19"/>
        <v>2.4626712520444523E-2</v>
      </c>
      <c r="Q127" s="49">
        <f t="shared" si="20"/>
        <v>0.99374602996430905</v>
      </c>
      <c r="R127" s="49">
        <f t="shared" si="21"/>
        <v>0.30423940149625933</v>
      </c>
      <c r="S127" s="49">
        <f t="shared" si="22"/>
        <v>0.789510114923338</v>
      </c>
      <c r="T127" s="49">
        <v>96.67</v>
      </c>
      <c r="U127" s="49">
        <v>1.1200000000000001</v>
      </c>
      <c r="V127" s="49">
        <v>0.04</v>
      </c>
      <c r="W127" s="49">
        <f t="shared" si="23"/>
        <v>28.000000000000004</v>
      </c>
      <c r="X127" s="49">
        <f t="shared" si="24"/>
        <v>83.336206896551715</v>
      </c>
      <c r="Y127" s="49">
        <f t="shared" si="25"/>
        <v>3.0825892857142851</v>
      </c>
    </row>
    <row r="128" spans="1:25" s="49" customFormat="1" x14ac:dyDescent="0.25">
      <c r="A128" s="49" t="s">
        <v>144</v>
      </c>
      <c r="C128" s="49">
        <v>-47.2</v>
      </c>
      <c r="D128" s="49">
        <v>-35</v>
      </c>
      <c r="E128" s="49">
        <v>-31.2</v>
      </c>
      <c r="G128" s="49" t="s">
        <v>145</v>
      </c>
      <c r="J128" s="49">
        <f t="shared" si="13"/>
        <v>-12.200000000000003</v>
      </c>
      <c r="K128" s="49">
        <f t="shared" si="14"/>
        <v>-16.000000000000004</v>
      </c>
      <c r="L128" s="49">
        <f t="shared" si="15"/>
        <v>-3.8000000000000007</v>
      </c>
      <c r="M128" s="49">
        <f t="shared" si="16"/>
        <v>12.200000000000003</v>
      </c>
      <c r="N128" s="49">
        <f t="shared" si="17"/>
        <v>1.3485714285714288</v>
      </c>
      <c r="O128" s="49">
        <f t="shared" si="18"/>
        <v>1.1217948717948718</v>
      </c>
      <c r="P128" s="49">
        <f t="shared" si="19"/>
        <v>1.5710284401034183E-2</v>
      </c>
      <c r="Q128" s="49">
        <f t="shared" si="20"/>
        <v>0.86111870478396502</v>
      </c>
      <c r="R128" s="49">
        <f t="shared" si="21"/>
        <v>0.22033898305084743</v>
      </c>
      <c r="S128" s="49">
        <f t="shared" si="22"/>
        <v>0.70836916618075807</v>
      </c>
      <c r="T128" s="49">
        <v>78.97</v>
      </c>
      <c r="U128" s="49">
        <v>12.57</v>
      </c>
      <c r="V128" s="49">
        <v>4.8899999999999997</v>
      </c>
      <c r="W128" s="49">
        <f t="shared" si="23"/>
        <v>2.5705521472392641</v>
      </c>
      <c r="X128" s="49">
        <f t="shared" si="24"/>
        <v>4.5229095074455898</v>
      </c>
      <c r="Y128" s="49">
        <f t="shared" si="25"/>
        <v>2.4439957241832371</v>
      </c>
    </row>
    <row r="129" spans="1:30" s="49" customFormat="1" x14ac:dyDescent="0.25">
      <c r="A129" s="49" t="s">
        <v>144</v>
      </c>
      <c r="C129" s="49">
        <v>-39.5</v>
      </c>
      <c r="D129" s="49">
        <v>-38</v>
      </c>
      <c r="E129" s="49">
        <v>-32.5</v>
      </c>
      <c r="G129" s="49" t="s">
        <v>145</v>
      </c>
      <c r="J129" s="49">
        <f t="shared" si="13"/>
        <v>-1.5</v>
      </c>
      <c r="K129" s="49">
        <f t="shared" si="14"/>
        <v>-7</v>
      </c>
      <c r="L129" s="49">
        <f t="shared" si="15"/>
        <v>-5.5</v>
      </c>
      <c r="M129" s="49">
        <f t="shared" si="16"/>
        <v>1.5</v>
      </c>
      <c r="N129" s="49">
        <f t="shared" si="17"/>
        <v>1.0394736842105263</v>
      </c>
      <c r="O129" s="49">
        <f t="shared" si="18"/>
        <v>1.1692307692307693</v>
      </c>
      <c r="P129" s="49">
        <f t="shared" si="19"/>
        <v>2.4355071302675852E-2</v>
      </c>
      <c r="Q129" s="49">
        <f t="shared" si="20"/>
        <v>0.98082889254736794</v>
      </c>
      <c r="R129" s="49">
        <f t="shared" si="21"/>
        <v>0.27426160337552746</v>
      </c>
      <c r="S129" s="49">
        <f t="shared" si="22"/>
        <v>0.62560367764980307</v>
      </c>
      <c r="T129" s="49">
        <v>95.64</v>
      </c>
      <c r="U129" s="49">
        <v>0.94</v>
      </c>
      <c r="V129" s="49">
        <v>0.03</v>
      </c>
      <c r="W129" s="49">
        <f t="shared" si="23"/>
        <v>31.333333333333332</v>
      </c>
      <c r="X129" s="49">
        <f t="shared" si="24"/>
        <v>98.597938144329902</v>
      </c>
      <c r="Y129" s="49">
        <f t="shared" si="25"/>
        <v>3.2471706654594841</v>
      </c>
    </row>
    <row r="130" spans="1:30" s="49" customFormat="1" x14ac:dyDescent="0.25">
      <c r="A130" s="49" t="s">
        <v>144</v>
      </c>
      <c r="C130" s="49">
        <v>-45.2</v>
      </c>
      <c r="D130" s="49">
        <v>-34.6</v>
      </c>
      <c r="E130" s="49">
        <v>-31.3</v>
      </c>
      <c r="G130" s="49" t="s">
        <v>145</v>
      </c>
      <c r="J130" s="49">
        <f t="shared" si="13"/>
        <v>-10.600000000000001</v>
      </c>
      <c r="K130" s="49">
        <f t="shared" si="14"/>
        <v>-13.900000000000002</v>
      </c>
      <c r="L130" s="49">
        <f t="shared" si="15"/>
        <v>-3.3000000000000007</v>
      </c>
      <c r="M130" s="49">
        <f t="shared" si="16"/>
        <v>10.600000000000001</v>
      </c>
      <c r="N130" s="49">
        <f t="shared" si="17"/>
        <v>1.3063583815028903</v>
      </c>
      <c r="O130" s="49">
        <f t="shared" si="18"/>
        <v>1.1054313099041533</v>
      </c>
      <c r="P130" s="49">
        <f t="shared" si="19"/>
        <v>1.6935547027958336E-2</v>
      </c>
      <c r="Q130" s="49">
        <f t="shared" si="20"/>
        <v>0.87492098252568884</v>
      </c>
      <c r="R130" s="49">
        <f t="shared" si="21"/>
        <v>0.2308259587020649</v>
      </c>
      <c r="S130" s="49">
        <f t="shared" si="22"/>
        <v>0.7402948297483235</v>
      </c>
      <c r="T130" s="49">
        <v>83.56</v>
      </c>
      <c r="U130" s="49">
        <v>10.4</v>
      </c>
      <c r="V130" s="49">
        <v>3.38</v>
      </c>
      <c r="W130" s="49">
        <f t="shared" si="23"/>
        <v>3.0769230769230771</v>
      </c>
      <c r="X130" s="49">
        <f t="shared" si="24"/>
        <v>6.0638606676342519</v>
      </c>
      <c r="Y130" s="49">
        <f t="shared" si="25"/>
        <v>2.6112499999999996</v>
      </c>
    </row>
    <row r="131" spans="1:30" s="49" customFormat="1" x14ac:dyDescent="0.25">
      <c r="A131" s="49" t="s">
        <v>144</v>
      </c>
      <c r="C131" s="49">
        <v>-46.9</v>
      </c>
      <c r="D131" s="49">
        <v>-36.200000000000003</v>
      </c>
      <c r="E131" s="49">
        <v>-32.200000000000003</v>
      </c>
      <c r="G131" s="49" t="s">
        <v>145</v>
      </c>
      <c r="J131" s="49">
        <f t="shared" si="13"/>
        <v>-10.699999999999996</v>
      </c>
      <c r="K131" s="49">
        <f t="shared" si="14"/>
        <v>-14.699999999999996</v>
      </c>
      <c r="L131" s="49">
        <f t="shared" si="15"/>
        <v>-4</v>
      </c>
      <c r="M131" s="49">
        <f t="shared" si="16"/>
        <v>10.699999999999996</v>
      </c>
      <c r="N131" s="49">
        <f t="shared" si="17"/>
        <v>1.2955801104972375</v>
      </c>
      <c r="O131" s="49">
        <f t="shared" si="18"/>
        <v>1.1242236024844721</v>
      </c>
      <c r="P131" s="49">
        <f t="shared" si="19"/>
        <v>1.6457462913880193E-2</v>
      </c>
      <c r="Q131" s="49">
        <f t="shared" si="20"/>
        <v>0.8785527933260362</v>
      </c>
      <c r="R131" s="49">
        <f t="shared" si="21"/>
        <v>0.22885572139303487</v>
      </c>
      <c r="S131" s="49">
        <f t="shared" si="22"/>
        <v>0.70378807438638569</v>
      </c>
      <c r="T131" s="49">
        <v>80.989999999999995</v>
      </c>
      <c r="U131" s="49">
        <v>11.88</v>
      </c>
      <c r="V131" s="49">
        <v>4.4800000000000004</v>
      </c>
      <c r="W131" s="49">
        <f t="shared" si="23"/>
        <v>2.6517857142857144</v>
      </c>
      <c r="X131" s="49">
        <f t="shared" si="24"/>
        <v>4.9504889975550119</v>
      </c>
      <c r="Y131" s="49">
        <f t="shared" si="25"/>
        <v>2.5708487796029877</v>
      </c>
      <c r="AD131" s="49">
        <v>79.58</v>
      </c>
    </row>
    <row r="132" spans="1:30" s="49" customFormat="1" x14ac:dyDescent="0.25">
      <c r="A132" s="49" t="s">
        <v>144</v>
      </c>
      <c r="C132" s="49">
        <v>-46.7</v>
      </c>
      <c r="D132" s="49">
        <v>-36.4</v>
      </c>
      <c r="E132" s="49">
        <v>-32.1</v>
      </c>
      <c r="G132" s="49" t="s">
        <v>145</v>
      </c>
      <c r="J132" s="49">
        <f t="shared" ref="J132:J195" si="26">C132-D132</f>
        <v>-10.300000000000004</v>
      </c>
      <c r="K132" s="49">
        <f t="shared" ref="K132:K195" si="27">C132-E132</f>
        <v>-14.600000000000001</v>
      </c>
      <c r="L132" s="49">
        <f t="shared" ref="L132:L195" si="28">D132-E132</f>
        <v>-4.2999999999999972</v>
      </c>
      <c r="M132" s="49">
        <f t="shared" ref="M132:M195" si="29">D132-C132</f>
        <v>10.300000000000004</v>
      </c>
      <c r="N132" s="49">
        <f t="shared" ref="N132:N195" si="30">C132/D132</f>
        <v>1.2829670329670331</v>
      </c>
      <c r="O132" s="49">
        <f t="shared" ref="O132:O195" si="31">D132/E132</f>
        <v>1.1339563862928348</v>
      </c>
      <c r="P132" s="49">
        <f t="shared" ref="P132:P195" si="32">(D132/(C132*C132))*-1</f>
        <v>1.6690433722012569E-2</v>
      </c>
      <c r="Q132" s="49">
        <f t="shared" ref="Q132:Q195" si="33">SQRT(D132/C132)</f>
        <v>0.88286083547634342</v>
      </c>
      <c r="R132" s="49">
        <f t="shared" ref="R132:R195" si="34">(E132/C132)^1/3</f>
        <v>0.22912205567451818</v>
      </c>
      <c r="S132" s="49">
        <f t="shared" ref="S132:S195" si="35">(E132/D132)^3</f>
        <v>0.68582126385569531</v>
      </c>
      <c r="T132" s="49">
        <v>80.77</v>
      </c>
      <c r="U132" s="49">
        <v>11.78</v>
      </c>
      <c r="V132" s="49">
        <v>4.3899999999999997</v>
      </c>
      <c r="W132" s="49">
        <f t="shared" si="23"/>
        <v>2.6833712984054672</v>
      </c>
      <c r="X132" s="49">
        <f t="shared" si="24"/>
        <v>4.9950525664811378</v>
      </c>
      <c r="Y132" s="49">
        <f t="shared" si="25"/>
        <v>2.5551948426298785</v>
      </c>
      <c r="AD132" s="49">
        <v>96.67</v>
      </c>
    </row>
    <row r="133" spans="1:30" s="49" customFormat="1" x14ac:dyDescent="0.25">
      <c r="A133" s="49" t="s">
        <v>144</v>
      </c>
      <c r="C133" s="49">
        <v>-39.799999999999997</v>
      </c>
      <c r="D133" s="49">
        <v>-39.6</v>
      </c>
      <c r="E133" s="49">
        <v>-36.5</v>
      </c>
      <c r="G133" s="49" t="s">
        <v>145</v>
      </c>
      <c r="J133" s="49">
        <f t="shared" si="26"/>
        <v>-0.19999999999999574</v>
      </c>
      <c r="K133" s="49">
        <f t="shared" si="27"/>
        <v>-3.2999999999999972</v>
      </c>
      <c r="L133" s="49">
        <f t="shared" si="28"/>
        <v>-3.1000000000000014</v>
      </c>
      <c r="M133" s="49">
        <f t="shared" si="29"/>
        <v>0.19999999999999574</v>
      </c>
      <c r="N133" s="49">
        <f t="shared" si="30"/>
        <v>1.005050505050505</v>
      </c>
      <c r="O133" s="49">
        <f t="shared" si="31"/>
        <v>1.0849315068493151</v>
      </c>
      <c r="P133" s="49">
        <f t="shared" si="32"/>
        <v>2.499936870281054E-2</v>
      </c>
      <c r="Q133" s="49">
        <f t="shared" si="33"/>
        <v>0.99748427274411666</v>
      </c>
      <c r="R133" s="49">
        <f t="shared" si="34"/>
        <v>0.30569514237855949</v>
      </c>
      <c r="S133" s="49">
        <f t="shared" si="35"/>
        <v>0.78305638584085935</v>
      </c>
      <c r="T133" s="49">
        <v>96.4</v>
      </c>
      <c r="U133" s="49">
        <v>1.26</v>
      </c>
      <c r="V133" s="49">
        <v>0.05</v>
      </c>
      <c r="W133" s="49">
        <f t="shared" si="23"/>
        <v>25.2</v>
      </c>
      <c r="X133" s="49">
        <f t="shared" si="24"/>
        <v>73.587786259541986</v>
      </c>
      <c r="Y133" s="49">
        <f t="shared" si="25"/>
        <v>3.0360292265054167</v>
      </c>
      <c r="AD133" s="49">
        <v>78.97</v>
      </c>
    </row>
    <row r="134" spans="1:30" s="49" customFormat="1" x14ac:dyDescent="0.25">
      <c r="A134" s="49" t="s">
        <v>144</v>
      </c>
      <c r="C134" s="49">
        <v>-39.6</v>
      </c>
      <c r="D134" s="49">
        <v>-36.6</v>
      </c>
      <c r="E134" s="49">
        <v>-34.700000000000003</v>
      </c>
      <c r="G134" s="49" t="s">
        <v>145</v>
      </c>
      <c r="J134" s="49">
        <f t="shared" si="26"/>
        <v>-3</v>
      </c>
      <c r="K134" s="49">
        <f t="shared" si="27"/>
        <v>-4.8999999999999986</v>
      </c>
      <c r="L134" s="49">
        <f t="shared" si="28"/>
        <v>-1.8999999999999986</v>
      </c>
      <c r="M134" s="49">
        <f t="shared" si="29"/>
        <v>3</v>
      </c>
      <c r="N134" s="49">
        <f t="shared" si="30"/>
        <v>1.0819672131147542</v>
      </c>
      <c r="O134" s="49">
        <f t="shared" si="31"/>
        <v>1.0547550432276656</v>
      </c>
      <c r="P134" s="49">
        <f t="shared" si="32"/>
        <v>2.3339455157636975E-2</v>
      </c>
      <c r="Q134" s="49">
        <f t="shared" si="33"/>
        <v>0.96137527752820029</v>
      </c>
      <c r="R134" s="49">
        <f t="shared" si="34"/>
        <v>0.29208754208754212</v>
      </c>
      <c r="S134" s="49">
        <f t="shared" si="35"/>
        <v>0.85220713938040515</v>
      </c>
      <c r="T134" s="49">
        <v>96.01</v>
      </c>
      <c r="U134" s="49">
        <v>0.81</v>
      </c>
      <c r="V134" s="49">
        <v>0.02</v>
      </c>
      <c r="W134" s="49">
        <f t="shared" si="23"/>
        <v>40.5</v>
      </c>
      <c r="X134" s="49">
        <f t="shared" si="24"/>
        <v>115.67469879518072</v>
      </c>
      <c r="Y134" s="49">
        <f t="shared" si="25"/>
        <v>2.9266880048773047</v>
      </c>
      <c r="AD134" s="49">
        <v>95.64</v>
      </c>
    </row>
    <row r="135" spans="1:30" s="49" customFormat="1" x14ac:dyDescent="0.25">
      <c r="A135" s="49" t="s">
        <v>144</v>
      </c>
      <c r="C135" s="49">
        <v>-35.9</v>
      </c>
      <c r="D135" s="49">
        <v>-37.200000000000003</v>
      </c>
      <c r="E135" s="49">
        <v>-34.200000000000003</v>
      </c>
      <c r="G135" s="49" t="s">
        <v>145</v>
      </c>
      <c r="J135" s="49">
        <f t="shared" si="26"/>
        <v>1.3000000000000043</v>
      </c>
      <c r="K135" s="49">
        <f t="shared" si="27"/>
        <v>-1.6999999999999957</v>
      </c>
      <c r="L135" s="49">
        <f t="shared" si="28"/>
        <v>-3</v>
      </c>
      <c r="M135" s="49">
        <f t="shared" si="29"/>
        <v>-1.3000000000000043</v>
      </c>
      <c r="N135" s="49">
        <f t="shared" si="30"/>
        <v>0.96505376344086014</v>
      </c>
      <c r="O135" s="49">
        <f t="shared" si="31"/>
        <v>1.0877192982456141</v>
      </c>
      <c r="P135" s="49">
        <f t="shared" si="32"/>
        <v>2.8863835631318818E-2</v>
      </c>
      <c r="Q135" s="49">
        <f t="shared" si="33"/>
        <v>1.017944840924274</v>
      </c>
      <c r="R135" s="49">
        <f t="shared" si="34"/>
        <v>0.31754874651810588</v>
      </c>
      <c r="S135" s="49">
        <f t="shared" si="35"/>
        <v>0.7770509549864052</v>
      </c>
      <c r="T135" s="49">
        <v>96.86</v>
      </c>
      <c r="U135" s="49">
        <v>1.48</v>
      </c>
      <c r="V135" s="49">
        <v>0.06</v>
      </c>
      <c r="W135" s="49">
        <f>U135/V135</f>
        <v>24.666666666666668</v>
      </c>
      <c r="X135" s="49">
        <f>T135/(U135+V135)</f>
        <v>62.896103896103895</v>
      </c>
      <c r="Y135" s="49">
        <f t="shared" si="25"/>
        <v>2.6532140248356462</v>
      </c>
      <c r="AD135" s="49">
        <v>83.56</v>
      </c>
    </row>
    <row r="136" spans="1:30" s="49" customFormat="1" x14ac:dyDescent="0.25">
      <c r="A136" s="49" t="s">
        <v>144</v>
      </c>
      <c r="C136" s="49">
        <v>-38.5</v>
      </c>
      <c r="D136" s="49">
        <v>-38.1</v>
      </c>
      <c r="E136" s="49">
        <v>-34.299999999999997</v>
      </c>
      <c r="G136" s="49" t="s">
        <v>145</v>
      </c>
      <c r="J136" s="49">
        <f t="shared" si="26"/>
        <v>-0.39999999999999858</v>
      </c>
      <c r="K136" s="49">
        <f t="shared" si="27"/>
        <v>-4.2000000000000028</v>
      </c>
      <c r="L136" s="49">
        <f t="shared" si="28"/>
        <v>-3.8000000000000043</v>
      </c>
      <c r="M136" s="49">
        <f t="shared" si="29"/>
        <v>0.39999999999999858</v>
      </c>
      <c r="N136" s="49">
        <f t="shared" si="30"/>
        <v>1.0104986876640421</v>
      </c>
      <c r="O136" s="49">
        <f t="shared" si="31"/>
        <v>1.110787172011662</v>
      </c>
      <c r="P136" s="49">
        <f t="shared" si="32"/>
        <v>2.5704165963906223E-2</v>
      </c>
      <c r="Q136" s="49">
        <f t="shared" si="33"/>
        <v>0.99479163125269088</v>
      </c>
      <c r="R136" s="49">
        <f t="shared" si="34"/>
        <v>0.29696969696969694</v>
      </c>
      <c r="S136" s="49">
        <f t="shared" si="35"/>
        <v>0.72963798129404345</v>
      </c>
      <c r="T136" s="49">
        <v>96.86</v>
      </c>
      <c r="U136" s="49">
        <v>1.65</v>
      </c>
      <c r="V136" s="49">
        <v>7.0000000000000007E-2</v>
      </c>
      <c r="W136" s="49">
        <f t="shared" ref="W136" si="36">U136/V136</f>
        <v>23.571428571428569</v>
      </c>
      <c r="X136" s="49">
        <f t="shared" ref="X136" si="37">T136/(U136+V136)</f>
        <v>56.313953488372093</v>
      </c>
      <c r="Y136" s="49">
        <f t="shared" si="25"/>
        <v>2.4904315886134074</v>
      </c>
      <c r="AD136" s="49">
        <v>80.77</v>
      </c>
    </row>
    <row r="137" spans="1:30" s="49" customFormat="1" x14ac:dyDescent="0.25">
      <c r="C137" s="49">
        <v>-38.1</v>
      </c>
      <c r="D137" s="49">
        <v>-38.299999999999997</v>
      </c>
      <c r="E137" s="49">
        <v>-34.5</v>
      </c>
      <c r="J137" s="49">
        <f t="shared" si="26"/>
        <v>0.19999999999999574</v>
      </c>
      <c r="K137" s="49">
        <f t="shared" si="27"/>
        <v>-3.6000000000000014</v>
      </c>
      <c r="L137" s="49">
        <f t="shared" si="28"/>
        <v>-3.7999999999999972</v>
      </c>
      <c r="M137" s="49">
        <f t="shared" si="29"/>
        <v>-0.19999999999999574</v>
      </c>
      <c r="N137" s="49">
        <f t="shared" si="30"/>
        <v>0.99477806788511758</v>
      </c>
      <c r="O137" s="49">
        <f t="shared" si="31"/>
        <v>1.1101449275362318</v>
      </c>
      <c r="P137" s="49">
        <f t="shared" si="32"/>
        <v>2.6384497213438867E-2</v>
      </c>
      <c r="Q137" s="49">
        <f t="shared" si="33"/>
        <v>1.0026212364756797</v>
      </c>
      <c r="R137" s="49">
        <f t="shared" si="34"/>
        <v>0.30183727034120733</v>
      </c>
      <c r="S137" s="49">
        <f t="shared" si="35"/>
        <v>0.7309050513023887</v>
      </c>
      <c r="T137" s="49">
        <v>96.84</v>
      </c>
      <c r="U137" s="49">
        <v>1.66</v>
      </c>
      <c r="V137" s="49">
        <v>7.0000000000000007E-2</v>
      </c>
      <c r="W137" s="49">
        <f t="shared" ref="W137:W141" si="38">U137/V137</f>
        <v>23.714285714285712</v>
      </c>
      <c r="X137" s="49">
        <f t="shared" ref="X137:X141" si="39">T137/(U137+V137)</f>
        <v>55.976878612716767</v>
      </c>
      <c r="Y137" s="49">
        <f t="shared" si="25"/>
        <v>2.4600087095369436</v>
      </c>
    </row>
    <row r="138" spans="1:30" s="49" customFormat="1" x14ac:dyDescent="0.25">
      <c r="A138" s="49" t="s">
        <v>144</v>
      </c>
      <c r="C138" s="49">
        <v>-38.9</v>
      </c>
      <c r="D138" s="49">
        <v>-37.9</v>
      </c>
      <c r="E138" s="49">
        <v>-31.1</v>
      </c>
      <c r="G138" s="49" t="s">
        <v>145</v>
      </c>
      <c r="J138" s="49">
        <f t="shared" si="26"/>
        <v>-1</v>
      </c>
      <c r="K138" s="49">
        <f t="shared" si="27"/>
        <v>-7.7999999999999972</v>
      </c>
      <c r="L138" s="49">
        <f t="shared" si="28"/>
        <v>-6.7999999999999972</v>
      </c>
      <c r="M138" s="49">
        <f t="shared" si="29"/>
        <v>1</v>
      </c>
      <c r="N138" s="49">
        <f t="shared" si="30"/>
        <v>1.0263852242744063</v>
      </c>
      <c r="O138" s="49">
        <f t="shared" si="31"/>
        <v>1.2186495176848873</v>
      </c>
      <c r="P138" s="49">
        <f t="shared" si="32"/>
        <v>2.5046094064934809E-2</v>
      </c>
      <c r="Q138" s="49">
        <f t="shared" si="33"/>
        <v>0.98706284456764148</v>
      </c>
      <c r="R138" s="49">
        <f t="shared" si="34"/>
        <v>0.26649528706083975</v>
      </c>
      <c r="S138" s="49">
        <f t="shared" si="35"/>
        <v>0.55253976313235764</v>
      </c>
      <c r="T138" s="49">
        <v>97.04</v>
      </c>
      <c r="U138" s="49">
        <v>0.81</v>
      </c>
      <c r="V138" s="49">
        <v>0.02</v>
      </c>
      <c r="W138" s="49">
        <f t="shared" si="38"/>
        <v>40.5</v>
      </c>
      <c r="X138" s="49">
        <f t="shared" si="39"/>
        <v>116.91566265060241</v>
      </c>
      <c r="Y138" s="49">
        <f t="shared" si="25"/>
        <v>2.9580856576741348</v>
      </c>
      <c r="AD138" s="49">
        <v>96.01</v>
      </c>
    </row>
    <row r="139" spans="1:30" s="49" customFormat="1" x14ac:dyDescent="0.25">
      <c r="A139" s="49" t="s">
        <v>144</v>
      </c>
      <c r="C139" s="49">
        <v>-37.299999999999997</v>
      </c>
      <c r="D139" s="49">
        <v>-32.299999999999997</v>
      </c>
      <c r="E139" s="49">
        <v>-24.1</v>
      </c>
      <c r="G139" s="49" t="s">
        <v>145</v>
      </c>
      <c r="J139" s="49">
        <f t="shared" si="26"/>
        <v>-5</v>
      </c>
      <c r="K139" s="49">
        <f t="shared" si="27"/>
        <v>-13.199999999999996</v>
      </c>
      <c r="L139" s="49">
        <f t="shared" si="28"/>
        <v>-8.1999999999999957</v>
      </c>
      <c r="M139" s="49">
        <f t="shared" si="29"/>
        <v>5</v>
      </c>
      <c r="N139" s="49">
        <f t="shared" si="30"/>
        <v>1.1547987616099071</v>
      </c>
      <c r="O139" s="49">
        <f t="shared" si="31"/>
        <v>1.3402489626556016</v>
      </c>
      <c r="P139" s="49">
        <f t="shared" si="32"/>
        <v>2.3215864413601767E-2</v>
      </c>
      <c r="Q139" s="49">
        <f t="shared" si="33"/>
        <v>0.93056528122821447</v>
      </c>
      <c r="R139" s="49">
        <f t="shared" si="34"/>
        <v>0.21537086684539772</v>
      </c>
      <c r="S139" s="49">
        <f t="shared" si="35"/>
        <v>0.41537806677120825</v>
      </c>
      <c r="T139" s="49">
        <v>93.03</v>
      </c>
      <c r="U139" s="49">
        <v>4.9800000000000004</v>
      </c>
      <c r="V139" s="49">
        <v>0.69</v>
      </c>
      <c r="W139" s="49">
        <f t="shared" si="38"/>
        <v>7.2173913043478271</v>
      </c>
      <c r="X139" s="49">
        <f t="shared" si="39"/>
        <v>16.407407407407408</v>
      </c>
      <c r="Y139" s="49">
        <f t="shared" si="25"/>
        <v>2.5882929307591809</v>
      </c>
      <c r="AD139" s="49">
        <v>96.86</v>
      </c>
    </row>
    <row r="140" spans="1:30" s="49" customFormat="1" x14ac:dyDescent="0.25">
      <c r="A140" s="49" t="s">
        <v>144</v>
      </c>
      <c r="C140" s="49">
        <v>-40.9</v>
      </c>
      <c r="D140" s="49">
        <v>-29.1</v>
      </c>
      <c r="E140" s="49">
        <v>-23</v>
      </c>
      <c r="G140" s="49" t="s">
        <v>145</v>
      </c>
      <c r="J140" s="49">
        <f t="shared" si="26"/>
        <v>-11.799999999999997</v>
      </c>
      <c r="K140" s="49">
        <f t="shared" si="27"/>
        <v>-17.899999999999999</v>
      </c>
      <c r="L140" s="49">
        <f t="shared" si="28"/>
        <v>-6.1000000000000014</v>
      </c>
      <c r="M140" s="49">
        <f t="shared" si="29"/>
        <v>11.799999999999997</v>
      </c>
      <c r="N140" s="49">
        <f t="shared" si="30"/>
        <v>1.4054982817869415</v>
      </c>
      <c r="O140" s="49">
        <f t="shared" si="31"/>
        <v>1.2652173913043478</v>
      </c>
      <c r="P140" s="49">
        <f t="shared" si="32"/>
        <v>1.7395878790777197E-2</v>
      </c>
      <c r="Q140" s="49">
        <f t="shared" si="33"/>
        <v>0.84349952136488338</v>
      </c>
      <c r="R140" s="49">
        <f t="shared" si="34"/>
        <v>0.18744906275468623</v>
      </c>
      <c r="S140" s="49">
        <f t="shared" si="35"/>
        <v>0.49374708096944858</v>
      </c>
      <c r="T140" s="49">
        <v>92.84</v>
      </c>
      <c r="U140" s="49">
        <v>5.07</v>
      </c>
      <c r="V140" s="49">
        <v>0.77</v>
      </c>
      <c r="W140" s="49">
        <f t="shared" si="38"/>
        <v>6.5844155844155843</v>
      </c>
      <c r="X140" s="49">
        <f t="shared" si="39"/>
        <v>15.897260273972604</v>
      </c>
      <c r="Y140" s="49">
        <f t="shared" si="25"/>
        <v>2.781057308139693</v>
      </c>
      <c r="AD140" s="49">
        <v>96.86</v>
      </c>
    </row>
    <row r="141" spans="1:30" s="49" customFormat="1" x14ac:dyDescent="0.25">
      <c r="A141" s="49" t="s">
        <v>144</v>
      </c>
      <c r="C141" s="49">
        <v>-39.9</v>
      </c>
      <c r="D141" s="49">
        <v>-38</v>
      </c>
      <c r="E141" s="49">
        <v>-28.8</v>
      </c>
      <c r="G141" s="49" t="s">
        <v>145</v>
      </c>
      <c r="J141" s="49">
        <f t="shared" si="26"/>
        <v>-1.8999999999999986</v>
      </c>
      <c r="K141" s="49">
        <f t="shared" si="27"/>
        <v>-11.099999999999998</v>
      </c>
      <c r="L141" s="49">
        <f t="shared" si="28"/>
        <v>-9.1999999999999993</v>
      </c>
      <c r="M141" s="49">
        <f t="shared" si="29"/>
        <v>1.8999999999999986</v>
      </c>
      <c r="N141" s="49">
        <f t="shared" si="30"/>
        <v>1.05</v>
      </c>
      <c r="O141" s="49">
        <f t="shared" si="31"/>
        <v>1.3194444444444444</v>
      </c>
      <c r="P141" s="49">
        <f t="shared" si="32"/>
        <v>2.3869196801527628E-2</v>
      </c>
      <c r="Q141" s="49">
        <f t="shared" si="33"/>
        <v>0.9759000729485332</v>
      </c>
      <c r="R141" s="49">
        <f t="shared" si="34"/>
        <v>0.24060150375939851</v>
      </c>
      <c r="S141" s="49">
        <f t="shared" si="35"/>
        <v>0.43533809593235168</v>
      </c>
      <c r="T141" s="49">
        <v>96.6</v>
      </c>
      <c r="U141" s="49">
        <v>1.47</v>
      </c>
      <c r="V141" s="49">
        <v>0.05</v>
      </c>
      <c r="W141" s="49">
        <f t="shared" si="38"/>
        <v>29.4</v>
      </c>
      <c r="X141" s="49">
        <f t="shared" si="39"/>
        <v>63.552631578947363</v>
      </c>
      <c r="Y141" s="49">
        <f t="shared" si="25"/>
        <v>2.2351797862001948</v>
      </c>
      <c r="AD141" s="49">
        <v>96.84</v>
      </c>
    </row>
    <row r="142" spans="1:30" s="49" customFormat="1" x14ac:dyDescent="0.25">
      <c r="A142" s="49" t="s">
        <v>144</v>
      </c>
      <c r="C142" s="49">
        <v>-35.9</v>
      </c>
      <c r="D142" s="49">
        <v>-38.5</v>
      </c>
      <c r="E142" s="49">
        <v>-31.5</v>
      </c>
      <c r="G142" s="49" t="s">
        <v>145</v>
      </c>
      <c r="J142" s="49">
        <f t="shared" si="26"/>
        <v>2.6000000000000014</v>
      </c>
      <c r="K142" s="49">
        <f t="shared" si="27"/>
        <v>-4.3999999999999986</v>
      </c>
      <c r="L142" s="49">
        <f t="shared" si="28"/>
        <v>-7</v>
      </c>
      <c r="M142" s="49">
        <f t="shared" si="29"/>
        <v>-2.6000000000000014</v>
      </c>
      <c r="N142" s="49">
        <f t="shared" si="30"/>
        <v>0.93246753246753245</v>
      </c>
      <c r="O142" s="49">
        <f t="shared" si="31"/>
        <v>1.2222222222222223</v>
      </c>
      <c r="P142" s="49">
        <f t="shared" si="32"/>
        <v>2.9872518059295011E-2</v>
      </c>
      <c r="Q142" s="49">
        <f t="shared" si="33"/>
        <v>1.0355787745645866</v>
      </c>
      <c r="R142" s="49">
        <f t="shared" si="34"/>
        <v>0.29247910863509752</v>
      </c>
      <c r="S142" s="49">
        <f t="shared" si="35"/>
        <v>0.54770848985725029</v>
      </c>
      <c r="T142" s="49">
        <v>97.1</v>
      </c>
      <c r="U142" s="49">
        <v>1.08</v>
      </c>
      <c r="V142" s="49">
        <v>0.03</v>
      </c>
      <c r="W142" s="49">
        <f>U142/V142</f>
        <v>36.000000000000007</v>
      </c>
      <c r="X142" s="49">
        <f>T142/(U142+V142)</f>
        <v>87.477477477477464</v>
      </c>
      <c r="Y142" s="49">
        <f t="shared" si="25"/>
        <v>2.4974279835390942</v>
      </c>
      <c r="AD142" s="49">
        <v>97.04</v>
      </c>
    </row>
    <row r="143" spans="1:30" s="49" customFormat="1" x14ac:dyDescent="0.25">
      <c r="A143" s="49" t="s">
        <v>144</v>
      </c>
      <c r="C143" s="49">
        <v>-39.299999999999997</v>
      </c>
      <c r="D143" s="49">
        <v>-39.299999999999997</v>
      </c>
      <c r="E143" s="49">
        <v>-32.799999999999997</v>
      </c>
      <c r="G143" s="49" t="s">
        <v>145</v>
      </c>
      <c r="J143" s="49">
        <f t="shared" si="26"/>
        <v>0</v>
      </c>
      <c r="K143" s="49">
        <f t="shared" si="27"/>
        <v>-6.5</v>
      </c>
      <c r="L143" s="49">
        <f t="shared" si="28"/>
        <v>-6.5</v>
      </c>
      <c r="M143" s="49">
        <f t="shared" si="29"/>
        <v>0</v>
      </c>
      <c r="N143" s="49">
        <f t="shared" si="30"/>
        <v>1</v>
      </c>
      <c r="O143" s="49">
        <f t="shared" si="31"/>
        <v>1.1981707317073171</v>
      </c>
      <c r="P143" s="49">
        <f t="shared" si="32"/>
        <v>2.5445292620865142E-2</v>
      </c>
      <c r="Q143" s="49">
        <f t="shared" si="33"/>
        <v>1</v>
      </c>
      <c r="R143" s="49">
        <f t="shared" si="34"/>
        <v>0.27820186598812552</v>
      </c>
      <c r="S143" s="49">
        <f t="shared" si="35"/>
        <v>0.58135830372096609</v>
      </c>
      <c r="T143" s="49">
        <v>96.56</v>
      </c>
      <c r="U143" s="49">
        <v>1.2</v>
      </c>
      <c r="V143" s="49">
        <v>0.04</v>
      </c>
      <c r="W143" s="49">
        <f>U143/V143</f>
        <v>30</v>
      </c>
      <c r="X143" s="49">
        <f>T143/(U143+V143)</f>
        <v>77.870967741935488</v>
      </c>
      <c r="Y143" s="49">
        <f t="shared" si="25"/>
        <v>2.6822222222222223</v>
      </c>
      <c r="AD143" s="49">
        <v>93.03</v>
      </c>
    </row>
    <row r="144" spans="1:30" s="49" customFormat="1" x14ac:dyDescent="0.25">
      <c r="A144" s="49" t="s">
        <v>144</v>
      </c>
      <c r="C144" s="49">
        <v>-40.799999999999997</v>
      </c>
      <c r="D144" s="49">
        <v>-37.799999999999997</v>
      </c>
      <c r="E144" s="49">
        <v>-30.2</v>
      </c>
      <c r="G144" s="49" t="s">
        <v>145</v>
      </c>
      <c r="J144" s="49">
        <f t="shared" si="26"/>
        <v>-3</v>
      </c>
      <c r="K144" s="49">
        <f t="shared" si="27"/>
        <v>-10.599999999999998</v>
      </c>
      <c r="L144" s="49">
        <f t="shared" si="28"/>
        <v>-7.5999999999999979</v>
      </c>
      <c r="M144" s="49">
        <f t="shared" si="29"/>
        <v>3</v>
      </c>
      <c r="N144" s="49">
        <f t="shared" si="30"/>
        <v>1.0793650793650793</v>
      </c>
      <c r="O144" s="49">
        <f t="shared" si="31"/>
        <v>1.2516556291390728</v>
      </c>
      <c r="P144" s="49">
        <f t="shared" si="32"/>
        <v>2.2707612456747406E-2</v>
      </c>
      <c r="Q144" s="49">
        <f t="shared" si="33"/>
        <v>0.96253342187962188</v>
      </c>
      <c r="R144" s="49">
        <f t="shared" si="34"/>
        <v>0.24673202614379086</v>
      </c>
      <c r="S144" s="49">
        <f t="shared" si="35"/>
        <v>0.50997094027804257</v>
      </c>
      <c r="T144" s="49">
        <v>96.27</v>
      </c>
      <c r="U144" s="49">
        <v>1.6</v>
      </c>
      <c r="V144" s="49">
        <v>7.0000000000000007E-2</v>
      </c>
      <c r="W144" s="49">
        <f t="shared" ref="W144:W147" si="40">U144/V144</f>
        <v>22.857142857142858</v>
      </c>
      <c r="X144" s="49">
        <f t="shared" ref="X144:X147" si="41">T144/(U144+V144)</f>
        <v>57.64670658682634</v>
      </c>
      <c r="Y144" s="49">
        <f t="shared" si="25"/>
        <v>2.6323828124999995</v>
      </c>
      <c r="AD144" s="49">
        <v>92.84</v>
      </c>
    </row>
    <row r="145" spans="1:32" s="49" customFormat="1" x14ac:dyDescent="0.25">
      <c r="A145" s="49" t="s">
        <v>144</v>
      </c>
      <c r="C145" s="49">
        <v>-40.9</v>
      </c>
      <c r="D145" s="49">
        <v>-31.3</v>
      </c>
      <c r="E145" s="49">
        <v>-23.2</v>
      </c>
      <c r="G145" s="49" t="s">
        <v>145</v>
      </c>
      <c r="J145" s="49">
        <f t="shared" si="26"/>
        <v>-9.5999999999999979</v>
      </c>
      <c r="K145" s="49">
        <f t="shared" si="27"/>
        <v>-17.7</v>
      </c>
      <c r="L145" s="49">
        <f t="shared" si="28"/>
        <v>-8.1000000000000014</v>
      </c>
      <c r="M145" s="49">
        <f t="shared" si="29"/>
        <v>9.5999999999999979</v>
      </c>
      <c r="N145" s="49">
        <f t="shared" si="30"/>
        <v>1.3067092651757188</v>
      </c>
      <c r="O145" s="49">
        <f t="shared" si="31"/>
        <v>1.3491379310344829</v>
      </c>
      <c r="P145" s="49">
        <f t="shared" si="32"/>
        <v>1.8711031139220832E-2</v>
      </c>
      <c r="Q145" s="49">
        <f t="shared" si="33"/>
        <v>0.87480350570521381</v>
      </c>
      <c r="R145" s="49">
        <f t="shared" si="34"/>
        <v>0.18907905460472696</v>
      </c>
      <c r="S145" s="49">
        <f t="shared" si="35"/>
        <v>0.4072217276006686</v>
      </c>
      <c r="T145" s="49">
        <v>92.22</v>
      </c>
      <c r="U145" s="49">
        <v>5.45</v>
      </c>
      <c r="V145" s="49">
        <v>0.82</v>
      </c>
      <c r="W145" s="49">
        <f t="shared" si="40"/>
        <v>6.6463414634146352</v>
      </c>
      <c r="X145" s="49">
        <f t="shared" si="41"/>
        <v>14.708133971291865</v>
      </c>
      <c r="Y145" s="49">
        <f t="shared" si="25"/>
        <v>2.5459271105125829</v>
      </c>
      <c r="AD145" s="49">
        <v>96.6</v>
      </c>
    </row>
    <row r="146" spans="1:32" s="49" customFormat="1" x14ac:dyDescent="0.25">
      <c r="A146" s="49" t="s">
        <v>144</v>
      </c>
      <c r="C146" s="49">
        <v>-39.1</v>
      </c>
      <c r="D146" s="49">
        <v>-37.700000000000003</v>
      </c>
      <c r="E146" s="49">
        <v>-34.299999999999997</v>
      </c>
      <c r="G146" s="49" t="s">
        <v>145</v>
      </c>
      <c r="J146" s="49">
        <f t="shared" si="26"/>
        <v>-1.3999999999999986</v>
      </c>
      <c r="K146" s="49">
        <f t="shared" si="27"/>
        <v>-4.8000000000000043</v>
      </c>
      <c r="L146" s="49">
        <f t="shared" si="28"/>
        <v>-3.4000000000000057</v>
      </c>
      <c r="M146" s="49">
        <f t="shared" si="29"/>
        <v>1.3999999999999986</v>
      </c>
      <c r="N146" s="49">
        <f t="shared" si="30"/>
        <v>1.0371352785145889</v>
      </c>
      <c r="O146" s="49">
        <f t="shared" si="31"/>
        <v>1.0991253644314871</v>
      </c>
      <c r="P146" s="49">
        <f t="shared" si="32"/>
        <v>2.4659702644540524E-2</v>
      </c>
      <c r="Q146" s="49">
        <f t="shared" si="33"/>
        <v>0.98193399645879187</v>
      </c>
      <c r="R146" s="49">
        <f t="shared" si="34"/>
        <v>0.29241261722080131</v>
      </c>
      <c r="S146" s="49">
        <f t="shared" si="35"/>
        <v>0.75310981825025236</v>
      </c>
      <c r="T146" s="49">
        <v>97.13</v>
      </c>
      <c r="U146" s="49">
        <v>1.42</v>
      </c>
      <c r="V146" s="49">
        <v>0.05</v>
      </c>
      <c r="W146" s="49">
        <f t="shared" si="40"/>
        <v>28.4</v>
      </c>
      <c r="X146" s="49">
        <f t="shared" si="41"/>
        <v>66.074829931972786</v>
      </c>
      <c r="Y146" s="49">
        <f t="shared" si="25"/>
        <v>2.4085002975600083</v>
      </c>
      <c r="AD146" s="49">
        <v>97.1</v>
      </c>
    </row>
    <row r="147" spans="1:32" s="49" customFormat="1" x14ac:dyDescent="0.25">
      <c r="A147" s="49" t="s">
        <v>144</v>
      </c>
      <c r="C147" s="49">
        <v>-39.5</v>
      </c>
      <c r="D147" s="49">
        <v>-37.5</v>
      </c>
      <c r="E147" s="49">
        <v>-27</v>
      </c>
      <c r="G147" s="49" t="s">
        <v>145</v>
      </c>
      <c r="J147" s="49">
        <f t="shared" si="26"/>
        <v>-2</v>
      </c>
      <c r="K147" s="49">
        <f t="shared" si="27"/>
        <v>-12.5</v>
      </c>
      <c r="L147" s="49">
        <f t="shared" si="28"/>
        <v>-10.5</v>
      </c>
      <c r="M147" s="49">
        <f t="shared" si="29"/>
        <v>2</v>
      </c>
      <c r="N147" s="49">
        <f t="shared" si="30"/>
        <v>1.0533333333333332</v>
      </c>
      <c r="O147" s="49">
        <f t="shared" si="31"/>
        <v>1.3888888888888888</v>
      </c>
      <c r="P147" s="49">
        <f t="shared" si="32"/>
        <v>2.4034609838166961E-2</v>
      </c>
      <c r="Q147" s="49">
        <f t="shared" si="33"/>
        <v>0.97435470369244637</v>
      </c>
      <c r="R147" s="49">
        <f t="shared" si="34"/>
        <v>0.22784810126582278</v>
      </c>
      <c r="S147" s="49">
        <f t="shared" si="35"/>
        <v>0.37324799999999997</v>
      </c>
      <c r="T147" s="49">
        <v>96.68</v>
      </c>
      <c r="U147" s="49">
        <v>1.37</v>
      </c>
      <c r="V147" s="49">
        <v>0.05</v>
      </c>
      <c r="W147" s="49">
        <f t="shared" si="40"/>
        <v>27.400000000000002</v>
      </c>
      <c r="X147" s="49">
        <f t="shared" si="41"/>
        <v>68.08450704225352</v>
      </c>
      <c r="Y147" s="49">
        <f t="shared" si="25"/>
        <v>2.5755234695508551</v>
      </c>
      <c r="AD147" s="49">
        <v>96.56</v>
      </c>
    </row>
    <row r="148" spans="1:32" s="49" customFormat="1" x14ac:dyDescent="0.25">
      <c r="A148" s="49" t="s">
        <v>144</v>
      </c>
      <c r="C148" s="49">
        <v>-38.299999999999997</v>
      </c>
      <c r="D148" s="49">
        <v>-39.4</v>
      </c>
      <c r="E148" s="49">
        <v>-32</v>
      </c>
      <c r="G148" s="49" t="s">
        <v>145</v>
      </c>
      <c r="J148" s="49">
        <f t="shared" si="26"/>
        <v>1.1000000000000014</v>
      </c>
      <c r="K148" s="49">
        <f t="shared" si="27"/>
        <v>-6.2999999999999972</v>
      </c>
      <c r="L148" s="49">
        <f t="shared" si="28"/>
        <v>-7.3999999999999986</v>
      </c>
      <c r="M148" s="49">
        <f t="shared" si="29"/>
        <v>-1.1000000000000014</v>
      </c>
      <c r="N148" s="49">
        <f t="shared" si="30"/>
        <v>0.97208121827411165</v>
      </c>
      <c r="O148" s="49">
        <f t="shared" si="31"/>
        <v>1.23125</v>
      </c>
      <c r="P148" s="49">
        <f t="shared" si="32"/>
        <v>2.6859546387254671E-2</v>
      </c>
      <c r="Q148" s="49">
        <f t="shared" si="33"/>
        <v>1.0142586586427813</v>
      </c>
      <c r="R148" s="49">
        <f t="shared" si="34"/>
        <v>0.27850304612706706</v>
      </c>
      <c r="S148" s="49">
        <f t="shared" si="35"/>
        <v>0.53574887713130537</v>
      </c>
      <c r="T148" s="49">
        <v>96.66</v>
      </c>
      <c r="U148" s="49">
        <v>1.44</v>
      </c>
      <c r="V148" s="49">
        <v>0.05</v>
      </c>
      <c r="W148" s="49">
        <f>U148/V148</f>
        <v>28.799999999999997</v>
      </c>
      <c r="X148" s="49">
        <f>T148/(U148+V148)</f>
        <v>64.872483221476514</v>
      </c>
      <c r="Y148" s="49">
        <f t="shared" si="25"/>
        <v>2.330729166666667</v>
      </c>
      <c r="AD148" s="49">
        <v>96.27</v>
      </c>
    </row>
    <row r="149" spans="1:32" s="49" customFormat="1" x14ac:dyDescent="0.25">
      <c r="A149" s="49" t="s">
        <v>144</v>
      </c>
      <c r="C149" s="49">
        <v>-39.6</v>
      </c>
      <c r="D149" s="49">
        <v>-39.299999999999997</v>
      </c>
      <c r="E149" s="49">
        <v>-31.2</v>
      </c>
      <c r="G149" s="49" t="s">
        <v>145</v>
      </c>
      <c r="J149" s="49">
        <f t="shared" si="26"/>
        <v>-0.30000000000000426</v>
      </c>
      <c r="K149" s="49">
        <f t="shared" si="27"/>
        <v>-8.4000000000000021</v>
      </c>
      <c r="L149" s="49">
        <f t="shared" si="28"/>
        <v>-8.0999999999999979</v>
      </c>
      <c r="M149" s="49">
        <f t="shared" si="29"/>
        <v>0.30000000000000426</v>
      </c>
      <c r="N149" s="49">
        <f t="shared" si="30"/>
        <v>1.0076335877862597</v>
      </c>
      <c r="O149" s="49">
        <f t="shared" si="31"/>
        <v>1.2596153846153846</v>
      </c>
      <c r="P149" s="49">
        <f t="shared" si="32"/>
        <v>2.5061218243036421E-2</v>
      </c>
      <c r="Q149" s="49">
        <f t="shared" si="33"/>
        <v>0.99620491989562188</v>
      </c>
      <c r="R149" s="49">
        <f t="shared" si="34"/>
        <v>0.2626262626262626</v>
      </c>
      <c r="S149" s="49">
        <f t="shared" si="35"/>
        <v>0.50036408668510302</v>
      </c>
      <c r="T149" s="49">
        <v>96.81</v>
      </c>
      <c r="U149" s="49">
        <v>1.29</v>
      </c>
      <c r="V149" s="49">
        <v>0.05</v>
      </c>
      <c r="W149" s="49">
        <f t="shared" ref="W149" si="42">U149/V149</f>
        <v>25.8</v>
      </c>
      <c r="X149" s="49">
        <f t="shared" ref="X149" si="43">T149/(U149+V149)</f>
        <v>72.24626865671641</v>
      </c>
      <c r="Y149" s="49">
        <f t="shared" si="25"/>
        <v>2.9087795204615108</v>
      </c>
      <c r="AD149" s="49">
        <v>92.22</v>
      </c>
    </row>
    <row r="150" spans="1:32" s="49" customFormat="1" x14ac:dyDescent="0.25">
      <c r="A150" s="49" t="s">
        <v>144</v>
      </c>
      <c r="C150" s="49">
        <v>-39.9</v>
      </c>
      <c r="D150" s="49">
        <v>-40.299999999999997</v>
      </c>
      <c r="E150" s="49">
        <v>-35.700000000000003</v>
      </c>
      <c r="G150" s="49" t="s">
        <v>145</v>
      </c>
      <c r="J150" s="49">
        <f t="shared" si="26"/>
        <v>0.39999999999999858</v>
      </c>
      <c r="K150" s="49">
        <f t="shared" si="27"/>
        <v>-4.1999999999999957</v>
      </c>
      <c r="L150" s="49">
        <f t="shared" si="28"/>
        <v>-4.5999999999999943</v>
      </c>
      <c r="M150" s="49">
        <f t="shared" si="29"/>
        <v>-0.39999999999999858</v>
      </c>
      <c r="N150" s="49">
        <f t="shared" si="30"/>
        <v>0.99007444168734493</v>
      </c>
      <c r="O150" s="49">
        <f t="shared" si="31"/>
        <v>1.1288515406162463</v>
      </c>
      <c r="P150" s="49">
        <f t="shared" si="32"/>
        <v>2.5313911344777982E-2</v>
      </c>
      <c r="Q150" s="49">
        <f t="shared" si="33"/>
        <v>1.0050000311724581</v>
      </c>
      <c r="R150" s="49">
        <f t="shared" si="34"/>
        <v>0.29824561403508776</v>
      </c>
      <c r="S150" s="49">
        <f t="shared" si="35"/>
        <v>0.69516757977710542</v>
      </c>
      <c r="T150" s="49">
        <v>96.67</v>
      </c>
      <c r="U150" s="49">
        <v>1.38</v>
      </c>
      <c r="V150" s="49">
        <v>0.05</v>
      </c>
      <c r="W150" s="49">
        <f>U150/V150</f>
        <v>27.599999999999998</v>
      </c>
      <c r="X150" s="49">
        <f>T150/(U150+V150)</f>
        <v>67.6013986013986</v>
      </c>
      <c r="Y150" s="49">
        <f t="shared" si="25"/>
        <v>2.5380697332493183</v>
      </c>
      <c r="AD150" s="49">
        <v>97.13</v>
      </c>
    </row>
    <row r="151" spans="1:32" s="49" customFormat="1" x14ac:dyDescent="0.25">
      <c r="A151" s="49" t="s">
        <v>144</v>
      </c>
      <c r="C151" s="49">
        <v>-39.700000000000003</v>
      </c>
      <c r="D151" s="49">
        <v>-38.299999999999997</v>
      </c>
      <c r="E151" s="49">
        <v>-32.799999999999997</v>
      </c>
      <c r="G151" s="49" t="s">
        <v>145</v>
      </c>
      <c r="J151" s="49">
        <f t="shared" si="26"/>
        <v>-1.4000000000000057</v>
      </c>
      <c r="K151" s="49">
        <f t="shared" si="27"/>
        <v>-6.9000000000000057</v>
      </c>
      <c r="L151" s="49">
        <f t="shared" si="28"/>
        <v>-5.5</v>
      </c>
      <c r="M151" s="49">
        <f t="shared" si="29"/>
        <v>1.4000000000000057</v>
      </c>
      <c r="N151" s="49">
        <f t="shared" si="30"/>
        <v>1.0365535248041777</v>
      </c>
      <c r="O151" s="49">
        <f t="shared" si="31"/>
        <v>1.1676829268292683</v>
      </c>
      <c r="P151" s="49">
        <f t="shared" si="32"/>
        <v>2.4300642729793345E-2</v>
      </c>
      <c r="Q151" s="49">
        <f t="shared" si="33"/>
        <v>0.98220950737243218</v>
      </c>
      <c r="R151" s="49">
        <f t="shared" si="34"/>
        <v>0.27539882451721237</v>
      </c>
      <c r="S151" s="49">
        <f t="shared" si="35"/>
        <v>0.62809481639518439</v>
      </c>
      <c r="T151" s="49">
        <v>96.68</v>
      </c>
      <c r="U151" s="49">
        <v>1.42</v>
      </c>
      <c r="V151" s="49">
        <v>0.05</v>
      </c>
      <c r="W151" s="49">
        <f t="shared" ref="W151:W175" si="44">U151/V151</f>
        <v>28.4</v>
      </c>
      <c r="X151" s="49">
        <f t="shared" ref="X151:X175" si="45">T151/(U151+V151)</f>
        <v>65.768707482993207</v>
      </c>
      <c r="Y151" s="49">
        <f t="shared" si="25"/>
        <v>2.397341797262448</v>
      </c>
      <c r="AD151" s="49">
        <v>96.68</v>
      </c>
    </row>
    <row r="152" spans="1:32" s="49" customFormat="1" x14ac:dyDescent="0.25">
      <c r="A152" s="49" t="s">
        <v>144</v>
      </c>
      <c r="C152" s="49">
        <v>-40.700000000000003</v>
      </c>
      <c r="D152" s="49">
        <v>-29.4</v>
      </c>
      <c r="E152" s="49">
        <v>-22.1</v>
      </c>
      <c r="G152" s="49" t="s">
        <v>145</v>
      </c>
      <c r="J152" s="49">
        <f t="shared" si="26"/>
        <v>-11.300000000000004</v>
      </c>
      <c r="K152" s="49">
        <f t="shared" si="27"/>
        <v>-18.600000000000001</v>
      </c>
      <c r="L152" s="49">
        <f t="shared" si="28"/>
        <v>-7.2999999999999972</v>
      </c>
      <c r="M152" s="49">
        <f t="shared" si="29"/>
        <v>11.300000000000004</v>
      </c>
      <c r="N152" s="49">
        <f t="shared" si="30"/>
        <v>1.3843537414965987</v>
      </c>
      <c r="O152" s="49">
        <f t="shared" si="31"/>
        <v>1.3303167420814479</v>
      </c>
      <c r="P152" s="49">
        <f t="shared" si="32"/>
        <v>1.7748371556725363E-2</v>
      </c>
      <c r="Q152" s="49">
        <f t="shared" si="33"/>
        <v>0.84991689144217053</v>
      </c>
      <c r="R152" s="49">
        <f t="shared" si="34"/>
        <v>0.180999180999181</v>
      </c>
      <c r="S152" s="49">
        <f t="shared" si="35"/>
        <v>0.42475141058320692</v>
      </c>
      <c r="T152" s="49">
        <v>93.18</v>
      </c>
      <c r="U152" s="49">
        <v>4.8600000000000003</v>
      </c>
      <c r="V152" s="49">
        <v>0.67</v>
      </c>
      <c r="W152" s="49">
        <f t="shared" si="44"/>
        <v>7.2537313432835822</v>
      </c>
      <c r="X152" s="49">
        <f t="shared" si="45"/>
        <v>16.849909584086799</v>
      </c>
      <c r="Y152" s="49">
        <f t="shared" si="25"/>
        <v>2.6431692323324696</v>
      </c>
      <c r="AD152" s="49">
        <v>96.66</v>
      </c>
    </row>
    <row r="153" spans="1:32" s="49" customFormat="1" x14ac:dyDescent="0.25">
      <c r="A153" s="49" t="s">
        <v>144</v>
      </c>
      <c r="C153" s="49">
        <v>-39.700000000000003</v>
      </c>
      <c r="D153" s="49">
        <v>-33.200000000000003</v>
      </c>
      <c r="E153" s="49">
        <v>-23.5</v>
      </c>
      <c r="G153" s="49" t="s">
        <v>145</v>
      </c>
      <c r="J153" s="49">
        <f t="shared" si="26"/>
        <v>-6.5</v>
      </c>
      <c r="K153" s="49">
        <f t="shared" si="27"/>
        <v>-16.200000000000003</v>
      </c>
      <c r="L153" s="49">
        <f t="shared" si="28"/>
        <v>-9.7000000000000028</v>
      </c>
      <c r="M153" s="49">
        <f t="shared" si="29"/>
        <v>6.5</v>
      </c>
      <c r="N153" s="49">
        <f t="shared" si="30"/>
        <v>1.1957831325301205</v>
      </c>
      <c r="O153" s="49">
        <f t="shared" si="31"/>
        <v>1.4127659574468086</v>
      </c>
      <c r="P153" s="49">
        <f t="shared" si="32"/>
        <v>2.1064786909377003E-2</v>
      </c>
      <c r="Q153" s="49">
        <f t="shared" si="33"/>
        <v>0.91447910872926286</v>
      </c>
      <c r="R153" s="49">
        <f t="shared" si="34"/>
        <v>0.19731318219983207</v>
      </c>
      <c r="S153" s="49">
        <f t="shared" si="35"/>
        <v>0.35464132076280142</v>
      </c>
      <c r="T153" s="49">
        <v>96.51</v>
      </c>
      <c r="U153" s="49">
        <v>1.95</v>
      </c>
      <c r="V153" s="49">
        <v>0.11</v>
      </c>
      <c r="W153" s="49">
        <f t="shared" si="44"/>
        <v>17.727272727272727</v>
      </c>
      <c r="X153" s="49">
        <f t="shared" si="45"/>
        <v>46.849514563106794</v>
      </c>
      <c r="Y153" s="49">
        <f t="shared" si="25"/>
        <v>2.7918737672583833</v>
      </c>
      <c r="AD153" s="49">
        <v>96.81</v>
      </c>
    </row>
    <row r="154" spans="1:32" s="49" customFormat="1" x14ac:dyDescent="0.25">
      <c r="A154" s="49" t="s">
        <v>144</v>
      </c>
      <c r="C154" s="49">
        <v>-40.200000000000003</v>
      </c>
      <c r="D154" s="49">
        <v>-38.200000000000003</v>
      </c>
      <c r="E154" s="49">
        <v>-31.2</v>
      </c>
      <c r="G154" s="49" t="s">
        <v>145</v>
      </c>
      <c r="J154" s="49">
        <f t="shared" si="26"/>
        <v>-2</v>
      </c>
      <c r="K154" s="49">
        <f t="shared" si="27"/>
        <v>-9.0000000000000036</v>
      </c>
      <c r="L154" s="49">
        <f t="shared" si="28"/>
        <v>-7.0000000000000036</v>
      </c>
      <c r="M154" s="49">
        <f t="shared" si="29"/>
        <v>2</v>
      </c>
      <c r="N154" s="49">
        <f t="shared" si="30"/>
        <v>1.0523560209424083</v>
      </c>
      <c r="O154" s="49">
        <f t="shared" si="31"/>
        <v>1.2243589743589745</v>
      </c>
      <c r="P154" s="49">
        <f t="shared" si="32"/>
        <v>2.3638028761664313E-2</v>
      </c>
      <c r="Q154" s="49">
        <f t="shared" si="33"/>
        <v>0.97480703537618429</v>
      </c>
      <c r="R154" s="49">
        <f t="shared" si="34"/>
        <v>0.25870646766169153</v>
      </c>
      <c r="S154" s="49">
        <f t="shared" si="35"/>
        <v>0.54484590773853303</v>
      </c>
      <c r="T154" s="49">
        <v>95.98</v>
      </c>
      <c r="U154" s="49">
        <v>1.96</v>
      </c>
      <c r="V154" s="49">
        <v>0.08</v>
      </c>
      <c r="W154" s="49">
        <f t="shared" si="44"/>
        <v>24.5</v>
      </c>
      <c r="X154" s="49">
        <f t="shared" si="45"/>
        <v>47.049019607843135</v>
      </c>
      <c r="Y154" s="49">
        <f t="shared" si="25"/>
        <v>1.9987505206164102</v>
      </c>
      <c r="AD154" s="49">
        <v>96.67</v>
      </c>
    </row>
    <row r="155" spans="1:32" s="49" customFormat="1" x14ac:dyDescent="0.25">
      <c r="A155" s="49" t="s">
        <v>144</v>
      </c>
      <c r="C155" s="49">
        <v>-40.5</v>
      </c>
      <c r="D155" s="49">
        <v>-32</v>
      </c>
      <c r="E155" s="49">
        <v>-24.9</v>
      </c>
      <c r="G155" s="49" t="s">
        <v>145</v>
      </c>
      <c r="J155" s="49">
        <f t="shared" si="26"/>
        <v>-8.5</v>
      </c>
      <c r="K155" s="49">
        <f t="shared" si="27"/>
        <v>-15.600000000000001</v>
      </c>
      <c r="L155" s="49">
        <f t="shared" si="28"/>
        <v>-7.1000000000000014</v>
      </c>
      <c r="M155" s="49">
        <f t="shared" si="29"/>
        <v>8.5</v>
      </c>
      <c r="N155" s="49">
        <f t="shared" si="30"/>
        <v>1.265625</v>
      </c>
      <c r="O155" s="49">
        <f t="shared" si="31"/>
        <v>1.285140562248996</v>
      </c>
      <c r="P155" s="49">
        <f t="shared" si="32"/>
        <v>1.9509221155311691E-2</v>
      </c>
      <c r="Q155" s="49">
        <f t="shared" si="33"/>
        <v>0.88888888888888884</v>
      </c>
      <c r="R155" s="49">
        <f t="shared" si="34"/>
        <v>0.20493827160493827</v>
      </c>
      <c r="S155" s="49">
        <f t="shared" si="35"/>
        <v>0.47113796997070301</v>
      </c>
      <c r="T155" s="49">
        <v>94.16</v>
      </c>
      <c r="U155" s="49">
        <v>4.25</v>
      </c>
      <c r="V155" s="49">
        <v>0.46</v>
      </c>
      <c r="W155" s="49">
        <f t="shared" si="44"/>
        <v>9.2391304347826075</v>
      </c>
      <c r="X155" s="49">
        <f t="shared" si="45"/>
        <v>19.991507430997878</v>
      </c>
      <c r="Y155" s="49">
        <f t="shared" si="25"/>
        <v>2.3979847750865053</v>
      </c>
      <c r="AD155" s="49">
        <v>96.68</v>
      </c>
    </row>
    <row r="156" spans="1:32" s="49" customFormat="1" x14ac:dyDescent="0.25">
      <c r="A156" s="49" t="s">
        <v>144</v>
      </c>
      <c r="C156" s="49">
        <v>-41</v>
      </c>
      <c r="D156" s="49">
        <v>-32.200000000000003</v>
      </c>
      <c r="E156" s="49">
        <v>-22.6</v>
      </c>
      <c r="G156" s="49" t="s">
        <v>145</v>
      </c>
      <c r="J156" s="49">
        <f t="shared" si="26"/>
        <v>-8.7999999999999972</v>
      </c>
      <c r="K156" s="49">
        <f t="shared" si="27"/>
        <v>-18.399999999999999</v>
      </c>
      <c r="L156" s="49">
        <f t="shared" si="28"/>
        <v>-9.6000000000000014</v>
      </c>
      <c r="M156" s="49">
        <f t="shared" si="29"/>
        <v>8.7999999999999972</v>
      </c>
      <c r="N156" s="49">
        <f t="shared" si="30"/>
        <v>1.2732919254658384</v>
      </c>
      <c r="O156" s="49">
        <f t="shared" si="31"/>
        <v>1.4247787610619469</v>
      </c>
      <c r="P156" s="49">
        <f t="shared" si="32"/>
        <v>1.9155264723378942E-2</v>
      </c>
      <c r="Q156" s="49">
        <f t="shared" si="33"/>
        <v>0.88620869644713862</v>
      </c>
      <c r="R156" s="49">
        <f t="shared" si="34"/>
        <v>0.18373983739837399</v>
      </c>
      <c r="S156" s="49">
        <f t="shared" si="35"/>
        <v>0.34574642828987551</v>
      </c>
      <c r="T156" s="49">
        <v>94.04</v>
      </c>
      <c r="U156" s="49">
        <v>3.72</v>
      </c>
      <c r="V156" s="49">
        <v>0.45</v>
      </c>
      <c r="W156" s="49">
        <f t="shared" si="44"/>
        <v>8.2666666666666675</v>
      </c>
      <c r="X156" s="49">
        <f t="shared" si="45"/>
        <v>22.551558752997604</v>
      </c>
      <c r="Y156" s="49">
        <f t="shared" si="25"/>
        <v>3.0580124869927157</v>
      </c>
      <c r="AD156" s="49">
        <v>96.41</v>
      </c>
      <c r="AF156" s="49">
        <v>12.57</v>
      </c>
    </row>
    <row r="157" spans="1:32" s="49" customFormat="1" x14ac:dyDescent="0.25">
      <c r="A157" s="49" t="s">
        <v>144</v>
      </c>
      <c r="C157" s="49">
        <v>-37.9</v>
      </c>
      <c r="D157" s="49">
        <v>-30.1</v>
      </c>
      <c r="E157" s="49">
        <v>-25.5</v>
      </c>
      <c r="G157" s="49" t="s">
        <v>145</v>
      </c>
      <c r="J157" s="49">
        <f t="shared" si="26"/>
        <v>-7.7999999999999972</v>
      </c>
      <c r="K157" s="49">
        <f t="shared" si="27"/>
        <v>-12.399999999999999</v>
      </c>
      <c r="L157" s="49">
        <f t="shared" si="28"/>
        <v>-4.6000000000000014</v>
      </c>
      <c r="M157" s="49">
        <f t="shared" si="29"/>
        <v>7.7999999999999972</v>
      </c>
      <c r="N157" s="49">
        <f t="shared" si="30"/>
        <v>1.2591362126245846</v>
      </c>
      <c r="O157" s="49">
        <f t="shared" si="31"/>
        <v>1.1803921568627451</v>
      </c>
      <c r="P157" s="49">
        <f t="shared" si="32"/>
        <v>2.0955019806322712E-2</v>
      </c>
      <c r="Q157" s="49">
        <f t="shared" si="33"/>
        <v>0.89117632972360228</v>
      </c>
      <c r="R157" s="49">
        <f t="shared" si="34"/>
        <v>0.22427440633245385</v>
      </c>
      <c r="S157" s="49">
        <f t="shared" si="35"/>
        <v>0.6080244653449477</v>
      </c>
      <c r="T157" s="49">
        <v>96.89</v>
      </c>
      <c r="U157" s="49">
        <v>1.22</v>
      </c>
      <c r="V157" s="49">
        <v>0.04</v>
      </c>
      <c r="W157" s="49">
        <f t="shared" si="44"/>
        <v>30.5</v>
      </c>
      <c r="X157" s="49">
        <f t="shared" si="45"/>
        <v>76.896825396825392</v>
      </c>
      <c r="Y157" s="49">
        <f t="shared" si="25"/>
        <v>2.6038699274388604</v>
      </c>
      <c r="AD157" s="49">
        <v>96.51</v>
      </c>
      <c r="AF157" s="49">
        <v>0.94</v>
      </c>
    </row>
    <row r="158" spans="1:32" s="49" customFormat="1" x14ac:dyDescent="0.25">
      <c r="A158" s="49" t="s">
        <v>144</v>
      </c>
      <c r="C158" s="49">
        <v>-39.299999999999997</v>
      </c>
      <c r="D158" s="49">
        <v>-31.4</v>
      </c>
      <c r="E158" s="49">
        <v>-22.2</v>
      </c>
      <c r="G158" s="49" t="s">
        <v>145</v>
      </c>
      <c r="J158" s="49">
        <f t="shared" si="26"/>
        <v>-7.8999999999999986</v>
      </c>
      <c r="K158" s="49">
        <f t="shared" si="27"/>
        <v>-17.099999999999998</v>
      </c>
      <c r="L158" s="49">
        <f t="shared" si="28"/>
        <v>-9.1999999999999993</v>
      </c>
      <c r="M158" s="49">
        <f t="shared" si="29"/>
        <v>7.8999999999999986</v>
      </c>
      <c r="N158" s="49">
        <f t="shared" si="30"/>
        <v>1.2515923566878981</v>
      </c>
      <c r="O158" s="49">
        <f t="shared" si="31"/>
        <v>1.4144144144144144</v>
      </c>
      <c r="P158" s="49">
        <f t="shared" si="32"/>
        <v>2.0330335580029654E-2</v>
      </c>
      <c r="Q158" s="49">
        <f t="shared" si="33"/>
        <v>0.89385803587323942</v>
      </c>
      <c r="R158" s="49">
        <f t="shared" si="34"/>
        <v>0.18829516539440205</v>
      </c>
      <c r="S158" s="49">
        <f t="shared" si="35"/>
        <v>0.35340279434082539</v>
      </c>
      <c r="T158" s="49">
        <v>94.76</v>
      </c>
      <c r="U158" s="49">
        <v>3.58</v>
      </c>
      <c r="V158" s="49">
        <v>0.39</v>
      </c>
      <c r="W158" s="49">
        <f t="shared" si="44"/>
        <v>9.1794871794871788</v>
      </c>
      <c r="X158" s="49">
        <f t="shared" si="45"/>
        <v>23.869017632241814</v>
      </c>
      <c r="Y158" s="49">
        <f t="shared" si="25"/>
        <v>2.8835242345744518</v>
      </c>
      <c r="AF158" s="49">
        <v>10.4</v>
      </c>
    </row>
    <row r="159" spans="1:32" s="49" customFormat="1" x14ac:dyDescent="0.25">
      <c r="A159" s="49" t="s">
        <v>144</v>
      </c>
      <c r="C159" s="49">
        <v>-40.700000000000003</v>
      </c>
      <c r="D159" s="49">
        <v>-34.1</v>
      </c>
      <c r="E159" s="49">
        <v>-27.8</v>
      </c>
      <c r="G159" s="49" t="s">
        <v>145</v>
      </c>
      <c r="J159" s="49">
        <f t="shared" si="26"/>
        <v>-6.6000000000000014</v>
      </c>
      <c r="K159" s="49">
        <f t="shared" si="27"/>
        <v>-12.900000000000002</v>
      </c>
      <c r="L159" s="49">
        <f t="shared" si="28"/>
        <v>-6.3000000000000007</v>
      </c>
      <c r="M159" s="49">
        <f t="shared" si="29"/>
        <v>6.6000000000000014</v>
      </c>
      <c r="N159" s="49">
        <f t="shared" si="30"/>
        <v>1.1935483870967742</v>
      </c>
      <c r="O159" s="49">
        <f t="shared" si="31"/>
        <v>1.2266187050359711</v>
      </c>
      <c r="P159" s="49">
        <f t="shared" si="32"/>
        <v>2.0585696261371935E-2</v>
      </c>
      <c r="Q159" s="49">
        <f t="shared" si="33"/>
        <v>0.91533482280411349</v>
      </c>
      <c r="R159" s="49">
        <f t="shared" si="34"/>
        <v>0.22768222768222768</v>
      </c>
      <c r="S159" s="49">
        <f t="shared" si="35"/>
        <v>0.54184023477761578</v>
      </c>
      <c r="T159" s="49">
        <v>96.42</v>
      </c>
      <c r="U159" s="49">
        <v>1.99</v>
      </c>
      <c r="V159" s="49">
        <v>0.11</v>
      </c>
      <c r="W159" s="49">
        <f t="shared" si="44"/>
        <v>18.09090909090909</v>
      </c>
      <c r="X159" s="49">
        <f t="shared" si="45"/>
        <v>45.914285714285711</v>
      </c>
      <c r="Y159" s="49">
        <f t="shared" si="25"/>
        <v>2.6782657003611017</v>
      </c>
      <c r="AF159" s="49">
        <v>11.88</v>
      </c>
    </row>
    <row r="160" spans="1:32" s="49" customFormat="1" x14ac:dyDescent="0.25">
      <c r="A160" s="49" t="s">
        <v>144</v>
      </c>
      <c r="C160" s="49">
        <v>-40.9</v>
      </c>
      <c r="D160" s="49">
        <v>-33.5</v>
      </c>
      <c r="E160" s="49">
        <v>-28</v>
      </c>
      <c r="G160" s="49" t="s">
        <v>145</v>
      </c>
      <c r="J160" s="49">
        <f t="shared" si="26"/>
        <v>-7.3999999999999986</v>
      </c>
      <c r="K160" s="49">
        <f t="shared" si="27"/>
        <v>-12.899999999999999</v>
      </c>
      <c r="L160" s="49">
        <f t="shared" si="28"/>
        <v>-5.5</v>
      </c>
      <c r="M160" s="49">
        <f t="shared" si="29"/>
        <v>7.3999999999999986</v>
      </c>
      <c r="N160" s="49">
        <f t="shared" si="30"/>
        <v>1.2208955223880598</v>
      </c>
      <c r="O160" s="49">
        <f t="shared" si="31"/>
        <v>1.1964285714285714</v>
      </c>
      <c r="P160" s="49">
        <f t="shared" si="32"/>
        <v>2.0026183487664471E-2</v>
      </c>
      <c r="Q160" s="49">
        <f t="shared" si="33"/>
        <v>0.90502536132722644</v>
      </c>
      <c r="R160" s="49">
        <f t="shared" si="34"/>
        <v>0.228198859005705</v>
      </c>
      <c r="S160" s="49">
        <f t="shared" si="35"/>
        <v>0.58390161023796139</v>
      </c>
      <c r="T160" s="49">
        <v>83.06</v>
      </c>
      <c r="U160" s="49">
        <v>11.05</v>
      </c>
      <c r="V160" s="49">
        <v>3.4</v>
      </c>
      <c r="W160" s="49">
        <f t="shared" si="44"/>
        <v>3.2500000000000004</v>
      </c>
      <c r="X160" s="49">
        <f t="shared" si="45"/>
        <v>5.7480968858131485</v>
      </c>
      <c r="Y160" s="49">
        <f t="shared" si="25"/>
        <v>2.3128437173686036</v>
      </c>
      <c r="AF160" s="49">
        <v>11.78</v>
      </c>
    </row>
    <row r="161" spans="1:32" s="49" customFormat="1" x14ac:dyDescent="0.25">
      <c r="A161" s="49" t="s">
        <v>144</v>
      </c>
      <c r="C161" s="49">
        <v>-43.7</v>
      </c>
      <c r="D161" s="49">
        <v>-34.4</v>
      </c>
      <c r="E161" s="49">
        <v>-28.6</v>
      </c>
      <c r="G161" s="49" t="s">
        <v>145</v>
      </c>
      <c r="J161" s="71">
        <f t="shared" si="26"/>
        <v>-9.3000000000000043</v>
      </c>
      <c r="K161" s="71">
        <f t="shared" si="27"/>
        <v>-15.100000000000001</v>
      </c>
      <c r="L161" s="49">
        <f t="shared" si="28"/>
        <v>-5.7999999999999972</v>
      </c>
      <c r="M161" s="49">
        <f t="shared" si="29"/>
        <v>9.3000000000000043</v>
      </c>
      <c r="N161" s="49">
        <f t="shared" si="30"/>
        <v>1.2703488372093024</v>
      </c>
      <c r="O161" s="49">
        <f t="shared" si="31"/>
        <v>1.2027972027972027</v>
      </c>
      <c r="P161" s="49">
        <f t="shared" si="32"/>
        <v>1.8013394844189366E-2</v>
      </c>
      <c r="Q161" s="49">
        <f t="shared" si="33"/>
        <v>0.88723466720539912</v>
      </c>
      <c r="R161" s="49">
        <f t="shared" si="34"/>
        <v>0.21815408085430968</v>
      </c>
      <c r="S161" s="49">
        <f t="shared" si="35"/>
        <v>0.57467561818456236</v>
      </c>
      <c r="T161" s="49">
        <v>83.31</v>
      </c>
      <c r="U161" s="49">
        <v>10.98</v>
      </c>
      <c r="V161" s="49">
        <v>3.32</v>
      </c>
      <c r="W161" s="49">
        <f t="shared" si="44"/>
        <v>3.3072289156626509</v>
      </c>
      <c r="X161" s="49">
        <f t="shared" si="45"/>
        <v>5.825874125874126</v>
      </c>
      <c r="Y161" s="49">
        <f t="shared" si="25"/>
        <v>2.2941961041934165</v>
      </c>
      <c r="AE161" s="49">
        <f>SUM(T161:V161)</f>
        <v>97.61</v>
      </c>
      <c r="AF161" s="49">
        <v>1.26</v>
      </c>
    </row>
    <row r="162" spans="1:32" s="49" customFormat="1" x14ac:dyDescent="0.25">
      <c r="A162" s="49" t="s">
        <v>144</v>
      </c>
      <c r="C162" s="49">
        <v>-44.3</v>
      </c>
      <c r="D162" s="49">
        <v>-34.5</v>
      </c>
      <c r="E162" s="49">
        <v>-29</v>
      </c>
      <c r="G162" s="49" t="s">
        <v>145</v>
      </c>
      <c r="J162" s="49">
        <f t="shared" si="26"/>
        <v>-9.7999999999999972</v>
      </c>
      <c r="K162" s="49">
        <f t="shared" si="27"/>
        <v>-15.299999999999997</v>
      </c>
      <c r="L162" s="49">
        <f t="shared" si="28"/>
        <v>-5.5</v>
      </c>
      <c r="M162" s="49">
        <f t="shared" si="29"/>
        <v>9.7999999999999972</v>
      </c>
      <c r="N162" s="49">
        <f t="shared" si="30"/>
        <v>1.2840579710144926</v>
      </c>
      <c r="O162" s="49">
        <f t="shared" si="31"/>
        <v>1.1896551724137931</v>
      </c>
      <c r="P162" s="49">
        <f t="shared" si="32"/>
        <v>1.757970741252185E-2</v>
      </c>
      <c r="Q162" s="49">
        <f t="shared" si="33"/>
        <v>0.88248571567743683</v>
      </c>
      <c r="R162" s="49">
        <f t="shared" si="34"/>
        <v>0.218209179834462</v>
      </c>
      <c r="S162" s="49">
        <f t="shared" si="35"/>
        <v>0.59393197751050952</v>
      </c>
      <c r="T162" s="49">
        <v>83.02</v>
      </c>
      <c r="U162" s="49">
        <v>11.19</v>
      </c>
      <c r="V162" s="49">
        <v>3.47</v>
      </c>
      <c r="W162" s="49">
        <f t="shared" si="44"/>
        <v>3.2247838616714692</v>
      </c>
      <c r="X162" s="49">
        <f t="shared" si="45"/>
        <v>5.6630286493860842</v>
      </c>
      <c r="Y162" s="49">
        <f t="shared" si="25"/>
        <v>2.3006578227560199</v>
      </c>
      <c r="AE162" s="49">
        <f>T162/(V162+U162)</f>
        <v>5.6630286493860842</v>
      </c>
      <c r="AF162" s="49">
        <v>0.81</v>
      </c>
    </row>
    <row r="163" spans="1:32" s="49" customFormat="1" x14ac:dyDescent="0.25">
      <c r="A163" s="49" t="s">
        <v>144</v>
      </c>
      <c r="C163" s="49">
        <v>-45.8</v>
      </c>
      <c r="D163" s="49">
        <v>-35.9</v>
      </c>
      <c r="E163" s="49">
        <v>-31.6</v>
      </c>
      <c r="G163" s="49" t="s">
        <v>145</v>
      </c>
      <c r="J163" s="49">
        <f t="shared" si="26"/>
        <v>-9.8999999999999986</v>
      </c>
      <c r="K163" s="49">
        <f t="shared" si="27"/>
        <v>-14.199999999999996</v>
      </c>
      <c r="L163" s="49">
        <f t="shared" si="28"/>
        <v>-4.2999999999999972</v>
      </c>
      <c r="M163" s="49">
        <f t="shared" si="29"/>
        <v>9.8999999999999986</v>
      </c>
      <c r="N163" s="49">
        <f t="shared" si="30"/>
        <v>1.275766016713092</v>
      </c>
      <c r="O163" s="49">
        <f t="shared" si="31"/>
        <v>1.1360759493670884</v>
      </c>
      <c r="P163" s="49">
        <f t="shared" si="32"/>
        <v>1.7114471501306232E-2</v>
      </c>
      <c r="Q163" s="49">
        <f t="shared" si="33"/>
        <v>0.88534896778605066</v>
      </c>
      <c r="R163" s="49">
        <f t="shared" si="34"/>
        <v>0.22998544395924311</v>
      </c>
      <c r="S163" s="49">
        <f t="shared" si="35"/>
        <v>0.68198983584412121</v>
      </c>
      <c r="T163" s="49">
        <v>77.599999999999994</v>
      </c>
      <c r="U163" s="49">
        <v>13.09</v>
      </c>
      <c r="V163" s="49">
        <v>5.62</v>
      </c>
      <c r="W163" s="49">
        <f t="shared" si="44"/>
        <v>2.3291814946619218</v>
      </c>
      <c r="X163" s="49">
        <f t="shared" si="45"/>
        <v>4.1475146980224471</v>
      </c>
      <c r="Y163" s="49">
        <f t="shared" si="25"/>
        <v>2.5451814172436111</v>
      </c>
      <c r="AF163" s="49">
        <v>1.48</v>
      </c>
    </row>
    <row r="164" spans="1:32" s="49" customFormat="1" x14ac:dyDescent="0.25">
      <c r="A164" s="49" t="s">
        <v>144</v>
      </c>
      <c r="C164" s="49">
        <v>-44.1</v>
      </c>
      <c r="D164" s="49">
        <v>-35.4</v>
      </c>
      <c r="E164" s="49">
        <v>-32.200000000000003</v>
      </c>
      <c r="G164" s="49" t="s">
        <v>145</v>
      </c>
      <c r="J164" s="49">
        <f t="shared" si="26"/>
        <v>-8.7000000000000028</v>
      </c>
      <c r="K164" s="49">
        <f t="shared" si="27"/>
        <v>-11.899999999999999</v>
      </c>
      <c r="L164" s="49">
        <f t="shared" si="28"/>
        <v>-3.1999999999999957</v>
      </c>
      <c r="M164" s="49">
        <f t="shared" si="29"/>
        <v>8.7000000000000028</v>
      </c>
      <c r="N164" s="49">
        <f t="shared" si="30"/>
        <v>1.2457627118644068</v>
      </c>
      <c r="O164" s="49">
        <f t="shared" si="31"/>
        <v>1.0993788819875776</v>
      </c>
      <c r="P164" s="49">
        <f t="shared" si="32"/>
        <v>1.8202292254770387E-2</v>
      </c>
      <c r="Q164" s="49">
        <f t="shared" si="33"/>
        <v>0.89594703439175138</v>
      </c>
      <c r="R164" s="49">
        <f t="shared" si="34"/>
        <v>0.2433862433862434</v>
      </c>
      <c r="S164" s="49">
        <f t="shared" si="35"/>
        <v>0.75258893539730476</v>
      </c>
      <c r="T164" s="49">
        <v>79.08</v>
      </c>
      <c r="U164" s="49">
        <v>11.94</v>
      </c>
      <c r="V164" s="49">
        <v>4.93</v>
      </c>
      <c r="W164" s="49">
        <f t="shared" si="44"/>
        <v>2.4219066937119678</v>
      </c>
      <c r="X164" s="49">
        <f t="shared" si="45"/>
        <v>4.6876111440426795</v>
      </c>
      <c r="Y164" s="49">
        <f t="shared" si="25"/>
        <v>2.7346699999158273</v>
      </c>
      <c r="AF164" s="49">
        <v>1.65</v>
      </c>
    </row>
    <row r="165" spans="1:32" s="49" customFormat="1" x14ac:dyDescent="0.25">
      <c r="A165" s="49" t="s">
        <v>144</v>
      </c>
      <c r="C165" s="49">
        <v>-44.8</v>
      </c>
      <c r="D165" s="49">
        <v>-35.700000000000003</v>
      </c>
      <c r="E165" s="49">
        <v>-31.4</v>
      </c>
      <c r="G165" s="49" t="s">
        <v>145</v>
      </c>
      <c r="J165" s="49">
        <f t="shared" si="26"/>
        <v>-9.0999999999999943</v>
      </c>
      <c r="K165" s="49">
        <f t="shared" si="27"/>
        <v>-13.399999999999999</v>
      </c>
      <c r="L165" s="49">
        <f t="shared" si="28"/>
        <v>-4.3000000000000043</v>
      </c>
      <c r="M165" s="49">
        <f t="shared" si="29"/>
        <v>9.0999999999999943</v>
      </c>
      <c r="N165" s="49">
        <f t="shared" si="30"/>
        <v>1.2549019607843135</v>
      </c>
      <c r="O165" s="49">
        <f t="shared" si="31"/>
        <v>1.1369426751592357</v>
      </c>
      <c r="P165" s="49">
        <f t="shared" si="32"/>
        <v>1.7787388392857147E-2</v>
      </c>
      <c r="Q165" s="49">
        <f t="shared" si="33"/>
        <v>0.8926785535678563</v>
      </c>
      <c r="R165" s="49">
        <f t="shared" si="34"/>
        <v>0.23363095238095241</v>
      </c>
      <c r="S165" s="49">
        <f t="shared" si="35"/>
        <v>0.68043132010864404</v>
      </c>
      <c r="T165" s="49">
        <v>79.39</v>
      </c>
      <c r="U165" s="49">
        <v>11.97</v>
      </c>
      <c r="V165" s="49">
        <v>4.9400000000000004</v>
      </c>
      <c r="W165" s="49">
        <f t="shared" si="44"/>
        <v>2.4230769230769229</v>
      </c>
      <c r="X165" s="49">
        <f t="shared" si="45"/>
        <v>4.6948551153163809</v>
      </c>
      <c r="Y165" s="49">
        <f t="shared" si="25"/>
        <v>2.7371868825502914</v>
      </c>
      <c r="AF165" s="49">
        <v>1.66</v>
      </c>
    </row>
    <row r="166" spans="1:32" s="49" customFormat="1" x14ac:dyDescent="0.25">
      <c r="A166" s="49" t="s">
        <v>144</v>
      </c>
      <c r="C166" s="49">
        <v>-44.1</v>
      </c>
      <c r="D166" s="49">
        <v>-36.799999999999997</v>
      </c>
      <c r="E166" s="49">
        <v>-31.4</v>
      </c>
      <c r="G166" s="49" t="s">
        <v>145</v>
      </c>
      <c r="J166" s="49">
        <f t="shared" si="26"/>
        <v>-7.3000000000000043</v>
      </c>
      <c r="K166" s="49">
        <f t="shared" si="27"/>
        <v>-12.700000000000003</v>
      </c>
      <c r="L166" s="49">
        <f t="shared" si="28"/>
        <v>-5.3999999999999986</v>
      </c>
      <c r="M166" s="49">
        <f t="shared" si="29"/>
        <v>7.3000000000000043</v>
      </c>
      <c r="N166" s="49">
        <f t="shared" si="30"/>
        <v>1.1983695652173914</v>
      </c>
      <c r="O166" s="49">
        <f t="shared" si="31"/>
        <v>1.1719745222929936</v>
      </c>
      <c r="P166" s="49">
        <f t="shared" si="32"/>
        <v>1.8922156920213283E-2</v>
      </c>
      <c r="Q166" s="49">
        <f t="shared" si="33"/>
        <v>0.91349171872623225</v>
      </c>
      <c r="R166" s="49">
        <f t="shared" si="34"/>
        <v>0.23733938019652304</v>
      </c>
      <c r="S166" s="49">
        <f t="shared" si="35"/>
        <v>0.6212200842956358</v>
      </c>
      <c r="T166" s="49">
        <v>79.13</v>
      </c>
      <c r="U166" s="49">
        <v>11.93</v>
      </c>
      <c r="V166" s="49">
        <v>4.93</v>
      </c>
      <c r="W166" s="49">
        <f t="shared" si="44"/>
        <v>2.4198782961460448</v>
      </c>
      <c r="X166" s="49">
        <f t="shared" si="45"/>
        <v>4.6933570581257413</v>
      </c>
      <c r="Y166" s="49">
        <f t="shared" si="25"/>
        <v>2.740988400483682</v>
      </c>
      <c r="AF166" s="49">
        <v>0.81</v>
      </c>
    </row>
    <row r="167" spans="1:32" s="49" customFormat="1" x14ac:dyDescent="0.25">
      <c r="A167" s="49" t="s">
        <v>144</v>
      </c>
      <c r="C167" s="49">
        <v>-44.6</v>
      </c>
      <c r="D167" s="49">
        <v>-35.6</v>
      </c>
      <c r="E167" s="49">
        <v>-32.1</v>
      </c>
      <c r="G167" s="49" t="s">
        <v>145</v>
      </c>
      <c r="J167" s="49">
        <f t="shared" si="26"/>
        <v>-9</v>
      </c>
      <c r="K167" s="49">
        <f t="shared" si="27"/>
        <v>-12.5</v>
      </c>
      <c r="L167" s="49">
        <f t="shared" si="28"/>
        <v>-3.5</v>
      </c>
      <c r="M167" s="49">
        <f t="shared" si="29"/>
        <v>9</v>
      </c>
      <c r="N167" s="49">
        <f t="shared" si="30"/>
        <v>1.252808988764045</v>
      </c>
      <c r="O167" s="49">
        <f t="shared" si="31"/>
        <v>1.1090342679127725</v>
      </c>
      <c r="P167" s="49">
        <f t="shared" si="32"/>
        <v>1.7897001749482194E-2</v>
      </c>
      <c r="Q167" s="49">
        <f t="shared" si="33"/>
        <v>0.89342390723939424</v>
      </c>
      <c r="R167" s="49">
        <f t="shared" si="34"/>
        <v>0.23991031390134529</v>
      </c>
      <c r="S167" s="49">
        <f t="shared" si="35"/>
        <v>0.73310317989159812</v>
      </c>
      <c r="T167" s="49">
        <v>78.58</v>
      </c>
      <c r="U167" s="49">
        <v>12.17</v>
      </c>
      <c r="V167" s="49">
        <v>5.05</v>
      </c>
      <c r="W167" s="49">
        <f t="shared" si="44"/>
        <v>2.4099009900990098</v>
      </c>
      <c r="X167" s="49">
        <f t="shared" si="45"/>
        <v>4.5632984901277585</v>
      </c>
      <c r="Y167" s="49">
        <f t="shared" si="25"/>
        <v>2.6793055650268145</v>
      </c>
      <c r="AF167" s="49">
        <v>4.9800000000000004</v>
      </c>
    </row>
    <row r="168" spans="1:32" s="49" customFormat="1" x14ac:dyDescent="0.25">
      <c r="A168" s="49" t="s">
        <v>144</v>
      </c>
      <c r="C168" s="49">
        <v>-44.5</v>
      </c>
      <c r="D168" s="49">
        <v>-36.6</v>
      </c>
      <c r="E168" s="49">
        <v>-30.9</v>
      </c>
      <c r="G168" s="49" t="s">
        <v>145</v>
      </c>
      <c r="J168" s="71">
        <f t="shared" si="26"/>
        <v>-7.8999999999999986</v>
      </c>
      <c r="K168" s="71">
        <f t="shared" si="27"/>
        <v>-13.600000000000001</v>
      </c>
      <c r="L168" s="49">
        <f t="shared" si="28"/>
        <v>-5.7000000000000028</v>
      </c>
      <c r="M168" s="49">
        <f t="shared" si="29"/>
        <v>7.8999999999999986</v>
      </c>
      <c r="N168" s="49">
        <f t="shared" si="30"/>
        <v>1.215846994535519</v>
      </c>
      <c r="O168" s="49">
        <f t="shared" si="31"/>
        <v>1.1844660194174759</v>
      </c>
      <c r="P168" s="49">
        <f t="shared" si="32"/>
        <v>1.8482514833985608E-2</v>
      </c>
      <c r="Q168" s="49">
        <f t="shared" si="33"/>
        <v>0.90690237077226765</v>
      </c>
      <c r="R168" s="49">
        <f t="shared" si="34"/>
        <v>0.23146067415730334</v>
      </c>
      <c r="S168" s="49">
        <f t="shared" si="35"/>
        <v>0.60177228490490386</v>
      </c>
      <c r="T168" s="49">
        <v>78.989999999999995</v>
      </c>
      <c r="U168" s="49">
        <v>12.11</v>
      </c>
      <c r="V168" s="49">
        <v>4.83</v>
      </c>
      <c r="W168" s="49">
        <f t="shared" si="44"/>
        <v>2.5072463768115942</v>
      </c>
      <c r="X168" s="49">
        <f t="shared" si="45"/>
        <v>4.6629279811097994</v>
      </c>
      <c r="Y168" s="49">
        <f t="shared" si="25"/>
        <v>2.6015426986725725</v>
      </c>
      <c r="AF168" s="49">
        <v>5.07</v>
      </c>
    </row>
    <row r="169" spans="1:32" s="49" customFormat="1" x14ac:dyDescent="0.25">
      <c r="A169" s="49" t="s">
        <v>144</v>
      </c>
      <c r="C169" s="49">
        <v>-44.2</v>
      </c>
      <c r="D169" s="49">
        <v>-35.700000000000003</v>
      </c>
      <c r="E169" s="49">
        <v>-31.4</v>
      </c>
      <c r="G169" s="49" t="s">
        <v>145</v>
      </c>
      <c r="J169" s="49">
        <f t="shared" si="26"/>
        <v>-8.5</v>
      </c>
      <c r="K169" s="49">
        <f t="shared" si="27"/>
        <v>-12.800000000000004</v>
      </c>
      <c r="L169" s="49">
        <f t="shared" si="28"/>
        <v>-4.3000000000000043</v>
      </c>
      <c r="M169" s="49">
        <f t="shared" si="29"/>
        <v>8.5</v>
      </c>
      <c r="N169" s="49">
        <f t="shared" si="30"/>
        <v>1.2380952380952381</v>
      </c>
      <c r="O169" s="49">
        <f t="shared" si="31"/>
        <v>1.1369426751592357</v>
      </c>
      <c r="P169" s="49">
        <f t="shared" si="32"/>
        <v>1.8273581621997909E-2</v>
      </c>
      <c r="Q169" s="49">
        <f t="shared" si="33"/>
        <v>0.89871703427291716</v>
      </c>
      <c r="R169" s="49">
        <f t="shared" si="34"/>
        <v>0.23680241327300147</v>
      </c>
      <c r="S169" s="49">
        <f t="shared" si="35"/>
        <v>0.68043132010864404</v>
      </c>
      <c r="T169" s="49">
        <v>78.790000000000006</v>
      </c>
      <c r="U169" s="49">
        <v>12.17</v>
      </c>
      <c r="V169" s="49">
        <v>5.04</v>
      </c>
      <c r="W169" s="49">
        <f t="shared" si="44"/>
        <v>2.4146825396825395</v>
      </c>
      <c r="X169" s="49">
        <f t="shared" si="45"/>
        <v>4.5781522370714702</v>
      </c>
      <c r="Y169" s="49">
        <f t="shared" si="25"/>
        <v>2.6811461026312395</v>
      </c>
      <c r="AF169" s="49">
        <v>1.47</v>
      </c>
    </row>
    <row r="170" spans="1:32" s="49" customFormat="1" x14ac:dyDescent="0.25">
      <c r="A170" s="49" t="s">
        <v>144</v>
      </c>
      <c r="C170" s="49">
        <v>-44.3</v>
      </c>
      <c r="D170" s="49">
        <v>-36.4</v>
      </c>
      <c r="E170" s="49">
        <v>-31.2</v>
      </c>
      <c r="G170" s="49" t="s">
        <v>145</v>
      </c>
      <c r="J170" s="49">
        <f t="shared" si="26"/>
        <v>-7.8999999999999986</v>
      </c>
      <c r="K170" s="49">
        <f t="shared" si="27"/>
        <v>-13.099999999999998</v>
      </c>
      <c r="L170" s="49">
        <f t="shared" si="28"/>
        <v>-5.1999999999999993</v>
      </c>
      <c r="M170" s="49">
        <f t="shared" si="29"/>
        <v>7.8999999999999986</v>
      </c>
      <c r="N170" s="49">
        <f t="shared" si="30"/>
        <v>1.2170329670329669</v>
      </c>
      <c r="O170" s="49">
        <f t="shared" si="31"/>
        <v>1.1666666666666667</v>
      </c>
      <c r="P170" s="49">
        <f t="shared" si="32"/>
        <v>1.8547865212052036E-2</v>
      </c>
      <c r="Q170" s="49">
        <f t="shared" si="33"/>
        <v>0.90646038462467027</v>
      </c>
      <c r="R170" s="49">
        <f t="shared" si="34"/>
        <v>0.23476297968397294</v>
      </c>
      <c r="S170" s="49">
        <f t="shared" si="35"/>
        <v>0.62973760932944622</v>
      </c>
      <c r="T170" s="49">
        <v>79.12</v>
      </c>
      <c r="U170" s="49">
        <v>12.04</v>
      </c>
      <c r="V170" s="49">
        <v>4.91</v>
      </c>
      <c r="W170" s="49">
        <f t="shared" si="44"/>
        <v>2.4521384928716903</v>
      </c>
      <c r="X170" s="49">
        <f t="shared" si="45"/>
        <v>4.6678466076696168</v>
      </c>
      <c r="Y170" s="49">
        <f t="shared" si="25"/>
        <v>2.6798766018035129</v>
      </c>
      <c r="AF170" s="49">
        <v>1.08</v>
      </c>
    </row>
    <row r="171" spans="1:32" s="49" customFormat="1" x14ac:dyDescent="0.25">
      <c r="A171" s="49" t="s">
        <v>144</v>
      </c>
      <c r="C171" s="49">
        <v>-40.4</v>
      </c>
      <c r="D171" s="49">
        <v>-34.9</v>
      </c>
      <c r="E171" s="49">
        <v>-30.4</v>
      </c>
      <c r="G171" s="49" t="s">
        <v>145</v>
      </c>
      <c r="J171" s="49">
        <f t="shared" si="26"/>
        <v>-5.5</v>
      </c>
      <c r="K171" s="49">
        <f t="shared" si="27"/>
        <v>-10</v>
      </c>
      <c r="L171" s="49">
        <f t="shared" si="28"/>
        <v>-4.5</v>
      </c>
      <c r="M171" s="49">
        <f t="shared" si="29"/>
        <v>5.5</v>
      </c>
      <c r="N171" s="49">
        <f t="shared" si="30"/>
        <v>1.157593123209169</v>
      </c>
      <c r="O171" s="49">
        <f t="shared" si="31"/>
        <v>1.1480263157894737</v>
      </c>
      <c r="P171" s="49">
        <f t="shared" si="32"/>
        <v>2.1382707577688464E-2</v>
      </c>
      <c r="Q171" s="49">
        <f t="shared" si="33"/>
        <v>0.92944143771332566</v>
      </c>
      <c r="R171" s="49">
        <f t="shared" si="34"/>
        <v>0.25082508250825081</v>
      </c>
      <c r="S171" s="49">
        <f t="shared" si="35"/>
        <v>0.66091326711716281</v>
      </c>
      <c r="T171" s="49">
        <v>78.84</v>
      </c>
      <c r="U171" s="49">
        <v>11.99</v>
      </c>
      <c r="V171" s="49">
        <v>5.04</v>
      </c>
      <c r="W171" s="49">
        <f t="shared" si="44"/>
        <v>2.378968253968254</v>
      </c>
      <c r="X171" s="49">
        <f t="shared" si="45"/>
        <v>4.6294773928361712</v>
      </c>
      <c r="Y171" s="49">
        <f t="shared" si="25"/>
        <v>2.7640047551441604</v>
      </c>
      <c r="AF171" s="49">
        <v>1.2</v>
      </c>
    </row>
    <row r="172" spans="1:32" s="49" customFormat="1" x14ac:dyDescent="0.25">
      <c r="A172" s="49" t="s">
        <v>144</v>
      </c>
      <c r="C172" s="49">
        <v>-43.9</v>
      </c>
      <c r="D172" s="49">
        <v>-36.700000000000003</v>
      </c>
      <c r="E172" s="49">
        <v>-31</v>
      </c>
      <c r="G172" s="49" t="s">
        <v>145</v>
      </c>
      <c r="J172" s="49">
        <f t="shared" si="26"/>
        <v>-7.1999999999999957</v>
      </c>
      <c r="K172" s="49">
        <f t="shared" si="27"/>
        <v>-12.899999999999999</v>
      </c>
      <c r="L172" s="49">
        <f t="shared" si="28"/>
        <v>-5.7000000000000028</v>
      </c>
      <c r="M172" s="49">
        <f t="shared" si="29"/>
        <v>7.1999999999999957</v>
      </c>
      <c r="N172" s="49">
        <f t="shared" si="30"/>
        <v>1.196185286103542</v>
      </c>
      <c r="O172" s="49">
        <f t="shared" si="31"/>
        <v>1.1838709677419357</v>
      </c>
      <c r="P172" s="49">
        <f t="shared" si="32"/>
        <v>1.9043072628307244E-2</v>
      </c>
      <c r="Q172" s="49">
        <f t="shared" si="33"/>
        <v>0.91432537336699127</v>
      </c>
      <c r="R172" s="49">
        <f t="shared" si="34"/>
        <v>0.23538344722854976</v>
      </c>
      <c r="S172" s="49">
        <f t="shared" si="35"/>
        <v>0.60268015146731291</v>
      </c>
      <c r="T172" s="49">
        <v>80.400000000000006</v>
      </c>
      <c r="U172" s="49">
        <v>11.69</v>
      </c>
      <c r="V172" s="49">
        <v>4.71</v>
      </c>
      <c r="W172" s="49">
        <f t="shared" si="44"/>
        <v>2.4819532908704884</v>
      </c>
      <c r="X172" s="49">
        <f t="shared" si="45"/>
        <v>4.9024390243902447</v>
      </c>
      <c r="Y172" s="49">
        <f t="shared" si="25"/>
        <v>2.771072787822864</v>
      </c>
      <c r="AF172" s="49">
        <v>1.6</v>
      </c>
    </row>
    <row r="173" spans="1:32" s="49" customFormat="1" x14ac:dyDescent="0.25">
      <c r="A173" s="49" t="s">
        <v>144</v>
      </c>
      <c r="C173" s="49">
        <v>-42.8</v>
      </c>
      <c r="D173" s="49">
        <v>-32.6</v>
      </c>
      <c r="E173" s="49">
        <v>-26.6</v>
      </c>
      <c r="G173" s="49" t="s">
        <v>145</v>
      </c>
      <c r="J173" s="49">
        <f t="shared" si="26"/>
        <v>-10.199999999999996</v>
      </c>
      <c r="K173" s="49">
        <f t="shared" si="27"/>
        <v>-16.199999999999996</v>
      </c>
      <c r="L173" s="49">
        <f t="shared" si="28"/>
        <v>-6</v>
      </c>
      <c r="M173" s="49">
        <f t="shared" si="29"/>
        <v>10.199999999999996</v>
      </c>
      <c r="N173" s="49">
        <f t="shared" si="30"/>
        <v>1.3128834355828218</v>
      </c>
      <c r="O173" s="49">
        <f t="shared" si="31"/>
        <v>1.2255639097744362</v>
      </c>
      <c r="P173" s="49">
        <f t="shared" si="32"/>
        <v>1.7796314088566689E-2</v>
      </c>
      <c r="Q173" s="49">
        <f t="shared" si="33"/>
        <v>0.87274408791503955</v>
      </c>
      <c r="R173" s="49">
        <f t="shared" si="34"/>
        <v>0.20716510903426796</v>
      </c>
      <c r="S173" s="49">
        <f t="shared" si="35"/>
        <v>0.54324046174943963</v>
      </c>
      <c r="T173" s="49">
        <v>86.76</v>
      </c>
      <c r="U173" s="49">
        <v>8.9700000000000006</v>
      </c>
      <c r="V173" s="49">
        <v>2.11</v>
      </c>
      <c r="W173" s="49">
        <f t="shared" si="44"/>
        <v>4.2511848341232232</v>
      </c>
      <c r="X173" s="49">
        <f t="shared" si="45"/>
        <v>7.8303249097472927</v>
      </c>
      <c r="Y173" s="49">
        <f t="shared" si="25"/>
        <v>2.2751870784443127</v>
      </c>
      <c r="AF173" s="49">
        <v>5.45</v>
      </c>
    </row>
    <row r="174" spans="1:32" s="49" customFormat="1" x14ac:dyDescent="0.25">
      <c r="A174" s="49" t="s">
        <v>144</v>
      </c>
      <c r="C174" s="49">
        <v>-37.1</v>
      </c>
      <c r="D174" s="49">
        <v>-30.8</v>
      </c>
      <c r="E174" s="49">
        <v>-22.2</v>
      </c>
      <c r="G174" s="49" t="s">
        <v>145</v>
      </c>
      <c r="J174" s="49">
        <f t="shared" si="26"/>
        <v>-6.3000000000000007</v>
      </c>
      <c r="K174" s="49">
        <f t="shared" si="27"/>
        <v>-14.900000000000002</v>
      </c>
      <c r="L174" s="49">
        <f t="shared" si="28"/>
        <v>-8.6000000000000014</v>
      </c>
      <c r="M174" s="49">
        <f t="shared" si="29"/>
        <v>6.3000000000000007</v>
      </c>
      <c r="N174" s="49">
        <f t="shared" si="30"/>
        <v>1.2045454545454546</v>
      </c>
      <c r="O174" s="49">
        <f t="shared" si="31"/>
        <v>1.3873873873873874</v>
      </c>
      <c r="P174" s="49">
        <f t="shared" si="32"/>
        <v>2.2377053348929459E-2</v>
      </c>
      <c r="Q174" s="49">
        <f t="shared" si="33"/>
        <v>0.91114690321884051</v>
      </c>
      <c r="R174" s="49">
        <f t="shared" si="34"/>
        <v>0.19946091644204852</v>
      </c>
      <c r="S174" s="49">
        <f t="shared" si="35"/>
        <v>0.37446115614862446</v>
      </c>
      <c r="T174" s="49">
        <v>91.7</v>
      </c>
      <c r="U174" s="49">
        <v>5.77</v>
      </c>
      <c r="V174" s="49">
        <v>1</v>
      </c>
      <c r="W174" s="49">
        <f t="shared" si="44"/>
        <v>5.77</v>
      </c>
      <c r="X174" s="49">
        <f t="shared" si="45"/>
        <v>13.545051698670607</v>
      </c>
      <c r="Y174" s="49">
        <f t="shared" si="25"/>
        <v>2.7543410156519861</v>
      </c>
      <c r="AF174" s="49">
        <v>1.42</v>
      </c>
    </row>
    <row r="175" spans="1:32" s="49" customFormat="1" x14ac:dyDescent="0.25">
      <c r="A175" s="49" t="s">
        <v>144</v>
      </c>
      <c r="C175" s="49">
        <v>-41.6</v>
      </c>
      <c r="D175" s="49">
        <v>-29.7</v>
      </c>
      <c r="E175" s="49">
        <v>-22.7</v>
      </c>
      <c r="G175" s="49" t="s">
        <v>145</v>
      </c>
      <c r="J175" s="49">
        <f t="shared" si="26"/>
        <v>-11.900000000000002</v>
      </c>
      <c r="K175" s="49">
        <f t="shared" si="27"/>
        <v>-18.900000000000002</v>
      </c>
      <c r="L175" s="49">
        <f t="shared" si="28"/>
        <v>-7</v>
      </c>
      <c r="M175" s="49">
        <f t="shared" si="29"/>
        <v>11.900000000000002</v>
      </c>
      <c r="N175" s="49">
        <f t="shared" si="30"/>
        <v>1.4006734006734007</v>
      </c>
      <c r="O175" s="49">
        <f t="shared" si="31"/>
        <v>1.3083700440528634</v>
      </c>
      <c r="P175" s="49">
        <f t="shared" si="32"/>
        <v>1.7162074704142011E-2</v>
      </c>
      <c r="Q175" s="49">
        <f t="shared" si="33"/>
        <v>0.84495106822366206</v>
      </c>
      <c r="R175" s="49">
        <f t="shared" si="34"/>
        <v>0.18189102564102563</v>
      </c>
      <c r="S175" s="49">
        <f t="shared" si="35"/>
        <v>0.44648638852178169</v>
      </c>
      <c r="T175" s="49">
        <v>90.64</v>
      </c>
      <c r="U175" s="49">
        <v>6.26</v>
      </c>
      <c r="V175" s="49">
        <v>1.23</v>
      </c>
      <c r="W175" s="49">
        <f t="shared" si="44"/>
        <v>5.0894308943089426</v>
      </c>
      <c r="X175" s="49">
        <f t="shared" si="45"/>
        <v>12.10146862483311</v>
      </c>
      <c r="Y175" s="49">
        <f t="shared" si="25"/>
        <v>2.8449611611836398</v>
      </c>
      <c r="AF175" s="49">
        <v>1.37</v>
      </c>
    </row>
    <row r="176" spans="1:32" s="49" customFormat="1" x14ac:dyDescent="0.25">
      <c r="A176" s="49" t="s">
        <v>144</v>
      </c>
      <c r="C176" s="49">
        <v>-38.700000000000003</v>
      </c>
      <c r="D176" s="49">
        <v>-41.7</v>
      </c>
      <c r="E176" s="49">
        <v>-33.200000000000003</v>
      </c>
      <c r="G176" s="49" t="s">
        <v>145</v>
      </c>
      <c r="J176" s="49">
        <f t="shared" si="26"/>
        <v>3</v>
      </c>
      <c r="K176" s="49">
        <f t="shared" si="27"/>
        <v>-5.5</v>
      </c>
      <c r="L176" s="49">
        <f t="shared" si="28"/>
        <v>-8.5</v>
      </c>
      <c r="M176" s="49">
        <f t="shared" si="29"/>
        <v>-3</v>
      </c>
      <c r="N176" s="49">
        <f t="shared" si="30"/>
        <v>0.92805755395683454</v>
      </c>
      <c r="O176" s="49">
        <f t="shared" si="31"/>
        <v>1.2560240963855422</v>
      </c>
      <c r="P176" s="49">
        <f t="shared" si="32"/>
        <v>2.7842878032169539E-2</v>
      </c>
      <c r="Q176" s="49">
        <f t="shared" si="33"/>
        <v>1.0380363095022067</v>
      </c>
      <c r="R176" s="49">
        <f t="shared" si="34"/>
        <v>0.2859603789836348</v>
      </c>
      <c r="S176" s="49">
        <f t="shared" si="35"/>
        <v>0.50466836992252562</v>
      </c>
      <c r="T176" s="49">
        <v>96.72</v>
      </c>
      <c r="U176" s="49">
        <v>1.55</v>
      </c>
      <c r="V176" s="49">
        <v>0.06</v>
      </c>
      <c r="W176" s="49">
        <f>U176/V176</f>
        <v>25.833333333333336</v>
      </c>
      <c r="X176" s="49">
        <f>T176/(U176+V176)</f>
        <v>60.074534161490682</v>
      </c>
      <c r="Y176" s="49">
        <f t="shared" si="25"/>
        <v>2.4154838709677415</v>
      </c>
      <c r="AF176" s="49">
        <v>1.44</v>
      </c>
    </row>
    <row r="177" spans="1:32" s="49" customFormat="1" x14ac:dyDescent="0.25">
      <c r="A177" s="49" t="s">
        <v>144</v>
      </c>
      <c r="C177" s="49">
        <v>-38.5</v>
      </c>
      <c r="D177" s="49">
        <v>-40</v>
      </c>
      <c r="E177" s="49">
        <v>-32.799999999999997</v>
      </c>
      <c r="G177" s="49" t="s">
        <v>145</v>
      </c>
      <c r="J177" s="49">
        <f t="shared" si="26"/>
        <v>1.5</v>
      </c>
      <c r="K177" s="49">
        <f t="shared" si="27"/>
        <v>-5.7000000000000028</v>
      </c>
      <c r="L177" s="49">
        <f t="shared" si="28"/>
        <v>-7.2000000000000028</v>
      </c>
      <c r="M177" s="49">
        <f t="shared" si="29"/>
        <v>-1.5</v>
      </c>
      <c r="N177" s="49">
        <f t="shared" si="30"/>
        <v>0.96250000000000002</v>
      </c>
      <c r="O177" s="49">
        <f t="shared" si="31"/>
        <v>1.2195121951219514</v>
      </c>
      <c r="P177" s="49">
        <f t="shared" si="32"/>
        <v>2.6986001011975038E-2</v>
      </c>
      <c r="Q177" s="49">
        <f t="shared" si="33"/>
        <v>1.019294382875251</v>
      </c>
      <c r="R177" s="49">
        <f t="shared" si="34"/>
        <v>0.28398268398268395</v>
      </c>
      <c r="S177" s="49">
        <f t="shared" si="35"/>
        <v>0.55136799999999986</v>
      </c>
      <c r="T177" s="49">
        <v>96.63</v>
      </c>
      <c r="U177" s="49">
        <v>1.58</v>
      </c>
      <c r="V177" s="49">
        <v>0.06</v>
      </c>
      <c r="W177" s="49">
        <f>U177/V177</f>
        <v>26.333333333333336</v>
      </c>
      <c r="X177" s="49">
        <f>T177/(U177+V177)</f>
        <v>58.920731707317067</v>
      </c>
      <c r="Y177" s="49">
        <f t="shared" si="25"/>
        <v>2.3224643486620731</v>
      </c>
      <c r="AF177" s="49">
        <v>1.29</v>
      </c>
    </row>
    <row r="178" spans="1:32" s="49" customFormat="1" x14ac:dyDescent="0.25">
      <c r="A178" s="49" t="s">
        <v>144</v>
      </c>
      <c r="C178" s="49">
        <v>-39.299999999999997</v>
      </c>
      <c r="D178" s="49">
        <v>-40.9</v>
      </c>
      <c r="E178" s="49">
        <v>-32.9</v>
      </c>
      <c r="G178" s="49" t="s">
        <v>145</v>
      </c>
      <c r="J178" s="49">
        <f t="shared" si="26"/>
        <v>1.6000000000000014</v>
      </c>
      <c r="K178" s="49">
        <f t="shared" si="27"/>
        <v>-6.3999999999999986</v>
      </c>
      <c r="L178" s="49">
        <f t="shared" si="28"/>
        <v>-8</v>
      </c>
      <c r="M178" s="49">
        <f t="shared" si="29"/>
        <v>-1.6000000000000014</v>
      </c>
      <c r="N178" s="49">
        <f t="shared" si="30"/>
        <v>0.96088019559902194</v>
      </c>
      <c r="O178" s="49">
        <f t="shared" si="31"/>
        <v>1.243161094224924</v>
      </c>
      <c r="P178" s="49">
        <f t="shared" si="32"/>
        <v>2.648123328736347E-2</v>
      </c>
      <c r="Q178" s="49">
        <f t="shared" si="33"/>
        <v>1.0201531591841415</v>
      </c>
      <c r="R178" s="49">
        <f t="shared" si="34"/>
        <v>0.27905004240882103</v>
      </c>
      <c r="S178" s="49">
        <f t="shared" si="35"/>
        <v>0.52049644764897807</v>
      </c>
      <c r="T178" s="49">
        <v>96.62</v>
      </c>
      <c r="U178" s="49">
        <v>1.59</v>
      </c>
      <c r="V178" s="49">
        <v>0.06</v>
      </c>
      <c r="W178" s="49">
        <f>U178/V178</f>
        <v>26.500000000000004</v>
      </c>
      <c r="X178" s="49">
        <f>T178/(U178+V178)</f>
        <v>58.557575757575755</v>
      </c>
      <c r="Y178" s="49">
        <f t="shared" si="25"/>
        <v>2.2931054942446893</v>
      </c>
      <c r="AF178" s="49">
        <v>1.38</v>
      </c>
    </row>
    <row r="179" spans="1:32" s="49" customFormat="1" x14ac:dyDescent="0.25">
      <c r="A179" s="49" t="s">
        <v>144</v>
      </c>
      <c r="C179" s="49">
        <v>-40.9</v>
      </c>
      <c r="D179" s="49">
        <v>-30.1</v>
      </c>
      <c r="E179" s="49">
        <v>-22.8</v>
      </c>
      <c r="G179" s="49" t="s">
        <v>145</v>
      </c>
      <c r="J179" s="49">
        <f t="shared" si="26"/>
        <v>-10.799999999999997</v>
      </c>
      <c r="K179" s="49">
        <f t="shared" si="27"/>
        <v>-18.099999999999998</v>
      </c>
      <c r="L179" s="49">
        <f t="shared" si="28"/>
        <v>-7.3000000000000007</v>
      </c>
      <c r="M179" s="49">
        <f t="shared" si="29"/>
        <v>10.799999999999997</v>
      </c>
      <c r="N179" s="49">
        <f t="shared" si="30"/>
        <v>1.3588039867109634</v>
      </c>
      <c r="O179" s="49">
        <f t="shared" si="31"/>
        <v>1.3201754385964912</v>
      </c>
      <c r="P179" s="49">
        <f t="shared" si="32"/>
        <v>1.7993675312797032E-2</v>
      </c>
      <c r="Q179" s="49">
        <f t="shared" si="33"/>
        <v>0.85787022345655439</v>
      </c>
      <c r="R179" s="49">
        <f t="shared" si="34"/>
        <v>0.18581907090464547</v>
      </c>
      <c r="S179" s="49">
        <f t="shared" si="35"/>
        <v>0.43461534329210455</v>
      </c>
      <c r="T179" s="49">
        <v>92.58</v>
      </c>
      <c r="U179" s="49">
        <v>4.92</v>
      </c>
      <c r="V179" s="49">
        <v>0.83</v>
      </c>
      <c r="W179" s="49">
        <f t="shared" ref="W179:W193" si="46">U179/V179</f>
        <v>5.927710843373494</v>
      </c>
      <c r="X179" s="49">
        <f t="shared" ref="X179:X193" si="47">T179/(U179+V179)</f>
        <v>16.100869565217391</v>
      </c>
      <c r="Y179" s="49">
        <f t="shared" si="25"/>
        <v>3.1744249454689668</v>
      </c>
      <c r="AF179" s="49">
        <v>1.42</v>
      </c>
    </row>
    <row r="180" spans="1:32" s="49" customFormat="1" x14ac:dyDescent="0.25">
      <c r="A180" s="49" t="s">
        <v>144</v>
      </c>
      <c r="C180" s="49">
        <v>-41.6</v>
      </c>
      <c r="D180" s="49">
        <v>-30.3</v>
      </c>
      <c r="E180" s="49">
        <v>-24.2</v>
      </c>
      <c r="G180" s="49" t="s">
        <v>145</v>
      </c>
      <c r="J180" s="49">
        <f t="shared" si="26"/>
        <v>-11.3</v>
      </c>
      <c r="K180" s="49">
        <f t="shared" si="27"/>
        <v>-17.400000000000002</v>
      </c>
      <c r="L180" s="49">
        <f t="shared" si="28"/>
        <v>-6.1000000000000014</v>
      </c>
      <c r="M180" s="49">
        <f t="shared" si="29"/>
        <v>11.3</v>
      </c>
      <c r="N180" s="49">
        <f t="shared" si="30"/>
        <v>1.3729372937293729</v>
      </c>
      <c r="O180" s="49">
        <f t="shared" si="31"/>
        <v>1.2520661157024795</v>
      </c>
      <c r="P180" s="49">
        <f t="shared" si="32"/>
        <v>1.7508783284023666E-2</v>
      </c>
      <c r="Q180" s="49">
        <f t="shared" si="33"/>
        <v>0.85344325213536287</v>
      </c>
      <c r="R180" s="49">
        <f t="shared" si="34"/>
        <v>0.19391025641025639</v>
      </c>
      <c r="S180" s="49">
        <f t="shared" si="35"/>
        <v>0.50946952683047275</v>
      </c>
      <c r="T180" s="49">
        <v>88.49</v>
      </c>
      <c r="U180" s="49">
        <v>7.76</v>
      </c>
      <c r="V180" s="49">
        <v>1.84</v>
      </c>
      <c r="W180" s="49">
        <f t="shared" si="46"/>
        <v>4.2173913043478262</v>
      </c>
      <c r="X180" s="49">
        <f t="shared" si="47"/>
        <v>9.2177083333333325</v>
      </c>
      <c r="Y180" s="49">
        <f t="shared" si="25"/>
        <v>2.7038872356254648</v>
      </c>
      <c r="AF180" s="49">
        <v>2.04</v>
      </c>
    </row>
    <row r="181" spans="1:32" s="49" customFormat="1" x14ac:dyDescent="0.25">
      <c r="A181" s="49" t="s">
        <v>144</v>
      </c>
      <c r="C181" s="49">
        <v>-44.8</v>
      </c>
      <c r="D181" s="49">
        <v>-29.9</v>
      </c>
      <c r="E181" s="49">
        <v>-22.3</v>
      </c>
      <c r="G181" s="49" t="s">
        <v>145</v>
      </c>
      <c r="J181" s="49">
        <f t="shared" si="26"/>
        <v>-14.899999999999999</v>
      </c>
      <c r="K181" s="49">
        <f t="shared" si="27"/>
        <v>-22.499999999999996</v>
      </c>
      <c r="L181" s="49">
        <f t="shared" si="28"/>
        <v>-7.5999999999999979</v>
      </c>
      <c r="M181" s="49">
        <f t="shared" si="29"/>
        <v>14.899999999999999</v>
      </c>
      <c r="N181" s="49">
        <f t="shared" si="30"/>
        <v>1.4983277591973243</v>
      </c>
      <c r="O181" s="49">
        <f t="shared" si="31"/>
        <v>1.3408071748878923</v>
      </c>
      <c r="P181" s="49">
        <f t="shared" si="32"/>
        <v>1.4897560586734694E-2</v>
      </c>
      <c r="Q181" s="49">
        <f t="shared" si="33"/>
        <v>0.81695208812127673</v>
      </c>
      <c r="R181" s="49">
        <f t="shared" si="34"/>
        <v>0.16592261904761907</v>
      </c>
      <c r="S181" s="49">
        <f t="shared" si="35"/>
        <v>0.41485948527208166</v>
      </c>
      <c r="T181" s="49">
        <v>86.8</v>
      </c>
      <c r="U181" s="49">
        <v>9</v>
      </c>
      <c r="V181" s="49">
        <v>2.21</v>
      </c>
      <c r="W181" s="49">
        <f t="shared" si="46"/>
        <v>4.0723981900452486</v>
      </c>
      <c r="X181" s="49">
        <f t="shared" si="47"/>
        <v>7.7430865298840317</v>
      </c>
      <c r="Y181" s="49">
        <f t="shared" si="25"/>
        <v>2.3682469135802471</v>
      </c>
      <c r="AF181" s="49">
        <v>1.95</v>
      </c>
    </row>
    <row r="182" spans="1:32" s="49" customFormat="1" x14ac:dyDescent="0.25">
      <c r="A182" s="49" t="s">
        <v>144</v>
      </c>
      <c r="C182" s="49">
        <v>-41.4</v>
      </c>
      <c r="D182" s="49">
        <v>-31.4</v>
      </c>
      <c r="E182" s="49">
        <v>-25.7</v>
      </c>
      <c r="G182" s="49" t="s">
        <v>145</v>
      </c>
      <c r="J182" s="49">
        <f t="shared" si="26"/>
        <v>-10</v>
      </c>
      <c r="K182" s="49">
        <f t="shared" si="27"/>
        <v>-15.7</v>
      </c>
      <c r="L182" s="49">
        <f t="shared" si="28"/>
        <v>-5.6999999999999993</v>
      </c>
      <c r="M182" s="49">
        <f t="shared" si="29"/>
        <v>10</v>
      </c>
      <c r="N182" s="49">
        <f t="shared" si="30"/>
        <v>1.3184713375796178</v>
      </c>
      <c r="O182" s="49">
        <f t="shared" si="31"/>
        <v>1.2217898832684824</v>
      </c>
      <c r="P182" s="49">
        <f t="shared" si="32"/>
        <v>1.8320147494690658E-2</v>
      </c>
      <c r="Q182" s="49">
        <f t="shared" si="33"/>
        <v>0.8708927065260067</v>
      </c>
      <c r="R182" s="49">
        <f t="shared" si="34"/>
        <v>0.2069243156199678</v>
      </c>
      <c r="S182" s="49">
        <f t="shared" si="35"/>
        <v>0.54829012714305025</v>
      </c>
      <c r="T182" s="49">
        <v>93.92</v>
      </c>
      <c r="U182" s="49">
        <v>3.85</v>
      </c>
      <c r="V182" s="49">
        <v>0.45</v>
      </c>
      <c r="W182" s="49">
        <f t="shared" si="46"/>
        <v>8.5555555555555554</v>
      </c>
      <c r="X182" s="49">
        <f t="shared" si="47"/>
        <v>21.84186046511628</v>
      </c>
      <c r="Y182" s="49">
        <f t="shared" si="25"/>
        <v>2.8513408669252822</v>
      </c>
    </row>
    <row r="183" spans="1:32" s="49" customFormat="1" x14ac:dyDescent="0.25">
      <c r="A183" s="49" t="s">
        <v>144</v>
      </c>
      <c r="C183" s="49">
        <v>-40.700000000000003</v>
      </c>
      <c r="D183" s="49">
        <v>-33.5</v>
      </c>
      <c r="E183" s="49">
        <v>-26.5</v>
      </c>
      <c r="G183" s="49" t="s">
        <v>145</v>
      </c>
      <c r="J183" s="49">
        <f t="shared" si="26"/>
        <v>-7.2000000000000028</v>
      </c>
      <c r="K183" s="49">
        <f t="shared" si="27"/>
        <v>-14.200000000000003</v>
      </c>
      <c r="L183" s="49">
        <f t="shared" si="28"/>
        <v>-7</v>
      </c>
      <c r="M183" s="49">
        <f t="shared" si="29"/>
        <v>7.2000000000000028</v>
      </c>
      <c r="N183" s="49">
        <f t="shared" si="30"/>
        <v>1.2149253731343284</v>
      </c>
      <c r="O183" s="49">
        <f t="shared" si="31"/>
        <v>1.2641509433962264</v>
      </c>
      <c r="P183" s="49">
        <f t="shared" si="32"/>
        <v>2.0223484596948966E-2</v>
      </c>
      <c r="Q183" s="49">
        <f t="shared" si="33"/>
        <v>0.90724628579885802</v>
      </c>
      <c r="R183" s="49">
        <f t="shared" si="34"/>
        <v>0.21703521703521703</v>
      </c>
      <c r="S183" s="49">
        <f t="shared" si="35"/>
        <v>0.49499772245921203</v>
      </c>
      <c r="T183" s="49">
        <v>95.8</v>
      </c>
      <c r="U183" s="49">
        <v>2.2599999999999998</v>
      </c>
      <c r="V183" s="49">
        <v>0.12</v>
      </c>
      <c r="W183" s="49">
        <f t="shared" si="46"/>
        <v>18.833333333333332</v>
      </c>
      <c r="X183" s="49">
        <f t="shared" si="47"/>
        <v>40.252100840336134</v>
      </c>
      <c r="Y183" s="49">
        <f t="shared" si="25"/>
        <v>2.2507635680162896</v>
      </c>
    </row>
    <row r="184" spans="1:32" s="49" customFormat="1" x14ac:dyDescent="0.25">
      <c r="A184" s="49" t="s">
        <v>144</v>
      </c>
      <c r="C184" s="49">
        <v>-41.3</v>
      </c>
      <c r="D184" s="49">
        <v>-31.4</v>
      </c>
      <c r="E184" s="49">
        <v>-23.5</v>
      </c>
      <c r="G184" s="49" t="s">
        <v>145</v>
      </c>
      <c r="J184" s="49">
        <f t="shared" si="26"/>
        <v>-9.8999999999999986</v>
      </c>
      <c r="K184" s="49">
        <f t="shared" si="27"/>
        <v>-17.799999999999997</v>
      </c>
      <c r="L184" s="49">
        <f t="shared" si="28"/>
        <v>-7.8999999999999986</v>
      </c>
      <c r="M184" s="49">
        <f t="shared" si="29"/>
        <v>9.8999999999999986</v>
      </c>
      <c r="N184" s="49">
        <f t="shared" si="30"/>
        <v>1.3152866242038217</v>
      </c>
      <c r="O184" s="49">
        <f t="shared" si="31"/>
        <v>1.3361702127659574</v>
      </c>
      <c r="P184" s="49">
        <f t="shared" si="32"/>
        <v>1.8408972322051489E-2</v>
      </c>
      <c r="Q184" s="49">
        <f t="shared" si="33"/>
        <v>0.87194641859504562</v>
      </c>
      <c r="R184" s="49">
        <f t="shared" si="34"/>
        <v>0.18966908797417273</v>
      </c>
      <c r="S184" s="49">
        <f t="shared" si="35"/>
        <v>0.41919359915119109</v>
      </c>
      <c r="T184" s="49">
        <v>93.39</v>
      </c>
      <c r="U184" s="49">
        <v>4.26</v>
      </c>
      <c r="V184" s="49">
        <v>0.6</v>
      </c>
      <c r="W184" s="49">
        <f t="shared" si="46"/>
        <v>7.1</v>
      </c>
      <c r="X184" s="49">
        <f t="shared" si="47"/>
        <v>19.216049382716051</v>
      </c>
      <c r="Y184" s="49">
        <f t="shared" si="25"/>
        <v>3.0876810156714942</v>
      </c>
    </row>
    <row r="185" spans="1:32" s="49" customFormat="1" x14ac:dyDescent="0.25">
      <c r="A185" s="49" t="s">
        <v>144</v>
      </c>
      <c r="C185" s="49">
        <v>-40.6</v>
      </c>
      <c r="D185" s="49">
        <v>-37.200000000000003</v>
      </c>
      <c r="E185" s="49">
        <v>-29.4</v>
      </c>
      <c r="G185" s="49" t="s">
        <v>145</v>
      </c>
      <c r="J185" s="49">
        <f t="shared" si="26"/>
        <v>-3.3999999999999986</v>
      </c>
      <c r="K185" s="49">
        <f t="shared" si="27"/>
        <v>-11.200000000000003</v>
      </c>
      <c r="L185" s="49">
        <f t="shared" si="28"/>
        <v>-7.8000000000000043</v>
      </c>
      <c r="M185" s="49">
        <f t="shared" si="29"/>
        <v>3.3999999999999986</v>
      </c>
      <c r="N185" s="49">
        <f t="shared" si="30"/>
        <v>1.0913978494623655</v>
      </c>
      <c r="O185" s="49">
        <f t="shared" si="31"/>
        <v>1.2653061224489797</v>
      </c>
      <c r="P185" s="49">
        <f t="shared" si="32"/>
        <v>2.2567885656046009E-2</v>
      </c>
      <c r="Q185" s="49">
        <f t="shared" si="33"/>
        <v>0.95721270239976863</v>
      </c>
      <c r="R185" s="49">
        <f t="shared" si="34"/>
        <v>0.24137931034482754</v>
      </c>
      <c r="S185" s="49">
        <f t="shared" si="35"/>
        <v>0.49364321439360853</v>
      </c>
      <c r="T185" s="49">
        <v>95.87</v>
      </c>
      <c r="U185" s="49">
        <v>2.15</v>
      </c>
      <c r="V185" s="49">
        <v>0.12</v>
      </c>
      <c r="W185" s="49">
        <f t="shared" si="46"/>
        <v>17.916666666666668</v>
      </c>
      <c r="X185" s="49">
        <f t="shared" si="47"/>
        <v>42.233480176211458</v>
      </c>
      <c r="Y185" s="49">
        <f t="shared" si="25"/>
        <v>2.488783126014062</v>
      </c>
    </row>
    <row r="186" spans="1:32" s="49" customFormat="1" x14ac:dyDescent="0.25">
      <c r="A186" s="49" t="s">
        <v>144</v>
      </c>
      <c r="C186" s="49">
        <v>-40.5</v>
      </c>
      <c r="D186" s="49">
        <v>-33.1</v>
      </c>
      <c r="E186" s="49">
        <v>-26</v>
      </c>
      <c r="G186" s="49" t="s">
        <v>145</v>
      </c>
      <c r="J186" s="49">
        <f t="shared" si="26"/>
        <v>-7.3999999999999986</v>
      </c>
      <c r="K186" s="49">
        <f t="shared" si="27"/>
        <v>-14.5</v>
      </c>
      <c r="L186" s="49">
        <f t="shared" si="28"/>
        <v>-7.1000000000000014</v>
      </c>
      <c r="M186" s="49">
        <f t="shared" si="29"/>
        <v>7.3999999999999986</v>
      </c>
      <c r="N186" s="49">
        <f t="shared" si="30"/>
        <v>1.2235649546827794</v>
      </c>
      <c r="O186" s="49">
        <f t="shared" si="31"/>
        <v>1.2730769230769232</v>
      </c>
      <c r="P186" s="49">
        <f t="shared" si="32"/>
        <v>2.0179850632525531E-2</v>
      </c>
      <c r="Q186" s="49">
        <f t="shared" si="33"/>
        <v>0.90403758252479971</v>
      </c>
      <c r="R186" s="49">
        <f t="shared" si="34"/>
        <v>0.2139917695473251</v>
      </c>
      <c r="S186" s="49">
        <f t="shared" si="35"/>
        <v>0.48465875526141949</v>
      </c>
      <c r="T186" s="49">
        <v>95.6</v>
      </c>
      <c r="U186" s="49">
        <v>2.48</v>
      </c>
      <c r="V186" s="49">
        <v>0.16</v>
      </c>
      <c r="W186" s="49">
        <f t="shared" si="46"/>
        <v>15.5</v>
      </c>
      <c r="X186" s="49">
        <f t="shared" si="47"/>
        <v>36.212121212121211</v>
      </c>
      <c r="Y186" s="49">
        <f t="shared" si="25"/>
        <v>2.4869927159209153</v>
      </c>
    </row>
    <row r="187" spans="1:32" s="49" customFormat="1" x14ac:dyDescent="0.25">
      <c r="A187" s="49" t="s">
        <v>144</v>
      </c>
      <c r="C187" s="49">
        <v>-41.4</v>
      </c>
      <c r="D187" s="49">
        <v>-31.1</v>
      </c>
      <c r="E187" s="49">
        <v>-22.7</v>
      </c>
      <c r="G187" s="49" t="s">
        <v>145</v>
      </c>
      <c r="J187" s="49">
        <f t="shared" si="26"/>
        <v>-10.299999999999997</v>
      </c>
      <c r="K187" s="49">
        <f t="shared" si="27"/>
        <v>-18.7</v>
      </c>
      <c r="L187" s="49">
        <f t="shared" si="28"/>
        <v>-8.4000000000000021</v>
      </c>
      <c r="M187" s="49">
        <f t="shared" si="29"/>
        <v>10.299999999999997</v>
      </c>
      <c r="N187" s="49">
        <f t="shared" si="30"/>
        <v>1.3311897106109323</v>
      </c>
      <c r="O187" s="49">
        <f t="shared" si="31"/>
        <v>1.3700440528634363</v>
      </c>
      <c r="P187" s="49">
        <f t="shared" si="32"/>
        <v>1.8145114238371961E-2</v>
      </c>
      <c r="Q187" s="49">
        <f t="shared" si="33"/>
        <v>0.86672240623431385</v>
      </c>
      <c r="R187" s="49">
        <f t="shared" si="34"/>
        <v>0.18276972624798712</v>
      </c>
      <c r="S187" s="49">
        <f t="shared" si="35"/>
        <v>0.3888628049432199</v>
      </c>
      <c r="T187" s="49">
        <v>93.34</v>
      </c>
      <c r="U187" s="49">
        <v>4.26</v>
      </c>
      <c r="V187" s="49">
        <v>0.59</v>
      </c>
      <c r="W187" s="49">
        <f t="shared" si="46"/>
        <v>7.2203389830508478</v>
      </c>
      <c r="X187" s="49">
        <f t="shared" si="47"/>
        <v>19.245360824742271</v>
      </c>
      <c r="Y187" s="49">
        <f t="shared" si="25"/>
        <v>3.0345941061076953</v>
      </c>
    </row>
    <row r="188" spans="1:32" s="49" customFormat="1" x14ac:dyDescent="0.25">
      <c r="A188" s="49" t="s">
        <v>144</v>
      </c>
      <c r="C188" s="49">
        <v>-40.200000000000003</v>
      </c>
      <c r="D188" s="49">
        <v>-37.200000000000003</v>
      </c>
      <c r="E188" s="49">
        <v>-30</v>
      </c>
      <c r="G188" s="49" t="s">
        <v>145</v>
      </c>
      <c r="J188" s="49">
        <f t="shared" si="26"/>
        <v>-3</v>
      </c>
      <c r="K188" s="49">
        <f t="shared" si="27"/>
        <v>-10.200000000000003</v>
      </c>
      <c r="L188" s="49">
        <f t="shared" si="28"/>
        <v>-7.2000000000000028</v>
      </c>
      <c r="M188" s="49">
        <f t="shared" si="29"/>
        <v>3</v>
      </c>
      <c r="N188" s="49">
        <f t="shared" si="30"/>
        <v>1.0806451612903225</v>
      </c>
      <c r="O188" s="49">
        <f t="shared" si="31"/>
        <v>1.24</v>
      </c>
      <c r="P188" s="49">
        <f t="shared" si="32"/>
        <v>2.3019232197222839E-2</v>
      </c>
      <c r="Q188" s="49">
        <f t="shared" si="33"/>
        <v>0.96196316682519512</v>
      </c>
      <c r="R188" s="49">
        <f t="shared" si="34"/>
        <v>0.24875621890547261</v>
      </c>
      <c r="S188" s="49">
        <f t="shared" si="35"/>
        <v>0.52448726125339851</v>
      </c>
      <c r="T188" s="49">
        <v>96.6</v>
      </c>
      <c r="U188" s="49">
        <v>1.19</v>
      </c>
      <c r="V188" s="49">
        <v>0.04</v>
      </c>
      <c r="W188" s="49">
        <f t="shared" si="46"/>
        <v>29.749999999999996</v>
      </c>
      <c r="X188" s="49">
        <f t="shared" si="47"/>
        <v>78.536585365853654</v>
      </c>
      <c r="Y188" s="49">
        <f t="shared" ref="Y188:Y245" si="48">(T188*V188)/(U188*U188)</f>
        <v>2.7286208601087494</v>
      </c>
    </row>
    <row r="189" spans="1:32" s="49" customFormat="1" x14ac:dyDescent="0.25">
      <c r="A189" s="49" t="s">
        <v>144</v>
      </c>
      <c r="C189" s="49">
        <v>-41.7</v>
      </c>
      <c r="D189" s="49">
        <v>-33</v>
      </c>
      <c r="E189" s="49">
        <v>-26.4</v>
      </c>
      <c r="G189" s="49" t="s">
        <v>145</v>
      </c>
      <c r="J189" s="49">
        <f t="shared" si="26"/>
        <v>-8.7000000000000028</v>
      </c>
      <c r="K189" s="49">
        <f t="shared" si="27"/>
        <v>-15.300000000000004</v>
      </c>
      <c r="L189" s="49">
        <f t="shared" si="28"/>
        <v>-6.6000000000000014</v>
      </c>
      <c r="M189" s="49">
        <f t="shared" si="29"/>
        <v>8.7000000000000028</v>
      </c>
      <c r="N189" s="49">
        <f t="shared" si="30"/>
        <v>1.2636363636363637</v>
      </c>
      <c r="O189" s="49">
        <f t="shared" si="31"/>
        <v>1.25</v>
      </c>
      <c r="P189" s="49">
        <f t="shared" si="32"/>
        <v>1.8977623656470502E-2</v>
      </c>
      <c r="Q189" s="49">
        <f t="shared" si="33"/>
        <v>0.889588054368324</v>
      </c>
      <c r="R189" s="49">
        <f t="shared" si="34"/>
        <v>0.21103117505995203</v>
      </c>
      <c r="S189" s="49">
        <f t="shared" si="35"/>
        <v>0.5119999999999999</v>
      </c>
      <c r="T189" s="49">
        <v>90.53</v>
      </c>
      <c r="U189" s="49">
        <v>6.18</v>
      </c>
      <c r="V189" s="49">
        <v>1.29</v>
      </c>
      <c r="W189" s="49">
        <f t="shared" si="46"/>
        <v>4.7906976744186043</v>
      </c>
      <c r="X189" s="49">
        <f t="shared" si="47"/>
        <v>12.119143239625167</v>
      </c>
      <c r="Y189" s="49">
        <f t="shared" si="48"/>
        <v>3.0577732742639898</v>
      </c>
    </row>
    <row r="190" spans="1:32" s="49" customFormat="1" x14ac:dyDescent="0.25">
      <c r="A190" s="49" t="s">
        <v>144</v>
      </c>
      <c r="C190" s="49">
        <v>-40.6</v>
      </c>
      <c r="D190" s="49">
        <v>-39.799999999999997</v>
      </c>
      <c r="E190" s="49">
        <v>-36.799999999999997</v>
      </c>
      <c r="G190" s="49" t="s">
        <v>145</v>
      </c>
      <c r="J190" s="49">
        <f t="shared" si="26"/>
        <v>-0.80000000000000426</v>
      </c>
      <c r="K190" s="49">
        <f t="shared" si="27"/>
        <v>-3.8000000000000043</v>
      </c>
      <c r="L190" s="49">
        <f t="shared" si="28"/>
        <v>-3</v>
      </c>
      <c r="M190" s="49">
        <f t="shared" si="29"/>
        <v>0.80000000000000426</v>
      </c>
      <c r="N190" s="49">
        <f t="shared" si="30"/>
        <v>1.0201005025125629</v>
      </c>
      <c r="O190" s="49">
        <f t="shared" si="31"/>
        <v>1.0815217391304348</v>
      </c>
      <c r="P190" s="49">
        <f t="shared" si="32"/>
        <v>2.4145210997597609E-2</v>
      </c>
      <c r="Q190" s="49">
        <f t="shared" si="33"/>
        <v>0.99009876603420877</v>
      </c>
      <c r="R190" s="49">
        <f t="shared" si="34"/>
        <v>0.30213464696223313</v>
      </c>
      <c r="S190" s="49">
        <f t="shared" si="35"/>
        <v>0.79048610391164431</v>
      </c>
      <c r="T190" s="49">
        <v>96.82</v>
      </c>
      <c r="U190" s="49">
        <v>1.0900000000000001</v>
      </c>
      <c r="V190" s="49">
        <v>0.04</v>
      </c>
      <c r="W190" s="49">
        <f t="shared" si="46"/>
        <v>27.25</v>
      </c>
      <c r="X190" s="49">
        <f t="shared" si="47"/>
        <v>85.681415929203524</v>
      </c>
      <c r="Y190" s="49">
        <f t="shared" si="48"/>
        <v>3.2596582779227332</v>
      </c>
    </row>
    <row r="191" spans="1:32" s="49" customFormat="1" x14ac:dyDescent="0.25">
      <c r="A191" s="49" t="s">
        <v>144</v>
      </c>
      <c r="C191" s="49">
        <v>-40.799999999999997</v>
      </c>
      <c r="D191" s="49">
        <v>-30.7</v>
      </c>
      <c r="E191" s="49">
        <v>-21.7</v>
      </c>
      <c r="G191" s="49" t="s">
        <v>145</v>
      </c>
      <c r="J191" s="49">
        <f t="shared" si="26"/>
        <v>-10.099999999999998</v>
      </c>
      <c r="K191" s="49">
        <f t="shared" si="27"/>
        <v>-19.099999999999998</v>
      </c>
      <c r="L191" s="49">
        <f t="shared" si="28"/>
        <v>-9</v>
      </c>
      <c r="M191" s="49">
        <f t="shared" si="29"/>
        <v>10.099999999999998</v>
      </c>
      <c r="N191" s="49">
        <f t="shared" si="30"/>
        <v>1.3289902280130292</v>
      </c>
      <c r="O191" s="49">
        <f t="shared" si="31"/>
        <v>1.4147465437788018</v>
      </c>
      <c r="P191" s="49">
        <f t="shared" si="32"/>
        <v>1.8442425990003845E-2</v>
      </c>
      <c r="Q191" s="49">
        <f t="shared" si="33"/>
        <v>0.86743932375247834</v>
      </c>
      <c r="R191" s="49">
        <f t="shared" si="34"/>
        <v>0.17728758169934641</v>
      </c>
      <c r="S191" s="49">
        <f t="shared" si="35"/>
        <v>0.35315395565071012</v>
      </c>
      <c r="T191" s="49">
        <v>93.75</v>
      </c>
      <c r="U191" s="49">
        <v>4.47</v>
      </c>
      <c r="V191" s="49">
        <v>0.55000000000000004</v>
      </c>
      <c r="W191" s="49">
        <f t="shared" si="46"/>
        <v>8.127272727272727</v>
      </c>
      <c r="X191" s="49">
        <f t="shared" si="47"/>
        <v>18.675298804780876</v>
      </c>
      <c r="Y191" s="49">
        <f t="shared" si="48"/>
        <v>2.5805894629371053</v>
      </c>
    </row>
    <row r="192" spans="1:32" s="49" customFormat="1" x14ac:dyDescent="0.25">
      <c r="A192" s="49" t="s">
        <v>144</v>
      </c>
      <c r="C192" s="49">
        <v>-39.799999999999997</v>
      </c>
      <c r="D192" s="49">
        <v>-39.1</v>
      </c>
      <c r="E192" s="49">
        <v>-30.3</v>
      </c>
      <c r="G192" s="49" t="s">
        <v>145</v>
      </c>
      <c r="J192" s="49">
        <f t="shared" si="26"/>
        <v>-0.69999999999999574</v>
      </c>
      <c r="K192" s="49">
        <f t="shared" si="27"/>
        <v>-9.4999999999999964</v>
      </c>
      <c r="L192" s="49">
        <f t="shared" si="28"/>
        <v>-8.8000000000000007</v>
      </c>
      <c r="M192" s="49">
        <f t="shared" si="29"/>
        <v>0.69999999999999574</v>
      </c>
      <c r="N192" s="49">
        <f t="shared" si="30"/>
        <v>1.0179028132992327</v>
      </c>
      <c r="O192" s="49">
        <f t="shared" si="31"/>
        <v>1.2904290429042904</v>
      </c>
      <c r="P192" s="49">
        <f t="shared" si="32"/>
        <v>2.4683720108078084E-2</v>
      </c>
      <c r="Q192" s="49">
        <f t="shared" si="33"/>
        <v>0.99116701937741436</v>
      </c>
      <c r="R192" s="49">
        <f t="shared" si="34"/>
        <v>0.25376884422110552</v>
      </c>
      <c r="S192" s="49">
        <f t="shared" si="35"/>
        <v>0.46536917510570336</v>
      </c>
      <c r="T192" s="49">
        <v>96.63</v>
      </c>
      <c r="U192" s="49">
        <v>1.1399999999999999</v>
      </c>
      <c r="V192" s="49">
        <v>0.04</v>
      </c>
      <c r="W192" s="49">
        <f t="shared" si="46"/>
        <v>28.499999999999996</v>
      </c>
      <c r="X192" s="49">
        <f t="shared" si="47"/>
        <v>81.889830508474574</v>
      </c>
      <c r="Y192" s="49">
        <f t="shared" si="48"/>
        <v>2.9741458910433982</v>
      </c>
    </row>
    <row r="193" spans="1:25" s="49" customFormat="1" x14ac:dyDescent="0.25">
      <c r="A193" s="49" t="s">
        <v>144</v>
      </c>
      <c r="C193" s="49">
        <v>-40.9</v>
      </c>
      <c r="D193" s="49">
        <v>-37.700000000000003</v>
      </c>
      <c r="E193" s="49">
        <v>-28.5</v>
      </c>
      <c r="G193" s="49" t="s">
        <v>145</v>
      </c>
      <c r="J193" s="49">
        <f t="shared" si="26"/>
        <v>-3.1999999999999957</v>
      </c>
      <c r="K193" s="49">
        <f t="shared" si="27"/>
        <v>-12.399999999999999</v>
      </c>
      <c r="L193" s="49">
        <f t="shared" si="28"/>
        <v>-9.2000000000000028</v>
      </c>
      <c r="M193" s="49">
        <f t="shared" si="29"/>
        <v>3.1999999999999957</v>
      </c>
      <c r="N193" s="49">
        <f t="shared" si="30"/>
        <v>1.0848806366047745</v>
      </c>
      <c r="O193" s="49">
        <f t="shared" si="31"/>
        <v>1.3228070175438598</v>
      </c>
      <c r="P193" s="49">
        <f t="shared" si="32"/>
        <v>2.2536928880147779E-2</v>
      </c>
      <c r="Q193" s="49">
        <f t="shared" si="33"/>
        <v>0.96008353344802455</v>
      </c>
      <c r="R193" s="49">
        <f t="shared" si="34"/>
        <v>0.23227383863080686</v>
      </c>
      <c r="S193" s="49">
        <f t="shared" si="35"/>
        <v>0.43202664191586093</v>
      </c>
      <c r="T193" s="49">
        <v>96.63</v>
      </c>
      <c r="U193" s="49">
        <v>1.08</v>
      </c>
      <c r="V193" s="49">
        <v>1.0000000000000001E-5</v>
      </c>
      <c r="W193" s="49">
        <f t="shared" si="46"/>
        <v>108000</v>
      </c>
      <c r="X193" s="49">
        <f t="shared" si="47"/>
        <v>89.47139378339088</v>
      </c>
      <c r="Y193" s="49">
        <f t="shared" si="48"/>
        <v>8.2844650205761308E-4</v>
      </c>
    </row>
    <row r="194" spans="1:25" s="49" customFormat="1" x14ac:dyDescent="0.25">
      <c r="A194" s="49" t="s">
        <v>144</v>
      </c>
      <c r="C194" s="49">
        <v>-39</v>
      </c>
      <c r="D194" s="49">
        <v>-40.200000000000003</v>
      </c>
      <c r="E194" s="49">
        <v>-35.1</v>
      </c>
      <c r="G194" s="49" t="s">
        <v>145</v>
      </c>
      <c r="J194" s="49">
        <f t="shared" si="26"/>
        <v>1.2000000000000028</v>
      </c>
      <c r="K194" s="49">
        <f t="shared" si="27"/>
        <v>-3.8999999999999986</v>
      </c>
      <c r="L194" s="49">
        <f t="shared" si="28"/>
        <v>-5.1000000000000014</v>
      </c>
      <c r="M194" s="49">
        <f t="shared" si="29"/>
        <v>-1.2000000000000028</v>
      </c>
      <c r="N194" s="49">
        <f t="shared" si="30"/>
        <v>0.9701492537313432</v>
      </c>
      <c r="O194" s="49">
        <f t="shared" si="31"/>
        <v>1.1452991452991452</v>
      </c>
      <c r="P194" s="49">
        <f t="shared" si="32"/>
        <v>2.6429980276134125E-2</v>
      </c>
      <c r="Q194" s="49">
        <f t="shared" si="33"/>
        <v>1.0152680585782412</v>
      </c>
      <c r="R194" s="49">
        <f t="shared" si="34"/>
        <v>0.3</v>
      </c>
      <c r="S194" s="49">
        <f t="shared" si="35"/>
        <v>0.66564579087188247</v>
      </c>
      <c r="T194" s="49">
        <v>96.81</v>
      </c>
      <c r="U194" s="49">
        <v>1.51</v>
      </c>
      <c r="V194" s="49">
        <v>0.05</v>
      </c>
      <c r="W194" s="49">
        <f>U194/V194</f>
        <v>30.2</v>
      </c>
      <c r="X194" s="49">
        <f>T194/(U194+V194)</f>
        <v>62.057692307692307</v>
      </c>
      <c r="Y194" s="49">
        <f t="shared" si="48"/>
        <v>2.1229332046840055</v>
      </c>
    </row>
    <row r="195" spans="1:25" s="49" customFormat="1" x14ac:dyDescent="0.25">
      <c r="A195" s="49" t="s">
        <v>144</v>
      </c>
      <c r="C195" s="49">
        <v>-39.4</v>
      </c>
      <c r="D195" s="49">
        <v>-39.5</v>
      </c>
      <c r="E195" s="49">
        <v>-35.799999999999997</v>
      </c>
      <c r="G195" s="49" t="s">
        <v>145</v>
      </c>
      <c r="J195" s="49">
        <f t="shared" si="26"/>
        <v>0.10000000000000142</v>
      </c>
      <c r="K195" s="49">
        <f t="shared" si="27"/>
        <v>-3.6000000000000014</v>
      </c>
      <c r="L195" s="49">
        <f t="shared" si="28"/>
        <v>-3.7000000000000028</v>
      </c>
      <c r="M195" s="49">
        <f t="shared" si="29"/>
        <v>-0.10000000000000142</v>
      </c>
      <c r="N195" s="49">
        <f t="shared" si="30"/>
        <v>0.99746835443037973</v>
      </c>
      <c r="O195" s="49">
        <f t="shared" si="31"/>
        <v>1.1033519553072626</v>
      </c>
      <c r="P195" s="49">
        <f t="shared" si="32"/>
        <v>2.5445128707258628E-2</v>
      </c>
      <c r="Q195" s="49">
        <f t="shared" si="33"/>
        <v>1.0012682313276446</v>
      </c>
      <c r="R195" s="49">
        <f t="shared" si="34"/>
        <v>0.30287648054145516</v>
      </c>
      <c r="S195" s="49">
        <f t="shared" si="35"/>
        <v>0.74448815610935426</v>
      </c>
      <c r="T195" s="49">
        <v>96.85</v>
      </c>
      <c r="U195" s="49">
        <v>1.51</v>
      </c>
      <c r="V195" s="49">
        <v>0.06</v>
      </c>
      <c r="W195" s="49">
        <f>U195/V195</f>
        <v>25.166666666666668</v>
      </c>
      <c r="X195" s="49">
        <f>T195/(U195+V195)</f>
        <v>61.687898089171966</v>
      </c>
      <c r="Y195" s="49">
        <f t="shared" si="48"/>
        <v>2.5485724310337261</v>
      </c>
    </row>
    <row r="196" spans="1:25" s="49" customFormat="1" x14ac:dyDescent="0.25">
      <c r="A196" s="49" t="s">
        <v>144</v>
      </c>
      <c r="C196" s="49">
        <v>-40.4</v>
      </c>
      <c r="D196" s="49">
        <v>-39.700000000000003</v>
      </c>
      <c r="E196" s="49">
        <v>-36.200000000000003</v>
      </c>
      <c r="G196" s="49" t="s">
        <v>145</v>
      </c>
      <c r="J196" s="49">
        <f t="shared" ref="J196:J259" si="49">C196-D196</f>
        <v>-0.69999999999999574</v>
      </c>
      <c r="K196" s="49">
        <f t="shared" ref="K196:K259" si="50">C196-E196</f>
        <v>-4.1999999999999957</v>
      </c>
      <c r="L196" s="49">
        <f t="shared" ref="L196:L259" si="51">D196-E196</f>
        <v>-3.5</v>
      </c>
      <c r="M196" s="49">
        <f t="shared" ref="M196:M259" si="52">D196-C196</f>
        <v>0.69999999999999574</v>
      </c>
      <c r="N196" s="49">
        <f t="shared" ref="N196:N259" si="53">C196/D196</f>
        <v>1.0176322418136019</v>
      </c>
      <c r="O196" s="49">
        <f t="shared" ref="O196:O259" si="54">D196/E196</f>
        <v>1.0966850828729282</v>
      </c>
      <c r="P196" s="49">
        <f t="shared" ref="P196:P259" si="55">(D196/(C196*C196))*-1</f>
        <v>2.4323595725909228E-2</v>
      </c>
      <c r="Q196" s="49">
        <f t="shared" ref="Q196:Q259" si="56">SQRT(D196/C196)</f>
        <v>0.9912987780314938</v>
      </c>
      <c r="R196" s="49">
        <f t="shared" ref="R196:R259" si="57">(E196/C196)^1/3</f>
        <v>0.29867986798679874</v>
      </c>
      <c r="S196" s="49">
        <f t="shared" ref="S196:S259" si="58">(E196/D196)^3</f>
        <v>0.75814834507478435</v>
      </c>
      <c r="T196" s="49">
        <v>96.87</v>
      </c>
      <c r="U196" s="49">
        <v>1.5</v>
      </c>
      <c r="V196" s="49">
        <v>0.06</v>
      </c>
      <c r="W196" s="49">
        <f t="shared" ref="W196" si="59">U196/V196</f>
        <v>25</v>
      </c>
      <c r="X196" s="49">
        <f t="shared" ref="X196" si="60">T196/(U196+V196)</f>
        <v>62.096153846153847</v>
      </c>
      <c r="Y196" s="49">
        <f t="shared" si="48"/>
        <v>2.5831999999999997</v>
      </c>
    </row>
    <row r="197" spans="1:25" s="49" customFormat="1" x14ac:dyDescent="0.25">
      <c r="A197" s="49" t="s">
        <v>144</v>
      </c>
      <c r="C197" s="49">
        <v>-38.799999999999997</v>
      </c>
      <c r="D197" s="49">
        <v>-39.6</v>
      </c>
      <c r="E197" s="49">
        <v>-34.799999999999997</v>
      </c>
      <c r="G197" s="49" t="s">
        <v>145</v>
      </c>
      <c r="J197" s="49">
        <f t="shared" si="49"/>
        <v>0.80000000000000426</v>
      </c>
      <c r="K197" s="49">
        <f t="shared" si="50"/>
        <v>-4</v>
      </c>
      <c r="L197" s="49">
        <f t="shared" si="51"/>
        <v>-4.8000000000000043</v>
      </c>
      <c r="M197" s="49">
        <f t="shared" si="52"/>
        <v>-0.80000000000000426</v>
      </c>
      <c r="N197" s="49">
        <f t="shared" si="53"/>
        <v>0.97979797979797967</v>
      </c>
      <c r="O197" s="49">
        <f t="shared" si="54"/>
        <v>1.1379310344827587</v>
      </c>
      <c r="P197" s="49">
        <f t="shared" si="55"/>
        <v>2.6304601976830697E-2</v>
      </c>
      <c r="Q197" s="49">
        <f t="shared" si="56"/>
        <v>1.0102566786223346</v>
      </c>
      <c r="R197" s="49">
        <f t="shared" si="57"/>
        <v>0.29896907216494845</v>
      </c>
      <c r="S197" s="49">
        <f t="shared" si="58"/>
        <v>0.67865987700698427</v>
      </c>
      <c r="T197" s="49">
        <v>86.82</v>
      </c>
      <c r="U197" s="49">
        <v>1.48</v>
      </c>
      <c r="V197" s="49">
        <v>0.05</v>
      </c>
      <c r="W197" s="49">
        <f>U197/V197</f>
        <v>29.599999999999998</v>
      </c>
      <c r="X197" s="49">
        <f>T197/(U197+V197)</f>
        <v>56.745098039215684</v>
      </c>
      <c r="Y197" s="49">
        <f t="shared" si="48"/>
        <v>1.9818298027757488</v>
      </c>
    </row>
    <row r="198" spans="1:25" s="49" customFormat="1" x14ac:dyDescent="0.25">
      <c r="A198" s="49" t="s">
        <v>144</v>
      </c>
      <c r="C198" s="49">
        <v>-39.200000000000003</v>
      </c>
      <c r="D198" s="49">
        <v>-39.9</v>
      </c>
      <c r="E198" s="49">
        <v>-36.1</v>
      </c>
      <c r="G198" s="49" t="s">
        <v>145</v>
      </c>
      <c r="J198" s="49">
        <f t="shared" si="49"/>
        <v>0.69999999999999574</v>
      </c>
      <c r="K198" s="49">
        <f t="shared" si="50"/>
        <v>-3.1000000000000014</v>
      </c>
      <c r="L198" s="49">
        <f t="shared" si="51"/>
        <v>-3.7999999999999972</v>
      </c>
      <c r="M198" s="49">
        <f t="shared" si="52"/>
        <v>-0.69999999999999574</v>
      </c>
      <c r="N198" s="49">
        <f t="shared" si="53"/>
        <v>0.98245614035087725</v>
      </c>
      <c r="O198" s="49">
        <f t="shared" si="54"/>
        <v>1.1052631578947367</v>
      </c>
      <c r="P198" s="49">
        <f t="shared" si="55"/>
        <v>2.5965743440233231E-2</v>
      </c>
      <c r="Q198" s="49">
        <f t="shared" si="56"/>
        <v>1.008889063701824</v>
      </c>
      <c r="R198" s="49">
        <f t="shared" si="57"/>
        <v>0.30697278911564624</v>
      </c>
      <c r="S198" s="49">
        <f t="shared" si="58"/>
        <v>0.74063276104092457</v>
      </c>
      <c r="T198" s="49">
        <v>96.85</v>
      </c>
      <c r="U198" s="49">
        <v>1.48</v>
      </c>
      <c r="V198" s="49">
        <v>0.05</v>
      </c>
      <c r="W198" s="49">
        <f>U198/V198</f>
        <v>29.599999999999998</v>
      </c>
      <c r="X198" s="49">
        <f>T198/(U198+V198)</f>
        <v>63.300653594771234</v>
      </c>
      <c r="Y198" s="49">
        <f t="shared" si="48"/>
        <v>2.2107834185536892</v>
      </c>
    </row>
    <row r="199" spans="1:25" s="49" customFormat="1" x14ac:dyDescent="0.25">
      <c r="A199" s="49" t="s">
        <v>144</v>
      </c>
      <c r="C199" s="49">
        <v>-39.5</v>
      </c>
      <c r="D199" s="49">
        <v>-40</v>
      </c>
      <c r="E199" s="49">
        <v>-36.200000000000003</v>
      </c>
      <c r="G199" s="49" t="s">
        <v>145</v>
      </c>
      <c r="J199" s="49">
        <f t="shared" si="49"/>
        <v>0.5</v>
      </c>
      <c r="K199" s="49">
        <f t="shared" si="50"/>
        <v>-3.2999999999999972</v>
      </c>
      <c r="L199" s="49">
        <f t="shared" si="51"/>
        <v>-3.7999999999999972</v>
      </c>
      <c r="M199" s="49">
        <f t="shared" si="52"/>
        <v>-0.5</v>
      </c>
      <c r="N199" s="49">
        <f t="shared" si="53"/>
        <v>0.98750000000000004</v>
      </c>
      <c r="O199" s="49">
        <f t="shared" si="54"/>
        <v>1.1049723756906076</v>
      </c>
      <c r="P199" s="49">
        <f t="shared" si="55"/>
        <v>2.5636917160711425E-2</v>
      </c>
      <c r="Q199" s="49">
        <f t="shared" si="56"/>
        <v>1.0063092108532552</v>
      </c>
      <c r="R199" s="49">
        <f t="shared" si="57"/>
        <v>0.3054852320675106</v>
      </c>
      <c r="S199" s="49">
        <f t="shared" si="58"/>
        <v>0.74121762499999999</v>
      </c>
      <c r="T199" s="49">
        <v>96.88</v>
      </c>
      <c r="U199" s="49">
        <v>1.47</v>
      </c>
      <c r="V199" s="49">
        <v>0.06</v>
      </c>
      <c r="W199" s="49">
        <f>U199/V199</f>
        <v>24.5</v>
      </c>
      <c r="X199" s="49">
        <f>T199/(U199+V199)</f>
        <v>63.320261437908492</v>
      </c>
      <c r="Y199" s="49">
        <f t="shared" si="48"/>
        <v>2.6899902818270163</v>
      </c>
    </row>
    <row r="200" spans="1:25" s="49" customFormat="1" x14ac:dyDescent="0.25">
      <c r="A200" s="49" t="s">
        <v>144</v>
      </c>
      <c r="C200" s="49">
        <v>-46.3</v>
      </c>
      <c r="D200" s="49">
        <v>-35.4</v>
      </c>
      <c r="E200" s="49">
        <v>-31</v>
      </c>
      <c r="G200" s="49" t="s">
        <v>145</v>
      </c>
      <c r="J200" s="49">
        <f t="shared" si="49"/>
        <v>-10.899999999999999</v>
      </c>
      <c r="K200" s="49">
        <f t="shared" si="50"/>
        <v>-15.299999999999997</v>
      </c>
      <c r="L200" s="49">
        <f t="shared" si="51"/>
        <v>-4.3999999999999986</v>
      </c>
      <c r="M200" s="49">
        <f t="shared" si="52"/>
        <v>10.899999999999999</v>
      </c>
      <c r="N200" s="49">
        <f t="shared" si="53"/>
        <v>1.307909604519774</v>
      </c>
      <c r="O200" s="49">
        <f t="shared" si="54"/>
        <v>1.1419354838709677</v>
      </c>
      <c r="P200" s="49">
        <f t="shared" si="55"/>
        <v>1.651358172123768E-2</v>
      </c>
      <c r="Q200" s="49">
        <f t="shared" si="56"/>
        <v>0.87440198632740118</v>
      </c>
      <c r="R200" s="49">
        <f t="shared" si="57"/>
        <v>0.22318214542836576</v>
      </c>
      <c r="S200" s="49">
        <f t="shared" si="58"/>
        <v>0.6715452714069905</v>
      </c>
      <c r="T200" s="49">
        <v>78.34</v>
      </c>
      <c r="U200" s="49">
        <v>12.99</v>
      </c>
      <c r="V200" s="49">
        <v>5.22</v>
      </c>
      <c r="W200" s="49">
        <f t="shared" ref="W200" si="61">U200/V200</f>
        <v>2.4885057471264371</v>
      </c>
      <c r="X200" s="49">
        <f t="shared" ref="X200" si="62">T200/(U200+V200)</f>
        <v>4.3020318506315212</v>
      </c>
      <c r="Y200" s="49">
        <f t="shared" si="48"/>
        <v>2.4234595096245646</v>
      </c>
    </row>
    <row r="201" spans="1:25" s="49" customFormat="1" x14ac:dyDescent="0.25">
      <c r="C201" s="71">
        <v>-38.6</v>
      </c>
      <c r="D201" s="71">
        <v>-40.5</v>
      </c>
      <c r="E201" s="71">
        <v>-35.4</v>
      </c>
      <c r="J201" s="49">
        <f t="shared" si="49"/>
        <v>1.8999999999999986</v>
      </c>
      <c r="K201" s="49">
        <f t="shared" si="50"/>
        <v>-3.2000000000000028</v>
      </c>
      <c r="L201" s="49">
        <f t="shared" si="51"/>
        <v>-5.1000000000000014</v>
      </c>
      <c r="M201" s="49">
        <f t="shared" si="52"/>
        <v>-1.8999999999999986</v>
      </c>
      <c r="N201" s="49">
        <f t="shared" si="53"/>
        <v>0.9530864197530865</v>
      </c>
      <c r="O201" s="49">
        <f t="shared" si="54"/>
        <v>1.1440677966101696</v>
      </c>
      <c r="P201" s="49">
        <f t="shared" si="55"/>
        <v>2.7181937770141478E-2</v>
      </c>
      <c r="Q201" s="49">
        <f t="shared" si="56"/>
        <v>1.0243157706134671</v>
      </c>
      <c r="R201" s="49">
        <f t="shared" si="57"/>
        <v>0.30569948186528495</v>
      </c>
      <c r="S201" s="49">
        <f t="shared" si="58"/>
        <v>0.66779738860945981</v>
      </c>
      <c r="T201" s="49">
        <v>97.19</v>
      </c>
      <c r="U201" s="49">
        <v>1.27</v>
      </c>
      <c r="V201" s="49">
        <v>0.04</v>
      </c>
      <c r="W201" s="49">
        <f t="shared" ref="W201:W209" si="63">U201/V201</f>
        <v>31.75</v>
      </c>
      <c r="X201" s="49">
        <f t="shared" ref="X201:X209" si="64">T201/(U201+V201)</f>
        <v>74.190839694656489</v>
      </c>
      <c r="Y201" s="49">
        <f t="shared" si="48"/>
        <v>2.4103168206336414</v>
      </c>
    </row>
    <row r="202" spans="1:25" s="49" customFormat="1" x14ac:dyDescent="0.25">
      <c r="A202" s="49" t="s">
        <v>144</v>
      </c>
      <c r="C202" s="49">
        <v>-40.6</v>
      </c>
      <c r="D202" s="49">
        <v>-40</v>
      </c>
      <c r="E202" s="49">
        <v>-34.9</v>
      </c>
      <c r="G202" s="49" t="s">
        <v>145</v>
      </c>
      <c r="J202" s="49">
        <f t="shared" si="49"/>
        <v>-0.60000000000000142</v>
      </c>
      <c r="K202" s="49">
        <f t="shared" si="50"/>
        <v>-5.7000000000000028</v>
      </c>
      <c r="L202" s="49">
        <f t="shared" si="51"/>
        <v>-5.1000000000000014</v>
      </c>
      <c r="M202" s="49">
        <f t="shared" si="52"/>
        <v>0.60000000000000142</v>
      </c>
      <c r="N202" s="49">
        <f t="shared" si="53"/>
        <v>1.0150000000000001</v>
      </c>
      <c r="O202" s="49">
        <f t="shared" si="54"/>
        <v>1.1461318051575933</v>
      </c>
      <c r="P202" s="49">
        <f t="shared" si="55"/>
        <v>2.4266543716178503E-2</v>
      </c>
      <c r="Q202" s="49">
        <f t="shared" si="56"/>
        <v>0.99258333397093024</v>
      </c>
      <c r="R202" s="49">
        <f t="shared" si="57"/>
        <v>0.28653530377668307</v>
      </c>
      <c r="S202" s="49">
        <f t="shared" si="58"/>
        <v>0.66419607812499981</v>
      </c>
      <c r="T202" s="49">
        <v>96.45</v>
      </c>
      <c r="U202" s="49">
        <v>1.4</v>
      </c>
      <c r="V202" s="49">
        <v>0.06</v>
      </c>
      <c r="W202" s="49">
        <f t="shared" si="63"/>
        <v>23.333333333333332</v>
      </c>
      <c r="X202" s="49">
        <f t="shared" si="64"/>
        <v>66.061643835616437</v>
      </c>
      <c r="Y202" s="49">
        <f t="shared" si="48"/>
        <v>2.9525510204081638</v>
      </c>
    </row>
    <row r="203" spans="1:25" s="49" customFormat="1" x14ac:dyDescent="0.25">
      <c r="A203" s="49" t="s">
        <v>144</v>
      </c>
      <c r="C203" s="49">
        <v>-39.4</v>
      </c>
      <c r="D203" s="49">
        <v>-37.799999999999997</v>
      </c>
      <c r="E203" s="49">
        <v>-28.6</v>
      </c>
      <c r="G203" s="49" t="s">
        <v>145</v>
      </c>
      <c r="J203" s="49">
        <f t="shared" si="49"/>
        <v>-1.6000000000000014</v>
      </c>
      <c r="K203" s="49">
        <f t="shared" si="50"/>
        <v>-10.799999999999997</v>
      </c>
      <c r="L203" s="49">
        <f t="shared" si="51"/>
        <v>-9.1999999999999957</v>
      </c>
      <c r="M203" s="49">
        <f t="shared" si="52"/>
        <v>1.6000000000000014</v>
      </c>
      <c r="N203" s="49">
        <f t="shared" si="53"/>
        <v>1.0423280423280423</v>
      </c>
      <c r="O203" s="49">
        <f t="shared" si="54"/>
        <v>1.3216783216783214</v>
      </c>
      <c r="P203" s="49">
        <f t="shared" si="55"/>
        <v>2.4350021902136101E-2</v>
      </c>
      <c r="Q203" s="49">
        <f t="shared" si="56"/>
        <v>0.97948499883569551</v>
      </c>
      <c r="R203" s="49">
        <f t="shared" si="57"/>
        <v>0.24196277495769883</v>
      </c>
      <c r="S203" s="49">
        <f t="shared" si="58"/>
        <v>0.43313442258040691</v>
      </c>
      <c r="T203" s="49">
        <v>96.2</v>
      </c>
      <c r="U203" s="49">
        <v>2.0699999999999998</v>
      </c>
      <c r="V203" s="49">
        <v>0.09</v>
      </c>
      <c r="W203" s="49">
        <f t="shared" si="63"/>
        <v>23</v>
      </c>
      <c r="X203" s="49">
        <f t="shared" si="64"/>
        <v>44.537037037037045</v>
      </c>
      <c r="Y203" s="49">
        <f t="shared" si="48"/>
        <v>2.0205839109430794</v>
      </c>
    </row>
    <row r="204" spans="1:25" s="49" customFormat="1" x14ac:dyDescent="0.25">
      <c r="A204" s="49" t="s">
        <v>144</v>
      </c>
      <c r="C204" s="49">
        <v>-41.1</v>
      </c>
      <c r="D204" s="49">
        <v>-31.8</v>
      </c>
      <c r="E204" s="49">
        <v>-26.2</v>
      </c>
      <c r="G204" s="49" t="s">
        <v>145</v>
      </c>
      <c r="J204" s="49">
        <f t="shared" si="49"/>
        <v>-9.3000000000000007</v>
      </c>
      <c r="K204" s="49">
        <f t="shared" si="50"/>
        <v>-14.900000000000002</v>
      </c>
      <c r="L204" s="49">
        <f t="shared" si="51"/>
        <v>-5.6000000000000014</v>
      </c>
      <c r="M204" s="49">
        <f t="shared" si="52"/>
        <v>9.3000000000000007</v>
      </c>
      <c r="N204" s="49">
        <f t="shared" si="53"/>
        <v>1.2924528301886793</v>
      </c>
      <c r="O204" s="49">
        <f t="shared" si="54"/>
        <v>1.2137404580152673</v>
      </c>
      <c r="P204" s="49">
        <f t="shared" si="55"/>
        <v>1.882536807146536E-2</v>
      </c>
      <c r="Q204" s="49">
        <f t="shared" si="56"/>
        <v>0.87961504519717382</v>
      </c>
      <c r="R204" s="49">
        <f t="shared" si="57"/>
        <v>0.21248986212489862</v>
      </c>
      <c r="S204" s="49">
        <f t="shared" si="58"/>
        <v>0.55927127514410957</v>
      </c>
      <c r="T204" s="49">
        <v>90.73</v>
      </c>
      <c r="U204" s="49">
        <v>6.24</v>
      </c>
      <c r="V204" s="49">
        <v>1.19</v>
      </c>
      <c r="W204" s="49">
        <f t="shared" si="63"/>
        <v>5.2436974789915967</v>
      </c>
      <c r="X204" s="49">
        <f t="shared" si="64"/>
        <v>12.211305518169583</v>
      </c>
      <c r="Y204" s="49">
        <f t="shared" si="48"/>
        <v>2.7728647887902693</v>
      </c>
    </row>
    <row r="205" spans="1:25" s="49" customFormat="1" x14ac:dyDescent="0.25">
      <c r="A205" s="49" t="s">
        <v>144</v>
      </c>
      <c r="C205" s="49">
        <v>-40</v>
      </c>
      <c r="D205" s="49">
        <v>-36.299999999999997</v>
      </c>
      <c r="E205" s="49">
        <v>-28.2</v>
      </c>
      <c r="G205" s="49" t="s">
        <v>145</v>
      </c>
      <c r="J205" s="49">
        <f t="shared" si="49"/>
        <v>-3.7000000000000028</v>
      </c>
      <c r="K205" s="49">
        <f t="shared" si="50"/>
        <v>-11.8</v>
      </c>
      <c r="L205" s="49">
        <f t="shared" si="51"/>
        <v>-8.0999999999999979</v>
      </c>
      <c r="M205" s="49">
        <f t="shared" si="52"/>
        <v>3.7000000000000028</v>
      </c>
      <c r="N205" s="49">
        <f t="shared" si="53"/>
        <v>1.1019283746556474</v>
      </c>
      <c r="O205" s="49">
        <f t="shared" si="54"/>
        <v>1.2872340425531914</v>
      </c>
      <c r="P205" s="49">
        <f t="shared" si="55"/>
        <v>2.2687499999999999E-2</v>
      </c>
      <c r="Q205" s="49">
        <f t="shared" si="56"/>
        <v>0.95262794416288255</v>
      </c>
      <c r="R205" s="49">
        <f t="shared" si="57"/>
        <v>0.23499999999999999</v>
      </c>
      <c r="S205" s="49">
        <f t="shared" si="58"/>
        <v>0.46884301471978684</v>
      </c>
      <c r="T205" s="49">
        <v>95.93</v>
      </c>
      <c r="U205" s="49">
        <v>1.88</v>
      </c>
      <c r="V205" s="49">
        <v>0.09</v>
      </c>
      <c r="W205" s="49">
        <f t="shared" si="63"/>
        <v>20.888888888888889</v>
      </c>
      <c r="X205" s="49">
        <f t="shared" si="64"/>
        <v>48.695431472081225</v>
      </c>
      <c r="Y205" s="49">
        <f t="shared" si="48"/>
        <v>2.4427625622453601</v>
      </c>
    </row>
    <row r="206" spans="1:25" s="49" customFormat="1" x14ac:dyDescent="0.25">
      <c r="A206" s="49" t="s">
        <v>144</v>
      </c>
      <c r="C206" s="49">
        <v>-40.799999999999997</v>
      </c>
      <c r="D206" s="49">
        <v>-36.4</v>
      </c>
      <c r="E206" s="49">
        <v>-30.6</v>
      </c>
      <c r="G206" s="49" t="s">
        <v>145</v>
      </c>
      <c r="J206" s="49">
        <f t="shared" si="49"/>
        <v>-4.3999999999999986</v>
      </c>
      <c r="K206" s="49">
        <f t="shared" si="50"/>
        <v>-10.199999999999996</v>
      </c>
      <c r="L206" s="49">
        <f t="shared" si="51"/>
        <v>-5.7999999999999972</v>
      </c>
      <c r="M206" s="49">
        <f t="shared" si="52"/>
        <v>4.3999999999999986</v>
      </c>
      <c r="N206" s="49">
        <f t="shared" si="53"/>
        <v>1.1208791208791209</v>
      </c>
      <c r="O206" s="49">
        <f t="shared" si="54"/>
        <v>1.1895424836601307</v>
      </c>
      <c r="P206" s="49">
        <f t="shared" si="55"/>
        <v>2.1866589773164167E-2</v>
      </c>
      <c r="Q206" s="49">
        <f t="shared" si="56"/>
        <v>0.94454055643211954</v>
      </c>
      <c r="R206" s="49">
        <f t="shared" si="57"/>
        <v>0.25000000000000006</v>
      </c>
      <c r="S206" s="49">
        <f t="shared" si="58"/>
        <v>0.59410078811419254</v>
      </c>
      <c r="T206" s="49">
        <v>95.76</v>
      </c>
      <c r="U206" s="49">
        <v>1.95</v>
      </c>
      <c r="V206" s="49">
        <v>0.1</v>
      </c>
      <c r="W206" s="49">
        <f t="shared" si="63"/>
        <v>19.5</v>
      </c>
      <c r="X206" s="49">
        <f t="shared" si="64"/>
        <v>46.712195121951225</v>
      </c>
      <c r="Y206" s="49">
        <f t="shared" si="48"/>
        <v>2.5183431952662723</v>
      </c>
    </row>
    <row r="207" spans="1:25" s="49" customFormat="1" x14ac:dyDescent="0.25">
      <c r="A207" s="49" t="s">
        <v>144</v>
      </c>
      <c r="C207" s="49">
        <v>-40.200000000000003</v>
      </c>
      <c r="D207" s="49">
        <v>-37.6</v>
      </c>
      <c r="E207" s="49">
        <v>-27.8</v>
      </c>
      <c r="G207" s="49" t="s">
        <v>145</v>
      </c>
      <c r="J207" s="49">
        <f t="shared" si="49"/>
        <v>-2.6000000000000014</v>
      </c>
      <c r="K207" s="49">
        <f t="shared" si="50"/>
        <v>-12.400000000000002</v>
      </c>
      <c r="L207" s="49">
        <f t="shared" si="51"/>
        <v>-9.8000000000000007</v>
      </c>
      <c r="M207" s="49">
        <f t="shared" si="52"/>
        <v>2.6000000000000014</v>
      </c>
      <c r="N207" s="49">
        <f t="shared" si="53"/>
        <v>1.0691489361702129</v>
      </c>
      <c r="O207" s="49">
        <f t="shared" si="54"/>
        <v>1.3525179856115108</v>
      </c>
      <c r="P207" s="49">
        <f t="shared" si="55"/>
        <v>2.3266750822999428E-2</v>
      </c>
      <c r="Q207" s="49">
        <f t="shared" si="56"/>
        <v>0.96712118324674134</v>
      </c>
      <c r="R207" s="49">
        <f t="shared" si="57"/>
        <v>0.23051409618573795</v>
      </c>
      <c r="S207" s="49">
        <f t="shared" si="58"/>
        <v>0.40417630847692709</v>
      </c>
      <c r="T207" s="49">
        <v>95.94</v>
      </c>
      <c r="U207" s="49">
        <v>1.92</v>
      </c>
      <c r="V207" s="49">
        <v>0.09</v>
      </c>
      <c r="W207" s="49">
        <f t="shared" si="63"/>
        <v>21.333333333333332</v>
      </c>
      <c r="X207" s="49">
        <f t="shared" si="64"/>
        <v>47.731343283582092</v>
      </c>
      <c r="Y207" s="49">
        <f t="shared" si="48"/>
        <v>2.3422851562499996</v>
      </c>
    </row>
    <row r="208" spans="1:25" s="49" customFormat="1" x14ac:dyDescent="0.25">
      <c r="A208" s="49" t="s">
        <v>144</v>
      </c>
      <c r="C208" s="49">
        <v>-39.299999999999997</v>
      </c>
      <c r="D208" s="49">
        <v>-35.700000000000003</v>
      </c>
      <c r="E208" s="49">
        <v>-28.1</v>
      </c>
      <c r="G208" s="49" t="s">
        <v>145</v>
      </c>
      <c r="J208" s="49">
        <f t="shared" si="49"/>
        <v>-3.5999999999999943</v>
      </c>
      <c r="K208" s="49">
        <f t="shared" si="50"/>
        <v>-11.199999999999996</v>
      </c>
      <c r="L208" s="49">
        <f t="shared" si="51"/>
        <v>-7.6000000000000014</v>
      </c>
      <c r="M208" s="49">
        <f t="shared" si="52"/>
        <v>3.5999999999999943</v>
      </c>
      <c r="N208" s="49">
        <f t="shared" si="53"/>
        <v>1.1008403361344536</v>
      </c>
      <c r="O208" s="49">
        <f t="shared" si="54"/>
        <v>1.2704626334519573</v>
      </c>
      <c r="P208" s="49">
        <f t="shared" si="55"/>
        <v>2.3114426121243911E-2</v>
      </c>
      <c r="Q208" s="49">
        <f t="shared" si="56"/>
        <v>0.95309860275046343</v>
      </c>
      <c r="R208" s="49">
        <f t="shared" si="57"/>
        <v>0.23833757421543686</v>
      </c>
      <c r="S208" s="49">
        <f t="shared" si="58"/>
        <v>0.48765683018415246</v>
      </c>
      <c r="T208" s="49">
        <v>96.53</v>
      </c>
      <c r="U208" s="49">
        <v>1.89</v>
      </c>
      <c r="V208" s="49">
        <v>0.08</v>
      </c>
      <c r="W208" s="49">
        <f t="shared" si="63"/>
        <v>23.625</v>
      </c>
      <c r="X208" s="49">
        <f t="shared" si="64"/>
        <v>49</v>
      </c>
      <c r="Y208" s="49">
        <f t="shared" si="48"/>
        <v>2.1618655692729769</v>
      </c>
    </row>
    <row r="209" spans="1:28" s="49" customFormat="1" x14ac:dyDescent="0.25">
      <c r="A209" s="49" t="s">
        <v>144</v>
      </c>
      <c r="C209" s="49">
        <v>-36.4</v>
      </c>
      <c r="D209" s="49">
        <v>-35.1</v>
      </c>
      <c r="E209" s="49">
        <v>-28.7</v>
      </c>
      <c r="G209" s="49" t="s">
        <v>145</v>
      </c>
      <c r="J209" s="49">
        <f t="shared" si="49"/>
        <v>-1.2999999999999972</v>
      </c>
      <c r="K209" s="49">
        <f t="shared" si="50"/>
        <v>-7.6999999999999993</v>
      </c>
      <c r="L209" s="49">
        <f t="shared" si="51"/>
        <v>-6.4000000000000021</v>
      </c>
      <c r="M209" s="49">
        <f t="shared" si="52"/>
        <v>1.2999999999999972</v>
      </c>
      <c r="N209" s="49">
        <f t="shared" si="53"/>
        <v>1.037037037037037</v>
      </c>
      <c r="O209" s="49">
        <f t="shared" si="54"/>
        <v>1.2229965156794427</v>
      </c>
      <c r="P209" s="49">
        <f t="shared" si="55"/>
        <v>2.6491365777080066E-2</v>
      </c>
      <c r="Q209" s="49">
        <f t="shared" si="56"/>
        <v>0.98198050606196574</v>
      </c>
      <c r="R209" s="49">
        <f t="shared" si="57"/>
        <v>0.26282051282051283</v>
      </c>
      <c r="S209" s="49">
        <f t="shared" si="58"/>
        <v>0.54666886630101197</v>
      </c>
      <c r="T209" s="49">
        <v>97.17</v>
      </c>
      <c r="U209" s="49">
        <v>1.56</v>
      </c>
      <c r="V209" s="49">
        <v>0.06</v>
      </c>
      <c r="W209" s="49">
        <f t="shared" si="63"/>
        <v>26.000000000000004</v>
      </c>
      <c r="X209" s="49">
        <f t="shared" si="64"/>
        <v>59.981481481481481</v>
      </c>
      <c r="Y209" s="49">
        <f t="shared" si="48"/>
        <v>2.3957100591715972</v>
      </c>
    </row>
    <row r="210" spans="1:28" s="49" customFormat="1" x14ac:dyDescent="0.25">
      <c r="C210" s="71">
        <v>-35.700000000000003</v>
      </c>
      <c r="D210" s="71">
        <v>-35.9</v>
      </c>
      <c r="E210" s="71">
        <v>-25.5</v>
      </c>
      <c r="J210" s="49">
        <f t="shared" si="49"/>
        <v>0.19999999999999574</v>
      </c>
      <c r="K210" s="49">
        <f t="shared" si="50"/>
        <v>-10.200000000000003</v>
      </c>
      <c r="L210" s="49">
        <f t="shared" si="51"/>
        <v>-10.399999999999999</v>
      </c>
      <c r="M210" s="49">
        <f t="shared" si="52"/>
        <v>-0.19999999999999574</v>
      </c>
      <c r="N210" s="49">
        <f t="shared" si="53"/>
        <v>0.99442896935933156</v>
      </c>
      <c r="O210" s="49">
        <f t="shared" si="54"/>
        <v>1.4078431372549018</v>
      </c>
      <c r="P210" s="49">
        <f t="shared" si="55"/>
        <v>2.816812999709687E-2</v>
      </c>
      <c r="Q210" s="49">
        <f t="shared" si="56"/>
        <v>1.0027972082611512</v>
      </c>
      <c r="R210" s="49">
        <f t="shared" si="57"/>
        <v>0.23809523809523805</v>
      </c>
      <c r="S210" s="49">
        <f t="shared" si="58"/>
        <v>0.35837457883402152</v>
      </c>
      <c r="T210" s="49">
        <v>97.37</v>
      </c>
      <c r="U210" s="49">
        <v>1.31</v>
      </c>
      <c r="V210" s="49">
        <v>0.04</v>
      </c>
      <c r="W210" s="49">
        <f t="shared" ref="W210:W226" si="65">U210/V210</f>
        <v>32.75</v>
      </c>
      <c r="X210" s="49">
        <f t="shared" ref="X210:X226" si="66">T210/(U210+V210)</f>
        <v>72.125925925925927</v>
      </c>
      <c r="Y210" s="49">
        <f t="shared" si="48"/>
        <v>2.2695647106811956</v>
      </c>
    </row>
    <row r="211" spans="1:28" s="49" customFormat="1" x14ac:dyDescent="0.25">
      <c r="A211" s="49" t="s">
        <v>144</v>
      </c>
      <c r="C211" s="49">
        <v>-40.6</v>
      </c>
      <c r="D211" s="49">
        <v>-37.1</v>
      </c>
      <c r="E211" s="49">
        <v>-30.7</v>
      </c>
      <c r="G211" s="49" t="s">
        <v>145</v>
      </c>
      <c r="J211" s="49">
        <f t="shared" si="49"/>
        <v>-3.5</v>
      </c>
      <c r="K211" s="49">
        <f t="shared" si="50"/>
        <v>-9.9000000000000021</v>
      </c>
      <c r="L211" s="49">
        <f t="shared" si="51"/>
        <v>-6.4000000000000021</v>
      </c>
      <c r="M211" s="49">
        <f t="shared" si="52"/>
        <v>3.5</v>
      </c>
      <c r="N211" s="49">
        <f t="shared" si="53"/>
        <v>1.0943396226415094</v>
      </c>
      <c r="O211" s="49">
        <f t="shared" si="54"/>
        <v>1.2084690553745929</v>
      </c>
      <c r="P211" s="49">
        <f t="shared" si="55"/>
        <v>2.2507219296755563E-2</v>
      </c>
      <c r="Q211" s="49">
        <f t="shared" si="56"/>
        <v>0.95592526038821457</v>
      </c>
      <c r="R211" s="49">
        <f t="shared" si="57"/>
        <v>0.2520525451559934</v>
      </c>
      <c r="S211" s="49">
        <f t="shared" si="58"/>
        <v>0.56662195420639072</v>
      </c>
      <c r="T211" s="49">
        <v>96.09</v>
      </c>
      <c r="U211" s="49">
        <v>2.1</v>
      </c>
      <c r="V211" s="49">
        <v>0.11</v>
      </c>
      <c r="W211" s="49">
        <f t="shared" si="65"/>
        <v>19.09090909090909</v>
      </c>
      <c r="X211" s="49">
        <f t="shared" si="66"/>
        <v>43.479638009049779</v>
      </c>
      <c r="Y211" s="49">
        <f t="shared" si="48"/>
        <v>2.3968027210884353</v>
      </c>
    </row>
    <row r="212" spans="1:28" s="49" customFormat="1" x14ac:dyDescent="0.25">
      <c r="A212" s="49" t="s">
        <v>144</v>
      </c>
      <c r="C212" s="49">
        <v>-40.9</v>
      </c>
      <c r="D212" s="49">
        <v>-32.4</v>
      </c>
      <c r="E212" s="49">
        <v>-21.8</v>
      </c>
      <c r="G212" s="49" t="s">
        <v>145</v>
      </c>
      <c r="J212" s="49">
        <f t="shared" si="49"/>
        <v>-8.5</v>
      </c>
      <c r="K212" s="49">
        <f t="shared" si="50"/>
        <v>-19.099999999999998</v>
      </c>
      <c r="L212" s="49">
        <f t="shared" si="51"/>
        <v>-10.599999999999998</v>
      </c>
      <c r="M212" s="49">
        <f t="shared" si="52"/>
        <v>8.5</v>
      </c>
      <c r="N212" s="49">
        <f t="shared" si="53"/>
        <v>1.2623456790123457</v>
      </c>
      <c r="O212" s="49">
        <f t="shared" si="54"/>
        <v>1.4862385321100917</v>
      </c>
      <c r="P212" s="49">
        <f t="shared" si="55"/>
        <v>1.936860731344265E-2</v>
      </c>
      <c r="Q212" s="49">
        <f t="shared" si="56"/>
        <v>0.8900427175814678</v>
      </c>
      <c r="R212" s="49">
        <f t="shared" si="57"/>
        <v>0.17766911165444174</v>
      </c>
      <c r="S212" s="49">
        <f t="shared" si="58"/>
        <v>0.30460319207588438</v>
      </c>
      <c r="T212" s="49">
        <v>95.53</v>
      </c>
      <c r="U212" s="49">
        <v>2.69</v>
      </c>
      <c r="V212" s="49">
        <v>0.17</v>
      </c>
      <c r="W212" s="49">
        <f t="shared" si="65"/>
        <v>15.823529411764705</v>
      </c>
      <c r="X212" s="49">
        <f t="shared" si="66"/>
        <v>33.402097902097907</v>
      </c>
      <c r="Y212" s="49">
        <f t="shared" si="48"/>
        <v>2.2443166899296587</v>
      </c>
    </row>
    <row r="213" spans="1:28" s="49" customFormat="1" x14ac:dyDescent="0.25">
      <c r="A213" s="49" t="s">
        <v>144</v>
      </c>
      <c r="C213" s="49">
        <v>-42</v>
      </c>
      <c r="D213" s="49">
        <v>-32.9</v>
      </c>
      <c r="E213" s="49">
        <v>-21.8</v>
      </c>
      <c r="G213" s="49" t="s">
        <v>145</v>
      </c>
      <c r="J213" s="49">
        <f t="shared" si="49"/>
        <v>-9.1000000000000014</v>
      </c>
      <c r="K213" s="49">
        <f t="shared" si="50"/>
        <v>-20.2</v>
      </c>
      <c r="L213" s="49">
        <f t="shared" si="51"/>
        <v>-11.099999999999998</v>
      </c>
      <c r="M213" s="49">
        <f t="shared" si="52"/>
        <v>9.1000000000000014</v>
      </c>
      <c r="N213" s="49">
        <f t="shared" si="53"/>
        <v>1.2765957446808511</v>
      </c>
      <c r="O213" s="49">
        <f t="shared" si="54"/>
        <v>1.5091743119266054</v>
      </c>
      <c r="P213" s="49">
        <f t="shared" si="55"/>
        <v>1.865079365079365E-2</v>
      </c>
      <c r="Q213" s="49">
        <f t="shared" si="56"/>
        <v>0.8850612031567836</v>
      </c>
      <c r="R213" s="49">
        <f t="shared" si="57"/>
        <v>0.17301587301587304</v>
      </c>
      <c r="S213" s="49">
        <f t="shared" si="58"/>
        <v>0.29092549837215953</v>
      </c>
      <c r="T213" s="49">
        <v>93.7</v>
      </c>
      <c r="U213" s="49">
        <v>3.97</v>
      </c>
      <c r="V213" s="49">
        <v>0.38</v>
      </c>
      <c r="W213" s="49">
        <f t="shared" si="65"/>
        <v>10.447368421052632</v>
      </c>
      <c r="X213" s="49">
        <f t="shared" si="66"/>
        <v>21.540229885057471</v>
      </c>
      <c r="Y213" s="49">
        <f t="shared" si="48"/>
        <v>2.2591349478773419</v>
      </c>
    </row>
    <row r="214" spans="1:28" s="49" customFormat="1" x14ac:dyDescent="0.25">
      <c r="A214" s="49" t="s">
        <v>144</v>
      </c>
      <c r="C214" s="49">
        <v>-41.2</v>
      </c>
      <c r="D214" s="49">
        <v>-31.9</v>
      </c>
      <c r="E214" s="49">
        <v>-20.6</v>
      </c>
      <c r="G214" s="49" t="s">
        <v>145</v>
      </c>
      <c r="J214" s="49">
        <f t="shared" si="49"/>
        <v>-9.3000000000000043</v>
      </c>
      <c r="K214" s="49">
        <f t="shared" si="50"/>
        <v>-20.6</v>
      </c>
      <c r="L214" s="49">
        <f t="shared" si="51"/>
        <v>-11.299999999999997</v>
      </c>
      <c r="M214" s="49">
        <f t="shared" si="52"/>
        <v>9.3000000000000043</v>
      </c>
      <c r="N214" s="49">
        <f t="shared" si="53"/>
        <v>1.2915360501567399</v>
      </c>
      <c r="O214" s="49">
        <f t="shared" si="54"/>
        <v>1.5485436893203881</v>
      </c>
      <c r="P214" s="49">
        <f t="shared" si="55"/>
        <v>1.8793005938354222E-2</v>
      </c>
      <c r="Q214" s="49">
        <f t="shared" si="56"/>
        <v>0.87992718145321214</v>
      </c>
      <c r="R214" s="49">
        <f t="shared" si="57"/>
        <v>0.16666666666666666</v>
      </c>
      <c r="S214" s="49">
        <f t="shared" si="58"/>
        <v>0.26929581973669392</v>
      </c>
      <c r="T214" s="49">
        <v>94.76</v>
      </c>
      <c r="U214" s="49">
        <v>3.28</v>
      </c>
      <c r="V214" s="49">
        <v>0.25</v>
      </c>
      <c r="W214" s="49">
        <f t="shared" si="65"/>
        <v>13.12</v>
      </c>
      <c r="X214" s="49">
        <f t="shared" si="66"/>
        <v>26.844192634560908</v>
      </c>
      <c r="Y214" s="49">
        <f t="shared" si="48"/>
        <v>2.2020002974419994</v>
      </c>
    </row>
    <row r="215" spans="1:28" s="49" customFormat="1" x14ac:dyDescent="0.25">
      <c r="A215" s="49" t="s">
        <v>144</v>
      </c>
      <c r="C215" s="49">
        <v>-42.5</v>
      </c>
      <c r="D215" s="49">
        <v>-32.6</v>
      </c>
      <c r="E215" s="49">
        <v>-24</v>
      </c>
      <c r="G215" s="49" t="s">
        <v>145</v>
      </c>
      <c r="J215" s="49">
        <f t="shared" si="49"/>
        <v>-9.8999999999999986</v>
      </c>
      <c r="K215" s="49">
        <f t="shared" si="50"/>
        <v>-18.5</v>
      </c>
      <c r="L215" s="49">
        <f t="shared" si="51"/>
        <v>-8.6000000000000014</v>
      </c>
      <c r="M215" s="49">
        <f t="shared" si="52"/>
        <v>9.8999999999999986</v>
      </c>
      <c r="N215" s="49">
        <f t="shared" si="53"/>
        <v>1.303680981595092</v>
      </c>
      <c r="O215" s="49">
        <f t="shared" si="54"/>
        <v>1.3583333333333334</v>
      </c>
      <c r="P215" s="49">
        <f t="shared" si="55"/>
        <v>1.8048442906574397E-2</v>
      </c>
      <c r="Q215" s="49">
        <f t="shared" si="56"/>
        <v>0.87581894449104702</v>
      </c>
      <c r="R215" s="49">
        <f t="shared" si="57"/>
        <v>0.18823529411764706</v>
      </c>
      <c r="S215" s="49">
        <f t="shared" si="58"/>
        <v>0.39900737678742254</v>
      </c>
      <c r="T215" s="49">
        <v>94.25</v>
      </c>
      <c r="U215" s="49">
        <v>3.14</v>
      </c>
      <c r="V215" s="49">
        <v>0.25</v>
      </c>
      <c r="W215" s="49">
        <f t="shared" si="65"/>
        <v>12.56</v>
      </c>
      <c r="X215" s="49">
        <f t="shared" si="66"/>
        <v>27.802359882005899</v>
      </c>
      <c r="Y215" s="49">
        <f t="shared" si="48"/>
        <v>2.3898028317578808</v>
      </c>
    </row>
    <row r="216" spans="1:28" s="49" customFormat="1" x14ac:dyDescent="0.25">
      <c r="A216" s="49" t="s">
        <v>144</v>
      </c>
      <c r="C216" s="49">
        <v>-48.2</v>
      </c>
      <c r="D216" s="49">
        <v>-34.799999999999997</v>
      </c>
      <c r="E216" s="49">
        <v>-31.8</v>
      </c>
      <c r="G216" s="49" t="s">
        <v>145</v>
      </c>
      <c r="J216" s="49">
        <f t="shared" si="49"/>
        <v>-13.400000000000006</v>
      </c>
      <c r="K216" s="49">
        <f t="shared" si="50"/>
        <v>-16.400000000000002</v>
      </c>
      <c r="L216" s="49">
        <f t="shared" si="51"/>
        <v>-2.9999999999999964</v>
      </c>
      <c r="M216" s="49">
        <f t="shared" si="52"/>
        <v>13.400000000000006</v>
      </c>
      <c r="N216" s="49">
        <f t="shared" si="53"/>
        <v>1.385057471264368</v>
      </c>
      <c r="O216" s="49">
        <f t="shared" si="54"/>
        <v>1.0943396226415094</v>
      </c>
      <c r="P216" s="49">
        <f t="shared" si="55"/>
        <v>1.497908093868907E-2</v>
      </c>
      <c r="Q216" s="49">
        <f t="shared" si="56"/>
        <v>0.84970094812517016</v>
      </c>
      <c r="R216" s="49">
        <f t="shared" si="57"/>
        <v>0.21991701244813278</v>
      </c>
      <c r="S216" s="49">
        <f t="shared" si="58"/>
        <v>0.76303353971052534</v>
      </c>
      <c r="T216" s="49">
        <v>80.349999999999994</v>
      </c>
      <c r="U216" s="49">
        <v>12.25</v>
      </c>
      <c r="V216" s="49">
        <v>4.53</v>
      </c>
      <c r="W216" s="49">
        <f t="shared" si="65"/>
        <v>2.704194260485651</v>
      </c>
      <c r="X216" s="49">
        <f t="shared" si="66"/>
        <v>4.7884386174016678</v>
      </c>
      <c r="Y216" s="49">
        <f t="shared" si="48"/>
        <v>2.4255593502707207</v>
      </c>
    </row>
    <row r="217" spans="1:28" s="49" customFormat="1" x14ac:dyDescent="0.25">
      <c r="A217" s="49" t="s">
        <v>144</v>
      </c>
      <c r="C217" s="49">
        <v>-43.7</v>
      </c>
      <c r="D217" s="49">
        <v>-31.3</v>
      </c>
      <c r="E217" s="49">
        <v>-23.6</v>
      </c>
      <c r="G217" s="49" t="s">
        <v>145</v>
      </c>
      <c r="J217" s="71">
        <f t="shared" si="49"/>
        <v>-12.400000000000002</v>
      </c>
      <c r="K217" s="71">
        <f t="shared" si="50"/>
        <v>-20.100000000000001</v>
      </c>
      <c r="L217" s="49">
        <f t="shared" si="51"/>
        <v>-7.6999999999999993</v>
      </c>
      <c r="M217" s="49">
        <f t="shared" si="52"/>
        <v>12.400000000000002</v>
      </c>
      <c r="N217" s="49">
        <f t="shared" si="53"/>
        <v>1.3961661341853036</v>
      </c>
      <c r="O217" s="49">
        <f t="shared" si="54"/>
        <v>1.326271186440678</v>
      </c>
      <c r="P217" s="49">
        <f t="shared" si="55"/>
        <v>1.6390094727416489E-2</v>
      </c>
      <c r="Q217" s="49">
        <f t="shared" si="56"/>
        <v>0.84631385406839499</v>
      </c>
      <c r="R217" s="49">
        <f t="shared" si="57"/>
        <v>0.18001525553012968</v>
      </c>
      <c r="S217" s="49">
        <f t="shared" si="58"/>
        <v>0.42865016602206796</v>
      </c>
      <c r="T217" s="49">
        <v>85.6</v>
      </c>
      <c r="U217" s="49">
        <v>9.43</v>
      </c>
      <c r="V217" s="49">
        <v>2.4900000000000002</v>
      </c>
      <c r="W217" s="49">
        <f t="shared" si="65"/>
        <v>3.7871485943775096</v>
      </c>
      <c r="X217" s="49">
        <f t="shared" si="66"/>
        <v>7.1812080536912744</v>
      </c>
      <c r="Y217" s="49">
        <f t="shared" si="48"/>
        <v>2.3968989563103249</v>
      </c>
      <c r="Z217" s="49">
        <v>0.61</v>
      </c>
      <c r="AA217" s="49">
        <v>0.19</v>
      </c>
      <c r="AB217" s="49">
        <v>0.15</v>
      </c>
    </row>
    <row r="218" spans="1:28" s="49" customFormat="1" x14ac:dyDescent="0.25">
      <c r="A218" s="49" t="s">
        <v>144</v>
      </c>
      <c r="C218" s="49">
        <v>-40.9</v>
      </c>
      <c r="D218" s="49">
        <v>-35.4</v>
      </c>
      <c r="E218" s="49">
        <v>-24.6</v>
      </c>
      <c r="G218" s="49" t="s">
        <v>145</v>
      </c>
      <c r="J218" s="49">
        <f t="shared" si="49"/>
        <v>-5.5</v>
      </c>
      <c r="K218" s="49">
        <f t="shared" si="50"/>
        <v>-16.299999999999997</v>
      </c>
      <c r="L218" s="49">
        <f t="shared" si="51"/>
        <v>-10.799999999999997</v>
      </c>
      <c r="M218" s="49">
        <f t="shared" si="52"/>
        <v>5.5</v>
      </c>
      <c r="N218" s="49">
        <f t="shared" si="53"/>
        <v>1.155367231638418</v>
      </c>
      <c r="O218" s="49">
        <f t="shared" si="54"/>
        <v>1.4390243902439024</v>
      </c>
      <c r="P218" s="49">
        <f t="shared" si="55"/>
        <v>2.1161996879502154E-2</v>
      </c>
      <c r="Q218" s="49">
        <f t="shared" si="56"/>
        <v>0.93033632218227302</v>
      </c>
      <c r="R218" s="49">
        <f t="shared" si="57"/>
        <v>0.20048899755501226</v>
      </c>
      <c r="S218" s="49">
        <f t="shared" si="58"/>
        <v>0.33557958700743507</v>
      </c>
      <c r="T218" s="49">
        <v>96.89</v>
      </c>
      <c r="U218" s="49">
        <v>1.1299999999999999</v>
      </c>
      <c r="V218" s="49">
        <v>0.04</v>
      </c>
      <c r="W218" s="49">
        <f t="shared" si="65"/>
        <v>28.249999999999996</v>
      </c>
      <c r="X218" s="49">
        <f t="shared" si="66"/>
        <v>82.81196581196582</v>
      </c>
      <c r="Y218" s="49">
        <f t="shared" si="48"/>
        <v>3.0351632860834843</v>
      </c>
    </row>
    <row r="219" spans="1:28" s="49" customFormat="1" x14ac:dyDescent="0.25">
      <c r="A219" s="49" t="s">
        <v>144</v>
      </c>
      <c r="C219" s="49">
        <v>-40.200000000000003</v>
      </c>
      <c r="D219" s="49">
        <v>-37.6</v>
      </c>
      <c r="E219" s="49">
        <v>-34.1</v>
      </c>
      <c r="G219" s="49" t="s">
        <v>145</v>
      </c>
      <c r="J219" s="49">
        <f t="shared" si="49"/>
        <v>-2.6000000000000014</v>
      </c>
      <c r="K219" s="49">
        <f t="shared" si="50"/>
        <v>-6.1000000000000014</v>
      </c>
      <c r="L219" s="49">
        <f t="shared" si="51"/>
        <v>-3.5</v>
      </c>
      <c r="M219" s="49">
        <f t="shared" si="52"/>
        <v>2.6000000000000014</v>
      </c>
      <c r="N219" s="49">
        <f t="shared" si="53"/>
        <v>1.0691489361702129</v>
      </c>
      <c r="O219" s="49">
        <f t="shared" si="54"/>
        <v>1.1026392961876832</v>
      </c>
      <c r="P219" s="49">
        <f t="shared" si="55"/>
        <v>2.3266750822999428E-2</v>
      </c>
      <c r="Q219" s="49">
        <f t="shared" si="56"/>
        <v>0.96712118324674134</v>
      </c>
      <c r="R219" s="49">
        <f t="shared" si="57"/>
        <v>0.28275290215588722</v>
      </c>
      <c r="S219" s="49">
        <f t="shared" si="58"/>
        <v>0.74593262466529575</v>
      </c>
      <c r="T219" s="49">
        <v>96.35</v>
      </c>
      <c r="U219" s="49">
        <v>1.02</v>
      </c>
      <c r="V219" s="49">
        <v>0.04</v>
      </c>
      <c r="W219" s="49">
        <f t="shared" si="65"/>
        <v>25.5</v>
      </c>
      <c r="X219" s="49">
        <f t="shared" si="66"/>
        <v>90.896226415094333</v>
      </c>
      <c r="Y219" s="49">
        <f t="shared" si="48"/>
        <v>3.7043444828911953</v>
      </c>
    </row>
    <row r="220" spans="1:28" s="49" customFormat="1" x14ac:dyDescent="0.25">
      <c r="A220" s="49" t="s">
        <v>144</v>
      </c>
      <c r="C220" s="49">
        <v>-39.9</v>
      </c>
      <c r="D220" s="49">
        <v>-36.200000000000003</v>
      </c>
      <c r="E220" s="49">
        <v>-23.1</v>
      </c>
      <c r="G220" s="49" t="s">
        <v>145</v>
      </c>
      <c r="J220" s="49">
        <f t="shared" si="49"/>
        <v>-3.6999999999999957</v>
      </c>
      <c r="K220" s="49">
        <f t="shared" si="50"/>
        <v>-16.799999999999997</v>
      </c>
      <c r="L220" s="49">
        <f t="shared" si="51"/>
        <v>-13.100000000000001</v>
      </c>
      <c r="M220" s="49">
        <f t="shared" si="52"/>
        <v>3.6999999999999957</v>
      </c>
      <c r="N220" s="49">
        <f t="shared" si="53"/>
        <v>1.1022099447513811</v>
      </c>
      <c r="O220" s="49">
        <f t="shared" si="54"/>
        <v>1.5670995670995671</v>
      </c>
      <c r="P220" s="49">
        <f t="shared" si="55"/>
        <v>2.2738550637244743E-2</v>
      </c>
      <c r="Q220" s="49">
        <f t="shared" si="56"/>
        <v>0.95250625742095008</v>
      </c>
      <c r="R220" s="49">
        <f t="shared" si="57"/>
        <v>0.19298245614035089</v>
      </c>
      <c r="S220" s="49">
        <f t="shared" si="58"/>
        <v>0.25984252516256606</v>
      </c>
      <c r="T220" s="49">
        <v>96.3</v>
      </c>
      <c r="U220" s="49">
        <v>1.02</v>
      </c>
      <c r="V220" s="49">
        <v>0.03</v>
      </c>
      <c r="W220" s="49">
        <f t="shared" si="65"/>
        <v>34</v>
      </c>
      <c r="X220" s="49">
        <f t="shared" si="66"/>
        <v>91.714285714285708</v>
      </c>
      <c r="Y220" s="49">
        <f t="shared" si="48"/>
        <v>2.7768166089965396</v>
      </c>
    </row>
    <row r="221" spans="1:28" s="49" customFormat="1" x14ac:dyDescent="0.25">
      <c r="A221" s="49" t="s">
        <v>144</v>
      </c>
      <c r="C221" s="49">
        <v>-40.200000000000003</v>
      </c>
      <c r="D221" s="49">
        <v>-37.1</v>
      </c>
      <c r="E221" s="49">
        <v>-25.8</v>
      </c>
      <c r="G221" s="49" t="s">
        <v>145</v>
      </c>
      <c r="J221" s="49">
        <f t="shared" si="49"/>
        <v>-3.1000000000000014</v>
      </c>
      <c r="K221" s="49">
        <f t="shared" si="50"/>
        <v>-14.400000000000002</v>
      </c>
      <c r="L221" s="49">
        <f t="shared" si="51"/>
        <v>-11.3</v>
      </c>
      <c r="M221" s="49">
        <f t="shared" si="52"/>
        <v>3.1000000000000014</v>
      </c>
      <c r="N221" s="49">
        <f t="shared" si="53"/>
        <v>1.0835579514824798</v>
      </c>
      <c r="O221" s="49">
        <f t="shared" si="54"/>
        <v>1.4379844961240311</v>
      </c>
      <c r="P221" s="49">
        <f t="shared" si="55"/>
        <v>2.2957352540778693E-2</v>
      </c>
      <c r="Q221" s="49">
        <f t="shared" si="56"/>
        <v>0.96066933548401734</v>
      </c>
      <c r="R221" s="49">
        <f t="shared" si="57"/>
        <v>0.21393034825870647</v>
      </c>
      <c r="S221" s="49">
        <f t="shared" si="58"/>
        <v>0.33630814769881356</v>
      </c>
      <c r="T221" s="49">
        <v>95.97</v>
      </c>
      <c r="U221" s="49">
        <v>1.1399999999999999</v>
      </c>
      <c r="V221" s="49">
        <v>0.04</v>
      </c>
      <c r="W221" s="49">
        <f t="shared" si="65"/>
        <v>28.499999999999996</v>
      </c>
      <c r="X221" s="49">
        <f t="shared" si="66"/>
        <v>81.330508474576277</v>
      </c>
      <c r="Y221" s="49">
        <f t="shared" si="48"/>
        <v>2.9538319482917825</v>
      </c>
    </row>
    <row r="222" spans="1:28" s="49" customFormat="1" x14ac:dyDescent="0.25">
      <c r="A222" s="49" t="s">
        <v>144</v>
      </c>
      <c r="C222" s="49">
        <v>-41.7</v>
      </c>
      <c r="D222" s="49">
        <v>-35.5</v>
      </c>
      <c r="E222" s="49">
        <v>-29.3</v>
      </c>
      <c r="G222" s="49" t="s">
        <v>145</v>
      </c>
      <c r="J222" s="49">
        <f t="shared" si="49"/>
        <v>-6.2000000000000028</v>
      </c>
      <c r="K222" s="49">
        <f t="shared" si="50"/>
        <v>-12.400000000000002</v>
      </c>
      <c r="L222" s="49">
        <f t="shared" si="51"/>
        <v>-6.1999999999999993</v>
      </c>
      <c r="M222" s="49">
        <f t="shared" si="52"/>
        <v>6.2000000000000028</v>
      </c>
      <c r="N222" s="49">
        <f t="shared" si="53"/>
        <v>1.1746478873239437</v>
      </c>
      <c r="O222" s="49">
        <f t="shared" si="54"/>
        <v>1.21160409556314</v>
      </c>
      <c r="P222" s="49">
        <f t="shared" si="55"/>
        <v>2.041532241832433E-2</v>
      </c>
      <c r="Q222" s="49">
        <f t="shared" si="56"/>
        <v>0.9226694667344989</v>
      </c>
      <c r="R222" s="49">
        <f t="shared" si="57"/>
        <v>0.23421262989608313</v>
      </c>
      <c r="S222" s="49">
        <f t="shared" si="58"/>
        <v>0.56223490197283676</v>
      </c>
      <c r="T222" s="49">
        <v>96.41</v>
      </c>
      <c r="U222" s="49">
        <v>2.02</v>
      </c>
      <c r="V222" s="49">
        <v>0.09</v>
      </c>
      <c r="W222" s="49">
        <f t="shared" si="65"/>
        <v>22.444444444444446</v>
      </c>
      <c r="X222" s="49">
        <f t="shared" si="66"/>
        <v>45.691943127962084</v>
      </c>
      <c r="Y222" s="49">
        <f t="shared" si="48"/>
        <v>2.126482697774728</v>
      </c>
    </row>
    <row r="223" spans="1:28" s="49" customFormat="1" x14ac:dyDescent="0.25">
      <c r="A223" s="49" t="s">
        <v>144</v>
      </c>
      <c r="C223" s="49">
        <v>-42.4</v>
      </c>
      <c r="D223" s="49">
        <v>-31.8</v>
      </c>
      <c r="E223" s="49">
        <v>-24</v>
      </c>
      <c r="G223" s="49" t="s">
        <v>145</v>
      </c>
      <c r="J223" s="49">
        <f t="shared" si="49"/>
        <v>-10.599999999999998</v>
      </c>
      <c r="K223" s="49">
        <f t="shared" si="50"/>
        <v>-18.399999999999999</v>
      </c>
      <c r="L223" s="49">
        <f t="shared" si="51"/>
        <v>-7.8000000000000007</v>
      </c>
      <c r="M223" s="49">
        <f t="shared" si="52"/>
        <v>10.599999999999998</v>
      </c>
      <c r="N223" s="49">
        <f t="shared" si="53"/>
        <v>1.3333333333333333</v>
      </c>
      <c r="O223" s="49">
        <f t="shared" si="54"/>
        <v>1.325</v>
      </c>
      <c r="P223" s="49">
        <f t="shared" si="55"/>
        <v>1.7688679245283018E-2</v>
      </c>
      <c r="Q223" s="49">
        <f t="shared" si="56"/>
        <v>0.8660254037844386</v>
      </c>
      <c r="R223" s="49">
        <f t="shared" si="57"/>
        <v>0.18867924528301885</v>
      </c>
      <c r="S223" s="49">
        <f t="shared" si="58"/>
        <v>0.42988507291253847</v>
      </c>
      <c r="T223" s="49">
        <v>95.22</v>
      </c>
      <c r="U223" s="49">
        <v>3.42</v>
      </c>
      <c r="V223" s="49">
        <v>0.27</v>
      </c>
      <c r="W223" s="49">
        <f t="shared" si="65"/>
        <v>12.666666666666666</v>
      </c>
      <c r="X223" s="49">
        <f t="shared" si="66"/>
        <v>25.804878048780488</v>
      </c>
      <c r="Y223" s="49">
        <f t="shared" si="48"/>
        <v>2.1980609418282553</v>
      </c>
    </row>
    <row r="224" spans="1:28" s="49" customFormat="1" x14ac:dyDescent="0.25">
      <c r="A224" s="49" t="s">
        <v>144</v>
      </c>
      <c r="C224" s="49">
        <v>-41.8</v>
      </c>
      <c r="D224" s="49">
        <v>-32.9</v>
      </c>
      <c r="E224" s="49">
        <v>-23.6</v>
      </c>
      <c r="G224" s="49" t="s">
        <v>145</v>
      </c>
      <c r="J224" s="49">
        <f t="shared" si="49"/>
        <v>-8.8999999999999986</v>
      </c>
      <c r="K224" s="49">
        <f t="shared" si="50"/>
        <v>-18.199999999999996</v>
      </c>
      <c r="L224" s="49">
        <f t="shared" si="51"/>
        <v>-9.2999999999999972</v>
      </c>
      <c r="M224" s="49">
        <f t="shared" si="52"/>
        <v>8.8999999999999986</v>
      </c>
      <c r="N224" s="49">
        <f t="shared" si="53"/>
        <v>1.2705167173252279</v>
      </c>
      <c r="O224" s="49">
        <f t="shared" si="54"/>
        <v>1.3940677966101693</v>
      </c>
      <c r="P224" s="49">
        <f t="shared" si="55"/>
        <v>1.882969712231863E-2</v>
      </c>
      <c r="Q224" s="49">
        <f t="shared" si="56"/>
        <v>0.88717604775654235</v>
      </c>
      <c r="R224" s="49">
        <f t="shared" si="57"/>
        <v>0.18819776714513559</v>
      </c>
      <c r="S224" s="49">
        <f t="shared" si="58"/>
        <v>0.36910362890823767</v>
      </c>
      <c r="T224" s="49">
        <v>95.41</v>
      </c>
      <c r="U224" s="49">
        <v>3.12</v>
      </c>
      <c r="V224" s="49">
        <v>0.23</v>
      </c>
      <c r="W224" s="49">
        <f t="shared" si="65"/>
        <v>13.565217391304348</v>
      </c>
      <c r="X224" s="49">
        <f t="shared" si="66"/>
        <v>28.480597014925372</v>
      </c>
      <c r="Y224" s="49">
        <f t="shared" si="48"/>
        <v>2.2543043228139381</v>
      </c>
    </row>
    <row r="225" spans="1:25" s="49" customFormat="1" x14ac:dyDescent="0.25">
      <c r="A225" s="49" t="s">
        <v>144</v>
      </c>
      <c r="C225" s="49">
        <v>-42.2</v>
      </c>
      <c r="D225" s="49">
        <v>-35.5</v>
      </c>
      <c r="E225" s="49">
        <v>-26.4</v>
      </c>
      <c r="G225" s="49" t="s">
        <v>145</v>
      </c>
      <c r="J225" s="49">
        <f t="shared" si="49"/>
        <v>-6.7000000000000028</v>
      </c>
      <c r="K225" s="49">
        <f t="shared" si="50"/>
        <v>-15.800000000000004</v>
      </c>
      <c r="L225" s="49">
        <f t="shared" si="51"/>
        <v>-9.1000000000000014</v>
      </c>
      <c r="M225" s="49">
        <f t="shared" si="52"/>
        <v>6.7000000000000028</v>
      </c>
      <c r="N225" s="49">
        <f t="shared" si="53"/>
        <v>1.1887323943661972</v>
      </c>
      <c r="O225" s="49">
        <f t="shared" si="54"/>
        <v>1.3446969696969697</v>
      </c>
      <c r="P225" s="49">
        <f t="shared" si="55"/>
        <v>1.9934412973652883E-2</v>
      </c>
      <c r="Q225" s="49">
        <f t="shared" si="56"/>
        <v>0.91718712784695777</v>
      </c>
      <c r="R225" s="49">
        <f t="shared" si="57"/>
        <v>0.20853080568720375</v>
      </c>
      <c r="S225" s="49">
        <f t="shared" si="58"/>
        <v>0.41126970671479784</v>
      </c>
      <c r="T225" s="49">
        <v>95.73</v>
      </c>
      <c r="U225" s="49">
        <v>2.75</v>
      </c>
      <c r="V225" s="49">
        <v>0.15</v>
      </c>
      <c r="W225" s="49">
        <f t="shared" si="65"/>
        <v>18.333333333333336</v>
      </c>
      <c r="X225" s="49">
        <f t="shared" si="66"/>
        <v>33.010344827586209</v>
      </c>
      <c r="Y225" s="49">
        <f t="shared" si="48"/>
        <v>1.8987768595041323</v>
      </c>
    </row>
    <row r="226" spans="1:25" s="49" customFormat="1" x14ac:dyDescent="0.25">
      <c r="A226" s="49" t="s">
        <v>144</v>
      </c>
      <c r="C226" s="49">
        <v>-42.2</v>
      </c>
      <c r="D226" s="49">
        <v>-36.299999999999997</v>
      </c>
      <c r="E226" s="49">
        <v>-27</v>
      </c>
      <c r="G226" s="49" t="s">
        <v>145</v>
      </c>
      <c r="J226" s="49">
        <f t="shared" si="49"/>
        <v>-5.9000000000000057</v>
      </c>
      <c r="K226" s="49">
        <f t="shared" si="50"/>
        <v>-15.200000000000003</v>
      </c>
      <c r="L226" s="49">
        <f t="shared" si="51"/>
        <v>-9.2999999999999972</v>
      </c>
      <c r="M226" s="49">
        <f t="shared" si="52"/>
        <v>5.9000000000000057</v>
      </c>
      <c r="N226" s="49">
        <f t="shared" si="53"/>
        <v>1.1625344352617082</v>
      </c>
      <c r="O226" s="49">
        <f t="shared" si="54"/>
        <v>1.3444444444444443</v>
      </c>
      <c r="P226" s="49">
        <f t="shared" si="55"/>
        <v>2.0383639181509847E-2</v>
      </c>
      <c r="Q226" s="49">
        <f t="shared" si="56"/>
        <v>0.92746405507691532</v>
      </c>
      <c r="R226" s="49">
        <f t="shared" si="57"/>
        <v>0.21327014218009477</v>
      </c>
      <c r="S226" s="49">
        <f t="shared" si="58"/>
        <v>0.41150149500920385</v>
      </c>
      <c r="T226" s="49">
        <v>96.33</v>
      </c>
      <c r="U226" s="49">
        <v>2.23</v>
      </c>
      <c r="V226" s="49">
        <v>0.11</v>
      </c>
      <c r="W226" s="49">
        <f t="shared" si="65"/>
        <v>20.272727272727273</v>
      </c>
      <c r="X226" s="49">
        <f t="shared" si="66"/>
        <v>41.166666666666671</v>
      </c>
      <c r="Y226" s="49">
        <f t="shared" si="48"/>
        <v>2.1308089846970577</v>
      </c>
    </row>
    <row r="227" spans="1:25" s="49" customFormat="1" x14ac:dyDescent="0.25">
      <c r="C227" s="71">
        <v>-37.200000000000003</v>
      </c>
      <c r="D227" s="71">
        <v>-37.799999999999997</v>
      </c>
      <c r="E227" s="71">
        <v>-33.4</v>
      </c>
      <c r="J227" s="49">
        <f t="shared" si="49"/>
        <v>0.59999999999999432</v>
      </c>
      <c r="K227" s="49">
        <f t="shared" si="50"/>
        <v>-3.8000000000000043</v>
      </c>
      <c r="L227" s="49">
        <f t="shared" si="51"/>
        <v>-4.3999999999999986</v>
      </c>
      <c r="M227" s="49">
        <f t="shared" si="52"/>
        <v>-0.59999999999999432</v>
      </c>
      <c r="N227" s="49">
        <f t="shared" si="53"/>
        <v>0.98412698412698429</v>
      </c>
      <c r="O227" s="49">
        <f t="shared" si="54"/>
        <v>1.1317365269461077</v>
      </c>
      <c r="P227" s="49">
        <f t="shared" si="55"/>
        <v>2.7315296566076997E-2</v>
      </c>
      <c r="Q227" s="49">
        <f t="shared" si="56"/>
        <v>1.0080322575483704</v>
      </c>
      <c r="R227" s="49">
        <f t="shared" si="57"/>
        <v>0.29928315412186374</v>
      </c>
      <c r="S227" s="49">
        <f t="shared" si="58"/>
        <v>0.68986482393161941</v>
      </c>
      <c r="T227" s="49">
        <v>96.36</v>
      </c>
      <c r="U227" s="49">
        <v>1.54</v>
      </c>
      <c r="V227" s="49">
        <v>7.0000000000000007E-2</v>
      </c>
      <c r="W227" s="49">
        <f t="shared" ref="W227:W262" si="67">U227/V227</f>
        <v>22</v>
      </c>
      <c r="X227" s="49">
        <f t="shared" ref="X227:X262" si="68">T227/(U227+V227)</f>
        <v>59.850931677018629</v>
      </c>
      <c r="Y227" s="49">
        <f t="shared" si="48"/>
        <v>2.8441558441558445</v>
      </c>
    </row>
    <row r="228" spans="1:25" s="49" customFormat="1" x14ac:dyDescent="0.25">
      <c r="A228" s="49" t="s">
        <v>144</v>
      </c>
      <c r="C228" s="49">
        <v>-40.6</v>
      </c>
      <c r="D228" s="49">
        <v>-38.9</v>
      </c>
      <c r="E228" s="49">
        <v>-31.2</v>
      </c>
      <c r="G228" s="49" t="s">
        <v>145</v>
      </c>
      <c r="J228" s="49">
        <f t="shared" si="49"/>
        <v>-1.7000000000000028</v>
      </c>
      <c r="K228" s="49">
        <f t="shared" si="50"/>
        <v>-9.4000000000000021</v>
      </c>
      <c r="L228" s="49">
        <f t="shared" si="51"/>
        <v>-7.6999999999999993</v>
      </c>
      <c r="M228" s="49">
        <f t="shared" si="52"/>
        <v>1.7000000000000028</v>
      </c>
      <c r="N228" s="49">
        <f t="shared" si="53"/>
        <v>1.0437017994858613</v>
      </c>
      <c r="O228" s="49">
        <f t="shared" si="54"/>
        <v>1.2467948717948718</v>
      </c>
      <c r="P228" s="49">
        <f t="shared" si="55"/>
        <v>2.3599213763983592E-2</v>
      </c>
      <c r="Q228" s="49">
        <f t="shared" si="56"/>
        <v>0.97884017021050673</v>
      </c>
      <c r="R228" s="49">
        <f t="shared" si="57"/>
        <v>0.25615763546798026</v>
      </c>
      <c r="S228" s="49">
        <f t="shared" si="58"/>
        <v>0.51595874542327502</v>
      </c>
      <c r="T228" s="49">
        <v>96.78</v>
      </c>
      <c r="U228" s="49">
        <v>1.43</v>
      </c>
      <c r="V228" s="49">
        <v>0.06</v>
      </c>
      <c r="W228" s="49">
        <f t="shared" si="67"/>
        <v>23.833333333333332</v>
      </c>
      <c r="X228" s="49">
        <f t="shared" si="68"/>
        <v>64.953020134228183</v>
      </c>
      <c r="Y228" s="49">
        <f t="shared" si="48"/>
        <v>2.839649860628882</v>
      </c>
    </row>
    <row r="229" spans="1:25" s="49" customFormat="1" x14ac:dyDescent="0.25">
      <c r="A229" s="49" t="s">
        <v>144</v>
      </c>
      <c r="C229" s="49">
        <v>-39</v>
      </c>
      <c r="D229" s="49">
        <v>-36.299999999999997</v>
      </c>
      <c r="E229" s="49">
        <v>-27.8</v>
      </c>
      <c r="G229" s="49" t="s">
        <v>145</v>
      </c>
      <c r="J229" s="49">
        <f t="shared" si="49"/>
        <v>-2.7000000000000028</v>
      </c>
      <c r="K229" s="49">
        <f t="shared" si="50"/>
        <v>-11.2</v>
      </c>
      <c r="L229" s="49">
        <f t="shared" si="51"/>
        <v>-8.4999999999999964</v>
      </c>
      <c r="M229" s="49">
        <f t="shared" si="52"/>
        <v>2.7000000000000028</v>
      </c>
      <c r="N229" s="49">
        <f t="shared" si="53"/>
        <v>1.0743801652892562</v>
      </c>
      <c r="O229" s="49">
        <f t="shared" si="54"/>
        <v>1.3057553956834531</v>
      </c>
      <c r="P229" s="49">
        <f t="shared" si="55"/>
        <v>2.3865877712031556E-2</v>
      </c>
      <c r="Q229" s="49">
        <f t="shared" si="56"/>
        <v>0.96476382123773208</v>
      </c>
      <c r="R229" s="49">
        <f t="shared" si="57"/>
        <v>0.23760683760683762</v>
      </c>
      <c r="S229" s="49">
        <f t="shared" si="58"/>
        <v>0.44917389972062111</v>
      </c>
      <c r="T229" s="49">
        <v>97.08</v>
      </c>
      <c r="U229" s="49">
        <v>1.34</v>
      </c>
      <c r="V229" s="49">
        <v>0.06</v>
      </c>
      <c r="W229" s="49">
        <f t="shared" si="67"/>
        <v>22.333333333333336</v>
      </c>
      <c r="X229" s="49">
        <f t="shared" si="68"/>
        <v>69.342857142857142</v>
      </c>
      <c r="Y229" s="49">
        <f t="shared" si="48"/>
        <v>3.2439296057028284</v>
      </c>
    </row>
    <row r="230" spans="1:25" s="49" customFormat="1" x14ac:dyDescent="0.25">
      <c r="A230" s="49" t="s">
        <v>144</v>
      </c>
      <c r="C230" s="49">
        <v>-40.4</v>
      </c>
      <c r="D230" s="49">
        <v>-31.8</v>
      </c>
      <c r="E230" s="49">
        <v>-24.8</v>
      </c>
      <c r="G230" s="49" t="s">
        <v>145</v>
      </c>
      <c r="J230" s="49">
        <f t="shared" si="49"/>
        <v>-8.5999999999999979</v>
      </c>
      <c r="K230" s="49">
        <f t="shared" si="50"/>
        <v>-15.599999999999998</v>
      </c>
      <c r="L230" s="49">
        <f t="shared" si="51"/>
        <v>-7</v>
      </c>
      <c r="M230" s="49">
        <f t="shared" si="52"/>
        <v>8.5999999999999979</v>
      </c>
      <c r="N230" s="49">
        <f t="shared" si="53"/>
        <v>1.270440251572327</v>
      </c>
      <c r="O230" s="49">
        <f t="shared" si="54"/>
        <v>1.282258064516129</v>
      </c>
      <c r="P230" s="49">
        <f t="shared" si="55"/>
        <v>1.9483383981962556E-2</v>
      </c>
      <c r="Q230" s="49">
        <f t="shared" si="56"/>
        <v>0.88720274620364381</v>
      </c>
      <c r="R230" s="49">
        <f t="shared" si="57"/>
        <v>0.20462046204620463</v>
      </c>
      <c r="S230" s="49">
        <f t="shared" si="58"/>
        <v>0.47432245211620139</v>
      </c>
      <c r="T230" s="49">
        <v>95.02</v>
      </c>
      <c r="U230" s="49">
        <v>3.03</v>
      </c>
      <c r="V230" s="49">
        <v>0.22</v>
      </c>
      <c r="W230" s="49">
        <f t="shared" si="67"/>
        <v>13.772727272727272</v>
      </c>
      <c r="X230" s="49">
        <f t="shared" si="68"/>
        <v>29.236923076923077</v>
      </c>
      <c r="Y230" s="49">
        <f t="shared" si="48"/>
        <v>2.2769445261357819</v>
      </c>
    </row>
    <row r="231" spans="1:25" s="49" customFormat="1" x14ac:dyDescent="0.25">
      <c r="A231" s="49" t="s">
        <v>144</v>
      </c>
      <c r="C231" s="49">
        <v>-43.7</v>
      </c>
      <c r="D231" s="49">
        <v>-32.6</v>
      </c>
      <c r="E231" s="49">
        <v>-27.6</v>
      </c>
      <c r="G231" s="49" t="s">
        <v>145</v>
      </c>
      <c r="J231" s="49">
        <f t="shared" si="49"/>
        <v>-11.100000000000001</v>
      </c>
      <c r="K231" s="49">
        <f t="shared" si="50"/>
        <v>-16.100000000000001</v>
      </c>
      <c r="L231" s="49">
        <f t="shared" si="51"/>
        <v>-5</v>
      </c>
      <c r="M231" s="49">
        <f t="shared" si="52"/>
        <v>11.100000000000001</v>
      </c>
      <c r="N231" s="49">
        <f t="shared" si="53"/>
        <v>1.3404907975460123</v>
      </c>
      <c r="O231" s="49">
        <f t="shared" si="54"/>
        <v>1.181159420289855</v>
      </c>
      <c r="P231" s="49">
        <f t="shared" si="55"/>
        <v>1.707083348606318E-2</v>
      </c>
      <c r="Q231" s="49">
        <f t="shared" si="56"/>
        <v>0.86371026585363742</v>
      </c>
      <c r="R231" s="49">
        <f t="shared" si="57"/>
        <v>0.21052631578947367</v>
      </c>
      <c r="S231" s="49">
        <f t="shared" si="58"/>
        <v>0.60684034417157129</v>
      </c>
      <c r="T231" s="49">
        <v>80.23</v>
      </c>
      <c r="U231" s="49">
        <v>11.57</v>
      </c>
      <c r="V231" s="49">
        <v>4.2699999999999996</v>
      </c>
      <c r="W231" s="49">
        <f t="shared" si="67"/>
        <v>2.7096018735362999</v>
      </c>
      <c r="X231" s="49">
        <f t="shared" si="68"/>
        <v>5.0650252525252526</v>
      </c>
      <c r="Y231" s="49">
        <f t="shared" si="48"/>
        <v>2.5591630068823115</v>
      </c>
    </row>
    <row r="232" spans="1:25" s="49" customFormat="1" x14ac:dyDescent="0.25">
      <c r="A232" s="49" t="s">
        <v>144</v>
      </c>
      <c r="C232" s="49">
        <v>-43.5</v>
      </c>
      <c r="D232" s="49">
        <v>-33.4</v>
      </c>
      <c r="E232" s="49">
        <v>-29.2</v>
      </c>
      <c r="G232" s="49" t="s">
        <v>145</v>
      </c>
      <c r="J232" s="49">
        <f t="shared" si="49"/>
        <v>-10.100000000000001</v>
      </c>
      <c r="K232" s="49">
        <f t="shared" si="50"/>
        <v>-14.3</v>
      </c>
      <c r="L232" s="49">
        <f t="shared" si="51"/>
        <v>-4.1999999999999993</v>
      </c>
      <c r="M232" s="49">
        <f t="shared" si="52"/>
        <v>10.100000000000001</v>
      </c>
      <c r="N232" s="49">
        <f t="shared" si="53"/>
        <v>1.3023952095808384</v>
      </c>
      <c r="O232" s="49">
        <f t="shared" si="54"/>
        <v>1.1438356164383561</v>
      </c>
      <c r="P232" s="49">
        <f t="shared" si="55"/>
        <v>1.7650944642621218E-2</v>
      </c>
      <c r="Q232" s="49">
        <f t="shared" si="56"/>
        <v>0.87625115803291409</v>
      </c>
      <c r="R232" s="49">
        <f t="shared" si="57"/>
        <v>0.22375478927203063</v>
      </c>
      <c r="S232" s="49">
        <f t="shared" si="58"/>
        <v>0.66820412744019653</v>
      </c>
      <c r="T232" s="49">
        <v>81.08</v>
      </c>
      <c r="U232" s="49">
        <v>11.18</v>
      </c>
      <c r="V232" s="49">
        <v>3.98</v>
      </c>
      <c r="W232" s="49">
        <f t="shared" si="67"/>
        <v>2.8090452261306531</v>
      </c>
      <c r="X232" s="49">
        <f t="shared" si="68"/>
        <v>5.3482849604221636</v>
      </c>
      <c r="Y232" s="49">
        <f t="shared" si="48"/>
        <v>2.581744170045539</v>
      </c>
    </row>
    <row r="233" spans="1:25" s="49" customFormat="1" x14ac:dyDescent="0.25">
      <c r="A233" s="49" t="s">
        <v>144</v>
      </c>
      <c r="C233" s="49">
        <v>-41.1</v>
      </c>
      <c r="D233" s="49">
        <v>-35.4</v>
      </c>
      <c r="E233" s="49">
        <v>-23.1</v>
      </c>
      <c r="G233" s="49" t="s">
        <v>145</v>
      </c>
      <c r="J233" s="49">
        <f t="shared" si="49"/>
        <v>-5.7000000000000028</v>
      </c>
      <c r="K233" s="49">
        <f t="shared" si="50"/>
        <v>-18</v>
      </c>
      <c r="L233" s="49">
        <f t="shared" si="51"/>
        <v>-12.299999999999997</v>
      </c>
      <c r="M233" s="49">
        <f t="shared" si="52"/>
        <v>5.7000000000000028</v>
      </c>
      <c r="N233" s="49">
        <f t="shared" si="53"/>
        <v>1.1610169491525424</v>
      </c>
      <c r="O233" s="49">
        <f t="shared" si="54"/>
        <v>1.5324675324675323</v>
      </c>
      <c r="P233" s="49">
        <f t="shared" si="55"/>
        <v>2.0956541815404833E-2</v>
      </c>
      <c r="Q233" s="49">
        <f t="shared" si="56"/>
        <v>0.92806996967531419</v>
      </c>
      <c r="R233" s="49">
        <f t="shared" si="57"/>
        <v>0.18734793187347931</v>
      </c>
      <c r="S233" s="49">
        <f t="shared" si="58"/>
        <v>0.27786007819689457</v>
      </c>
      <c r="T233" s="49">
        <v>95.61</v>
      </c>
      <c r="U233" s="49">
        <v>2.7</v>
      </c>
      <c r="V233" s="49">
        <v>0.18</v>
      </c>
      <c r="W233" s="49">
        <f t="shared" si="67"/>
        <v>15.000000000000002</v>
      </c>
      <c r="X233" s="49">
        <f t="shared" si="68"/>
        <v>33.197916666666664</v>
      </c>
      <c r="Y233" s="49">
        <f t="shared" si="48"/>
        <v>2.3607407407407401</v>
      </c>
    </row>
    <row r="234" spans="1:25" s="49" customFormat="1" x14ac:dyDescent="0.25">
      <c r="A234" s="49" t="s">
        <v>144</v>
      </c>
      <c r="C234" s="49">
        <v>-41.2</v>
      </c>
      <c r="D234" s="49">
        <v>-33.200000000000003</v>
      </c>
      <c r="E234" s="49">
        <v>-24.5</v>
      </c>
      <c r="G234" s="49" t="s">
        <v>145</v>
      </c>
      <c r="J234" s="49">
        <f t="shared" si="49"/>
        <v>-8</v>
      </c>
      <c r="K234" s="49">
        <f t="shared" si="50"/>
        <v>-16.700000000000003</v>
      </c>
      <c r="L234" s="49">
        <f t="shared" si="51"/>
        <v>-8.7000000000000028</v>
      </c>
      <c r="M234" s="49">
        <f t="shared" si="52"/>
        <v>8</v>
      </c>
      <c r="N234" s="49">
        <f t="shared" si="53"/>
        <v>1.2409638554216866</v>
      </c>
      <c r="O234" s="49">
        <f t="shared" si="54"/>
        <v>1.3551020408163266</v>
      </c>
      <c r="P234" s="49">
        <f t="shared" si="55"/>
        <v>1.9558865114525401E-2</v>
      </c>
      <c r="Q234" s="49">
        <f t="shared" si="56"/>
        <v>0.89767769423019894</v>
      </c>
      <c r="R234" s="49">
        <f t="shared" si="57"/>
        <v>0.19822006472491907</v>
      </c>
      <c r="S234" s="49">
        <f t="shared" si="58"/>
        <v>0.40186853343115531</v>
      </c>
      <c r="T234" s="49">
        <v>95.56</v>
      </c>
      <c r="U234" s="49">
        <v>2.68</v>
      </c>
      <c r="V234" s="49">
        <v>0.17</v>
      </c>
      <c r="W234" s="49">
        <f t="shared" si="67"/>
        <v>15.76470588235294</v>
      </c>
      <c r="X234" s="49">
        <f t="shared" si="68"/>
        <v>33.529824561403508</v>
      </c>
      <c r="Y234" s="49">
        <f t="shared" si="48"/>
        <v>2.261806638449543</v>
      </c>
    </row>
    <row r="235" spans="1:25" s="49" customFormat="1" x14ac:dyDescent="0.25">
      <c r="A235" s="49" t="s">
        <v>144</v>
      </c>
      <c r="C235" s="49">
        <v>-40</v>
      </c>
      <c r="D235" s="49">
        <v>-35.4</v>
      </c>
      <c r="E235" s="49">
        <v>-27.9</v>
      </c>
      <c r="G235" s="49" t="s">
        <v>145</v>
      </c>
      <c r="J235" s="49">
        <f t="shared" si="49"/>
        <v>-4.6000000000000014</v>
      </c>
      <c r="K235" s="49">
        <f t="shared" si="50"/>
        <v>-12.100000000000001</v>
      </c>
      <c r="L235" s="49">
        <f t="shared" si="51"/>
        <v>-7.5</v>
      </c>
      <c r="M235" s="49">
        <f t="shared" si="52"/>
        <v>4.6000000000000014</v>
      </c>
      <c r="N235" s="49">
        <f t="shared" si="53"/>
        <v>1.1299435028248588</v>
      </c>
      <c r="O235" s="49">
        <f t="shared" si="54"/>
        <v>1.2688172043010753</v>
      </c>
      <c r="P235" s="49">
        <f t="shared" si="55"/>
        <v>2.2124999999999999E-2</v>
      </c>
      <c r="Q235" s="49">
        <f t="shared" si="56"/>
        <v>0.94074438611133893</v>
      </c>
      <c r="R235" s="49">
        <f t="shared" si="57"/>
        <v>0.23250000000000001</v>
      </c>
      <c r="S235" s="49">
        <f t="shared" si="58"/>
        <v>0.48955650285569607</v>
      </c>
      <c r="T235" s="49">
        <v>96.37</v>
      </c>
      <c r="U235" s="49">
        <v>1.82</v>
      </c>
      <c r="V235" s="49">
        <v>0.08</v>
      </c>
      <c r="W235" s="49">
        <f t="shared" si="67"/>
        <v>22.75</v>
      </c>
      <c r="X235" s="49">
        <f t="shared" si="68"/>
        <v>50.721052631578949</v>
      </c>
      <c r="Y235" s="49">
        <f t="shared" si="48"/>
        <v>2.3274966791450309</v>
      </c>
    </row>
    <row r="236" spans="1:25" s="49" customFormat="1" x14ac:dyDescent="0.25">
      <c r="A236" s="49" t="s">
        <v>144</v>
      </c>
      <c r="C236" s="49">
        <v>-41.7</v>
      </c>
      <c r="D236" s="49">
        <v>-34.299999999999997</v>
      </c>
      <c r="E236" s="49">
        <v>-26.2</v>
      </c>
      <c r="G236" s="49" t="s">
        <v>145</v>
      </c>
      <c r="J236" s="49">
        <f t="shared" si="49"/>
        <v>-7.4000000000000057</v>
      </c>
      <c r="K236" s="49">
        <f t="shared" si="50"/>
        <v>-15.500000000000004</v>
      </c>
      <c r="L236" s="49">
        <f t="shared" si="51"/>
        <v>-8.0999999999999979</v>
      </c>
      <c r="M236" s="49">
        <f t="shared" si="52"/>
        <v>7.4000000000000057</v>
      </c>
      <c r="N236" s="49">
        <f t="shared" si="53"/>
        <v>1.2157434402332363</v>
      </c>
      <c r="O236" s="49">
        <f t="shared" si="54"/>
        <v>1.3091603053435115</v>
      </c>
      <c r="P236" s="49">
        <f t="shared" si="55"/>
        <v>1.9725227012634492E-2</v>
      </c>
      <c r="Q236" s="49">
        <f t="shared" si="56"/>
        <v>0.90694099390580996</v>
      </c>
      <c r="R236" s="49">
        <f t="shared" si="57"/>
        <v>0.20943245403677058</v>
      </c>
      <c r="S236" s="49">
        <f t="shared" si="58"/>
        <v>0.44567832560791909</v>
      </c>
      <c r="T236" s="49">
        <v>95.88</v>
      </c>
      <c r="U236" s="49">
        <v>2.13</v>
      </c>
      <c r="V236" s="49">
        <v>0.12</v>
      </c>
      <c r="W236" s="49">
        <f t="shared" si="67"/>
        <v>17.75</v>
      </c>
      <c r="X236" s="49">
        <f t="shared" si="68"/>
        <v>42.61333333333333</v>
      </c>
      <c r="Y236" s="49">
        <f t="shared" si="48"/>
        <v>2.5360047609601271</v>
      </c>
    </row>
    <row r="237" spans="1:25" s="49" customFormat="1" x14ac:dyDescent="0.25">
      <c r="A237" s="49" t="s">
        <v>144</v>
      </c>
      <c r="C237" s="49">
        <v>-42.2</v>
      </c>
      <c r="D237" s="49">
        <v>-32.6</v>
      </c>
      <c r="E237" s="49">
        <v>-21</v>
      </c>
      <c r="G237" s="49" t="s">
        <v>145</v>
      </c>
      <c r="J237" s="49">
        <f t="shared" si="49"/>
        <v>-9.6000000000000014</v>
      </c>
      <c r="K237" s="49">
        <f t="shared" si="50"/>
        <v>-21.200000000000003</v>
      </c>
      <c r="L237" s="49">
        <f t="shared" si="51"/>
        <v>-11.600000000000001</v>
      </c>
      <c r="M237" s="49">
        <f t="shared" si="52"/>
        <v>9.6000000000000014</v>
      </c>
      <c r="N237" s="49">
        <f t="shared" si="53"/>
        <v>1.294478527607362</v>
      </c>
      <c r="O237" s="49">
        <f t="shared" si="54"/>
        <v>1.5523809523809524</v>
      </c>
      <c r="P237" s="49">
        <f t="shared" si="55"/>
        <v>1.830596797017138E-2</v>
      </c>
      <c r="Q237" s="49">
        <f t="shared" si="56"/>
        <v>0.87892653182233171</v>
      </c>
      <c r="R237" s="49">
        <f t="shared" si="57"/>
        <v>0.16587677725118483</v>
      </c>
      <c r="S237" s="49">
        <f t="shared" si="58"/>
        <v>0.26730376999626154</v>
      </c>
      <c r="T237" s="49">
        <v>94.13</v>
      </c>
      <c r="U237" s="49">
        <v>3.39</v>
      </c>
      <c r="V237" s="49">
        <v>0.32</v>
      </c>
      <c r="W237" s="49">
        <f t="shared" si="67"/>
        <v>10.59375</v>
      </c>
      <c r="X237" s="49">
        <f t="shared" si="68"/>
        <v>25.371967654986523</v>
      </c>
      <c r="Y237" s="49">
        <f t="shared" si="48"/>
        <v>2.621070126434681</v>
      </c>
    </row>
    <row r="238" spans="1:25" s="49" customFormat="1" x14ac:dyDescent="0.25">
      <c r="A238" s="49" t="s">
        <v>144</v>
      </c>
      <c r="C238" s="49">
        <v>-43.6</v>
      </c>
      <c r="D238" s="49">
        <v>-31.8</v>
      </c>
      <c r="E238" s="49">
        <v>-27</v>
      </c>
      <c r="G238" s="49" t="s">
        <v>145</v>
      </c>
      <c r="J238" s="49">
        <f t="shared" si="49"/>
        <v>-11.8</v>
      </c>
      <c r="K238" s="49">
        <f t="shared" si="50"/>
        <v>-16.600000000000001</v>
      </c>
      <c r="L238" s="49">
        <f t="shared" si="51"/>
        <v>-4.8000000000000007</v>
      </c>
      <c r="M238" s="49">
        <f t="shared" si="52"/>
        <v>11.8</v>
      </c>
      <c r="N238" s="49">
        <f t="shared" si="53"/>
        <v>1.371069182389937</v>
      </c>
      <c r="O238" s="49">
        <f t="shared" si="54"/>
        <v>1.1777777777777778</v>
      </c>
      <c r="P238" s="49">
        <f t="shared" si="55"/>
        <v>1.672838986617288E-2</v>
      </c>
      <c r="Q238" s="49">
        <f t="shared" si="56"/>
        <v>0.85402447164301887</v>
      </c>
      <c r="R238" s="49">
        <f t="shared" si="57"/>
        <v>0.20642201834862384</v>
      </c>
      <c r="S238" s="49">
        <f t="shared" si="58"/>
        <v>0.61208245733054811</v>
      </c>
      <c r="T238" s="49">
        <v>80.06</v>
      </c>
      <c r="U238" s="49">
        <v>11.53</v>
      </c>
      <c r="V238" s="49">
        <v>4.2699999999999996</v>
      </c>
      <c r="W238" s="49">
        <f t="shared" si="67"/>
        <v>2.7002341920374708</v>
      </c>
      <c r="X238" s="49">
        <f t="shared" si="68"/>
        <v>5.0670886075949371</v>
      </c>
      <c r="Y238" s="49">
        <f t="shared" si="48"/>
        <v>2.5714900380545038</v>
      </c>
    </row>
    <row r="239" spans="1:25" s="49" customFormat="1" x14ac:dyDescent="0.25">
      <c r="A239" s="49" t="s">
        <v>144</v>
      </c>
      <c r="C239" s="49">
        <v>-39.9</v>
      </c>
      <c r="D239" s="49">
        <v>-37.799999999999997</v>
      </c>
      <c r="E239" s="49">
        <v>-30</v>
      </c>
      <c r="G239" s="49" t="s">
        <v>145</v>
      </c>
      <c r="J239" s="49">
        <f t="shared" si="49"/>
        <v>-2.1000000000000014</v>
      </c>
      <c r="K239" s="49">
        <f t="shared" si="50"/>
        <v>-9.8999999999999986</v>
      </c>
      <c r="L239" s="49">
        <f t="shared" si="51"/>
        <v>-7.7999999999999972</v>
      </c>
      <c r="M239" s="49">
        <f t="shared" si="52"/>
        <v>2.1000000000000014</v>
      </c>
      <c r="N239" s="49">
        <f t="shared" si="53"/>
        <v>1.0555555555555556</v>
      </c>
      <c r="O239" s="49">
        <f t="shared" si="54"/>
        <v>1.26</v>
      </c>
      <c r="P239" s="49">
        <f t="shared" si="55"/>
        <v>2.3743569449940639E-2</v>
      </c>
      <c r="Q239" s="49">
        <f t="shared" si="56"/>
        <v>0.97332852678457515</v>
      </c>
      <c r="R239" s="49">
        <f t="shared" si="57"/>
        <v>0.25062656641604014</v>
      </c>
      <c r="S239" s="49">
        <f t="shared" si="58"/>
        <v>0.49990601766867843</v>
      </c>
      <c r="T239" s="49">
        <v>95.94</v>
      </c>
      <c r="U239" s="49">
        <v>1.45</v>
      </c>
      <c r="V239" s="49">
        <v>0.04</v>
      </c>
      <c r="W239" s="49">
        <f t="shared" si="67"/>
        <v>36.25</v>
      </c>
      <c r="X239" s="49">
        <f t="shared" si="68"/>
        <v>64.389261744966447</v>
      </c>
      <c r="Y239" s="49">
        <f t="shared" si="48"/>
        <v>1.82525564803805</v>
      </c>
    </row>
    <row r="240" spans="1:25" s="49" customFormat="1" x14ac:dyDescent="0.25">
      <c r="A240" s="49" t="s">
        <v>144</v>
      </c>
      <c r="C240" s="49">
        <v>-42.9</v>
      </c>
      <c r="D240" s="49">
        <v>-32.1</v>
      </c>
      <c r="E240" s="49">
        <v>-25.7</v>
      </c>
      <c r="G240" s="49" t="s">
        <v>145</v>
      </c>
      <c r="J240" s="49">
        <f t="shared" si="49"/>
        <v>-10.799999999999997</v>
      </c>
      <c r="K240" s="49">
        <f t="shared" si="50"/>
        <v>-17.2</v>
      </c>
      <c r="L240" s="49">
        <f t="shared" si="51"/>
        <v>-6.4000000000000021</v>
      </c>
      <c r="M240" s="49">
        <f t="shared" si="52"/>
        <v>10.799999999999997</v>
      </c>
      <c r="N240" s="49">
        <f t="shared" si="53"/>
        <v>1.3364485981308409</v>
      </c>
      <c r="O240" s="49">
        <f t="shared" si="54"/>
        <v>1.2490272373540856</v>
      </c>
      <c r="P240" s="49">
        <f t="shared" si="55"/>
        <v>1.7441765693513949E-2</v>
      </c>
      <c r="Q240" s="49">
        <f t="shared" si="56"/>
        <v>0.86501546127901574</v>
      </c>
      <c r="R240" s="49">
        <f t="shared" si="57"/>
        <v>0.19968919968919971</v>
      </c>
      <c r="S240" s="49">
        <f t="shared" si="58"/>
        <v>0.51319719359208582</v>
      </c>
      <c r="T240" s="49">
        <v>80.02</v>
      </c>
      <c r="U240" s="49">
        <v>11.49</v>
      </c>
      <c r="V240" s="49">
        <v>4.32</v>
      </c>
      <c r="W240" s="49">
        <f t="shared" si="67"/>
        <v>2.6597222222222219</v>
      </c>
      <c r="X240" s="49">
        <f t="shared" si="68"/>
        <v>5.0613535736875388</v>
      </c>
      <c r="Y240" s="49">
        <f t="shared" si="48"/>
        <v>2.618437646994662</v>
      </c>
    </row>
    <row r="241" spans="1:30" s="49" customFormat="1" x14ac:dyDescent="0.25">
      <c r="A241" s="49" t="s">
        <v>144</v>
      </c>
      <c r="C241" s="49">
        <v>-41.8</v>
      </c>
      <c r="D241" s="49">
        <v>-33.799999999999997</v>
      </c>
      <c r="E241" s="49">
        <v>-23.6</v>
      </c>
      <c r="G241" s="49" t="s">
        <v>145</v>
      </c>
      <c r="J241" s="49">
        <f t="shared" si="49"/>
        <v>-8</v>
      </c>
      <c r="K241" s="49">
        <f t="shared" si="50"/>
        <v>-18.199999999999996</v>
      </c>
      <c r="L241" s="49">
        <f t="shared" si="51"/>
        <v>-10.199999999999996</v>
      </c>
      <c r="M241" s="49">
        <f t="shared" si="52"/>
        <v>8</v>
      </c>
      <c r="N241" s="49">
        <f t="shared" si="53"/>
        <v>1.2366863905325445</v>
      </c>
      <c r="O241" s="49">
        <f t="shared" si="54"/>
        <v>1.4322033898305082</v>
      </c>
      <c r="P241" s="49">
        <f t="shared" si="55"/>
        <v>1.9344795219889657E-2</v>
      </c>
      <c r="Q241" s="49">
        <f t="shared" si="56"/>
        <v>0.89922880302589703</v>
      </c>
      <c r="R241" s="49">
        <f t="shared" si="57"/>
        <v>0.18819776714513559</v>
      </c>
      <c r="S241" s="49">
        <f t="shared" si="58"/>
        <v>0.34039714436597779</v>
      </c>
      <c r="T241" s="49">
        <v>94.1</v>
      </c>
      <c r="U241" s="49">
        <v>3.42</v>
      </c>
      <c r="V241" s="49">
        <v>0.28999999999999998</v>
      </c>
      <c r="W241" s="49">
        <f t="shared" si="67"/>
        <v>11.793103448275863</v>
      </c>
      <c r="X241" s="49">
        <f t="shared" si="68"/>
        <v>25.363881401617249</v>
      </c>
      <c r="Y241" s="49">
        <f t="shared" si="48"/>
        <v>2.3331110427139974</v>
      </c>
    </row>
    <row r="242" spans="1:30" s="49" customFormat="1" x14ac:dyDescent="0.25">
      <c r="A242" s="49" t="s">
        <v>144</v>
      </c>
      <c r="C242" s="49">
        <v>-41.5</v>
      </c>
      <c r="D242" s="49">
        <v>-35.200000000000003</v>
      </c>
      <c r="E242" s="49">
        <v>-25.1</v>
      </c>
      <c r="G242" s="49" t="s">
        <v>145</v>
      </c>
      <c r="J242" s="49">
        <f t="shared" si="49"/>
        <v>-6.2999999999999972</v>
      </c>
      <c r="K242" s="49">
        <f t="shared" si="50"/>
        <v>-16.399999999999999</v>
      </c>
      <c r="L242" s="49">
        <f t="shared" si="51"/>
        <v>-10.100000000000001</v>
      </c>
      <c r="M242" s="49">
        <f t="shared" si="52"/>
        <v>6.2999999999999972</v>
      </c>
      <c r="N242" s="49">
        <f t="shared" si="53"/>
        <v>1.1789772727272727</v>
      </c>
      <c r="O242" s="49">
        <f t="shared" si="54"/>
        <v>1.402390438247012</v>
      </c>
      <c r="P242" s="49">
        <f t="shared" si="55"/>
        <v>2.0438380026128612E-2</v>
      </c>
      <c r="Q242" s="49">
        <f t="shared" si="56"/>
        <v>0.92097381672028955</v>
      </c>
      <c r="R242" s="49">
        <f t="shared" si="57"/>
        <v>0.20160642570281126</v>
      </c>
      <c r="S242" s="49">
        <f t="shared" si="58"/>
        <v>0.36257109151219707</v>
      </c>
      <c r="T242" s="49">
        <v>96.36</v>
      </c>
      <c r="U242" s="49">
        <v>1.91</v>
      </c>
      <c r="V242" s="49">
        <v>0.09</v>
      </c>
      <c r="W242" s="49">
        <f t="shared" si="67"/>
        <v>21.222222222222221</v>
      </c>
      <c r="X242" s="49">
        <f t="shared" si="68"/>
        <v>48.18</v>
      </c>
      <c r="Y242" s="49">
        <f t="shared" si="48"/>
        <v>2.3772374660782325</v>
      </c>
    </row>
    <row r="243" spans="1:30" s="49" customFormat="1" x14ac:dyDescent="0.25">
      <c r="A243" s="49" t="s">
        <v>144</v>
      </c>
      <c r="C243" s="49">
        <v>-42.7</v>
      </c>
      <c r="D243" s="49">
        <v>-33.1</v>
      </c>
      <c r="E243" s="49">
        <v>-25.4</v>
      </c>
      <c r="G243" s="49" t="s">
        <v>145</v>
      </c>
      <c r="J243" s="49">
        <f t="shared" si="49"/>
        <v>-9.6000000000000014</v>
      </c>
      <c r="K243" s="49">
        <f t="shared" si="50"/>
        <v>-17.300000000000004</v>
      </c>
      <c r="L243" s="49">
        <f t="shared" si="51"/>
        <v>-7.7000000000000028</v>
      </c>
      <c r="M243" s="49">
        <f t="shared" si="52"/>
        <v>9.6000000000000014</v>
      </c>
      <c r="N243" s="49">
        <f t="shared" si="53"/>
        <v>1.2900302114803626</v>
      </c>
      <c r="O243" s="49">
        <f t="shared" si="54"/>
        <v>1.3031496062992127</v>
      </c>
      <c r="P243" s="49">
        <f t="shared" si="55"/>
        <v>1.8153996347262367E-2</v>
      </c>
      <c r="Q243" s="49">
        <f t="shared" si="56"/>
        <v>0.88044059653567941</v>
      </c>
      <c r="R243" s="49">
        <f t="shared" si="57"/>
        <v>0.19828259172521465</v>
      </c>
      <c r="S243" s="49">
        <f t="shared" si="58"/>
        <v>0.4518738075005243</v>
      </c>
      <c r="T243" s="49">
        <v>93.97</v>
      </c>
      <c r="U243" s="49">
        <v>3.81</v>
      </c>
      <c r="V243" s="49">
        <v>0.34</v>
      </c>
      <c r="W243" s="49">
        <f t="shared" si="67"/>
        <v>11.205882352941176</v>
      </c>
      <c r="X243" s="49">
        <f t="shared" si="68"/>
        <v>22.643373493975901</v>
      </c>
      <c r="Y243" s="49">
        <f t="shared" si="48"/>
        <v>2.2009906242034707</v>
      </c>
    </row>
    <row r="244" spans="1:30" s="49" customFormat="1" x14ac:dyDescent="0.25">
      <c r="A244" s="49" t="s">
        <v>144</v>
      </c>
      <c r="C244" s="49">
        <v>-40</v>
      </c>
      <c r="D244" s="49">
        <v>-36.5</v>
      </c>
      <c r="E244" s="49">
        <v>-27.9</v>
      </c>
      <c r="G244" s="49" t="s">
        <v>145</v>
      </c>
      <c r="J244" s="49">
        <f t="shared" si="49"/>
        <v>-3.5</v>
      </c>
      <c r="K244" s="49">
        <f t="shared" si="50"/>
        <v>-12.100000000000001</v>
      </c>
      <c r="L244" s="49">
        <f t="shared" si="51"/>
        <v>-8.6000000000000014</v>
      </c>
      <c r="M244" s="49">
        <f t="shared" si="52"/>
        <v>3.5</v>
      </c>
      <c r="N244" s="49">
        <f t="shared" si="53"/>
        <v>1.095890410958904</v>
      </c>
      <c r="O244" s="49">
        <f t="shared" si="54"/>
        <v>1.3082437275985663</v>
      </c>
      <c r="P244" s="49">
        <f t="shared" si="55"/>
        <v>2.2812499999999999E-2</v>
      </c>
      <c r="Q244" s="49">
        <f t="shared" si="56"/>
        <v>0.95524865872714004</v>
      </c>
      <c r="R244" s="49">
        <f t="shared" si="57"/>
        <v>0.23250000000000001</v>
      </c>
      <c r="S244" s="49">
        <f t="shared" si="58"/>
        <v>0.44661573144618349</v>
      </c>
      <c r="T244" s="49">
        <v>96.1</v>
      </c>
      <c r="U244" s="49">
        <v>1.89</v>
      </c>
      <c r="V244" s="49">
        <v>0.09</v>
      </c>
      <c r="W244" s="49">
        <f t="shared" si="67"/>
        <v>21</v>
      </c>
      <c r="X244" s="49">
        <f t="shared" si="68"/>
        <v>48.535353535353536</v>
      </c>
      <c r="Y244" s="49">
        <f t="shared" si="48"/>
        <v>2.4212648022171832</v>
      </c>
    </row>
    <row r="245" spans="1:30" s="49" customFormat="1" x14ac:dyDescent="0.25">
      <c r="A245" s="49" t="s">
        <v>144</v>
      </c>
      <c r="C245" s="49">
        <v>-41.9</v>
      </c>
      <c r="D245" s="49">
        <v>-37.200000000000003</v>
      </c>
      <c r="E245" s="49">
        <v>-30.6</v>
      </c>
      <c r="G245" s="49" t="s">
        <v>145</v>
      </c>
      <c r="J245" s="49">
        <f t="shared" si="49"/>
        <v>-4.6999999999999957</v>
      </c>
      <c r="K245" s="49">
        <f t="shared" si="50"/>
        <v>-11.299999999999997</v>
      </c>
      <c r="L245" s="49">
        <f t="shared" si="51"/>
        <v>-6.6000000000000014</v>
      </c>
      <c r="M245" s="49">
        <f t="shared" si="52"/>
        <v>4.6999999999999957</v>
      </c>
      <c r="N245" s="49">
        <f t="shared" si="53"/>
        <v>1.1263440860215053</v>
      </c>
      <c r="O245" s="49">
        <f t="shared" si="54"/>
        <v>1.215686274509804</v>
      </c>
      <c r="P245" s="49">
        <f t="shared" si="55"/>
        <v>2.1189216283798797E-2</v>
      </c>
      <c r="Q245" s="49">
        <f t="shared" si="56"/>
        <v>0.94224633843341077</v>
      </c>
      <c r="R245" s="49">
        <f t="shared" si="57"/>
        <v>0.24343675417661101</v>
      </c>
      <c r="S245" s="49">
        <f t="shared" si="58"/>
        <v>0.55659007754019663</v>
      </c>
      <c r="T245" s="49">
        <v>96.69</v>
      </c>
      <c r="U245" s="49">
        <v>1.6</v>
      </c>
      <c r="V245" s="49">
        <v>7.0000000000000007E-2</v>
      </c>
      <c r="W245" s="49">
        <f t="shared" si="67"/>
        <v>22.857142857142858</v>
      </c>
      <c r="X245" s="49">
        <f t="shared" si="68"/>
        <v>57.898203592814362</v>
      </c>
      <c r="Y245" s="49">
        <f t="shared" si="48"/>
        <v>2.6438671874999997</v>
      </c>
    </row>
    <row r="246" spans="1:30" s="24" customFormat="1" x14ac:dyDescent="0.25">
      <c r="A246" s="24" t="s">
        <v>146</v>
      </c>
      <c r="C246" s="24">
        <v>-36.4</v>
      </c>
      <c r="D246" s="24">
        <v>-42.9</v>
      </c>
      <c r="E246" s="24">
        <v>-41.6</v>
      </c>
      <c r="G246" s="24" t="s">
        <v>145</v>
      </c>
      <c r="J246" s="24">
        <f t="shared" si="49"/>
        <v>6.5</v>
      </c>
      <c r="K246" s="24">
        <f t="shared" si="50"/>
        <v>5.2000000000000028</v>
      </c>
      <c r="L246" s="24">
        <f t="shared" si="51"/>
        <v>-1.2999999999999972</v>
      </c>
      <c r="M246" s="24">
        <f t="shared" si="52"/>
        <v>-6.5</v>
      </c>
      <c r="N246" s="24">
        <f t="shared" si="53"/>
        <v>0.84848484848484851</v>
      </c>
      <c r="O246" s="24">
        <f t="shared" si="54"/>
        <v>1.03125</v>
      </c>
      <c r="P246" s="24">
        <f t="shared" si="55"/>
        <v>3.2378335949764525E-2</v>
      </c>
      <c r="Q246" s="24">
        <f t="shared" si="56"/>
        <v>1.0856202966836188</v>
      </c>
      <c r="R246" s="24">
        <f t="shared" si="57"/>
        <v>0.38095238095238099</v>
      </c>
      <c r="S246" s="24">
        <f t="shared" si="58"/>
        <v>0.91181790355344083</v>
      </c>
      <c r="T246" s="24">
        <v>95.93</v>
      </c>
      <c r="U246" s="24">
        <v>1.1000000000000001</v>
      </c>
      <c r="V246" s="24">
        <v>0.03</v>
      </c>
      <c r="W246" s="24">
        <f t="shared" si="67"/>
        <v>36.666666666666671</v>
      </c>
      <c r="X246" s="24">
        <f t="shared" si="68"/>
        <v>84.893805309734518</v>
      </c>
      <c r="Y246" s="24">
        <f>(T246*V246)/(U246*U246)</f>
        <v>2.3784297520661153</v>
      </c>
      <c r="Z246" s="24">
        <f>T246*V246</f>
        <v>2.8778999999999999</v>
      </c>
      <c r="AA246" s="24">
        <f>U246*U246</f>
        <v>1.2100000000000002</v>
      </c>
      <c r="AB246" s="24">
        <f>LOG10(Y246)</f>
        <v>0.37629032887318581</v>
      </c>
      <c r="AC246" s="24">
        <f>T246/(U246+V246)</f>
        <v>84.893805309734518</v>
      </c>
      <c r="AD246" s="24">
        <f>10.4*(1-EXP(-0.1*AC246))</f>
        <v>10.397861337669989</v>
      </c>
    </row>
    <row r="247" spans="1:30" s="24" customFormat="1" x14ac:dyDescent="0.25">
      <c r="A247" s="24" t="s">
        <v>146</v>
      </c>
      <c r="C247" s="24">
        <v>-35.799999999999997</v>
      </c>
      <c r="D247" s="24">
        <v>-40.799999999999997</v>
      </c>
      <c r="E247" s="24">
        <v>-40</v>
      </c>
      <c r="G247" s="24" t="s">
        <v>310</v>
      </c>
      <c r="J247" s="24">
        <f t="shared" si="49"/>
        <v>5</v>
      </c>
      <c r="K247" s="24">
        <f t="shared" si="50"/>
        <v>4.2000000000000028</v>
      </c>
      <c r="L247" s="24">
        <f t="shared" si="51"/>
        <v>-0.79999999999999716</v>
      </c>
      <c r="M247" s="24">
        <f t="shared" si="52"/>
        <v>-5</v>
      </c>
      <c r="N247" s="24">
        <f t="shared" si="53"/>
        <v>0.87745098039215685</v>
      </c>
      <c r="O247" s="24">
        <f t="shared" si="54"/>
        <v>1.02</v>
      </c>
      <c r="P247" s="24">
        <f t="shared" si="55"/>
        <v>3.1834212415342844E-2</v>
      </c>
      <c r="Q247" s="24">
        <f t="shared" si="56"/>
        <v>1.0675508439738473</v>
      </c>
      <c r="R247" s="24">
        <f t="shared" si="57"/>
        <v>0.37243947858473003</v>
      </c>
      <c r="S247" s="24">
        <f t="shared" si="58"/>
        <v>0.94232233454704473</v>
      </c>
      <c r="T247" s="24">
        <v>96.26</v>
      </c>
      <c r="U247" s="24">
        <v>1.27</v>
      </c>
      <c r="V247" s="24">
        <v>0.02</v>
      </c>
      <c r="W247" s="24">
        <f t="shared" si="67"/>
        <v>63.5</v>
      </c>
      <c r="X247" s="24">
        <f t="shared" si="68"/>
        <v>74.620155038759691</v>
      </c>
      <c r="Y247" s="24">
        <f t="shared" ref="Y247:Y271" si="69">(T247*V247)/(U247*U247)</f>
        <v>1.1936263872527746</v>
      </c>
      <c r="Z247" s="24">
        <f t="shared" ref="Z247:Z271" si="70">T247*V247</f>
        <v>1.9252000000000002</v>
      </c>
      <c r="AA247" s="24">
        <f t="shared" ref="AA247:AA271" si="71">U247*U247</f>
        <v>1.6129</v>
      </c>
      <c r="AB247" s="24">
        <f t="shared" ref="AB247:AB271" si="72">LOG10(Y247)</f>
        <v>7.6868411093407182E-2</v>
      </c>
      <c r="AC247" s="24">
        <f t="shared" ref="AC247:AC271" si="73">T247/(U247+V247)</f>
        <v>74.620155038759691</v>
      </c>
      <c r="AD247" s="24">
        <f t="shared" ref="AD247:AD271" si="74">10.4*(1-EXP(-0.1*AC247))</f>
        <v>10.394025230132039</v>
      </c>
    </row>
    <row r="248" spans="1:30" s="24" customFormat="1" x14ac:dyDescent="0.25">
      <c r="A248" s="24" t="s">
        <v>146</v>
      </c>
      <c r="C248" s="24">
        <v>-36.9</v>
      </c>
      <c r="D248" s="24">
        <v>-43.1</v>
      </c>
      <c r="E248" s="24">
        <v>-41.1</v>
      </c>
      <c r="G248" s="24" t="s">
        <v>311</v>
      </c>
      <c r="J248" s="24">
        <f t="shared" si="49"/>
        <v>6.2000000000000028</v>
      </c>
      <c r="K248" s="24">
        <f t="shared" si="50"/>
        <v>4.2000000000000028</v>
      </c>
      <c r="L248" s="24">
        <f t="shared" si="51"/>
        <v>-2</v>
      </c>
      <c r="M248" s="24">
        <f t="shared" si="52"/>
        <v>-6.2000000000000028</v>
      </c>
      <c r="N248" s="24">
        <f t="shared" si="53"/>
        <v>0.85614849187935027</v>
      </c>
      <c r="O248" s="24">
        <f t="shared" si="54"/>
        <v>1.0486618004866179</v>
      </c>
      <c r="P248" s="24">
        <f t="shared" si="55"/>
        <v>3.1653704070916049E-2</v>
      </c>
      <c r="Q248" s="24">
        <f t="shared" si="56"/>
        <v>1.08075051710226</v>
      </c>
      <c r="R248" s="24">
        <f t="shared" si="57"/>
        <v>0.37127371273712745</v>
      </c>
      <c r="S248" s="24">
        <f t="shared" si="58"/>
        <v>0.8671488553306731</v>
      </c>
      <c r="T248" s="24">
        <v>96.46</v>
      </c>
      <c r="U248" s="24">
        <v>1.27</v>
      </c>
      <c r="V248" s="24">
        <v>0.02</v>
      </c>
      <c r="W248" s="24">
        <f t="shared" si="67"/>
        <v>63.5</v>
      </c>
      <c r="X248" s="24">
        <f t="shared" si="68"/>
        <v>74.775193798449607</v>
      </c>
      <c r="Y248" s="24">
        <f t="shared" si="69"/>
        <v>1.1961063922127844</v>
      </c>
      <c r="Z248" s="24">
        <f t="shared" si="70"/>
        <v>1.9292</v>
      </c>
      <c r="AA248" s="24">
        <f t="shared" si="71"/>
        <v>1.6129</v>
      </c>
      <c r="AB248" s="24">
        <f t="shared" si="72"/>
        <v>7.7769811337931288E-2</v>
      </c>
      <c r="AC248" s="24">
        <f t="shared" si="73"/>
        <v>74.775193798449607</v>
      </c>
      <c r="AD248" s="24">
        <f t="shared" si="74"/>
        <v>10.394117147841449</v>
      </c>
    </row>
    <row r="249" spans="1:30" s="24" customFormat="1" x14ac:dyDescent="0.25">
      <c r="A249" s="24" t="s">
        <v>146</v>
      </c>
      <c r="C249" s="24">
        <v>-37.1</v>
      </c>
      <c r="D249" s="24">
        <v>-42.8</v>
      </c>
      <c r="E249" s="24">
        <v>-40.5</v>
      </c>
      <c r="G249" s="24" t="s">
        <v>312</v>
      </c>
      <c r="J249" s="24">
        <f t="shared" si="49"/>
        <v>5.6999999999999957</v>
      </c>
      <c r="K249" s="24">
        <f t="shared" si="50"/>
        <v>3.3999999999999986</v>
      </c>
      <c r="L249" s="24">
        <f t="shared" si="51"/>
        <v>-2.2999999999999972</v>
      </c>
      <c r="M249" s="24">
        <f t="shared" si="52"/>
        <v>-5.6999999999999957</v>
      </c>
      <c r="N249" s="24">
        <f t="shared" si="53"/>
        <v>0.86682242990654212</v>
      </c>
      <c r="O249" s="24">
        <f t="shared" si="54"/>
        <v>1.05679012345679</v>
      </c>
      <c r="P249" s="24">
        <f t="shared" si="55"/>
        <v>3.1095385822538339E-2</v>
      </c>
      <c r="Q249" s="24">
        <f t="shared" si="56"/>
        <v>1.0740757952845656</v>
      </c>
      <c r="R249" s="24">
        <f t="shared" si="57"/>
        <v>0.36388140161725069</v>
      </c>
      <c r="S249" s="24">
        <f t="shared" si="58"/>
        <v>0.84729328123584235</v>
      </c>
      <c r="T249" s="24">
        <v>96.76</v>
      </c>
      <c r="U249" s="24">
        <v>1.2</v>
      </c>
      <c r="V249" s="24">
        <v>0.02</v>
      </c>
      <c r="W249" s="24">
        <f t="shared" si="67"/>
        <v>60</v>
      </c>
      <c r="X249" s="24">
        <f t="shared" si="68"/>
        <v>79.311475409836078</v>
      </c>
      <c r="Y249" s="24">
        <f t="shared" si="69"/>
        <v>1.3438888888888891</v>
      </c>
      <c r="Z249" s="24">
        <f t="shared" si="70"/>
        <v>1.9352000000000003</v>
      </c>
      <c r="AA249" s="24">
        <f t="shared" si="71"/>
        <v>1.44</v>
      </c>
      <c r="AB249" s="24">
        <f t="shared" si="72"/>
        <v>0.1283633632585737</v>
      </c>
      <c r="AC249" s="24">
        <f t="shared" si="73"/>
        <v>79.311475409836078</v>
      </c>
      <c r="AD249" s="24">
        <f t="shared" si="74"/>
        <v>10.396262512687189</v>
      </c>
    </row>
    <row r="250" spans="1:30" s="24" customFormat="1" x14ac:dyDescent="0.25">
      <c r="A250" s="24" t="s">
        <v>146</v>
      </c>
      <c r="C250" s="24">
        <v>-38.9</v>
      </c>
      <c r="D250" s="24">
        <v>-41.1</v>
      </c>
      <c r="E250" s="24">
        <v>-39.4</v>
      </c>
      <c r="G250" s="24" t="s">
        <v>313</v>
      </c>
      <c r="J250" s="24">
        <f t="shared" si="49"/>
        <v>2.2000000000000028</v>
      </c>
      <c r="K250" s="24">
        <f t="shared" si="50"/>
        <v>0.5</v>
      </c>
      <c r="L250" s="24">
        <f t="shared" si="51"/>
        <v>-1.7000000000000028</v>
      </c>
      <c r="M250" s="24">
        <f t="shared" si="52"/>
        <v>-2.2000000000000028</v>
      </c>
      <c r="N250" s="24">
        <f t="shared" si="53"/>
        <v>0.94647201946472015</v>
      </c>
      <c r="O250" s="24">
        <f t="shared" si="54"/>
        <v>1.0431472081218274</v>
      </c>
      <c r="P250" s="24">
        <f t="shared" si="55"/>
        <v>2.7160803854058595E-2</v>
      </c>
      <c r="Q250" s="24">
        <f t="shared" si="56"/>
        <v>1.0278887439421054</v>
      </c>
      <c r="R250" s="24">
        <f t="shared" si="57"/>
        <v>0.33761782347900599</v>
      </c>
      <c r="S250" s="24">
        <f t="shared" si="58"/>
        <v>0.88097422007157455</v>
      </c>
      <c r="T250" s="24">
        <v>97.01</v>
      </c>
      <c r="U250" s="24">
        <v>1.1100000000000001</v>
      </c>
      <c r="V250" s="24">
        <v>0.01</v>
      </c>
      <c r="W250" s="24">
        <f t="shared" si="67"/>
        <v>111.00000000000001</v>
      </c>
      <c r="X250" s="24">
        <f t="shared" si="68"/>
        <v>86.616071428571431</v>
      </c>
      <c r="Y250" s="24">
        <f t="shared" si="69"/>
        <v>0.78735492249005756</v>
      </c>
      <c r="Z250" s="24">
        <f t="shared" si="70"/>
        <v>0.97010000000000007</v>
      </c>
      <c r="AA250" s="24">
        <f t="shared" si="71"/>
        <v>1.2321000000000002</v>
      </c>
      <c r="AB250" s="24">
        <f t="shared" si="72"/>
        <v>-0.10382945298777849</v>
      </c>
      <c r="AC250" s="24">
        <f t="shared" si="73"/>
        <v>86.616071428571431</v>
      </c>
      <c r="AD250" s="24">
        <f t="shared" si="74"/>
        <v>10.398199698875549</v>
      </c>
    </row>
    <row r="251" spans="1:30" s="24" customFormat="1" x14ac:dyDescent="0.25">
      <c r="A251" s="24" t="s">
        <v>146</v>
      </c>
      <c r="C251" s="24">
        <v>-37.700000000000003</v>
      </c>
      <c r="D251" s="24">
        <v>-42.2</v>
      </c>
      <c r="E251" s="24">
        <v>-40.4</v>
      </c>
      <c r="G251" s="24" t="s">
        <v>314</v>
      </c>
      <c r="J251" s="24">
        <f t="shared" si="49"/>
        <v>4.5</v>
      </c>
      <c r="K251" s="24">
        <f t="shared" si="50"/>
        <v>2.6999999999999957</v>
      </c>
      <c r="L251" s="24">
        <f t="shared" si="51"/>
        <v>-1.8000000000000043</v>
      </c>
      <c r="M251" s="24">
        <f t="shared" si="52"/>
        <v>-4.5</v>
      </c>
      <c r="N251" s="24">
        <f t="shared" si="53"/>
        <v>0.89336492890995256</v>
      </c>
      <c r="O251" s="24">
        <f t="shared" si="54"/>
        <v>1.0445544554455446</v>
      </c>
      <c r="P251" s="24">
        <f t="shared" si="55"/>
        <v>2.9691336743381012E-2</v>
      </c>
      <c r="Q251" s="24">
        <f t="shared" si="56"/>
        <v>1.0579997141896893</v>
      </c>
      <c r="R251" s="24">
        <f t="shared" si="57"/>
        <v>0.35720601237842614</v>
      </c>
      <c r="S251" s="24">
        <f t="shared" si="58"/>
        <v>0.87741840982225627</v>
      </c>
      <c r="T251" s="24">
        <v>96.36</v>
      </c>
      <c r="U251" s="24">
        <v>1.1200000000000001</v>
      </c>
      <c r="V251" s="24">
        <v>0.02</v>
      </c>
      <c r="W251" s="24">
        <f t="shared" si="67"/>
        <v>56.000000000000007</v>
      </c>
      <c r="X251" s="24">
        <f t="shared" si="68"/>
        <v>84.526315789473671</v>
      </c>
      <c r="Y251" s="24">
        <f t="shared" si="69"/>
        <v>1.5363520408163263</v>
      </c>
      <c r="Z251" s="24">
        <f t="shared" si="70"/>
        <v>1.9272</v>
      </c>
      <c r="AA251" s="24">
        <f t="shared" si="71"/>
        <v>1.2544000000000002</v>
      </c>
      <c r="AB251" s="24">
        <f t="shared" si="72"/>
        <v>0.18649074164992366</v>
      </c>
      <c r="AC251" s="24">
        <f t="shared" si="73"/>
        <v>84.526315789473671</v>
      </c>
      <c r="AD251" s="24">
        <f t="shared" si="74"/>
        <v>10.397781282100775</v>
      </c>
    </row>
    <row r="252" spans="1:30" s="24" customFormat="1" x14ac:dyDescent="0.25">
      <c r="A252" s="24" t="s">
        <v>146</v>
      </c>
      <c r="C252" s="24">
        <v>-36.700000000000003</v>
      </c>
      <c r="D252" s="24">
        <v>-41.5</v>
      </c>
      <c r="E252" s="24">
        <v>-37.799999999999997</v>
      </c>
      <c r="G252" s="24" t="s">
        <v>315</v>
      </c>
      <c r="J252" s="24">
        <f t="shared" si="49"/>
        <v>4.7999999999999972</v>
      </c>
      <c r="K252" s="24">
        <f t="shared" si="50"/>
        <v>1.0999999999999943</v>
      </c>
      <c r="L252" s="24">
        <f t="shared" si="51"/>
        <v>-3.7000000000000028</v>
      </c>
      <c r="M252" s="24">
        <f t="shared" si="52"/>
        <v>-4.7999999999999972</v>
      </c>
      <c r="N252" s="24">
        <f t="shared" si="53"/>
        <v>0.88433734939759046</v>
      </c>
      <c r="O252" s="24">
        <f t="shared" si="54"/>
        <v>1.0978835978835979</v>
      </c>
      <c r="P252" s="24">
        <f t="shared" si="55"/>
        <v>3.0811721818411301E-2</v>
      </c>
      <c r="Q252" s="24">
        <f t="shared" si="56"/>
        <v>1.063386190777224</v>
      </c>
      <c r="R252" s="24">
        <f t="shared" si="57"/>
        <v>0.34332425068119887</v>
      </c>
      <c r="S252" s="24">
        <f t="shared" si="58"/>
        <v>0.7556681351622192</v>
      </c>
      <c r="T252" s="24">
        <v>96.2</v>
      </c>
      <c r="U252" s="24">
        <v>1.08</v>
      </c>
      <c r="V252" s="24">
        <v>0.02</v>
      </c>
      <c r="W252" s="24">
        <f t="shared" si="67"/>
        <v>54</v>
      </c>
      <c r="X252" s="24">
        <f t="shared" si="68"/>
        <v>87.454545454545453</v>
      </c>
      <c r="Y252" s="24">
        <f t="shared" si="69"/>
        <v>1.6495198902606309</v>
      </c>
      <c r="Z252" s="24">
        <f t="shared" si="70"/>
        <v>1.9240000000000002</v>
      </c>
      <c r="AA252" s="24">
        <f t="shared" si="71"/>
        <v>1.1664000000000001</v>
      </c>
      <c r="AB252" s="24">
        <f t="shared" si="72"/>
        <v>0.21735755672789475</v>
      </c>
      <c r="AC252" s="24">
        <f t="shared" si="73"/>
        <v>87.454545454545453</v>
      </c>
      <c r="AD252" s="24">
        <f t="shared" si="74"/>
        <v>10.398344494269196</v>
      </c>
    </row>
    <row r="253" spans="1:30" s="24" customFormat="1" x14ac:dyDescent="0.25">
      <c r="A253" s="24" t="s">
        <v>146</v>
      </c>
      <c r="C253" s="24">
        <v>-37.6</v>
      </c>
      <c r="D253" s="24">
        <v>-42.9</v>
      </c>
      <c r="E253" s="24">
        <v>-38.9</v>
      </c>
      <c r="G253" s="24" t="s">
        <v>316</v>
      </c>
      <c r="J253" s="24">
        <f t="shared" si="49"/>
        <v>5.2999999999999972</v>
      </c>
      <c r="K253" s="24">
        <f t="shared" si="50"/>
        <v>1.2999999999999972</v>
      </c>
      <c r="L253" s="24">
        <f t="shared" si="51"/>
        <v>-4</v>
      </c>
      <c r="M253" s="24">
        <f t="shared" si="52"/>
        <v>-5.2999999999999972</v>
      </c>
      <c r="N253" s="24">
        <f t="shared" si="53"/>
        <v>0.87645687645687653</v>
      </c>
      <c r="O253" s="24">
        <f t="shared" si="54"/>
        <v>1.1028277634961439</v>
      </c>
      <c r="P253" s="24">
        <f t="shared" si="55"/>
        <v>3.0344612947034853E-2</v>
      </c>
      <c r="Q253" s="24">
        <f t="shared" si="56"/>
        <v>1.0681560966490387</v>
      </c>
      <c r="R253" s="24">
        <f t="shared" si="57"/>
        <v>0.34485815602836878</v>
      </c>
      <c r="S253" s="24">
        <f t="shared" si="58"/>
        <v>0.74555026244595424</v>
      </c>
      <c r="T253" s="24">
        <v>94.09</v>
      </c>
      <c r="U253" s="24">
        <v>1.25</v>
      </c>
      <c r="V253" s="24">
        <v>0.02</v>
      </c>
      <c r="W253" s="24">
        <f t="shared" si="67"/>
        <v>62.5</v>
      </c>
      <c r="X253" s="24">
        <f t="shared" si="68"/>
        <v>74.086614173228355</v>
      </c>
      <c r="Y253" s="24">
        <f t="shared" si="69"/>
        <v>1.2043520000000001</v>
      </c>
      <c r="Z253" s="24">
        <f t="shared" si="70"/>
        <v>1.8818000000000001</v>
      </c>
      <c r="AA253" s="24">
        <f t="shared" si="71"/>
        <v>1.5625</v>
      </c>
      <c r="AB253" s="24">
        <f t="shared" si="72"/>
        <v>8.07534381803581E-2</v>
      </c>
      <c r="AC253" s="24">
        <f t="shared" si="73"/>
        <v>74.086614173228355</v>
      </c>
      <c r="AD253" s="24">
        <f t="shared" si="74"/>
        <v>10.393697794397227</v>
      </c>
    </row>
    <row r="254" spans="1:30" s="24" customFormat="1" x14ac:dyDescent="0.25">
      <c r="A254" s="24" t="s">
        <v>146</v>
      </c>
      <c r="C254" s="24">
        <v>-38.200000000000003</v>
      </c>
      <c r="D254" s="24">
        <v>-43</v>
      </c>
      <c r="E254" s="24">
        <v>-39.4</v>
      </c>
      <c r="G254" s="24" t="s">
        <v>317</v>
      </c>
      <c r="J254" s="24">
        <f t="shared" si="49"/>
        <v>4.7999999999999972</v>
      </c>
      <c r="K254" s="24">
        <f t="shared" si="50"/>
        <v>1.1999999999999957</v>
      </c>
      <c r="L254" s="24">
        <f t="shared" si="51"/>
        <v>-3.6000000000000014</v>
      </c>
      <c r="M254" s="24">
        <f t="shared" si="52"/>
        <v>-4.7999999999999972</v>
      </c>
      <c r="N254" s="24">
        <f t="shared" si="53"/>
        <v>0.88837209302325593</v>
      </c>
      <c r="O254" s="24">
        <f t="shared" si="54"/>
        <v>1.0913705583756346</v>
      </c>
      <c r="P254" s="24">
        <f t="shared" si="55"/>
        <v>2.9467393985910469E-2</v>
      </c>
      <c r="Q254" s="24">
        <f t="shared" si="56"/>
        <v>1.0609686377371295</v>
      </c>
      <c r="R254" s="24">
        <f t="shared" si="57"/>
        <v>0.343804537521815</v>
      </c>
      <c r="S254" s="24">
        <f t="shared" si="58"/>
        <v>0.76927797552416755</v>
      </c>
      <c r="T254" s="24">
        <v>95.68</v>
      </c>
      <c r="U254" s="24">
        <v>1.01</v>
      </c>
      <c r="V254" s="24">
        <v>0.02</v>
      </c>
      <c r="W254" s="24">
        <f t="shared" si="67"/>
        <v>50.5</v>
      </c>
      <c r="X254" s="24">
        <f t="shared" si="68"/>
        <v>92.893203883495147</v>
      </c>
      <c r="Y254" s="24">
        <f t="shared" si="69"/>
        <v>1.8758945201450841</v>
      </c>
      <c r="Z254" s="24">
        <f t="shared" si="70"/>
        <v>1.9136000000000002</v>
      </c>
      <c r="AA254" s="24">
        <f t="shared" si="71"/>
        <v>1.0201</v>
      </c>
      <c r="AB254" s="24">
        <f t="shared" si="72"/>
        <v>0.2732084147430317</v>
      </c>
      <c r="AC254" s="24">
        <f t="shared" si="73"/>
        <v>92.893203883495147</v>
      </c>
      <c r="AD254" s="24">
        <f t="shared" si="74"/>
        <v>10.39903897927409</v>
      </c>
    </row>
    <row r="255" spans="1:30" s="24" customFormat="1" x14ac:dyDescent="0.25">
      <c r="A255" s="24" t="s">
        <v>146</v>
      </c>
      <c r="C255" s="24">
        <v>-36.5</v>
      </c>
      <c r="D255" s="24">
        <v>-41</v>
      </c>
      <c r="E255" s="24">
        <v>-35.799999999999997</v>
      </c>
      <c r="G255" s="24" t="s">
        <v>318</v>
      </c>
      <c r="J255" s="24">
        <f t="shared" si="49"/>
        <v>4.5</v>
      </c>
      <c r="K255" s="24">
        <f t="shared" si="50"/>
        <v>-0.70000000000000284</v>
      </c>
      <c r="L255" s="24">
        <f t="shared" si="51"/>
        <v>-5.2000000000000028</v>
      </c>
      <c r="M255" s="24">
        <f t="shared" si="52"/>
        <v>-4.5</v>
      </c>
      <c r="N255" s="24">
        <f t="shared" si="53"/>
        <v>0.8902439024390244</v>
      </c>
      <c r="O255" s="24">
        <f t="shared" si="54"/>
        <v>1.1452513966480449</v>
      </c>
      <c r="P255" s="24">
        <f t="shared" si="55"/>
        <v>3.077500469131169E-2</v>
      </c>
      <c r="Q255" s="24">
        <f t="shared" si="56"/>
        <v>1.0598526648703945</v>
      </c>
      <c r="R255" s="24">
        <f t="shared" si="57"/>
        <v>0.32694063926940636</v>
      </c>
      <c r="S255" s="24">
        <f t="shared" si="58"/>
        <v>0.66572905210313238</v>
      </c>
      <c r="T255" s="24">
        <v>94.84</v>
      </c>
      <c r="U255" s="24">
        <v>1.08</v>
      </c>
      <c r="V255" s="24">
        <v>0.01</v>
      </c>
      <c r="W255" s="24">
        <f t="shared" si="67"/>
        <v>108</v>
      </c>
      <c r="X255" s="24">
        <f t="shared" si="68"/>
        <v>87.0091743119266</v>
      </c>
      <c r="Y255" s="24">
        <f t="shared" si="69"/>
        <v>0.81310013717421115</v>
      </c>
      <c r="Z255" s="24">
        <f t="shared" si="70"/>
        <v>0.94840000000000002</v>
      </c>
      <c r="AA255" s="24">
        <f t="shared" si="71"/>
        <v>1.1664000000000001</v>
      </c>
      <c r="AB255" s="24">
        <f t="shared" si="72"/>
        <v>-8.9855965667748922E-2</v>
      </c>
      <c r="AC255" s="24">
        <f t="shared" si="73"/>
        <v>87.0091743119266</v>
      </c>
      <c r="AD255" s="24">
        <f t="shared" si="74"/>
        <v>10.398269096279449</v>
      </c>
    </row>
    <row r="256" spans="1:30" s="24" customFormat="1" x14ac:dyDescent="0.25">
      <c r="A256" s="24" t="s">
        <v>146</v>
      </c>
      <c r="C256" s="24">
        <v>-37.1</v>
      </c>
      <c r="D256" s="24">
        <v>-43.5</v>
      </c>
      <c r="E256" s="24">
        <v>-42</v>
      </c>
      <c r="G256" s="24" t="s">
        <v>319</v>
      </c>
      <c r="J256" s="24">
        <f t="shared" si="49"/>
        <v>6.3999999999999986</v>
      </c>
      <c r="K256" s="24">
        <f t="shared" si="50"/>
        <v>4.8999999999999986</v>
      </c>
      <c r="L256" s="24">
        <f t="shared" si="51"/>
        <v>-1.5</v>
      </c>
      <c r="M256" s="24">
        <f t="shared" si="52"/>
        <v>-6.3999999999999986</v>
      </c>
      <c r="N256" s="24">
        <f t="shared" si="53"/>
        <v>0.85287356321839081</v>
      </c>
      <c r="O256" s="24">
        <f t="shared" si="54"/>
        <v>1.0357142857142858</v>
      </c>
      <c r="P256" s="24">
        <f t="shared" si="55"/>
        <v>3.1603955216832194E-2</v>
      </c>
      <c r="Q256" s="24">
        <f t="shared" si="56"/>
        <v>1.0828235029516464</v>
      </c>
      <c r="R256" s="24">
        <f t="shared" si="57"/>
        <v>0.37735849056603771</v>
      </c>
      <c r="S256" s="24">
        <f t="shared" si="58"/>
        <v>0.90007790397310283</v>
      </c>
      <c r="T256" s="24">
        <v>97.12</v>
      </c>
      <c r="U256" s="24">
        <v>1.06</v>
      </c>
      <c r="V256" s="24">
        <v>0.02</v>
      </c>
      <c r="W256" s="24">
        <f t="shared" si="67"/>
        <v>53</v>
      </c>
      <c r="X256" s="24">
        <f t="shared" si="68"/>
        <v>89.925925925925924</v>
      </c>
      <c r="Y256" s="24">
        <f t="shared" si="69"/>
        <v>1.7287290850836596</v>
      </c>
      <c r="Z256" s="24">
        <f t="shared" si="70"/>
        <v>1.9424000000000001</v>
      </c>
      <c r="AA256" s="24">
        <f t="shared" si="71"/>
        <v>1.1236000000000002</v>
      </c>
      <c r="AB256" s="24">
        <f t="shared" si="72"/>
        <v>0.23772693886562307</v>
      </c>
      <c r="AC256" s="24">
        <f t="shared" si="73"/>
        <v>89.925925925925924</v>
      </c>
      <c r="AD256" s="24">
        <f t="shared" si="74"/>
        <v>10.398706995613171</v>
      </c>
    </row>
    <row r="257" spans="1:30" s="24" customFormat="1" x14ac:dyDescent="0.25">
      <c r="A257" s="24" t="s">
        <v>146</v>
      </c>
      <c r="C257" s="24">
        <v>-37.799999999999997</v>
      </c>
      <c r="D257" s="24">
        <v>-41.4</v>
      </c>
      <c r="E257" s="24">
        <v>-33.6</v>
      </c>
      <c r="G257" s="24" t="s">
        <v>320</v>
      </c>
      <c r="J257" s="24">
        <f t="shared" si="49"/>
        <v>3.6000000000000014</v>
      </c>
      <c r="K257" s="24">
        <f t="shared" si="50"/>
        <v>-4.1999999999999957</v>
      </c>
      <c r="L257" s="24">
        <f t="shared" si="51"/>
        <v>-7.7999999999999972</v>
      </c>
      <c r="M257" s="24">
        <f t="shared" si="52"/>
        <v>-3.6000000000000014</v>
      </c>
      <c r="N257" s="24">
        <f t="shared" si="53"/>
        <v>0.91304347826086951</v>
      </c>
      <c r="O257" s="24">
        <f t="shared" si="54"/>
        <v>1.232142857142857</v>
      </c>
      <c r="P257" s="24">
        <f t="shared" si="55"/>
        <v>2.8974552784076599E-2</v>
      </c>
      <c r="Q257" s="24">
        <f t="shared" si="56"/>
        <v>1.0465362369445672</v>
      </c>
      <c r="R257" s="24">
        <f t="shared" si="57"/>
        <v>0.29629629629629634</v>
      </c>
      <c r="S257" s="24">
        <f t="shared" si="58"/>
        <v>0.53458504942025953</v>
      </c>
      <c r="T257" s="24">
        <v>96.81</v>
      </c>
      <c r="U257" s="24">
        <v>1.0900000000000001</v>
      </c>
      <c r="V257" s="24">
        <v>0.03</v>
      </c>
      <c r="W257" s="24">
        <f t="shared" si="67"/>
        <v>36.333333333333336</v>
      </c>
      <c r="X257" s="24">
        <f t="shared" si="68"/>
        <v>86.4375</v>
      </c>
      <c r="Y257" s="24">
        <f t="shared" si="69"/>
        <v>2.4444912044440703</v>
      </c>
      <c r="Z257" s="24">
        <f t="shared" si="70"/>
        <v>2.9043000000000001</v>
      </c>
      <c r="AA257" s="24">
        <f t="shared" si="71"/>
        <v>1.1881000000000002</v>
      </c>
      <c r="AB257" s="24">
        <f t="shared" si="72"/>
        <v>0.38818847896198255</v>
      </c>
      <c r="AC257" s="24">
        <f t="shared" si="73"/>
        <v>86.4375</v>
      </c>
      <c r="AD257" s="24">
        <f t="shared" si="74"/>
        <v>10.398167261887163</v>
      </c>
    </row>
    <row r="258" spans="1:30" s="24" customFormat="1" x14ac:dyDescent="0.25">
      <c r="A258" s="24" t="s">
        <v>146</v>
      </c>
      <c r="C258" s="24">
        <v>-35.4</v>
      </c>
      <c r="D258" s="24">
        <v>-43.3</v>
      </c>
      <c r="E258" s="24">
        <v>-36.700000000000003</v>
      </c>
      <c r="G258" s="24" t="s">
        <v>321</v>
      </c>
      <c r="J258" s="24">
        <f t="shared" si="49"/>
        <v>7.8999999999999986</v>
      </c>
      <c r="K258" s="24">
        <f t="shared" si="50"/>
        <v>1.3000000000000043</v>
      </c>
      <c r="L258" s="24">
        <f t="shared" si="51"/>
        <v>-6.5999999999999943</v>
      </c>
      <c r="M258" s="24">
        <f t="shared" si="52"/>
        <v>-7.8999999999999986</v>
      </c>
      <c r="N258" s="24">
        <f t="shared" si="53"/>
        <v>0.81755196304849886</v>
      </c>
      <c r="O258" s="24">
        <f t="shared" si="54"/>
        <v>1.1798365122615802</v>
      </c>
      <c r="P258" s="24">
        <f t="shared" si="55"/>
        <v>3.455265089852852E-2</v>
      </c>
      <c r="Q258" s="24">
        <f t="shared" si="56"/>
        <v>1.1059673782747435</v>
      </c>
      <c r="R258" s="24">
        <f t="shared" si="57"/>
        <v>0.3455743879472693</v>
      </c>
      <c r="S258" s="24">
        <f t="shared" si="58"/>
        <v>0.60888391826454469</v>
      </c>
      <c r="T258" s="24">
        <v>97.36</v>
      </c>
      <c r="U258" s="24">
        <v>1.05</v>
      </c>
      <c r="V258" s="24">
        <v>0.02</v>
      </c>
      <c r="W258" s="24">
        <f t="shared" si="67"/>
        <v>52.5</v>
      </c>
      <c r="X258" s="24">
        <f t="shared" si="68"/>
        <v>90.99065420560747</v>
      </c>
      <c r="Y258" s="24">
        <f t="shared" si="69"/>
        <v>1.7661678004535146</v>
      </c>
      <c r="Z258" s="24">
        <f t="shared" si="70"/>
        <v>1.9472</v>
      </c>
      <c r="AA258" s="24">
        <f t="shared" si="71"/>
        <v>1.1025</v>
      </c>
      <c r="AB258" s="24">
        <f t="shared" si="72"/>
        <v>0.24703196274611361</v>
      </c>
      <c r="AC258" s="24">
        <f t="shared" si="73"/>
        <v>90.99065420560747</v>
      </c>
      <c r="AD258" s="24">
        <f t="shared" si="74"/>
        <v>10.398837589734459</v>
      </c>
    </row>
    <row r="259" spans="1:30" s="24" customFormat="1" x14ac:dyDescent="0.25">
      <c r="A259" s="24" t="s">
        <v>146</v>
      </c>
      <c r="C259" s="24">
        <v>-35.9</v>
      </c>
      <c r="D259" s="24">
        <v>-41.8</v>
      </c>
      <c r="E259" s="24">
        <v>-38.799999999999997</v>
      </c>
      <c r="G259" s="24" t="s">
        <v>322</v>
      </c>
      <c r="J259" s="24">
        <f t="shared" si="49"/>
        <v>5.8999999999999986</v>
      </c>
      <c r="K259" s="24">
        <f t="shared" si="50"/>
        <v>2.8999999999999986</v>
      </c>
      <c r="L259" s="24">
        <f t="shared" si="51"/>
        <v>-3</v>
      </c>
      <c r="M259" s="24">
        <f t="shared" si="52"/>
        <v>-5.8999999999999986</v>
      </c>
      <c r="N259" s="24">
        <f t="shared" si="53"/>
        <v>0.85885167464114831</v>
      </c>
      <c r="O259" s="24">
        <f t="shared" si="54"/>
        <v>1.0773195876288659</v>
      </c>
      <c r="P259" s="24">
        <f t="shared" si="55"/>
        <v>3.2433019607234582E-2</v>
      </c>
      <c r="Q259" s="24">
        <f t="shared" si="56"/>
        <v>1.0790483788504208</v>
      </c>
      <c r="R259" s="24">
        <f t="shared" si="57"/>
        <v>0.36025998142989785</v>
      </c>
      <c r="S259" s="24">
        <f t="shared" si="58"/>
        <v>0.79977225051260603</v>
      </c>
      <c r="T259" s="24">
        <v>95.76</v>
      </c>
      <c r="U259" s="24">
        <v>1.17</v>
      </c>
      <c r="V259" s="24">
        <v>0.02</v>
      </c>
      <c r="W259" s="24">
        <f t="shared" si="67"/>
        <v>58.499999999999993</v>
      </c>
      <c r="X259" s="24">
        <f t="shared" si="68"/>
        <v>80.47058823529413</v>
      </c>
      <c r="Y259" s="24">
        <f t="shared" si="69"/>
        <v>1.3990795529257072</v>
      </c>
      <c r="Z259" s="24">
        <f t="shared" si="70"/>
        <v>1.9152000000000002</v>
      </c>
      <c r="AA259" s="24">
        <f t="shared" si="71"/>
        <v>1.3688999999999998</v>
      </c>
      <c r="AB259" s="24">
        <f t="shared" si="72"/>
        <v>0.14584240957001229</v>
      </c>
      <c r="AC259" s="24">
        <f t="shared" si="73"/>
        <v>80.47058823529413</v>
      </c>
      <c r="AD259" s="24">
        <f t="shared" si="74"/>
        <v>10.39667156487336</v>
      </c>
    </row>
    <row r="260" spans="1:30" s="24" customFormat="1" x14ac:dyDescent="0.25">
      <c r="A260" s="24" t="s">
        <v>146</v>
      </c>
      <c r="C260" s="24">
        <v>-38.200000000000003</v>
      </c>
      <c r="D260" s="24">
        <v>-41.6</v>
      </c>
      <c r="E260" s="24">
        <v>-40</v>
      </c>
      <c r="G260" s="24" t="s">
        <v>323</v>
      </c>
      <c r="J260" s="24">
        <f t="shared" ref="J260:J323" si="75">C260-D260</f>
        <v>3.3999999999999986</v>
      </c>
      <c r="K260" s="24">
        <f t="shared" ref="K260:K323" si="76">C260-E260</f>
        <v>1.7999999999999972</v>
      </c>
      <c r="L260" s="24">
        <f t="shared" ref="L260:L323" si="77">D260-E260</f>
        <v>-1.6000000000000014</v>
      </c>
      <c r="M260" s="24">
        <f t="shared" ref="M260:M323" si="78">D260-C260</f>
        <v>-3.3999999999999986</v>
      </c>
      <c r="N260" s="24">
        <f t="shared" ref="N260:N323" si="79">C260/D260</f>
        <v>0.91826923076923084</v>
      </c>
      <c r="O260" s="24">
        <f t="shared" ref="O260:O323" si="80">D260/E260</f>
        <v>1.04</v>
      </c>
      <c r="P260" s="24">
        <f t="shared" ref="P260:P323" si="81">(D260/(C260*C260))*-1</f>
        <v>2.8507990460787804E-2</v>
      </c>
      <c r="Q260" s="24">
        <f t="shared" ref="Q260:Q323" si="82">SQRT(D260/C260)</f>
        <v>1.0435541364021774</v>
      </c>
      <c r="R260" s="24">
        <f t="shared" ref="R260:R323" si="83">(E260/C260)^1/3</f>
        <v>0.34904013961605584</v>
      </c>
      <c r="S260" s="24">
        <f t="shared" ref="S260:S323" si="84">(E260/D260)^3</f>
        <v>0.88899635867091464</v>
      </c>
      <c r="T260" s="24">
        <v>91.67</v>
      </c>
      <c r="U260" s="24">
        <v>1.22</v>
      </c>
      <c r="V260" s="24">
        <v>0.03</v>
      </c>
      <c r="W260" s="24">
        <f t="shared" si="67"/>
        <v>40.666666666666664</v>
      </c>
      <c r="X260" s="24">
        <f t="shared" si="68"/>
        <v>73.335999999999999</v>
      </c>
      <c r="Y260" s="24">
        <f t="shared" si="69"/>
        <v>1.8476887933351249</v>
      </c>
      <c r="Z260" s="24">
        <f t="shared" si="70"/>
        <v>2.7500999999999998</v>
      </c>
      <c r="AA260" s="24">
        <f t="shared" si="71"/>
        <v>1.4883999999999999</v>
      </c>
      <c r="AB260" s="24">
        <f t="shared" si="72"/>
        <v>0.26662882472025096</v>
      </c>
      <c r="AC260" s="24">
        <f t="shared" si="73"/>
        <v>73.335999999999999</v>
      </c>
      <c r="AD260" s="24">
        <f t="shared" si="74"/>
        <v>10.393206535241548</v>
      </c>
    </row>
    <row r="261" spans="1:30" s="24" customFormat="1" x14ac:dyDescent="0.25">
      <c r="A261" s="24" t="s">
        <v>146</v>
      </c>
      <c r="C261" s="24">
        <v>-40.1</v>
      </c>
      <c r="D261" s="24">
        <v>-43.5</v>
      </c>
      <c r="E261" s="24">
        <v>-39.799999999999997</v>
      </c>
      <c r="G261" s="24" t="s">
        <v>324</v>
      </c>
      <c r="J261" s="24">
        <f t="shared" si="75"/>
        <v>3.3999999999999986</v>
      </c>
      <c r="K261" s="24">
        <f t="shared" si="76"/>
        <v>-0.30000000000000426</v>
      </c>
      <c r="L261" s="24">
        <f t="shared" si="77"/>
        <v>-3.7000000000000028</v>
      </c>
      <c r="M261" s="24">
        <f t="shared" si="78"/>
        <v>-3.3999999999999986</v>
      </c>
      <c r="N261" s="24">
        <f t="shared" si="79"/>
        <v>0.92183908045977014</v>
      </c>
      <c r="O261" s="24">
        <f t="shared" si="80"/>
        <v>1.0929648241206031</v>
      </c>
      <c r="P261" s="24">
        <f t="shared" si="81"/>
        <v>2.7052070571700421E-2</v>
      </c>
      <c r="Q261" s="24">
        <f t="shared" si="82"/>
        <v>1.0415315789380497</v>
      </c>
      <c r="R261" s="24">
        <f t="shared" si="83"/>
        <v>0.33083956774729839</v>
      </c>
      <c r="S261" s="24">
        <f t="shared" si="84"/>
        <v>0.76591653492846634</v>
      </c>
      <c r="T261" s="24">
        <v>97.65</v>
      </c>
      <c r="U261" s="24">
        <v>1.08</v>
      </c>
      <c r="V261" s="24">
        <v>0.02</v>
      </c>
      <c r="W261" s="24">
        <f t="shared" si="67"/>
        <v>54</v>
      </c>
      <c r="X261" s="24">
        <f t="shared" si="68"/>
        <v>88.772727272727266</v>
      </c>
      <c r="Y261" s="24">
        <f t="shared" si="69"/>
        <v>1.6743827160493827</v>
      </c>
      <c r="Z261" s="24">
        <f t="shared" si="70"/>
        <v>1.9530000000000001</v>
      </c>
      <c r="AA261" s="24">
        <f t="shared" si="71"/>
        <v>1.1664000000000001</v>
      </c>
      <c r="AB261" s="24">
        <f t="shared" si="72"/>
        <v>0.22385473231395497</v>
      </c>
      <c r="AC261" s="24">
        <f t="shared" si="73"/>
        <v>88.772727272727266</v>
      </c>
      <c r="AD261" s="24">
        <f t="shared" si="74"/>
        <v>10.398548948656975</v>
      </c>
    </row>
    <row r="262" spans="1:30" s="24" customFormat="1" x14ac:dyDescent="0.25">
      <c r="A262" s="24" t="s">
        <v>146</v>
      </c>
      <c r="C262" s="24">
        <v>-40.200000000000003</v>
      </c>
      <c r="D262" s="24">
        <v>-44.4</v>
      </c>
      <c r="E262" s="24">
        <v>-40.6</v>
      </c>
      <c r="G262" s="24" t="s">
        <v>325</v>
      </c>
      <c r="J262" s="24">
        <f t="shared" si="75"/>
        <v>4.1999999999999957</v>
      </c>
      <c r="K262" s="24">
        <f t="shared" si="76"/>
        <v>0.39999999999999858</v>
      </c>
      <c r="L262" s="24">
        <f t="shared" si="77"/>
        <v>-3.7999999999999972</v>
      </c>
      <c r="M262" s="24">
        <f t="shared" si="78"/>
        <v>-4.1999999999999957</v>
      </c>
      <c r="N262" s="24">
        <f t="shared" si="79"/>
        <v>0.90540540540540548</v>
      </c>
      <c r="O262" s="24">
        <f t="shared" si="80"/>
        <v>1.0935960591133005</v>
      </c>
      <c r="P262" s="24">
        <f t="shared" si="81"/>
        <v>2.747456746120145E-2</v>
      </c>
      <c r="Q262" s="24">
        <f t="shared" si="82"/>
        <v>1.0509412980468027</v>
      </c>
      <c r="R262" s="24">
        <f t="shared" si="83"/>
        <v>0.3366500829187396</v>
      </c>
      <c r="S262" s="24">
        <f t="shared" si="84"/>
        <v>0.76459101541278329</v>
      </c>
      <c r="T262" s="24">
        <v>95.35</v>
      </c>
      <c r="U262" s="24">
        <v>1.1299999999999999</v>
      </c>
      <c r="V262" s="24">
        <v>0.02</v>
      </c>
      <c r="W262" s="24">
        <f t="shared" si="67"/>
        <v>56.499999999999993</v>
      </c>
      <c r="X262" s="24">
        <f t="shared" si="68"/>
        <v>82.913043478260875</v>
      </c>
      <c r="Y262" s="24">
        <f t="shared" si="69"/>
        <v>1.4934607251938292</v>
      </c>
      <c r="Z262" s="24">
        <f t="shared" si="70"/>
        <v>1.907</v>
      </c>
      <c r="AA262" s="24">
        <f t="shared" si="71"/>
        <v>1.2768999999999997</v>
      </c>
      <c r="AB262" s="24">
        <f t="shared" si="72"/>
        <v>0.17419380607916629</v>
      </c>
      <c r="AC262" s="24">
        <f t="shared" si="73"/>
        <v>82.913043478260875</v>
      </c>
      <c r="AD262" s="24">
        <f t="shared" si="74"/>
        <v>10.397392852433493</v>
      </c>
    </row>
    <row r="263" spans="1:30" s="24" customFormat="1" x14ac:dyDescent="0.25">
      <c r="A263" s="24" t="s">
        <v>146</v>
      </c>
      <c r="C263" s="24">
        <v>-39.9</v>
      </c>
      <c r="D263" s="24">
        <v>-43.1</v>
      </c>
      <c r="E263" s="24">
        <v>-39.5</v>
      </c>
      <c r="G263" s="24" t="s">
        <v>326</v>
      </c>
      <c r="J263" s="24">
        <f t="shared" si="75"/>
        <v>3.2000000000000028</v>
      </c>
      <c r="K263" s="24">
        <f t="shared" si="76"/>
        <v>-0.39999999999999858</v>
      </c>
      <c r="L263" s="24">
        <f t="shared" si="77"/>
        <v>-3.6000000000000014</v>
      </c>
      <c r="M263" s="24">
        <f t="shared" si="78"/>
        <v>-3.2000000000000028</v>
      </c>
      <c r="N263" s="24">
        <f t="shared" si="79"/>
        <v>0.92575406032482588</v>
      </c>
      <c r="O263" s="24">
        <f t="shared" si="80"/>
        <v>1.0911392405063292</v>
      </c>
      <c r="P263" s="24">
        <f t="shared" si="81"/>
        <v>2.7072694266995812E-2</v>
      </c>
      <c r="Q263" s="24">
        <f t="shared" si="82"/>
        <v>1.0393269462749115</v>
      </c>
      <c r="R263" s="24">
        <f t="shared" si="83"/>
        <v>0.32999164578111945</v>
      </c>
      <c r="S263" s="24">
        <f t="shared" si="84"/>
        <v>0.76976733232461914</v>
      </c>
      <c r="T263" s="24">
        <v>98.31</v>
      </c>
      <c r="U263" s="24">
        <v>1.1000000000000001</v>
      </c>
      <c r="V263" s="24">
        <v>0.02</v>
      </c>
      <c r="Y263" s="24">
        <f t="shared" si="69"/>
        <v>1.6249586776859504</v>
      </c>
      <c r="Z263" s="24">
        <f t="shared" si="70"/>
        <v>1.9662000000000002</v>
      </c>
      <c r="AA263" s="24">
        <f t="shared" si="71"/>
        <v>1.2100000000000002</v>
      </c>
      <c r="AB263" s="24">
        <f t="shared" si="72"/>
        <v>0.21084232144956935</v>
      </c>
      <c r="AC263" s="24">
        <f t="shared" si="73"/>
        <v>87.776785714285708</v>
      </c>
      <c r="AD263" s="24">
        <f t="shared" si="74"/>
        <v>10.398396990958936</v>
      </c>
    </row>
    <row r="264" spans="1:30" s="24" customFormat="1" x14ac:dyDescent="0.25">
      <c r="A264" s="24" t="s">
        <v>146</v>
      </c>
      <c r="C264" s="24">
        <v>-40.200000000000003</v>
      </c>
      <c r="D264" s="24">
        <v>-44.5</v>
      </c>
      <c r="E264" s="24">
        <v>-42</v>
      </c>
      <c r="G264" s="24" t="s">
        <v>327</v>
      </c>
      <c r="J264" s="24">
        <f t="shared" si="75"/>
        <v>4.2999999999999972</v>
      </c>
      <c r="K264" s="24">
        <f t="shared" si="76"/>
        <v>1.7999999999999972</v>
      </c>
      <c r="L264" s="24">
        <f t="shared" si="77"/>
        <v>-2.5</v>
      </c>
      <c r="M264" s="24">
        <f t="shared" si="78"/>
        <v>-4.2999999999999972</v>
      </c>
      <c r="N264" s="24">
        <f t="shared" si="79"/>
        <v>0.90337078651685399</v>
      </c>
      <c r="O264" s="24">
        <f t="shared" si="80"/>
        <v>1.0595238095238095</v>
      </c>
      <c r="P264" s="24">
        <f t="shared" si="81"/>
        <v>2.75364471176456E-2</v>
      </c>
      <c r="Q264" s="24">
        <f t="shared" si="82"/>
        <v>1.0521241248680466</v>
      </c>
      <c r="R264" s="24">
        <f t="shared" si="83"/>
        <v>0.34825870646766166</v>
      </c>
      <c r="S264" s="24">
        <f t="shared" si="84"/>
        <v>0.84075186284786985</v>
      </c>
      <c r="T264" s="24">
        <v>95.96</v>
      </c>
      <c r="U264" s="24">
        <v>1.1000000000000001</v>
      </c>
      <c r="V264" s="24">
        <v>0.02</v>
      </c>
      <c r="Y264" s="24">
        <f t="shared" si="69"/>
        <v>1.5861157024793386</v>
      </c>
      <c r="Z264" s="24">
        <f t="shared" si="70"/>
        <v>1.9192</v>
      </c>
      <c r="AA264" s="24">
        <f t="shared" si="71"/>
        <v>1.2100000000000002</v>
      </c>
      <c r="AB264" s="24">
        <f t="shared" si="72"/>
        <v>0.20033486464332406</v>
      </c>
      <c r="AC264" s="24">
        <f t="shared" si="73"/>
        <v>85.678571428571416</v>
      </c>
      <c r="AD264" s="24">
        <f t="shared" si="74"/>
        <v>10.398022756026936</v>
      </c>
    </row>
    <row r="265" spans="1:30" s="24" customFormat="1" x14ac:dyDescent="0.25">
      <c r="A265" s="24" t="s">
        <v>146</v>
      </c>
      <c r="C265" s="24">
        <v>-39.9</v>
      </c>
      <c r="D265" s="24">
        <v>-43.9</v>
      </c>
      <c r="E265" s="24">
        <v>-42.8</v>
      </c>
      <c r="G265" s="24" t="s">
        <v>328</v>
      </c>
      <c r="J265" s="24">
        <f t="shared" si="75"/>
        <v>4</v>
      </c>
      <c r="K265" s="24">
        <f t="shared" si="76"/>
        <v>2.8999999999999986</v>
      </c>
      <c r="L265" s="24">
        <f t="shared" si="77"/>
        <v>-1.1000000000000014</v>
      </c>
      <c r="M265" s="24">
        <f t="shared" si="78"/>
        <v>-4</v>
      </c>
      <c r="N265" s="24">
        <f t="shared" si="79"/>
        <v>0.90888382687927105</v>
      </c>
      <c r="O265" s="24">
        <f t="shared" si="80"/>
        <v>1.0257009345794392</v>
      </c>
      <c r="P265" s="24">
        <f t="shared" si="81"/>
        <v>2.7575203673343759E-2</v>
      </c>
      <c r="Q265" s="24">
        <f t="shared" si="82"/>
        <v>1.0489283228926636</v>
      </c>
      <c r="R265" s="24">
        <f t="shared" si="83"/>
        <v>0.35756056808688386</v>
      </c>
      <c r="S265" s="24">
        <f t="shared" si="84"/>
        <v>0.92669697702554132</v>
      </c>
      <c r="T265" s="24">
        <v>97.16</v>
      </c>
      <c r="U265" s="24">
        <v>1.17</v>
      </c>
      <c r="V265" s="24">
        <v>0.02</v>
      </c>
      <c r="Y265" s="24">
        <f t="shared" si="69"/>
        <v>1.4195339323544454</v>
      </c>
      <c r="Z265" s="24">
        <f t="shared" si="70"/>
        <v>1.9432</v>
      </c>
      <c r="AA265" s="24">
        <f t="shared" si="71"/>
        <v>1.3688999999999998</v>
      </c>
      <c r="AB265" s="24">
        <f t="shared" si="72"/>
        <v>0.1521457783047509</v>
      </c>
      <c r="AC265" s="24">
        <f t="shared" si="73"/>
        <v>81.647058823529406</v>
      </c>
      <c r="AD265" s="24">
        <f t="shared" si="74"/>
        <v>10.397040988668907</v>
      </c>
    </row>
    <row r="266" spans="1:30" s="24" customFormat="1" x14ac:dyDescent="0.25">
      <c r="A266" s="24" t="s">
        <v>146</v>
      </c>
      <c r="C266" s="24">
        <v>-38</v>
      </c>
      <c r="D266" s="24">
        <v>-43.5</v>
      </c>
      <c r="E266" s="24">
        <v>-43.5</v>
      </c>
      <c r="G266" s="24" t="s">
        <v>329</v>
      </c>
      <c r="J266" s="24">
        <f t="shared" si="75"/>
        <v>5.5</v>
      </c>
      <c r="K266" s="24">
        <f t="shared" si="76"/>
        <v>5.5</v>
      </c>
      <c r="L266" s="24">
        <f t="shared" si="77"/>
        <v>0</v>
      </c>
      <c r="M266" s="24">
        <f t="shared" si="78"/>
        <v>-5.5</v>
      </c>
      <c r="N266" s="24">
        <f t="shared" si="79"/>
        <v>0.87356321839080464</v>
      </c>
      <c r="O266" s="24">
        <f t="shared" si="80"/>
        <v>1</v>
      </c>
      <c r="P266" s="24">
        <f t="shared" si="81"/>
        <v>3.0124653739612189E-2</v>
      </c>
      <c r="Q266" s="24">
        <f t="shared" si="82"/>
        <v>1.0699237552766379</v>
      </c>
      <c r="R266" s="24">
        <f t="shared" si="83"/>
        <v>0.38157894736842102</v>
      </c>
      <c r="S266" s="24">
        <f t="shared" si="84"/>
        <v>1</v>
      </c>
      <c r="T266" s="24">
        <v>98.22</v>
      </c>
      <c r="U266" s="24">
        <v>1.1399999999999999</v>
      </c>
      <c r="V266" s="24">
        <v>0.02</v>
      </c>
      <c r="Y266" s="24">
        <f t="shared" si="69"/>
        <v>1.5115420129270545</v>
      </c>
      <c r="Z266" s="24">
        <f t="shared" si="70"/>
        <v>1.9643999999999999</v>
      </c>
      <c r="AA266" s="24">
        <f t="shared" si="71"/>
        <v>1.2995999999999999</v>
      </c>
      <c r="AB266" s="24">
        <f t="shared" si="72"/>
        <v>0.17942022278662109</v>
      </c>
      <c r="AC266" s="24">
        <f t="shared" si="73"/>
        <v>84.672413793103459</v>
      </c>
      <c r="AD266" s="24">
        <f t="shared" si="74"/>
        <v>10.397813461486763</v>
      </c>
    </row>
    <row r="267" spans="1:30" s="24" customFormat="1" x14ac:dyDescent="0.25">
      <c r="A267" s="24" t="s">
        <v>146</v>
      </c>
      <c r="C267" s="24">
        <v>-38.6</v>
      </c>
      <c r="D267" s="24">
        <v>-44.2</v>
      </c>
      <c r="E267" s="24">
        <v>-43.4</v>
      </c>
      <c r="G267" s="24" t="s">
        <v>330</v>
      </c>
      <c r="J267" s="24">
        <f t="shared" si="75"/>
        <v>5.6000000000000014</v>
      </c>
      <c r="K267" s="24">
        <f t="shared" si="76"/>
        <v>4.7999999999999972</v>
      </c>
      <c r="L267" s="24">
        <f t="shared" si="77"/>
        <v>-0.80000000000000426</v>
      </c>
      <c r="M267" s="24">
        <f t="shared" si="78"/>
        <v>-5.6000000000000014</v>
      </c>
      <c r="N267" s="24">
        <f t="shared" si="79"/>
        <v>0.87330316742081449</v>
      </c>
      <c r="O267" s="24">
        <f t="shared" si="80"/>
        <v>1.0184331797235024</v>
      </c>
      <c r="P267" s="24">
        <f t="shared" si="81"/>
        <v>2.9665225912105023E-2</v>
      </c>
      <c r="Q267" s="24">
        <f t="shared" si="82"/>
        <v>1.0700830436032776</v>
      </c>
      <c r="R267" s="24">
        <f t="shared" si="83"/>
        <v>0.37478411053540589</v>
      </c>
      <c r="S267" s="24">
        <f t="shared" si="84"/>
        <v>0.94667820903011435</v>
      </c>
      <c r="T267" s="24">
        <v>97.83</v>
      </c>
      <c r="U267" s="24">
        <v>1.38</v>
      </c>
      <c r="V267" s="24">
        <v>0.02</v>
      </c>
      <c r="Y267" s="24">
        <f t="shared" si="69"/>
        <v>1.0274102079395087</v>
      </c>
      <c r="Z267" s="24">
        <f t="shared" si="70"/>
        <v>1.9566000000000001</v>
      </c>
      <c r="AA267" s="24">
        <f t="shared" si="71"/>
        <v>1.9043999999999996</v>
      </c>
      <c r="AB267" s="24">
        <f t="shared" si="72"/>
        <v>1.1743876387127651E-2</v>
      </c>
      <c r="AC267" s="24">
        <f t="shared" si="73"/>
        <v>69.878571428571433</v>
      </c>
      <c r="AD267" s="24">
        <f t="shared" si="74"/>
        <v>10.390400567882738</v>
      </c>
    </row>
    <row r="268" spans="1:30" s="24" customFormat="1" x14ac:dyDescent="0.25">
      <c r="A268" s="24" t="s">
        <v>146</v>
      </c>
      <c r="C268" s="24">
        <v>-41.3</v>
      </c>
      <c r="D268" s="24">
        <v>-42.2</v>
      </c>
      <c r="E268" s="24">
        <v>-43.6</v>
      </c>
      <c r="G268" s="24" t="s">
        <v>331</v>
      </c>
      <c r="J268" s="24">
        <f t="shared" si="75"/>
        <v>0.90000000000000568</v>
      </c>
      <c r="K268" s="24">
        <f t="shared" si="76"/>
        <v>2.3000000000000043</v>
      </c>
      <c r="L268" s="24">
        <f t="shared" si="77"/>
        <v>1.3999999999999986</v>
      </c>
      <c r="M268" s="24">
        <f t="shared" si="78"/>
        <v>-0.90000000000000568</v>
      </c>
      <c r="N268" s="24">
        <f t="shared" si="79"/>
        <v>0.97867298578199036</v>
      </c>
      <c r="O268" s="24">
        <f t="shared" si="80"/>
        <v>0.96788990825688082</v>
      </c>
      <c r="P268" s="24">
        <f t="shared" si="81"/>
        <v>2.4740720764030982E-2</v>
      </c>
      <c r="Q268" s="24">
        <f t="shared" si="82"/>
        <v>1.010837161739951</v>
      </c>
      <c r="R268" s="24">
        <f t="shared" si="83"/>
        <v>0.35189669087974179</v>
      </c>
      <c r="S268" s="24">
        <f t="shared" si="84"/>
        <v>1.1028643919143115</v>
      </c>
      <c r="T268" s="24">
        <v>98.06</v>
      </c>
      <c r="U268" s="24">
        <v>1.34</v>
      </c>
      <c r="V268" s="24">
        <v>0.02</v>
      </c>
      <c r="Y268" s="24">
        <f t="shared" si="69"/>
        <v>1.0922254399643572</v>
      </c>
      <c r="Z268" s="24">
        <f t="shared" si="70"/>
        <v>1.9612000000000001</v>
      </c>
      <c r="AA268" s="24">
        <f t="shared" si="71"/>
        <v>1.7956000000000003</v>
      </c>
      <c r="AB268" s="24">
        <f t="shared" si="72"/>
        <v>3.8312287844525325E-2</v>
      </c>
      <c r="AC268" s="24">
        <f t="shared" si="73"/>
        <v>72.10294117647058</v>
      </c>
      <c r="AD268" s="24">
        <f t="shared" si="74"/>
        <v>10.392315026202025</v>
      </c>
    </row>
    <row r="269" spans="1:30" s="24" customFormat="1" x14ac:dyDescent="0.25">
      <c r="A269" s="24" t="s">
        <v>146</v>
      </c>
      <c r="C269" s="24">
        <v>-39.700000000000003</v>
      </c>
      <c r="D269" s="24">
        <v>-44.1</v>
      </c>
      <c r="E269" s="24">
        <v>-38.700000000000003</v>
      </c>
      <c r="G269" s="24" t="s">
        <v>332</v>
      </c>
      <c r="J269" s="24">
        <f t="shared" si="75"/>
        <v>4.3999999999999986</v>
      </c>
      <c r="K269" s="24">
        <f t="shared" si="76"/>
        <v>-1</v>
      </c>
      <c r="L269" s="24">
        <f t="shared" si="77"/>
        <v>-5.3999999999999986</v>
      </c>
      <c r="M269" s="24">
        <f t="shared" si="78"/>
        <v>-4.3999999999999986</v>
      </c>
      <c r="N269" s="24">
        <f t="shared" si="79"/>
        <v>0.90022675736961455</v>
      </c>
      <c r="O269" s="24">
        <f t="shared" si="80"/>
        <v>1.1395348837209303</v>
      </c>
      <c r="P269" s="24">
        <f t="shared" si="81"/>
        <v>2.7980635623600172E-2</v>
      </c>
      <c r="Q269" s="24">
        <f t="shared" si="82"/>
        <v>1.0539597877798408</v>
      </c>
      <c r="R269" s="24">
        <f t="shared" si="83"/>
        <v>0.32493702770780858</v>
      </c>
      <c r="S269" s="24">
        <f t="shared" si="84"/>
        <v>0.67579834932723626</v>
      </c>
      <c r="T269" s="24">
        <v>98.34</v>
      </c>
      <c r="U269" s="24">
        <v>1.1000000000000001</v>
      </c>
      <c r="V269" s="24">
        <v>0.02</v>
      </c>
      <c r="Y269" s="24">
        <f t="shared" si="69"/>
        <v>1.6254545454545453</v>
      </c>
      <c r="Z269" s="24">
        <f t="shared" si="70"/>
        <v>1.9668000000000001</v>
      </c>
      <c r="AA269" s="24">
        <f t="shared" si="71"/>
        <v>1.2100000000000002</v>
      </c>
      <c r="AB269" s="24">
        <f t="shared" si="72"/>
        <v>0.21097482930167377</v>
      </c>
      <c r="AC269" s="24">
        <f t="shared" si="73"/>
        <v>87.803571428571416</v>
      </c>
      <c r="AD269" s="24">
        <f t="shared" si="74"/>
        <v>10.398401278987695</v>
      </c>
    </row>
    <row r="270" spans="1:30" s="24" customFormat="1" x14ac:dyDescent="0.25">
      <c r="A270" s="24" t="s">
        <v>146</v>
      </c>
      <c r="C270" s="24">
        <v>-37.299999999999997</v>
      </c>
      <c r="D270" s="24">
        <v>-43.6</v>
      </c>
      <c r="E270" s="24">
        <v>-38</v>
      </c>
      <c r="G270" s="24" t="s">
        <v>333</v>
      </c>
      <c r="J270" s="24">
        <f t="shared" si="75"/>
        <v>6.3000000000000043</v>
      </c>
      <c r="K270" s="24">
        <f t="shared" si="76"/>
        <v>0.70000000000000284</v>
      </c>
      <c r="L270" s="24">
        <f t="shared" si="77"/>
        <v>-5.6000000000000014</v>
      </c>
      <c r="M270" s="24">
        <f t="shared" si="78"/>
        <v>-6.3000000000000043</v>
      </c>
      <c r="N270" s="24">
        <f t="shared" si="79"/>
        <v>0.85550458715596323</v>
      </c>
      <c r="O270" s="24">
        <f t="shared" si="80"/>
        <v>1.1473684210526316</v>
      </c>
      <c r="P270" s="24">
        <f t="shared" si="81"/>
        <v>3.133782317130146E-2</v>
      </c>
      <c r="Q270" s="24">
        <f t="shared" si="82"/>
        <v>1.0811571598475147</v>
      </c>
      <c r="R270" s="24">
        <f t="shared" si="83"/>
        <v>0.33958891867739055</v>
      </c>
      <c r="S270" s="24">
        <f t="shared" si="84"/>
        <v>0.66205081121735498</v>
      </c>
      <c r="T270" s="24">
        <v>95.28</v>
      </c>
      <c r="U270" s="24">
        <v>1.08</v>
      </c>
      <c r="V270" s="24">
        <v>0.01</v>
      </c>
      <c r="Y270" s="24">
        <f t="shared" si="69"/>
        <v>0.81687242798353898</v>
      </c>
      <c r="Z270" s="24">
        <f t="shared" si="70"/>
        <v>0.95279999999999998</v>
      </c>
      <c r="AA270" s="24">
        <f t="shared" si="71"/>
        <v>1.1664000000000001</v>
      </c>
      <c r="AB270" s="24">
        <f t="shared" si="72"/>
        <v>-8.7845762499178373E-2</v>
      </c>
      <c r="AC270" s="24">
        <f t="shared" si="73"/>
        <v>87.412844036697237</v>
      </c>
      <c r="AD270" s="24">
        <f t="shared" si="74"/>
        <v>10.398337576160852</v>
      </c>
    </row>
    <row r="271" spans="1:30" s="24" customFormat="1" x14ac:dyDescent="0.25">
      <c r="A271" s="24" t="s">
        <v>146</v>
      </c>
      <c r="C271" s="24">
        <v>-39</v>
      </c>
      <c r="D271" s="24">
        <v>-43.9</v>
      </c>
      <c r="E271" s="24">
        <v>-40.700000000000003</v>
      </c>
      <c r="G271" s="24" t="s">
        <v>334</v>
      </c>
      <c r="J271" s="24">
        <f t="shared" si="75"/>
        <v>4.8999999999999986</v>
      </c>
      <c r="K271" s="24">
        <f t="shared" si="76"/>
        <v>1.7000000000000028</v>
      </c>
      <c r="L271" s="24">
        <f t="shared" si="77"/>
        <v>-3.1999999999999957</v>
      </c>
      <c r="M271" s="24">
        <f t="shared" si="78"/>
        <v>-4.8999999999999986</v>
      </c>
      <c r="N271" s="24">
        <f t="shared" si="79"/>
        <v>0.88838268792710706</v>
      </c>
      <c r="O271" s="24">
        <f t="shared" si="80"/>
        <v>1.0786240786240786</v>
      </c>
      <c r="P271" s="24">
        <f t="shared" si="81"/>
        <v>2.8862590401051939E-2</v>
      </c>
      <c r="Q271" s="24">
        <f t="shared" si="82"/>
        <v>1.0609623111312794</v>
      </c>
      <c r="R271" s="24">
        <f t="shared" si="83"/>
        <v>0.3478632478632479</v>
      </c>
      <c r="S271" s="24">
        <f t="shared" si="84"/>
        <v>0.79687401804151869</v>
      </c>
      <c r="T271" s="24">
        <v>98.16</v>
      </c>
      <c r="U271" s="24">
        <v>1.21</v>
      </c>
      <c r="V271" s="24">
        <v>0.02</v>
      </c>
      <c r="Y271" s="24">
        <f t="shared" si="69"/>
        <v>1.3408920155727069</v>
      </c>
      <c r="Z271" s="24">
        <f t="shared" si="70"/>
        <v>1.9632000000000001</v>
      </c>
      <c r="AA271" s="24">
        <f t="shared" si="71"/>
        <v>1.4641</v>
      </c>
      <c r="AB271" s="24">
        <f t="shared" si="72"/>
        <v>0.1273938047500289</v>
      </c>
      <c r="AC271" s="24">
        <f t="shared" si="73"/>
        <v>79.804878048780481</v>
      </c>
      <c r="AD271" s="24">
        <f t="shared" si="74"/>
        <v>10.396442445821462</v>
      </c>
    </row>
    <row r="272" spans="1:30" s="24" customFormat="1" x14ac:dyDescent="0.25">
      <c r="A272" s="24" t="s">
        <v>146</v>
      </c>
      <c r="C272" s="24">
        <v>-37.4</v>
      </c>
      <c r="D272" s="24">
        <v>-44.3</v>
      </c>
      <c r="E272" s="24">
        <v>-43.8</v>
      </c>
      <c r="G272" s="24" t="s">
        <v>335</v>
      </c>
      <c r="J272" s="24">
        <f t="shared" si="75"/>
        <v>6.8999999999999986</v>
      </c>
      <c r="K272" s="24">
        <f t="shared" si="76"/>
        <v>6.3999999999999986</v>
      </c>
      <c r="L272" s="24">
        <f t="shared" si="77"/>
        <v>-0.5</v>
      </c>
      <c r="M272" s="24">
        <f t="shared" si="78"/>
        <v>-6.8999999999999986</v>
      </c>
      <c r="N272" s="24">
        <f t="shared" si="79"/>
        <v>0.84424379232505642</v>
      </c>
      <c r="O272" s="24">
        <f t="shared" si="80"/>
        <v>1.0114155251141552</v>
      </c>
      <c r="P272" s="24">
        <f t="shared" si="81"/>
        <v>3.1670908518973945E-2</v>
      </c>
      <c r="Q272" s="24">
        <f t="shared" si="82"/>
        <v>1.0883436858867817</v>
      </c>
      <c r="R272" s="24">
        <f t="shared" si="83"/>
        <v>0.39037433155080214</v>
      </c>
      <c r="S272" s="24">
        <f t="shared" si="84"/>
        <v>0.96652068460454355</v>
      </c>
      <c r="Y272" s="24">
        <f>AVERAGE(Y246:Y270)</f>
        <v>1.481469510223236</v>
      </c>
    </row>
    <row r="273" spans="1:19" s="24" customFormat="1" x14ac:dyDescent="0.25">
      <c r="A273" s="24" t="s">
        <v>146</v>
      </c>
      <c r="C273" s="24">
        <v>-38.4</v>
      </c>
      <c r="D273" s="24">
        <v>-44.7</v>
      </c>
      <c r="E273" s="24">
        <v>-39.9</v>
      </c>
      <c r="G273" s="24" t="s">
        <v>336</v>
      </c>
      <c r="J273" s="24">
        <f t="shared" si="75"/>
        <v>6.3000000000000043</v>
      </c>
      <c r="K273" s="24">
        <f t="shared" si="76"/>
        <v>1.5</v>
      </c>
      <c r="L273" s="24">
        <f t="shared" si="77"/>
        <v>-4.8000000000000043</v>
      </c>
      <c r="M273" s="24">
        <f t="shared" si="78"/>
        <v>-6.3000000000000043</v>
      </c>
      <c r="N273" s="24">
        <f t="shared" si="79"/>
        <v>0.85906040268456363</v>
      </c>
      <c r="O273" s="24">
        <f t="shared" si="80"/>
        <v>1.1203007518796995</v>
      </c>
      <c r="P273" s="24">
        <f t="shared" si="81"/>
        <v>3.0314127604166671E-2</v>
      </c>
      <c r="Q273" s="24">
        <f t="shared" si="82"/>
        <v>1.0789172813520045</v>
      </c>
      <c r="R273" s="24">
        <f t="shared" si="83"/>
        <v>0.34635416666666669</v>
      </c>
      <c r="S273" s="24">
        <f t="shared" si="84"/>
        <v>0.71120715585397465</v>
      </c>
    </row>
    <row r="274" spans="1:19" s="24" customFormat="1" x14ac:dyDescent="0.25">
      <c r="A274" s="24" t="s">
        <v>146</v>
      </c>
      <c r="C274" s="24">
        <v>-38.5</v>
      </c>
      <c r="D274" s="24">
        <v>-44</v>
      </c>
      <c r="E274" s="24">
        <v>-43.9</v>
      </c>
      <c r="G274" s="24" t="s">
        <v>337</v>
      </c>
      <c r="J274" s="24">
        <f t="shared" si="75"/>
        <v>5.5</v>
      </c>
      <c r="K274" s="24">
        <f t="shared" si="76"/>
        <v>5.3999999999999986</v>
      </c>
      <c r="L274" s="24">
        <f t="shared" si="77"/>
        <v>-0.10000000000000142</v>
      </c>
      <c r="M274" s="24">
        <f t="shared" si="78"/>
        <v>-5.5</v>
      </c>
      <c r="N274" s="24">
        <f t="shared" si="79"/>
        <v>0.875</v>
      </c>
      <c r="O274" s="24">
        <f t="shared" si="80"/>
        <v>1.0022779043280183</v>
      </c>
      <c r="P274" s="24">
        <f t="shared" si="81"/>
        <v>2.9684601113172542E-2</v>
      </c>
      <c r="Q274" s="24">
        <f t="shared" si="82"/>
        <v>1.0690449676496976</v>
      </c>
      <c r="R274" s="24">
        <f t="shared" si="83"/>
        <v>0.38008658008658008</v>
      </c>
      <c r="S274" s="24">
        <f t="shared" si="84"/>
        <v>0.99319730231029291</v>
      </c>
    </row>
    <row r="275" spans="1:19" s="24" customFormat="1" x14ac:dyDescent="0.25">
      <c r="A275" s="24" t="s">
        <v>146</v>
      </c>
      <c r="C275" s="24">
        <v>-39.5</v>
      </c>
      <c r="D275" s="24">
        <v>-46.1</v>
      </c>
      <c r="E275" s="24">
        <v>-43.4</v>
      </c>
      <c r="G275" s="24" t="s">
        <v>338</v>
      </c>
      <c r="J275" s="24">
        <f t="shared" si="75"/>
        <v>6.6000000000000014</v>
      </c>
      <c r="K275" s="24">
        <f t="shared" si="76"/>
        <v>3.8999999999999986</v>
      </c>
      <c r="L275" s="24">
        <f t="shared" si="77"/>
        <v>-2.7000000000000028</v>
      </c>
      <c r="M275" s="24">
        <f t="shared" si="78"/>
        <v>-6.6000000000000014</v>
      </c>
      <c r="N275" s="24">
        <f t="shared" si="79"/>
        <v>0.85683297180043383</v>
      </c>
      <c r="O275" s="24">
        <f t="shared" si="80"/>
        <v>1.0622119815668203</v>
      </c>
      <c r="P275" s="24">
        <f t="shared" si="81"/>
        <v>2.9546547027719916E-2</v>
      </c>
      <c r="Q275" s="24">
        <f t="shared" si="82"/>
        <v>1.0803187527738916</v>
      </c>
      <c r="R275" s="24">
        <f t="shared" si="83"/>
        <v>0.36624472573839656</v>
      </c>
      <c r="S275" s="24">
        <f t="shared" si="84"/>
        <v>0.83438485461500533</v>
      </c>
    </row>
    <row r="276" spans="1:19" s="24" customFormat="1" x14ac:dyDescent="0.25">
      <c r="A276" s="24" t="s">
        <v>146</v>
      </c>
      <c r="C276" s="24">
        <v>-40.6</v>
      </c>
      <c r="D276" s="24">
        <v>-45</v>
      </c>
      <c r="E276" s="24">
        <v>-43.7</v>
      </c>
      <c r="G276" s="24" t="s">
        <v>339</v>
      </c>
      <c r="J276" s="24">
        <f t="shared" si="75"/>
        <v>4.3999999999999986</v>
      </c>
      <c r="K276" s="24">
        <f t="shared" si="76"/>
        <v>3.1000000000000014</v>
      </c>
      <c r="L276" s="24">
        <f t="shared" si="77"/>
        <v>-1.2999999999999972</v>
      </c>
      <c r="M276" s="24">
        <f t="shared" si="78"/>
        <v>-4.3999999999999986</v>
      </c>
      <c r="N276" s="24">
        <f t="shared" si="79"/>
        <v>0.90222222222222226</v>
      </c>
      <c r="O276" s="24">
        <f t="shared" si="80"/>
        <v>1.0297482837528604</v>
      </c>
      <c r="P276" s="24">
        <f t="shared" si="81"/>
        <v>2.7299861680700817E-2</v>
      </c>
      <c r="Q276" s="24">
        <f t="shared" si="82"/>
        <v>1.0527936095153945</v>
      </c>
      <c r="R276" s="24">
        <f t="shared" si="83"/>
        <v>0.35878489326765189</v>
      </c>
      <c r="S276" s="24">
        <f t="shared" si="84"/>
        <v>0.91581292729766817</v>
      </c>
    </row>
    <row r="277" spans="1:19" s="24" customFormat="1" x14ac:dyDescent="0.25">
      <c r="A277" s="24" t="s">
        <v>146</v>
      </c>
      <c r="C277" s="24">
        <v>-40.4</v>
      </c>
      <c r="D277" s="24">
        <v>-44.4</v>
      </c>
      <c r="E277" s="24">
        <v>-43.7</v>
      </c>
      <c r="G277" s="24" t="s">
        <v>340</v>
      </c>
      <c r="J277" s="24">
        <f t="shared" si="75"/>
        <v>4</v>
      </c>
      <c r="K277" s="24">
        <f t="shared" si="76"/>
        <v>3.3000000000000043</v>
      </c>
      <c r="L277" s="24">
        <f t="shared" si="77"/>
        <v>-0.69999999999999574</v>
      </c>
      <c r="M277" s="24">
        <f t="shared" si="78"/>
        <v>-4</v>
      </c>
      <c r="N277" s="24">
        <f t="shared" si="79"/>
        <v>0.90990990990990994</v>
      </c>
      <c r="O277" s="24">
        <f t="shared" si="80"/>
        <v>1.0160183066361554</v>
      </c>
      <c r="P277" s="24">
        <f t="shared" si="81"/>
        <v>2.7203215371042058E-2</v>
      </c>
      <c r="Q277" s="24">
        <f t="shared" si="82"/>
        <v>1.0483367307263918</v>
      </c>
      <c r="R277" s="24">
        <f t="shared" si="83"/>
        <v>0.36056105610561057</v>
      </c>
      <c r="S277" s="24">
        <f t="shared" si="84"/>
        <v>0.95344446208443667</v>
      </c>
    </row>
    <row r="278" spans="1:19" s="24" customFormat="1" x14ac:dyDescent="0.25">
      <c r="A278" s="24" t="s">
        <v>146</v>
      </c>
      <c r="C278" s="24">
        <v>-40.700000000000003</v>
      </c>
      <c r="D278" s="24">
        <v>-42.4</v>
      </c>
      <c r="E278" s="24">
        <v>-40.4</v>
      </c>
      <c r="G278" s="24" t="s">
        <v>341</v>
      </c>
      <c r="J278" s="24">
        <f t="shared" si="75"/>
        <v>1.6999999999999957</v>
      </c>
      <c r="K278" s="24">
        <f t="shared" si="76"/>
        <v>-0.30000000000000426</v>
      </c>
      <c r="L278" s="24">
        <f t="shared" si="77"/>
        <v>-2</v>
      </c>
      <c r="M278" s="24">
        <f t="shared" si="78"/>
        <v>-1.6999999999999957</v>
      </c>
      <c r="N278" s="24">
        <f t="shared" si="79"/>
        <v>0.95990566037735858</v>
      </c>
      <c r="O278" s="24">
        <f t="shared" si="80"/>
        <v>1.0495049504950495</v>
      </c>
      <c r="P278" s="24">
        <f t="shared" si="81"/>
        <v>2.5596290952556305E-2</v>
      </c>
      <c r="Q278" s="24">
        <f t="shared" si="82"/>
        <v>1.0206708782800857</v>
      </c>
      <c r="R278" s="24">
        <f t="shared" si="83"/>
        <v>0.33087633087633084</v>
      </c>
      <c r="S278" s="24">
        <f t="shared" si="84"/>
        <v>0.86506058692746368</v>
      </c>
    </row>
    <row r="279" spans="1:19" s="24" customFormat="1" x14ac:dyDescent="0.25">
      <c r="A279" s="24" t="s">
        <v>146</v>
      </c>
      <c r="C279" s="24">
        <v>-39.200000000000003</v>
      </c>
      <c r="D279" s="24">
        <v>-44.2</v>
      </c>
      <c r="E279" s="24">
        <v>-42.8</v>
      </c>
      <c r="G279" s="24" t="s">
        <v>342</v>
      </c>
      <c r="J279" s="24">
        <f t="shared" si="75"/>
        <v>5</v>
      </c>
      <c r="K279" s="24">
        <f t="shared" si="76"/>
        <v>3.5999999999999943</v>
      </c>
      <c r="L279" s="24">
        <f t="shared" si="77"/>
        <v>-1.4000000000000057</v>
      </c>
      <c r="M279" s="24">
        <f t="shared" si="78"/>
        <v>-5</v>
      </c>
      <c r="N279" s="24">
        <f t="shared" si="79"/>
        <v>0.8868778280542986</v>
      </c>
      <c r="O279" s="24">
        <f t="shared" si="80"/>
        <v>1.0327102803738319</v>
      </c>
      <c r="P279" s="24">
        <f t="shared" si="81"/>
        <v>2.8764056643065385E-2</v>
      </c>
      <c r="Q279" s="24">
        <f t="shared" si="82"/>
        <v>1.0618620533798933</v>
      </c>
      <c r="R279" s="24">
        <f t="shared" si="83"/>
        <v>0.36394557823129242</v>
      </c>
      <c r="S279" s="24">
        <f t="shared" si="84"/>
        <v>0.90795536462809701</v>
      </c>
    </row>
    <row r="280" spans="1:19" s="24" customFormat="1" x14ac:dyDescent="0.25">
      <c r="A280" s="24" t="s">
        <v>146</v>
      </c>
      <c r="C280" s="24">
        <v>-38.9</v>
      </c>
      <c r="D280" s="24">
        <v>-44.3</v>
      </c>
      <c r="E280" s="24">
        <v>-43.3</v>
      </c>
      <c r="G280" s="24" t="s">
        <v>343</v>
      </c>
      <c r="J280" s="24">
        <f t="shared" si="75"/>
        <v>5.3999999999999986</v>
      </c>
      <c r="K280" s="24">
        <f t="shared" si="76"/>
        <v>4.3999999999999986</v>
      </c>
      <c r="L280" s="24">
        <f t="shared" si="77"/>
        <v>-1</v>
      </c>
      <c r="M280" s="24">
        <f t="shared" si="78"/>
        <v>-5.3999999999999986</v>
      </c>
      <c r="N280" s="24">
        <f t="shared" si="79"/>
        <v>0.87810383747178333</v>
      </c>
      <c r="O280" s="24">
        <f t="shared" si="80"/>
        <v>1.0230946882217089</v>
      </c>
      <c r="P280" s="24">
        <f t="shared" si="81"/>
        <v>2.9275513643182375E-2</v>
      </c>
      <c r="Q280" s="24">
        <f t="shared" si="82"/>
        <v>1.0671539161338417</v>
      </c>
      <c r="R280" s="24">
        <f t="shared" si="83"/>
        <v>0.37103684661525277</v>
      </c>
      <c r="S280" s="24">
        <f t="shared" si="84"/>
        <v>0.93379707750692686</v>
      </c>
    </row>
    <row r="281" spans="1:19" s="24" customFormat="1" x14ac:dyDescent="0.25">
      <c r="A281" s="24" t="s">
        <v>146</v>
      </c>
      <c r="C281" s="24">
        <v>-39.1</v>
      </c>
      <c r="D281" s="24">
        <v>-44.2</v>
      </c>
      <c r="E281" s="24">
        <v>-43.3</v>
      </c>
      <c r="G281" s="24" t="s">
        <v>344</v>
      </c>
      <c r="J281" s="24">
        <f t="shared" si="75"/>
        <v>5.1000000000000014</v>
      </c>
      <c r="K281" s="24">
        <f t="shared" si="76"/>
        <v>4.1999999999999957</v>
      </c>
      <c r="L281" s="24">
        <f t="shared" si="77"/>
        <v>-0.90000000000000568</v>
      </c>
      <c r="M281" s="24">
        <f t="shared" si="78"/>
        <v>-5.1000000000000014</v>
      </c>
      <c r="N281" s="24">
        <f t="shared" si="79"/>
        <v>0.88461538461538458</v>
      </c>
      <c r="O281" s="24">
        <f t="shared" si="80"/>
        <v>1.0207852193995381</v>
      </c>
      <c r="P281" s="24">
        <f t="shared" si="81"/>
        <v>2.8911375514288889E-2</v>
      </c>
      <c r="Q281" s="24">
        <f t="shared" si="82"/>
        <v>1.0632190661423899</v>
      </c>
      <c r="R281" s="24">
        <f t="shared" si="83"/>
        <v>0.36913895993179874</v>
      </c>
      <c r="S281" s="24">
        <f t="shared" si="84"/>
        <v>0.94014941687687059</v>
      </c>
    </row>
    <row r="282" spans="1:19" s="24" customFormat="1" x14ac:dyDescent="0.25">
      <c r="A282" s="24" t="s">
        <v>146</v>
      </c>
      <c r="C282" s="24">
        <v>-39.200000000000003</v>
      </c>
      <c r="D282" s="24">
        <v>-44.7</v>
      </c>
      <c r="E282" s="24">
        <v>-44.3</v>
      </c>
      <c r="G282" s="24" t="s">
        <v>345</v>
      </c>
      <c r="J282" s="24">
        <f t="shared" si="75"/>
        <v>5.5</v>
      </c>
      <c r="K282" s="24">
        <f t="shared" si="76"/>
        <v>5.0999999999999943</v>
      </c>
      <c r="L282" s="24">
        <f t="shared" si="77"/>
        <v>-0.40000000000000568</v>
      </c>
      <c r="M282" s="24">
        <f t="shared" si="78"/>
        <v>-5.5</v>
      </c>
      <c r="N282" s="24">
        <f t="shared" si="79"/>
        <v>0.87695749440715887</v>
      </c>
      <c r="O282" s="24">
        <f t="shared" si="80"/>
        <v>1.0090293453724606</v>
      </c>
      <c r="P282" s="24">
        <f t="shared" si="81"/>
        <v>2.908944189920866E-2</v>
      </c>
      <c r="Q282" s="24">
        <f t="shared" si="82"/>
        <v>1.067851170551861</v>
      </c>
      <c r="R282" s="24">
        <f t="shared" si="83"/>
        <v>0.37670068027210885</v>
      </c>
      <c r="S282" s="24">
        <f t="shared" si="84"/>
        <v>0.97339387526721088</v>
      </c>
    </row>
    <row r="283" spans="1:19" s="24" customFormat="1" x14ac:dyDescent="0.25">
      <c r="A283" s="24" t="s">
        <v>146</v>
      </c>
      <c r="C283" s="24">
        <v>-39.299999999999997</v>
      </c>
      <c r="D283" s="24">
        <v>-44.2</v>
      </c>
      <c r="E283" s="24">
        <v>-43.1</v>
      </c>
      <c r="G283" s="24" t="s">
        <v>346</v>
      </c>
      <c r="J283" s="24">
        <f t="shared" si="75"/>
        <v>4.9000000000000057</v>
      </c>
      <c r="K283" s="24">
        <f t="shared" si="76"/>
        <v>3.8000000000000043</v>
      </c>
      <c r="L283" s="24">
        <f t="shared" si="77"/>
        <v>-1.1000000000000014</v>
      </c>
      <c r="M283" s="24">
        <f t="shared" si="78"/>
        <v>-4.9000000000000057</v>
      </c>
      <c r="N283" s="24">
        <f t="shared" si="79"/>
        <v>0.88914027149321251</v>
      </c>
      <c r="O283" s="24">
        <f t="shared" si="80"/>
        <v>1.0255220417633411</v>
      </c>
      <c r="P283" s="24">
        <f t="shared" si="81"/>
        <v>2.861786091201627E-2</v>
      </c>
      <c r="Q283" s="24">
        <f t="shared" si="82"/>
        <v>1.0605102233558332</v>
      </c>
      <c r="R283" s="24">
        <f t="shared" si="83"/>
        <v>0.36556403731976256</v>
      </c>
      <c r="S283" s="24">
        <f t="shared" si="84"/>
        <v>0.92718202272569561</v>
      </c>
    </row>
    <row r="284" spans="1:19" s="24" customFormat="1" x14ac:dyDescent="0.25">
      <c r="A284" s="24" t="s">
        <v>146</v>
      </c>
      <c r="C284" s="24">
        <v>-38</v>
      </c>
      <c r="D284" s="24">
        <v>-43.9</v>
      </c>
      <c r="E284" s="24">
        <v>-42.3</v>
      </c>
      <c r="G284" s="24" t="s">
        <v>347</v>
      </c>
      <c r="J284" s="24">
        <f t="shared" si="75"/>
        <v>5.8999999999999986</v>
      </c>
      <c r="K284" s="24">
        <f t="shared" si="76"/>
        <v>4.2999999999999972</v>
      </c>
      <c r="L284" s="24">
        <f t="shared" si="77"/>
        <v>-1.6000000000000014</v>
      </c>
      <c r="M284" s="24">
        <f t="shared" si="78"/>
        <v>-5.8999999999999986</v>
      </c>
      <c r="N284" s="24">
        <f t="shared" si="79"/>
        <v>0.86560364464692485</v>
      </c>
      <c r="O284" s="24">
        <f t="shared" si="80"/>
        <v>1.0378250591016549</v>
      </c>
      <c r="P284" s="24">
        <f t="shared" si="81"/>
        <v>3.0401662049861496E-2</v>
      </c>
      <c r="Q284" s="24">
        <f t="shared" si="82"/>
        <v>1.0748316881701696</v>
      </c>
      <c r="R284" s="24">
        <f t="shared" si="83"/>
        <v>0.37105263157894736</v>
      </c>
      <c r="S284" s="24">
        <f t="shared" si="84"/>
        <v>0.89459721412753357</v>
      </c>
    </row>
    <row r="285" spans="1:19" s="24" customFormat="1" x14ac:dyDescent="0.25">
      <c r="A285" s="24" t="s">
        <v>146</v>
      </c>
      <c r="C285" s="24">
        <v>-37.700000000000003</v>
      </c>
      <c r="D285" s="24">
        <v>-44.2</v>
      </c>
      <c r="E285" s="24">
        <v>-42.1</v>
      </c>
      <c r="G285" s="24" t="s">
        <v>348</v>
      </c>
      <c r="J285" s="24">
        <f t="shared" si="75"/>
        <v>6.5</v>
      </c>
      <c r="K285" s="24">
        <f t="shared" si="76"/>
        <v>4.3999999999999986</v>
      </c>
      <c r="L285" s="24">
        <f t="shared" si="77"/>
        <v>-2.1000000000000014</v>
      </c>
      <c r="M285" s="24">
        <f t="shared" si="78"/>
        <v>-6.5</v>
      </c>
      <c r="N285" s="24">
        <f t="shared" si="79"/>
        <v>0.8529411764705882</v>
      </c>
      <c r="O285" s="24">
        <f t="shared" si="80"/>
        <v>1.0498812351543942</v>
      </c>
      <c r="P285" s="24">
        <f t="shared" si="81"/>
        <v>3.1098509100887219E-2</v>
      </c>
      <c r="Q285" s="24">
        <f t="shared" si="82"/>
        <v>1.0827805840074194</v>
      </c>
      <c r="R285" s="24">
        <f t="shared" si="83"/>
        <v>0.37223695844385496</v>
      </c>
      <c r="S285" s="24">
        <f t="shared" si="84"/>
        <v>0.86413078925140863</v>
      </c>
    </row>
    <row r="286" spans="1:19" s="24" customFormat="1" x14ac:dyDescent="0.25">
      <c r="A286" s="24" t="s">
        <v>146</v>
      </c>
      <c r="C286" s="24">
        <v>-39.1</v>
      </c>
      <c r="D286" s="24">
        <v>-43.5</v>
      </c>
      <c r="E286" s="24">
        <v>-41</v>
      </c>
      <c r="G286" s="24" t="s">
        <v>349</v>
      </c>
      <c r="J286" s="24">
        <f t="shared" si="75"/>
        <v>4.3999999999999986</v>
      </c>
      <c r="K286" s="24">
        <f t="shared" si="76"/>
        <v>1.8999999999999986</v>
      </c>
      <c r="L286" s="24">
        <f t="shared" si="77"/>
        <v>-2.5</v>
      </c>
      <c r="M286" s="24">
        <f t="shared" si="78"/>
        <v>-4.3999999999999986</v>
      </c>
      <c r="N286" s="24">
        <f t="shared" si="79"/>
        <v>0.89885057471264374</v>
      </c>
      <c r="O286" s="24">
        <f t="shared" si="80"/>
        <v>1.0609756097560976</v>
      </c>
      <c r="P286" s="24">
        <f t="shared" si="81"/>
        <v>2.8453503051392909E-2</v>
      </c>
      <c r="Q286" s="24">
        <f t="shared" si="82"/>
        <v>1.0547663102836868</v>
      </c>
      <c r="R286" s="24">
        <f t="shared" si="83"/>
        <v>0.34953111679454391</v>
      </c>
      <c r="S286" s="24">
        <f t="shared" si="84"/>
        <v>0.83730522108479377</v>
      </c>
    </row>
    <row r="287" spans="1:19" s="24" customFormat="1" x14ac:dyDescent="0.25">
      <c r="A287" s="24" t="s">
        <v>146</v>
      </c>
      <c r="C287" s="24">
        <v>-38.4</v>
      </c>
      <c r="D287" s="24">
        <v>-44.2</v>
      </c>
      <c r="E287" s="24">
        <v>-42.4</v>
      </c>
      <c r="G287" s="24" t="s">
        <v>350</v>
      </c>
      <c r="J287" s="24">
        <f t="shared" si="75"/>
        <v>5.8000000000000043</v>
      </c>
      <c r="K287" s="24">
        <f t="shared" si="76"/>
        <v>4</v>
      </c>
      <c r="L287" s="24">
        <f t="shared" si="77"/>
        <v>-1.8000000000000043</v>
      </c>
      <c r="M287" s="24">
        <f t="shared" si="78"/>
        <v>-5.8000000000000043</v>
      </c>
      <c r="N287" s="24">
        <f t="shared" si="79"/>
        <v>0.86877828054298634</v>
      </c>
      <c r="O287" s="24">
        <f t="shared" si="80"/>
        <v>1.0424528301886793</v>
      </c>
      <c r="P287" s="24">
        <f t="shared" si="81"/>
        <v>2.997504340277778E-2</v>
      </c>
      <c r="Q287" s="24">
        <f t="shared" si="82"/>
        <v>1.0728660991319778</v>
      </c>
      <c r="R287" s="24">
        <f t="shared" si="83"/>
        <v>0.36805555555555558</v>
      </c>
      <c r="S287" s="24">
        <f t="shared" si="84"/>
        <v>0.8827358440135552</v>
      </c>
    </row>
    <row r="288" spans="1:19" s="24" customFormat="1" x14ac:dyDescent="0.25">
      <c r="A288" s="24" t="s">
        <v>146</v>
      </c>
      <c r="C288" s="24">
        <v>-41.1</v>
      </c>
      <c r="D288" s="24">
        <v>-44.9</v>
      </c>
      <c r="E288" s="24">
        <v>-43.3</v>
      </c>
      <c r="G288" s="24" t="s">
        <v>351</v>
      </c>
      <c r="J288" s="24">
        <f t="shared" si="75"/>
        <v>3.7999999999999972</v>
      </c>
      <c r="K288" s="24">
        <f t="shared" si="76"/>
        <v>2.1999999999999957</v>
      </c>
      <c r="L288" s="24">
        <f t="shared" si="77"/>
        <v>-1.6000000000000014</v>
      </c>
      <c r="M288" s="24">
        <f t="shared" si="78"/>
        <v>-3.7999999999999972</v>
      </c>
      <c r="N288" s="24">
        <f t="shared" si="79"/>
        <v>0.91536748329621387</v>
      </c>
      <c r="O288" s="24">
        <f t="shared" si="80"/>
        <v>1.0369515011547346</v>
      </c>
      <c r="P288" s="24">
        <f t="shared" si="81"/>
        <v>2.6580472528578446E-2</v>
      </c>
      <c r="Q288" s="24">
        <f t="shared" si="82"/>
        <v>1.0452068794858624</v>
      </c>
      <c r="R288" s="24">
        <f t="shared" si="83"/>
        <v>0.35117599351175993</v>
      </c>
      <c r="S288" s="24">
        <f t="shared" si="84"/>
        <v>0.89686002304337731</v>
      </c>
    </row>
    <row r="289" spans="1:19" s="24" customFormat="1" x14ac:dyDescent="0.25">
      <c r="A289" s="24" t="s">
        <v>146</v>
      </c>
      <c r="C289" s="24">
        <v>-38.6</v>
      </c>
      <c r="D289" s="24">
        <v>-44.5</v>
      </c>
      <c r="E289" s="24">
        <v>-40.5</v>
      </c>
      <c r="G289" s="24" t="s">
        <v>352</v>
      </c>
      <c r="J289" s="24">
        <f t="shared" si="75"/>
        <v>5.8999999999999986</v>
      </c>
      <c r="K289" s="24">
        <f t="shared" si="76"/>
        <v>1.8999999999999986</v>
      </c>
      <c r="L289" s="24">
        <f t="shared" si="77"/>
        <v>-4</v>
      </c>
      <c r="M289" s="24">
        <f t="shared" si="78"/>
        <v>-5.8999999999999986</v>
      </c>
      <c r="N289" s="24">
        <f t="shared" si="79"/>
        <v>0.86741573033707864</v>
      </c>
      <c r="O289" s="24">
        <f t="shared" si="80"/>
        <v>1.0987654320987654</v>
      </c>
      <c r="P289" s="24">
        <f t="shared" si="81"/>
        <v>2.9866573599291256E-2</v>
      </c>
      <c r="Q289" s="24">
        <f t="shared" si="82"/>
        <v>1.0737084059150521</v>
      </c>
      <c r="R289" s="24">
        <f t="shared" si="83"/>
        <v>0.34974093264248701</v>
      </c>
      <c r="S289" s="24">
        <f t="shared" si="84"/>
        <v>0.75385016929822446</v>
      </c>
    </row>
    <row r="290" spans="1:19" s="24" customFormat="1" x14ac:dyDescent="0.25">
      <c r="A290" s="24" t="s">
        <v>146</v>
      </c>
      <c r="C290" s="24">
        <v>-38.700000000000003</v>
      </c>
      <c r="D290" s="24">
        <v>-45.3</v>
      </c>
      <c r="E290" s="24">
        <v>-39.4</v>
      </c>
      <c r="G290" s="24" t="s">
        <v>353</v>
      </c>
      <c r="J290" s="24">
        <f t="shared" si="75"/>
        <v>6.5999999999999943</v>
      </c>
      <c r="K290" s="24">
        <f t="shared" si="76"/>
        <v>0.69999999999999574</v>
      </c>
      <c r="L290" s="24">
        <f t="shared" si="77"/>
        <v>-5.8999999999999986</v>
      </c>
      <c r="M290" s="24">
        <f t="shared" si="78"/>
        <v>-6.5999999999999943</v>
      </c>
      <c r="N290" s="24">
        <f t="shared" si="79"/>
        <v>0.85430463576158955</v>
      </c>
      <c r="O290" s="24">
        <f t="shared" si="80"/>
        <v>1.149746192893401</v>
      </c>
      <c r="P290" s="24">
        <f t="shared" si="81"/>
        <v>3.0246579732788485E-2</v>
      </c>
      <c r="Q290" s="24">
        <f t="shared" si="82"/>
        <v>1.0819161869844238</v>
      </c>
      <c r="R290" s="24">
        <f t="shared" si="83"/>
        <v>0.33936261843238585</v>
      </c>
      <c r="S290" s="24">
        <f t="shared" si="84"/>
        <v>0.65795176977648062</v>
      </c>
    </row>
    <row r="291" spans="1:19" s="24" customFormat="1" x14ac:dyDescent="0.25">
      <c r="A291" s="24" t="s">
        <v>146</v>
      </c>
      <c r="C291" s="24">
        <v>-38.799999999999997</v>
      </c>
      <c r="D291" s="24">
        <v>-44.6</v>
      </c>
      <c r="E291" s="24">
        <v>-40.5</v>
      </c>
      <c r="G291" s="24" t="s">
        <v>354</v>
      </c>
      <c r="J291" s="24">
        <f t="shared" si="75"/>
        <v>5.8000000000000043</v>
      </c>
      <c r="K291" s="24">
        <f t="shared" si="76"/>
        <v>1.7000000000000028</v>
      </c>
      <c r="L291" s="24">
        <f t="shared" si="77"/>
        <v>-4.1000000000000014</v>
      </c>
      <c r="M291" s="24">
        <f t="shared" si="78"/>
        <v>-5.8000000000000043</v>
      </c>
      <c r="N291" s="24">
        <f t="shared" si="79"/>
        <v>0.8699551569506726</v>
      </c>
      <c r="O291" s="24">
        <f t="shared" si="80"/>
        <v>1.1012345679012345</v>
      </c>
      <c r="P291" s="24">
        <f t="shared" si="81"/>
        <v>2.9625890105218412E-2</v>
      </c>
      <c r="Q291" s="24">
        <f t="shared" si="82"/>
        <v>1.0721401662480865</v>
      </c>
      <c r="R291" s="24">
        <f t="shared" si="83"/>
        <v>0.34793814432989695</v>
      </c>
      <c r="S291" s="24">
        <f t="shared" si="84"/>
        <v>0.7487907891263923</v>
      </c>
    </row>
    <row r="292" spans="1:19" s="24" customFormat="1" x14ac:dyDescent="0.25">
      <c r="A292" s="24" t="s">
        <v>146</v>
      </c>
      <c r="C292" s="24">
        <v>-36.799999999999997</v>
      </c>
      <c r="D292" s="24">
        <v>-42</v>
      </c>
      <c r="E292" s="24">
        <v>-42.6</v>
      </c>
      <c r="G292" s="24" t="s">
        <v>355</v>
      </c>
      <c r="J292" s="24">
        <f t="shared" si="75"/>
        <v>5.2000000000000028</v>
      </c>
      <c r="K292" s="24">
        <f t="shared" si="76"/>
        <v>5.8000000000000043</v>
      </c>
      <c r="L292" s="24">
        <f t="shared" si="77"/>
        <v>0.60000000000000142</v>
      </c>
      <c r="M292" s="24">
        <f t="shared" si="78"/>
        <v>-5.2000000000000028</v>
      </c>
      <c r="N292" s="24">
        <f t="shared" si="79"/>
        <v>0.87619047619047608</v>
      </c>
      <c r="O292" s="24">
        <f t="shared" si="80"/>
        <v>0.9859154929577465</v>
      </c>
      <c r="P292" s="24">
        <f t="shared" si="81"/>
        <v>3.1013705103969759E-2</v>
      </c>
      <c r="Q292" s="24">
        <f t="shared" si="82"/>
        <v>1.0683184674178796</v>
      </c>
      <c r="R292" s="24">
        <f t="shared" si="83"/>
        <v>0.38586956521739135</v>
      </c>
      <c r="S292" s="24">
        <f t="shared" si="84"/>
        <v>1.0434723032069968</v>
      </c>
    </row>
    <row r="293" spans="1:19" s="24" customFormat="1" x14ac:dyDescent="0.25">
      <c r="A293" s="24" t="s">
        <v>146</v>
      </c>
      <c r="C293" s="24">
        <v>-38.200000000000003</v>
      </c>
      <c r="D293" s="24">
        <v>-42.9</v>
      </c>
      <c r="E293" s="24">
        <v>-41.3</v>
      </c>
      <c r="G293" s="24" t="s">
        <v>356</v>
      </c>
      <c r="J293" s="24">
        <f t="shared" si="75"/>
        <v>4.6999999999999957</v>
      </c>
      <c r="K293" s="24">
        <f t="shared" si="76"/>
        <v>3.0999999999999943</v>
      </c>
      <c r="L293" s="24">
        <f t="shared" si="77"/>
        <v>-1.6000000000000014</v>
      </c>
      <c r="M293" s="24">
        <f t="shared" si="78"/>
        <v>-4.6999999999999957</v>
      </c>
      <c r="N293" s="24">
        <f t="shared" si="79"/>
        <v>0.89044289044289049</v>
      </c>
      <c r="O293" s="24">
        <f t="shared" si="80"/>
        <v>1.0387409200968523</v>
      </c>
      <c r="P293" s="24">
        <f t="shared" si="81"/>
        <v>2.9398865162687422E-2</v>
      </c>
      <c r="Q293" s="24">
        <f t="shared" si="82"/>
        <v>1.0597342351810002</v>
      </c>
      <c r="R293" s="24">
        <f t="shared" si="83"/>
        <v>0.36038394415357761</v>
      </c>
      <c r="S293" s="24">
        <f t="shared" si="84"/>
        <v>0.89223299272690426</v>
      </c>
    </row>
    <row r="294" spans="1:19" s="24" customFormat="1" x14ac:dyDescent="0.25">
      <c r="A294" s="24" t="s">
        <v>146</v>
      </c>
      <c r="C294" s="24">
        <v>-36.200000000000003</v>
      </c>
      <c r="D294" s="24">
        <v>-44</v>
      </c>
      <c r="E294" s="24">
        <v>-41.4</v>
      </c>
      <c r="G294" s="24" t="s">
        <v>357</v>
      </c>
      <c r="J294" s="24">
        <f t="shared" si="75"/>
        <v>7.7999999999999972</v>
      </c>
      <c r="K294" s="24">
        <f t="shared" si="76"/>
        <v>5.1999999999999957</v>
      </c>
      <c r="L294" s="24">
        <f t="shared" si="77"/>
        <v>-2.6000000000000014</v>
      </c>
      <c r="M294" s="24">
        <f t="shared" si="78"/>
        <v>-7.7999999999999972</v>
      </c>
      <c r="N294" s="24">
        <f t="shared" si="79"/>
        <v>0.82272727272727275</v>
      </c>
      <c r="O294" s="24">
        <f t="shared" si="80"/>
        <v>1.0628019323671498</v>
      </c>
      <c r="P294" s="24">
        <f t="shared" si="81"/>
        <v>3.3576508653581999E-2</v>
      </c>
      <c r="Q294" s="24">
        <f t="shared" si="82"/>
        <v>1.1024833845730595</v>
      </c>
      <c r="R294" s="24">
        <f t="shared" si="83"/>
        <v>0.38121546961325964</v>
      </c>
      <c r="S294" s="24">
        <f t="shared" si="84"/>
        <v>0.83299614951164536</v>
      </c>
    </row>
    <row r="295" spans="1:19" s="24" customFormat="1" x14ac:dyDescent="0.25">
      <c r="A295" s="24" t="s">
        <v>146</v>
      </c>
      <c r="C295" s="24">
        <v>-40.200000000000003</v>
      </c>
      <c r="D295" s="24">
        <v>-45.4</v>
      </c>
      <c r="E295" s="24">
        <v>-42</v>
      </c>
      <c r="G295" s="24" t="s">
        <v>358</v>
      </c>
      <c r="J295" s="24">
        <f t="shared" si="75"/>
        <v>5.1999999999999957</v>
      </c>
      <c r="K295" s="24">
        <f t="shared" si="76"/>
        <v>1.7999999999999972</v>
      </c>
      <c r="L295" s="24">
        <f t="shared" si="77"/>
        <v>-3.3999999999999986</v>
      </c>
      <c r="M295" s="24">
        <f t="shared" si="78"/>
        <v>-5.1999999999999957</v>
      </c>
      <c r="N295" s="24">
        <f t="shared" si="79"/>
        <v>0.8854625550660794</v>
      </c>
      <c r="O295" s="24">
        <f t="shared" si="80"/>
        <v>1.0809523809523809</v>
      </c>
      <c r="P295" s="24">
        <f t="shared" si="81"/>
        <v>2.8093364025642924E-2</v>
      </c>
      <c r="Q295" s="24">
        <f t="shared" si="82"/>
        <v>1.0627103245150324</v>
      </c>
      <c r="R295" s="24">
        <f t="shared" si="83"/>
        <v>0.34825870646766166</v>
      </c>
      <c r="S295" s="24">
        <f t="shared" si="84"/>
        <v>0.79173585414414882</v>
      </c>
    </row>
    <row r="296" spans="1:19" s="24" customFormat="1" x14ac:dyDescent="0.25">
      <c r="A296" s="24" t="s">
        <v>146</v>
      </c>
      <c r="C296" s="24">
        <v>-39.299999999999997</v>
      </c>
      <c r="D296" s="24">
        <v>-44.1</v>
      </c>
      <c r="E296" s="24">
        <v>-42.9</v>
      </c>
      <c r="G296" s="24" t="s">
        <v>359</v>
      </c>
      <c r="J296" s="24">
        <f t="shared" si="75"/>
        <v>4.8000000000000043</v>
      </c>
      <c r="K296" s="24">
        <f t="shared" si="76"/>
        <v>3.6000000000000014</v>
      </c>
      <c r="L296" s="24">
        <f t="shared" si="77"/>
        <v>-1.2000000000000028</v>
      </c>
      <c r="M296" s="24">
        <f t="shared" si="78"/>
        <v>-4.8000000000000043</v>
      </c>
      <c r="N296" s="24">
        <f t="shared" si="79"/>
        <v>0.89115646258503389</v>
      </c>
      <c r="O296" s="24">
        <f t="shared" si="80"/>
        <v>1.0279720279720281</v>
      </c>
      <c r="P296" s="24">
        <f t="shared" si="81"/>
        <v>2.8553114620360125E-2</v>
      </c>
      <c r="Q296" s="24">
        <f t="shared" si="82"/>
        <v>1.0593098718411684</v>
      </c>
      <c r="R296" s="24">
        <f t="shared" si="83"/>
        <v>0.36386768447837153</v>
      </c>
      <c r="S296" s="24">
        <f t="shared" si="84"/>
        <v>0.92056849580500433</v>
      </c>
    </row>
    <row r="297" spans="1:19" s="24" customFormat="1" x14ac:dyDescent="0.25">
      <c r="A297" s="24" t="s">
        <v>146</v>
      </c>
      <c r="C297" s="24">
        <v>-34.200000000000003</v>
      </c>
      <c r="D297" s="24">
        <v>-43.3</v>
      </c>
      <c r="E297" s="24">
        <v>-40.9</v>
      </c>
      <c r="G297" s="24" t="s">
        <v>360</v>
      </c>
      <c r="J297" s="24">
        <f t="shared" si="75"/>
        <v>9.0999999999999943</v>
      </c>
      <c r="K297" s="24">
        <f t="shared" si="76"/>
        <v>6.6999999999999957</v>
      </c>
      <c r="L297" s="24">
        <f t="shared" si="77"/>
        <v>-2.3999999999999986</v>
      </c>
      <c r="M297" s="24">
        <f t="shared" si="78"/>
        <v>-9.0999999999999943</v>
      </c>
      <c r="N297" s="24">
        <f t="shared" si="79"/>
        <v>0.78983833718244811</v>
      </c>
      <c r="O297" s="24">
        <f t="shared" si="80"/>
        <v>1.058679706601467</v>
      </c>
      <c r="P297" s="24">
        <f t="shared" si="81"/>
        <v>3.7019937758626581E-2</v>
      </c>
      <c r="Q297" s="24">
        <f t="shared" si="82"/>
        <v>1.1252030356095868</v>
      </c>
      <c r="R297" s="24">
        <f t="shared" si="83"/>
        <v>0.39863547758284595</v>
      </c>
      <c r="S297" s="24">
        <f t="shared" si="84"/>
        <v>0.84276450300018835</v>
      </c>
    </row>
    <row r="298" spans="1:19" s="24" customFormat="1" x14ac:dyDescent="0.25">
      <c r="A298" s="24" t="s">
        <v>146</v>
      </c>
      <c r="C298" s="24">
        <v>-38.200000000000003</v>
      </c>
      <c r="D298" s="24">
        <v>-43.5</v>
      </c>
      <c r="E298" s="24">
        <v>-41.2</v>
      </c>
      <c r="G298" s="24" t="s">
        <v>361</v>
      </c>
      <c r="J298" s="24">
        <f t="shared" si="75"/>
        <v>5.2999999999999972</v>
      </c>
      <c r="K298" s="24">
        <f t="shared" si="76"/>
        <v>3</v>
      </c>
      <c r="L298" s="24">
        <f t="shared" si="77"/>
        <v>-2.2999999999999972</v>
      </c>
      <c r="M298" s="24">
        <f t="shared" si="78"/>
        <v>-5.2999999999999972</v>
      </c>
      <c r="N298" s="24">
        <f t="shared" si="79"/>
        <v>0.8781609195402299</v>
      </c>
      <c r="O298" s="24">
        <f t="shared" si="80"/>
        <v>1.0558252427184465</v>
      </c>
      <c r="P298" s="24">
        <f t="shared" si="81"/>
        <v>2.9810038102025708E-2</v>
      </c>
      <c r="Q298" s="24">
        <f t="shared" si="82"/>
        <v>1.067119232090483</v>
      </c>
      <c r="R298" s="24">
        <f t="shared" si="83"/>
        <v>0.35951134380453748</v>
      </c>
      <c r="S298" s="24">
        <f t="shared" si="84"/>
        <v>0.84961833735001979</v>
      </c>
    </row>
    <row r="299" spans="1:19" s="24" customFormat="1" x14ac:dyDescent="0.25">
      <c r="A299" s="24" t="s">
        <v>146</v>
      </c>
      <c r="C299" s="24">
        <v>-39.700000000000003</v>
      </c>
      <c r="D299" s="24">
        <v>-43.9</v>
      </c>
      <c r="E299" s="24">
        <v>-41.8</v>
      </c>
      <c r="G299" s="24" t="s">
        <v>362</v>
      </c>
      <c r="J299" s="24">
        <f t="shared" si="75"/>
        <v>4.1999999999999957</v>
      </c>
      <c r="K299" s="24">
        <f t="shared" si="76"/>
        <v>2.0999999999999943</v>
      </c>
      <c r="L299" s="24">
        <f t="shared" si="77"/>
        <v>-2.1000000000000014</v>
      </c>
      <c r="M299" s="24">
        <f t="shared" si="78"/>
        <v>-4.1999999999999957</v>
      </c>
      <c r="N299" s="24">
        <f t="shared" si="79"/>
        <v>0.90432801822323472</v>
      </c>
      <c r="O299" s="24">
        <f t="shared" si="80"/>
        <v>1.0502392344497609</v>
      </c>
      <c r="P299" s="24">
        <f t="shared" si="81"/>
        <v>2.7853739316917179E-2</v>
      </c>
      <c r="Q299" s="24">
        <f t="shared" si="82"/>
        <v>1.0515671404535289</v>
      </c>
      <c r="R299" s="24">
        <f t="shared" si="83"/>
        <v>0.35096557514693533</v>
      </c>
      <c r="S299" s="24">
        <f t="shared" si="84"/>
        <v>0.8632474111696089</v>
      </c>
    </row>
    <row r="300" spans="1:19" s="24" customFormat="1" x14ac:dyDescent="0.25">
      <c r="A300" s="24" t="s">
        <v>146</v>
      </c>
      <c r="C300" s="24">
        <v>-35.700000000000003</v>
      </c>
      <c r="D300" s="24">
        <v>-40.5</v>
      </c>
      <c r="E300" s="24">
        <v>-39.1</v>
      </c>
      <c r="G300" s="24" t="s">
        <v>363</v>
      </c>
      <c r="J300" s="24">
        <f t="shared" si="75"/>
        <v>4.7999999999999972</v>
      </c>
      <c r="K300" s="24">
        <f t="shared" si="76"/>
        <v>3.3999999999999986</v>
      </c>
      <c r="L300" s="24">
        <f t="shared" si="77"/>
        <v>-1.3999999999999986</v>
      </c>
      <c r="M300" s="24">
        <f t="shared" si="78"/>
        <v>-4.7999999999999972</v>
      </c>
      <c r="N300" s="24">
        <f t="shared" si="79"/>
        <v>0.88148148148148153</v>
      </c>
      <c r="O300" s="24">
        <f t="shared" si="80"/>
        <v>1.0358056265984654</v>
      </c>
      <c r="P300" s="24">
        <f t="shared" si="81"/>
        <v>3.177741684909257E-2</v>
      </c>
      <c r="Q300" s="24">
        <f t="shared" si="82"/>
        <v>1.0651074037450894</v>
      </c>
      <c r="R300" s="24">
        <f t="shared" si="83"/>
        <v>0.36507936507936506</v>
      </c>
      <c r="S300" s="24">
        <f t="shared" si="84"/>
        <v>0.89983980912274364</v>
      </c>
    </row>
    <row r="301" spans="1:19" s="24" customFormat="1" x14ac:dyDescent="0.25">
      <c r="A301" s="24" t="s">
        <v>146</v>
      </c>
      <c r="C301" s="24">
        <v>-36.200000000000003</v>
      </c>
      <c r="D301" s="24">
        <v>-40.5</v>
      </c>
      <c r="E301" s="24">
        <v>-40.6</v>
      </c>
      <c r="G301" s="24" t="s">
        <v>364</v>
      </c>
      <c r="J301" s="24">
        <f t="shared" si="75"/>
        <v>4.2999999999999972</v>
      </c>
      <c r="K301" s="24">
        <f t="shared" si="76"/>
        <v>4.3999999999999986</v>
      </c>
      <c r="L301" s="24">
        <f t="shared" si="77"/>
        <v>0.10000000000000142</v>
      </c>
      <c r="M301" s="24">
        <f t="shared" si="78"/>
        <v>-4.2999999999999972</v>
      </c>
      <c r="N301" s="24">
        <f t="shared" si="79"/>
        <v>0.89382716049382727</v>
      </c>
      <c r="O301" s="24">
        <f t="shared" si="80"/>
        <v>0.99753694581280783</v>
      </c>
      <c r="P301" s="24">
        <f t="shared" si="81"/>
        <v>3.090565001068343E-2</v>
      </c>
      <c r="Q301" s="24">
        <f t="shared" si="82"/>
        <v>1.0577261131251039</v>
      </c>
      <c r="R301" s="24">
        <f t="shared" si="83"/>
        <v>0.37384898710865561</v>
      </c>
      <c r="S301" s="24">
        <f t="shared" si="84"/>
        <v>1.0074257123556518</v>
      </c>
    </row>
    <row r="302" spans="1:19" s="24" customFormat="1" x14ac:dyDescent="0.25">
      <c r="A302" s="24" t="s">
        <v>146</v>
      </c>
      <c r="C302" s="24">
        <v>-37.6</v>
      </c>
      <c r="D302" s="24">
        <v>-43.1</v>
      </c>
      <c r="E302" s="24">
        <v>-40.9</v>
      </c>
      <c r="G302" s="24" t="s">
        <v>365</v>
      </c>
      <c r="J302" s="24">
        <f t="shared" si="75"/>
        <v>5.5</v>
      </c>
      <c r="K302" s="24">
        <f t="shared" si="76"/>
        <v>3.2999999999999972</v>
      </c>
      <c r="L302" s="24">
        <f t="shared" si="77"/>
        <v>-2.2000000000000028</v>
      </c>
      <c r="M302" s="24">
        <f t="shared" si="78"/>
        <v>-5.5</v>
      </c>
      <c r="N302" s="24">
        <f t="shared" si="79"/>
        <v>0.87238979118329463</v>
      </c>
      <c r="O302" s="24">
        <f t="shared" si="80"/>
        <v>1.0537897310513449</v>
      </c>
      <c r="P302" s="24">
        <f t="shared" si="81"/>
        <v>3.0486079674060657E-2</v>
      </c>
      <c r="Q302" s="24">
        <f t="shared" si="82"/>
        <v>1.0706430757935534</v>
      </c>
      <c r="R302" s="24">
        <f t="shared" si="83"/>
        <v>0.36258865248226946</v>
      </c>
      <c r="S302" s="24">
        <f t="shared" si="84"/>
        <v>0.85455124952801198</v>
      </c>
    </row>
    <row r="303" spans="1:19" s="24" customFormat="1" x14ac:dyDescent="0.25">
      <c r="A303" s="24" t="s">
        <v>146</v>
      </c>
      <c r="C303" s="24">
        <v>-38</v>
      </c>
      <c r="D303" s="24">
        <v>-42.9</v>
      </c>
      <c r="E303" s="24">
        <v>-42.1</v>
      </c>
      <c r="G303" s="24" t="s">
        <v>366</v>
      </c>
      <c r="J303" s="24">
        <f t="shared" si="75"/>
        <v>4.8999999999999986</v>
      </c>
      <c r="K303" s="24">
        <f t="shared" si="76"/>
        <v>4.1000000000000014</v>
      </c>
      <c r="L303" s="24">
        <f t="shared" si="77"/>
        <v>-0.79999999999999716</v>
      </c>
      <c r="M303" s="24">
        <f t="shared" si="78"/>
        <v>-4.8999999999999986</v>
      </c>
      <c r="N303" s="24">
        <f t="shared" si="79"/>
        <v>0.88578088578088576</v>
      </c>
      <c r="O303" s="24">
        <f t="shared" si="80"/>
        <v>1.019002375296912</v>
      </c>
      <c r="P303" s="24">
        <f t="shared" si="81"/>
        <v>2.9709141274238227E-2</v>
      </c>
      <c r="Q303" s="24">
        <f t="shared" si="82"/>
        <v>1.0625193496690084</v>
      </c>
      <c r="R303" s="24">
        <f t="shared" si="83"/>
        <v>0.36929824561403507</v>
      </c>
      <c r="S303" s="24">
        <f t="shared" si="84"/>
        <v>0.94509270503206655</v>
      </c>
    </row>
    <row r="304" spans="1:19" s="24" customFormat="1" x14ac:dyDescent="0.25">
      <c r="A304" s="24" t="s">
        <v>146</v>
      </c>
      <c r="C304" s="24">
        <v>-38.700000000000003</v>
      </c>
      <c r="D304" s="24">
        <v>-42.8</v>
      </c>
      <c r="E304" s="24">
        <v>-42.2</v>
      </c>
      <c r="G304" s="24" t="s">
        <v>367</v>
      </c>
      <c r="J304" s="24">
        <f t="shared" si="75"/>
        <v>4.0999999999999943</v>
      </c>
      <c r="K304" s="24">
        <f t="shared" si="76"/>
        <v>3.5</v>
      </c>
      <c r="L304" s="24">
        <f t="shared" si="77"/>
        <v>-0.59999999999999432</v>
      </c>
      <c r="M304" s="24">
        <f t="shared" si="78"/>
        <v>-4.0999999999999943</v>
      </c>
      <c r="N304" s="24">
        <f t="shared" si="79"/>
        <v>0.90420560747663559</v>
      </c>
      <c r="O304" s="24">
        <f t="shared" si="80"/>
        <v>1.0142180094786728</v>
      </c>
      <c r="P304" s="24">
        <f t="shared" si="81"/>
        <v>2.8577342440691992E-2</v>
      </c>
      <c r="Q304" s="24">
        <f t="shared" si="82"/>
        <v>1.051638318270488</v>
      </c>
      <c r="R304" s="24">
        <f t="shared" si="83"/>
        <v>0.36347975882859607</v>
      </c>
      <c r="S304" s="24">
        <f t="shared" si="84"/>
        <v>0.95853074136989525</v>
      </c>
    </row>
    <row r="305" spans="1:19" s="24" customFormat="1" x14ac:dyDescent="0.25">
      <c r="A305" s="24" t="s">
        <v>146</v>
      </c>
      <c r="C305" s="24">
        <v>-37.4</v>
      </c>
      <c r="D305" s="24">
        <v>-43.1</v>
      </c>
      <c r="E305" s="24">
        <v>-42</v>
      </c>
      <c r="G305" s="24" t="s">
        <v>368</v>
      </c>
      <c r="J305" s="24">
        <f t="shared" si="75"/>
        <v>5.7000000000000028</v>
      </c>
      <c r="K305" s="24">
        <f t="shared" si="76"/>
        <v>4.6000000000000014</v>
      </c>
      <c r="L305" s="24">
        <f t="shared" si="77"/>
        <v>-1.1000000000000014</v>
      </c>
      <c r="M305" s="24">
        <f t="shared" si="78"/>
        <v>-5.7000000000000028</v>
      </c>
      <c r="N305" s="24">
        <f t="shared" si="79"/>
        <v>0.86774941995359622</v>
      </c>
      <c r="O305" s="24">
        <f t="shared" si="80"/>
        <v>1.0261904761904763</v>
      </c>
      <c r="P305" s="24">
        <f t="shared" si="81"/>
        <v>3.0813005805141697E-2</v>
      </c>
      <c r="Q305" s="24">
        <f t="shared" si="82"/>
        <v>1.0735019408982454</v>
      </c>
      <c r="R305" s="24">
        <f t="shared" si="83"/>
        <v>0.37433155080213903</v>
      </c>
      <c r="S305" s="24">
        <f t="shared" si="84"/>
        <v>0.92537137414713877</v>
      </c>
    </row>
    <row r="306" spans="1:19" s="24" customFormat="1" x14ac:dyDescent="0.25">
      <c r="A306" s="24" t="s">
        <v>146</v>
      </c>
      <c r="C306" s="24">
        <v>-37.200000000000003</v>
      </c>
      <c r="D306" s="24">
        <v>-41.3</v>
      </c>
      <c r="E306" s="24">
        <v>-40.9</v>
      </c>
      <c r="G306" s="24" t="s">
        <v>369</v>
      </c>
      <c r="J306" s="24">
        <f t="shared" si="75"/>
        <v>4.0999999999999943</v>
      </c>
      <c r="K306" s="24">
        <f t="shared" si="76"/>
        <v>3.6999999999999957</v>
      </c>
      <c r="L306" s="24">
        <f t="shared" si="77"/>
        <v>-0.39999999999999858</v>
      </c>
      <c r="M306" s="24">
        <f t="shared" si="78"/>
        <v>-4.0999999999999943</v>
      </c>
      <c r="N306" s="24">
        <f t="shared" si="79"/>
        <v>0.90072639225181617</v>
      </c>
      <c r="O306" s="24">
        <f t="shared" si="80"/>
        <v>1.0097799511002445</v>
      </c>
      <c r="P306" s="24">
        <f t="shared" si="81"/>
        <v>2.984449069256561E-2</v>
      </c>
      <c r="Q306" s="24">
        <f t="shared" si="82"/>
        <v>1.0536674303419655</v>
      </c>
      <c r="R306" s="24">
        <f t="shared" si="83"/>
        <v>0.36648745519713261</v>
      </c>
      <c r="S306" s="24">
        <f t="shared" si="84"/>
        <v>0.97122481245900261</v>
      </c>
    </row>
    <row r="307" spans="1:19" s="24" customFormat="1" x14ac:dyDescent="0.25">
      <c r="A307" s="24" t="s">
        <v>146</v>
      </c>
      <c r="C307" s="24">
        <v>-36.6</v>
      </c>
      <c r="D307" s="24">
        <v>-42.1</v>
      </c>
      <c r="E307" s="24">
        <v>-40.5</v>
      </c>
      <c r="G307" s="24" t="s">
        <v>370</v>
      </c>
      <c r="J307" s="24">
        <f t="shared" si="75"/>
        <v>5.5</v>
      </c>
      <c r="K307" s="24">
        <f t="shared" si="76"/>
        <v>3.8999999999999986</v>
      </c>
      <c r="L307" s="24">
        <f t="shared" si="77"/>
        <v>-1.6000000000000014</v>
      </c>
      <c r="M307" s="24">
        <f t="shared" si="78"/>
        <v>-5.5</v>
      </c>
      <c r="N307" s="24">
        <f t="shared" si="79"/>
        <v>0.86935866983372923</v>
      </c>
      <c r="O307" s="24">
        <f t="shared" si="80"/>
        <v>1.0395061728395063</v>
      </c>
      <c r="P307" s="24">
        <f t="shared" si="81"/>
        <v>3.1428230165128843E-2</v>
      </c>
      <c r="Q307" s="24">
        <f t="shared" si="82"/>
        <v>1.0725079132779003</v>
      </c>
      <c r="R307" s="24">
        <f t="shared" si="83"/>
        <v>0.36885245901639346</v>
      </c>
      <c r="S307" s="24">
        <f t="shared" si="84"/>
        <v>0.8902639388394783</v>
      </c>
    </row>
    <row r="308" spans="1:19" s="24" customFormat="1" x14ac:dyDescent="0.25">
      <c r="A308" s="24" t="s">
        <v>146</v>
      </c>
      <c r="C308" s="24">
        <v>-38.299999999999997</v>
      </c>
      <c r="D308" s="24">
        <v>-42.2</v>
      </c>
      <c r="E308" s="24">
        <v>-40.299999999999997</v>
      </c>
      <c r="G308" s="24" t="s">
        <v>371</v>
      </c>
      <c r="J308" s="24">
        <f t="shared" si="75"/>
        <v>3.9000000000000057</v>
      </c>
      <c r="K308" s="24">
        <f t="shared" si="76"/>
        <v>2</v>
      </c>
      <c r="L308" s="24">
        <f t="shared" si="77"/>
        <v>-1.9000000000000057</v>
      </c>
      <c r="M308" s="24">
        <f t="shared" si="78"/>
        <v>-3.9000000000000057</v>
      </c>
      <c r="N308" s="24">
        <f t="shared" si="79"/>
        <v>0.90758293838862547</v>
      </c>
      <c r="O308" s="24">
        <f t="shared" si="80"/>
        <v>1.0471464019851118</v>
      </c>
      <c r="P308" s="24">
        <f t="shared" si="81"/>
        <v>2.8768346638125563E-2</v>
      </c>
      <c r="Q308" s="24">
        <f t="shared" si="82"/>
        <v>1.0496797970048815</v>
      </c>
      <c r="R308" s="24">
        <f t="shared" si="83"/>
        <v>0.35073977371627502</v>
      </c>
      <c r="S308" s="24">
        <f t="shared" si="84"/>
        <v>0.87091904070830395</v>
      </c>
    </row>
    <row r="309" spans="1:19" s="24" customFormat="1" x14ac:dyDescent="0.25">
      <c r="A309" s="24" t="s">
        <v>146</v>
      </c>
      <c r="C309" s="24">
        <v>-38.700000000000003</v>
      </c>
      <c r="D309" s="24">
        <v>-43.1</v>
      </c>
      <c r="E309" s="24">
        <v>-41.7</v>
      </c>
      <c r="G309" s="24" t="s">
        <v>372</v>
      </c>
      <c r="J309" s="24">
        <f t="shared" si="75"/>
        <v>4.3999999999999986</v>
      </c>
      <c r="K309" s="24">
        <f t="shared" si="76"/>
        <v>3</v>
      </c>
      <c r="L309" s="24">
        <f t="shared" si="77"/>
        <v>-1.3999999999999986</v>
      </c>
      <c r="M309" s="24">
        <f t="shared" si="78"/>
        <v>-4.3999999999999986</v>
      </c>
      <c r="N309" s="24">
        <f t="shared" si="79"/>
        <v>0.89791183294663579</v>
      </c>
      <c r="O309" s="24">
        <f t="shared" si="80"/>
        <v>1.0335731414868106</v>
      </c>
      <c r="P309" s="24">
        <f t="shared" si="81"/>
        <v>2.8777650915743573E-2</v>
      </c>
      <c r="Q309" s="24">
        <f t="shared" si="82"/>
        <v>1.0553175306225497</v>
      </c>
      <c r="R309" s="24">
        <f t="shared" si="83"/>
        <v>0.35917312661498707</v>
      </c>
      <c r="S309" s="24">
        <f t="shared" si="84"/>
        <v>0.90568328879944049</v>
      </c>
    </row>
    <row r="310" spans="1:19" s="24" customFormat="1" x14ac:dyDescent="0.25">
      <c r="A310" s="24" t="s">
        <v>146</v>
      </c>
      <c r="C310" s="24">
        <v>-41.3</v>
      </c>
      <c r="D310" s="24">
        <v>-42.9</v>
      </c>
      <c r="E310" s="24">
        <v>-43.5</v>
      </c>
      <c r="G310" s="24" t="s">
        <v>373</v>
      </c>
      <c r="J310" s="24">
        <f t="shared" si="75"/>
        <v>1.6000000000000014</v>
      </c>
      <c r="K310" s="24">
        <f t="shared" si="76"/>
        <v>2.2000000000000028</v>
      </c>
      <c r="L310" s="24">
        <f t="shared" si="77"/>
        <v>0.60000000000000142</v>
      </c>
      <c r="M310" s="24">
        <f t="shared" si="78"/>
        <v>-1.6000000000000014</v>
      </c>
      <c r="N310" s="24">
        <f t="shared" si="79"/>
        <v>0.96270396270396263</v>
      </c>
      <c r="O310" s="24">
        <f t="shared" si="80"/>
        <v>0.98620689655172411</v>
      </c>
      <c r="P310" s="24">
        <f t="shared" si="81"/>
        <v>2.5151111866751872E-2</v>
      </c>
      <c r="Q310" s="24">
        <f t="shared" si="82"/>
        <v>1.0191864010556912</v>
      </c>
      <c r="R310" s="24">
        <f t="shared" si="83"/>
        <v>0.35108958837772403</v>
      </c>
      <c r="S310" s="24">
        <f t="shared" si="84"/>
        <v>1.0425476035041294</v>
      </c>
    </row>
    <row r="311" spans="1:19" s="24" customFormat="1" x14ac:dyDescent="0.25">
      <c r="A311" s="24" t="s">
        <v>146</v>
      </c>
      <c r="C311" s="24">
        <v>-37.200000000000003</v>
      </c>
      <c r="D311" s="24">
        <v>-45.2</v>
      </c>
      <c r="E311" s="24">
        <v>-43.2</v>
      </c>
      <c r="G311" s="24" t="s">
        <v>374</v>
      </c>
      <c r="J311" s="24">
        <f t="shared" si="75"/>
        <v>8</v>
      </c>
      <c r="K311" s="24">
        <f t="shared" si="76"/>
        <v>6</v>
      </c>
      <c r="L311" s="24">
        <f t="shared" si="77"/>
        <v>-2</v>
      </c>
      <c r="M311" s="24">
        <f t="shared" si="78"/>
        <v>-8</v>
      </c>
      <c r="N311" s="24">
        <f t="shared" si="79"/>
        <v>0.82300884955752218</v>
      </c>
      <c r="O311" s="24">
        <f t="shared" si="80"/>
        <v>1.0462962962962963</v>
      </c>
      <c r="P311" s="24">
        <f t="shared" si="81"/>
        <v>3.2662735576367209E-2</v>
      </c>
      <c r="Q311" s="24">
        <f t="shared" si="82"/>
        <v>1.1022947715746729</v>
      </c>
      <c r="R311" s="24">
        <f t="shared" si="83"/>
        <v>0.38709677419354843</v>
      </c>
      <c r="S311" s="24">
        <f t="shared" si="84"/>
        <v>0.87304360602316045</v>
      </c>
    </row>
    <row r="312" spans="1:19" s="24" customFormat="1" x14ac:dyDescent="0.25">
      <c r="A312" s="24" t="s">
        <v>146</v>
      </c>
      <c r="C312" s="24">
        <v>-36.200000000000003</v>
      </c>
      <c r="D312" s="24">
        <v>-43.5</v>
      </c>
      <c r="E312" s="24">
        <v>-41.8</v>
      </c>
      <c r="G312" s="24" t="s">
        <v>375</v>
      </c>
      <c r="J312" s="24">
        <f t="shared" si="75"/>
        <v>7.2999999999999972</v>
      </c>
      <c r="K312" s="24">
        <f t="shared" si="76"/>
        <v>5.5999999999999943</v>
      </c>
      <c r="L312" s="24">
        <f t="shared" si="77"/>
        <v>-1.7000000000000028</v>
      </c>
      <c r="M312" s="24">
        <f t="shared" si="78"/>
        <v>-7.2999999999999972</v>
      </c>
      <c r="N312" s="24">
        <f t="shared" si="79"/>
        <v>0.83218390804597708</v>
      </c>
      <c r="O312" s="24">
        <f t="shared" si="80"/>
        <v>1.0406698564593302</v>
      </c>
      <c r="P312" s="24">
        <f t="shared" si="81"/>
        <v>3.3194957418882197E-2</v>
      </c>
      <c r="Q312" s="24">
        <f t="shared" si="82"/>
        <v>1.0962013768297938</v>
      </c>
      <c r="R312" s="24">
        <f t="shared" si="83"/>
        <v>0.38489871086556166</v>
      </c>
      <c r="S312" s="24">
        <f t="shared" si="84"/>
        <v>0.88728078080130224</v>
      </c>
    </row>
    <row r="313" spans="1:19" s="24" customFormat="1" x14ac:dyDescent="0.25">
      <c r="A313" s="24" t="s">
        <v>146</v>
      </c>
      <c r="C313" s="24">
        <v>-37.700000000000003</v>
      </c>
      <c r="D313" s="24">
        <v>-42</v>
      </c>
      <c r="E313" s="24">
        <v>-40.299999999999997</v>
      </c>
      <c r="G313" s="24" t="s">
        <v>376</v>
      </c>
      <c r="J313" s="24">
        <f t="shared" si="75"/>
        <v>4.2999999999999972</v>
      </c>
      <c r="K313" s="24">
        <f t="shared" si="76"/>
        <v>2.5999999999999943</v>
      </c>
      <c r="L313" s="24">
        <f t="shared" si="77"/>
        <v>-1.7000000000000028</v>
      </c>
      <c r="M313" s="24">
        <f t="shared" si="78"/>
        <v>-4.2999999999999972</v>
      </c>
      <c r="N313" s="24">
        <f t="shared" si="79"/>
        <v>0.89761904761904765</v>
      </c>
      <c r="O313" s="24">
        <f t="shared" si="80"/>
        <v>1.0421836228287842</v>
      </c>
      <c r="P313" s="24">
        <f t="shared" si="81"/>
        <v>2.9550619507630389E-2</v>
      </c>
      <c r="Q313" s="24">
        <f t="shared" si="82"/>
        <v>1.0554896282946913</v>
      </c>
      <c r="R313" s="24">
        <f t="shared" si="83"/>
        <v>0.35632183908045972</v>
      </c>
      <c r="S313" s="24">
        <f t="shared" si="84"/>
        <v>0.88342008152467311</v>
      </c>
    </row>
    <row r="314" spans="1:19" s="24" customFormat="1" x14ac:dyDescent="0.25">
      <c r="A314" s="24" t="s">
        <v>146</v>
      </c>
      <c r="C314" s="24">
        <v>-38.4</v>
      </c>
      <c r="D314" s="24">
        <v>-42.8</v>
      </c>
      <c r="E314" s="24">
        <v>-43.2</v>
      </c>
      <c r="G314" s="24" t="s">
        <v>377</v>
      </c>
      <c r="J314" s="24">
        <f t="shared" si="75"/>
        <v>4.3999999999999986</v>
      </c>
      <c r="K314" s="24">
        <f t="shared" si="76"/>
        <v>4.8000000000000043</v>
      </c>
      <c r="L314" s="24">
        <f t="shared" si="77"/>
        <v>0.40000000000000568</v>
      </c>
      <c r="M314" s="24">
        <f t="shared" si="78"/>
        <v>-4.3999999999999986</v>
      </c>
      <c r="N314" s="24">
        <f t="shared" si="79"/>
        <v>0.89719626168224298</v>
      </c>
      <c r="O314" s="24">
        <f t="shared" si="80"/>
        <v>0.99074074074074059</v>
      </c>
      <c r="P314" s="24">
        <f t="shared" si="81"/>
        <v>2.9025607638888888E-2</v>
      </c>
      <c r="Q314" s="24">
        <f t="shared" si="82"/>
        <v>1.0557382882766606</v>
      </c>
      <c r="R314" s="24">
        <f t="shared" si="83"/>
        <v>0.37500000000000006</v>
      </c>
      <c r="S314" s="24">
        <f t="shared" si="84"/>
        <v>1.0283002310939293</v>
      </c>
    </row>
    <row r="315" spans="1:19" s="24" customFormat="1" x14ac:dyDescent="0.25">
      <c r="A315" s="24" t="s">
        <v>146</v>
      </c>
      <c r="C315" s="24">
        <v>-36.700000000000003</v>
      </c>
      <c r="D315" s="24">
        <v>-41.4</v>
      </c>
      <c r="E315" s="24">
        <v>-40</v>
      </c>
      <c r="G315" s="24" t="s">
        <v>378</v>
      </c>
      <c r="J315" s="24">
        <f t="shared" si="75"/>
        <v>4.6999999999999957</v>
      </c>
      <c r="K315" s="24">
        <f t="shared" si="76"/>
        <v>3.2999999999999972</v>
      </c>
      <c r="L315" s="24">
        <f t="shared" si="77"/>
        <v>-1.3999999999999986</v>
      </c>
      <c r="M315" s="24">
        <f t="shared" si="78"/>
        <v>-4.6999999999999957</v>
      </c>
      <c r="N315" s="24">
        <f t="shared" si="79"/>
        <v>0.88647342995169087</v>
      </c>
      <c r="O315" s="24">
        <f t="shared" si="80"/>
        <v>1.0349999999999999</v>
      </c>
      <c r="P315" s="24">
        <f t="shared" si="81"/>
        <v>3.0737476705595852E-2</v>
      </c>
      <c r="Q315" s="24">
        <f t="shared" si="82"/>
        <v>1.0621042298641727</v>
      </c>
      <c r="R315" s="24">
        <f t="shared" si="83"/>
        <v>0.36330608537693004</v>
      </c>
      <c r="S315" s="24">
        <f t="shared" si="84"/>
        <v>0.90194270566802237</v>
      </c>
    </row>
    <row r="316" spans="1:19" s="24" customFormat="1" x14ac:dyDescent="0.25">
      <c r="A316" s="24" t="s">
        <v>146</v>
      </c>
      <c r="C316" s="24">
        <v>-35.700000000000003</v>
      </c>
      <c r="D316" s="24">
        <v>-40.4</v>
      </c>
      <c r="E316" s="24">
        <v>-40.4</v>
      </c>
      <c r="G316" s="24" t="s">
        <v>379</v>
      </c>
      <c r="J316" s="24">
        <f t="shared" si="75"/>
        <v>4.6999999999999957</v>
      </c>
      <c r="K316" s="24">
        <f t="shared" si="76"/>
        <v>4.6999999999999957</v>
      </c>
      <c r="L316" s="24">
        <f t="shared" si="77"/>
        <v>0</v>
      </c>
      <c r="M316" s="24">
        <f t="shared" si="78"/>
        <v>-4.6999999999999957</v>
      </c>
      <c r="N316" s="24">
        <f t="shared" si="79"/>
        <v>0.88366336633663378</v>
      </c>
      <c r="O316" s="24">
        <f t="shared" si="80"/>
        <v>1</v>
      </c>
      <c r="P316" s="24">
        <f t="shared" si="81"/>
        <v>3.1698954091440489E-2</v>
      </c>
      <c r="Q316" s="24">
        <f t="shared" si="82"/>
        <v>1.0637916436334822</v>
      </c>
      <c r="R316" s="24">
        <f t="shared" si="83"/>
        <v>0.37721755368814192</v>
      </c>
      <c r="S316" s="24">
        <f t="shared" si="84"/>
        <v>1</v>
      </c>
    </row>
    <row r="317" spans="1:19" s="24" customFormat="1" x14ac:dyDescent="0.25">
      <c r="A317" s="24" t="s">
        <v>146</v>
      </c>
      <c r="C317" s="24">
        <v>-37.299999999999997</v>
      </c>
      <c r="D317" s="24">
        <v>-44.2</v>
      </c>
      <c r="E317" s="24">
        <v>-42.3</v>
      </c>
      <c r="G317" s="24" t="s">
        <v>380</v>
      </c>
      <c r="J317" s="24">
        <f t="shared" si="75"/>
        <v>6.9000000000000057</v>
      </c>
      <c r="K317" s="24">
        <f t="shared" si="76"/>
        <v>5</v>
      </c>
      <c r="L317" s="24">
        <f t="shared" si="77"/>
        <v>-1.9000000000000057</v>
      </c>
      <c r="M317" s="24">
        <f t="shared" si="78"/>
        <v>-6.9000000000000057</v>
      </c>
      <c r="N317" s="24">
        <f t="shared" si="79"/>
        <v>0.84389140271493202</v>
      </c>
      <c r="O317" s="24">
        <f t="shared" si="80"/>
        <v>1.0449172576832153</v>
      </c>
      <c r="P317" s="24">
        <f t="shared" si="81"/>
        <v>3.1769077618612952E-2</v>
      </c>
      <c r="Q317" s="24">
        <f t="shared" si="82"/>
        <v>1.088570895796072</v>
      </c>
      <c r="R317" s="24">
        <f t="shared" si="83"/>
        <v>0.37801608579088475</v>
      </c>
      <c r="S317" s="24">
        <f t="shared" si="84"/>
        <v>0.8765047905471447</v>
      </c>
    </row>
    <row r="318" spans="1:19" s="24" customFormat="1" x14ac:dyDescent="0.25">
      <c r="A318" s="24" t="s">
        <v>146</v>
      </c>
      <c r="C318" s="24">
        <v>-37.4</v>
      </c>
      <c r="D318" s="24">
        <v>-42.9</v>
      </c>
      <c r="E318" s="24">
        <v>-42.8</v>
      </c>
      <c r="G318" s="24" t="s">
        <v>381</v>
      </c>
      <c r="J318" s="24">
        <f t="shared" si="75"/>
        <v>5.5</v>
      </c>
      <c r="K318" s="24">
        <f t="shared" si="76"/>
        <v>5.3999999999999986</v>
      </c>
      <c r="L318" s="24">
        <f t="shared" si="77"/>
        <v>-0.10000000000000142</v>
      </c>
      <c r="M318" s="24">
        <f t="shared" si="78"/>
        <v>-5.5</v>
      </c>
      <c r="N318" s="24">
        <f t="shared" si="79"/>
        <v>0.87179487179487181</v>
      </c>
      <c r="O318" s="24">
        <f t="shared" si="80"/>
        <v>1.002336448598131</v>
      </c>
      <c r="P318" s="24">
        <f t="shared" si="81"/>
        <v>3.0670022019502988E-2</v>
      </c>
      <c r="Q318" s="24">
        <f t="shared" si="82"/>
        <v>1.0710083209431249</v>
      </c>
      <c r="R318" s="24">
        <f t="shared" si="83"/>
        <v>0.38146167557932259</v>
      </c>
      <c r="S318" s="24">
        <f t="shared" si="84"/>
        <v>0.99302328105692561</v>
      </c>
    </row>
    <row r="319" spans="1:19" s="24" customFormat="1" x14ac:dyDescent="0.25">
      <c r="A319" s="24" t="s">
        <v>146</v>
      </c>
      <c r="C319" s="24">
        <v>-36.1</v>
      </c>
      <c r="D319" s="24">
        <v>-43.7</v>
      </c>
      <c r="E319" s="24">
        <v>-42.4</v>
      </c>
      <c r="G319" s="24" t="s">
        <v>382</v>
      </c>
      <c r="J319" s="24">
        <f t="shared" si="75"/>
        <v>7.6000000000000014</v>
      </c>
      <c r="K319" s="24">
        <f t="shared" si="76"/>
        <v>6.2999999999999972</v>
      </c>
      <c r="L319" s="24">
        <f t="shared" si="77"/>
        <v>-1.3000000000000043</v>
      </c>
      <c r="M319" s="24">
        <f t="shared" si="78"/>
        <v>-7.6000000000000014</v>
      </c>
      <c r="N319" s="24">
        <f t="shared" si="79"/>
        <v>0.82608695652173914</v>
      </c>
      <c r="O319" s="24">
        <f t="shared" si="80"/>
        <v>1.0306603773584906</v>
      </c>
      <c r="P319" s="24">
        <f t="shared" si="81"/>
        <v>3.3532584924916169E-2</v>
      </c>
      <c r="Q319" s="24">
        <f t="shared" si="82"/>
        <v>1.1002392084403616</v>
      </c>
      <c r="R319" s="24">
        <f t="shared" si="83"/>
        <v>0.39150507848568789</v>
      </c>
      <c r="S319" s="24">
        <f t="shared" si="84"/>
        <v>0.91338370384746059</v>
      </c>
    </row>
    <row r="320" spans="1:19" s="24" customFormat="1" x14ac:dyDescent="0.25">
      <c r="A320" s="24" t="s">
        <v>146</v>
      </c>
      <c r="C320" s="24">
        <v>-37.700000000000003</v>
      </c>
      <c r="D320" s="24">
        <v>-41.9</v>
      </c>
      <c r="E320" s="24">
        <v>-42.3</v>
      </c>
      <c r="G320" s="24" t="s">
        <v>383</v>
      </c>
      <c r="J320" s="24">
        <f t="shared" si="75"/>
        <v>4.1999999999999957</v>
      </c>
      <c r="K320" s="24">
        <f t="shared" si="76"/>
        <v>4.5999999999999943</v>
      </c>
      <c r="L320" s="24">
        <f t="shared" si="77"/>
        <v>0.39999999999999858</v>
      </c>
      <c r="M320" s="24">
        <f t="shared" si="78"/>
        <v>-4.1999999999999957</v>
      </c>
      <c r="N320" s="24">
        <f t="shared" si="79"/>
        <v>0.89976133651551327</v>
      </c>
      <c r="O320" s="24">
        <f t="shared" si="80"/>
        <v>0.99054373522458627</v>
      </c>
      <c r="P320" s="24">
        <f t="shared" si="81"/>
        <v>2.9480260889755076E-2</v>
      </c>
      <c r="Q320" s="24">
        <f t="shared" si="82"/>
        <v>1.0542323441935209</v>
      </c>
      <c r="R320" s="24">
        <f t="shared" si="83"/>
        <v>0.37400530503978774</v>
      </c>
      <c r="S320" s="24">
        <f t="shared" si="84"/>
        <v>1.0289138974181626</v>
      </c>
    </row>
    <row r="321" spans="1:19" s="24" customFormat="1" x14ac:dyDescent="0.25">
      <c r="A321" s="24" t="s">
        <v>146</v>
      </c>
      <c r="C321" s="24">
        <v>-38.1</v>
      </c>
      <c r="D321" s="24">
        <v>-43.8</v>
      </c>
      <c r="E321" s="24">
        <v>-42.3</v>
      </c>
      <c r="G321" s="24" t="s">
        <v>384</v>
      </c>
      <c r="J321" s="24">
        <f t="shared" si="75"/>
        <v>5.6999999999999957</v>
      </c>
      <c r="K321" s="24">
        <f t="shared" si="76"/>
        <v>4.1999999999999957</v>
      </c>
      <c r="L321" s="24">
        <f t="shared" si="77"/>
        <v>-1.5</v>
      </c>
      <c r="M321" s="24">
        <f t="shared" si="78"/>
        <v>-5.6999999999999957</v>
      </c>
      <c r="N321" s="24">
        <f t="shared" si="79"/>
        <v>0.86986301369863017</v>
      </c>
      <c r="O321" s="24">
        <f t="shared" si="80"/>
        <v>1.0354609929078014</v>
      </c>
      <c r="P321" s="24">
        <f t="shared" si="81"/>
        <v>3.0173393680120689E-2</v>
      </c>
      <c r="Q321" s="24">
        <f t="shared" si="82"/>
        <v>1.0721969498243307</v>
      </c>
      <c r="R321" s="24">
        <f t="shared" si="83"/>
        <v>0.37007874015748027</v>
      </c>
      <c r="S321" s="24">
        <f t="shared" si="84"/>
        <v>0.90073859240084608</v>
      </c>
    </row>
    <row r="322" spans="1:19" s="24" customFormat="1" x14ac:dyDescent="0.25">
      <c r="A322" s="24" t="s">
        <v>146</v>
      </c>
      <c r="C322" s="24">
        <v>-38.700000000000003</v>
      </c>
      <c r="D322" s="24">
        <v>-44.5</v>
      </c>
      <c r="E322" s="24">
        <v>-43</v>
      </c>
      <c r="G322" s="24" t="s">
        <v>385</v>
      </c>
      <c r="J322" s="24">
        <f t="shared" si="75"/>
        <v>5.7999999999999972</v>
      </c>
      <c r="K322" s="24">
        <f t="shared" si="76"/>
        <v>4.2999999999999972</v>
      </c>
      <c r="L322" s="24">
        <f t="shared" si="77"/>
        <v>-1.5</v>
      </c>
      <c r="M322" s="24">
        <f t="shared" si="78"/>
        <v>-5.7999999999999972</v>
      </c>
      <c r="N322" s="24">
        <f t="shared" si="79"/>
        <v>0.86966292134831469</v>
      </c>
      <c r="O322" s="24">
        <f t="shared" si="80"/>
        <v>1.0348837209302326</v>
      </c>
      <c r="P322" s="24">
        <f t="shared" si="81"/>
        <v>2.971242379931761E-2</v>
      </c>
      <c r="Q322" s="24">
        <f t="shared" si="82"/>
        <v>1.0723202884556422</v>
      </c>
      <c r="R322" s="24">
        <f t="shared" si="83"/>
        <v>0.37037037037037029</v>
      </c>
      <c r="S322" s="24">
        <f t="shared" si="84"/>
        <v>0.902246765460609</v>
      </c>
    </row>
    <row r="323" spans="1:19" s="24" customFormat="1" x14ac:dyDescent="0.25">
      <c r="A323" s="24" t="s">
        <v>146</v>
      </c>
      <c r="C323" s="24">
        <v>-40.799999999999997</v>
      </c>
      <c r="D323" s="24">
        <v>-43.6</v>
      </c>
      <c r="E323" s="24">
        <v>-43.6</v>
      </c>
      <c r="G323" s="24" t="s">
        <v>386</v>
      </c>
      <c r="J323" s="24">
        <f t="shared" si="75"/>
        <v>2.8000000000000043</v>
      </c>
      <c r="K323" s="24">
        <f t="shared" si="76"/>
        <v>2.8000000000000043</v>
      </c>
      <c r="L323" s="24">
        <f t="shared" si="77"/>
        <v>0</v>
      </c>
      <c r="M323" s="24">
        <f t="shared" si="78"/>
        <v>-2.8000000000000043</v>
      </c>
      <c r="N323" s="24">
        <f t="shared" si="79"/>
        <v>0.93577981651376141</v>
      </c>
      <c r="O323" s="24">
        <f t="shared" si="80"/>
        <v>1</v>
      </c>
      <c r="P323" s="24">
        <f t="shared" si="81"/>
        <v>2.6191849288735105E-2</v>
      </c>
      <c r="Q323" s="24">
        <f t="shared" si="82"/>
        <v>1.0337443837721163</v>
      </c>
      <c r="R323" s="24">
        <f t="shared" si="83"/>
        <v>0.35620915032679745</v>
      </c>
      <c r="S323" s="24">
        <f t="shared" si="84"/>
        <v>1</v>
      </c>
    </row>
    <row r="324" spans="1:19" s="24" customFormat="1" x14ac:dyDescent="0.25">
      <c r="A324" s="24" t="s">
        <v>146</v>
      </c>
      <c r="C324" s="24">
        <v>-41</v>
      </c>
      <c r="D324" s="24">
        <v>-43.6</v>
      </c>
      <c r="E324" s="24">
        <v>-43.4</v>
      </c>
      <c r="G324" s="24" t="s">
        <v>387</v>
      </c>
      <c r="J324" s="24">
        <f t="shared" ref="J324:J387" si="85">C324-D324</f>
        <v>2.6000000000000014</v>
      </c>
      <c r="K324" s="24">
        <f t="shared" ref="K324:K387" si="86">C324-E324</f>
        <v>2.3999999999999986</v>
      </c>
      <c r="L324" s="24">
        <f t="shared" ref="L324:L387" si="87">D324-E324</f>
        <v>-0.20000000000000284</v>
      </c>
      <c r="M324" s="24">
        <f t="shared" ref="M324:M387" si="88">D324-C324</f>
        <v>-2.6000000000000014</v>
      </c>
      <c r="N324" s="24">
        <f t="shared" ref="N324:N387" si="89">C324/D324</f>
        <v>0.94036697247706424</v>
      </c>
      <c r="O324" s="24">
        <f t="shared" ref="O324:O387" si="90">D324/E324</f>
        <v>1.0046082949308757</v>
      </c>
      <c r="P324" s="24">
        <f t="shared" ref="P324:P387" si="91">(D324/(C324*C324))*-1</f>
        <v>2.5936942296252232E-2</v>
      </c>
      <c r="Q324" s="24">
        <f t="shared" ref="Q324:Q387" si="92">SQRT(D324/C324)</f>
        <v>1.0312199736944303</v>
      </c>
      <c r="R324" s="24">
        <f t="shared" ref="R324:R387" si="93">(E324/C324)^1/3</f>
        <v>0.35284552845528455</v>
      </c>
      <c r="S324" s="24">
        <f t="shared" ref="S324:S387" si="94">(E324/D324)^3</f>
        <v>0.9863015615866515</v>
      </c>
    </row>
    <row r="325" spans="1:19" s="24" customFormat="1" x14ac:dyDescent="0.25">
      <c r="A325" s="24" t="s">
        <v>146</v>
      </c>
      <c r="C325" s="24">
        <v>-36</v>
      </c>
      <c r="D325" s="24">
        <v>-41.1</v>
      </c>
      <c r="E325" s="24">
        <v>-40</v>
      </c>
      <c r="G325" s="24" t="s">
        <v>388</v>
      </c>
      <c r="J325" s="24">
        <f t="shared" si="85"/>
        <v>5.1000000000000014</v>
      </c>
      <c r="K325" s="24">
        <f t="shared" si="86"/>
        <v>4</v>
      </c>
      <c r="L325" s="24">
        <f t="shared" si="87"/>
        <v>-1.1000000000000014</v>
      </c>
      <c r="M325" s="24">
        <f t="shared" si="88"/>
        <v>-5.1000000000000014</v>
      </c>
      <c r="N325" s="24">
        <f t="shared" si="89"/>
        <v>0.87591240875912402</v>
      </c>
      <c r="O325" s="24">
        <f t="shared" si="90"/>
        <v>1.0275000000000001</v>
      </c>
      <c r="P325" s="24">
        <f t="shared" si="91"/>
        <v>3.1712962962962964E-2</v>
      </c>
      <c r="Q325" s="24">
        <f t="shared" si="92"/>
        <v>1.0684880283216405</v>
      </c>
      <c r="R325" s="24">
        <f t="shared" si="93"/>
        <v>0.37037037037037041</v>
      </c>
      <c r="S325" s="24">
        <f t="shared" si="94"/>
        <v>0.92183779137690147</v>
      </c>
    </row>
    <row r="326" spans="1:19" s="24" customFormat="1" x14ac:dyDescent="0.25">
      <c r="A326" s="24" t="s">
        <v>146</v>
      </c>
      <c r="C326" s="24">
        <v>-41.4</v>
      </c>
      <c r="D326" s="24">
        <v>-44.1</v>
      </c>
      <c r="E326" s="24">
        <v>-44.3</v>
      </c>
      <c r="G326" s="24" t="s">
        <v>389</v>
      </c>
      <c r="J326" s="24">
        <f t="shared" si="85"/>
        <v>2.7000000000000028</v>
      </c>
      <c r="K326" s="24">
        <f t="shared" si="86"/>
        <v>2.8999999999999986</v>
      </c>
      <c r="L326" s="24">
        <f t="shared" si="87"/>
        <v>0.19999999999999574</v>
      </c>
      <c r="M326" s="24">
        <f t="shared" si="88"/>
        <v>-2.7000000000000028</v>
      </c>
      <c r="N326" s="24">
        <f t="shared" si="89"/>
        <v>0.93877551020408156</v>
      </c>
      <c r="O326" s="24">
        <f t="shared" si="90"/>
        <v>0.99548532731376982</v>
      </c>
      <c r="P326" s="24">
        <f t="shared" si="91"/>
        <v>2.5729888678848983E-2</v>
      </c>
      <c r="Q326" s="24">
        <f t="shared" si="92"/>
        <v>1.0320936930842799</v>
      </c>
      <c r="R326" s="24">
        <f t="shared" si="93"/>
        <v>0.35668276972624796</v>
      </c>
      <c r="S326" s="24">
        <f t="shared" si="94"/>
        <v>1.0136672381394043</v>
      </c>
    </row>
    <row r="327" spans="1:19" s="24" customFormat="1" x14ac:dyDescent="0.25">
      <c r="A327" s="24" t="s">
        <v>146</v>
      </c>
      <c r="C327" s="24">
        <v>-41.9</v>
      </c>
      <c r="D327" s="24">
        <v>-43.2</v>
      </c>
      <c r="E327" s="24">
        <v>-45.2</v>
      </c>
      <c r="G327" s="24" t="s">
        <v>390</v>
      </c>
      <c r="J327" s="24">
        <f t="shared" si="85"/>
        <v>1.3000000000000043</v>
      </c>
      <c r="K327" s="24">
        <f t="shared" si="86"/>
        <v>3.3000000000000043</v>
      </c>
      <c r="L327" s="24">
        <f t="shared" si="87"/>
        <v>2</v>
      </c>
      <c r="M327" s="24">
        <f t="shared" si="88"/>
        <v>-1.3000000000000043</v>
      </c>
      <c r="N327" s="24">
        <f t="shared" si="89"/>
        <v>0.96990740740740733</v>
      </c>
      <c r="O327" s="24">
        <f t="shared" si="90"/>
        <v>0.95575221238938057</v>
      </c>
      <c r="P327" s="24">
        <f t="shared" si="91"/>
        <v>2.4606831813443763E-2</v>
      </c>
      <c r="Q327" s="24">
        <f t="shared" si="92"/>
        <v>1.0153946291877329</v>
      </c>
      <c r="R327" s="24">
        <f t="shared" si="93"/>
        <v>0.3595863166268895</v>
      </c>
      <c r="S327" s="24">
        <f t="shared" si="94"/>
        <v>1.1454181590712795</v>
      </c>
    </row>
    <row r="328" spans="1:19" s="24" customFormat="1" x14ac:dyDescent="0.25">
      <c r="A328" s="24" t="s">
        <v>146</v>
      </c>
      <c r="C328" s="24">
        <v>-39.9</v>
      </c>
      <c r="D328" s="24">
        <v>-44.4</v>
      </c>
      <c r="E328" s="24">
        <v>-44.6</v>
      </c>
      <c r="G328" s="24" t="s">
        <v>391</v>
      </c>
      <c r="J328" s="24">
        <f t="shared" si="85"/>
        <v>4.5</v>
      </c>
      <c r="K328" s="24">
        <f t="shared" si="86"/>
        <v>4.7000000000000028</v>
      </c>
      <c r="L328" s="24">
        <f t="shared" si="87"/>
        <v>0.20000000000000284</v>
      </c>
      <c r="M328" s="24">
        <f t="shared" si="88"/>
        <v>-4.5</v>
      </c>
      <c r="N328" s="24">
        <f t="shared" si="89"/>
        <v>0.89864864864864868</v>
      </c>
      <c r="O328" s="24">
        <f t="shared" si="90"/>
        <v>0.99551569506726456</v>
      </c>
      <c r="P328" s="24">
        <f t="shared" si="91"/>
        <v>2.7889272052311228E-2</v>
      </c>
      <c r="Q328" s="24">
        <f t="shared" si="92"/>
        <v>1.0548848064538696</v>
      </c>
      <c r="R328" s="24">
        <f t="shared" si="93"/>
        <v>0.37259816207184632</v>
      </c>
      <c r="S328" s="24">
        <f t="shared" si="94"/>
        <v>1.0135744765949293</v>
      </c>
    </row>
    <row r="329" spans="1:19" s="24" customFormat="1" x14ac:dyDescent="0.25">
      <c r="A329" s="24" t="s">
        <v>146</v>
      </c>
      <c r="C329" s="24">
        <v>-40.200000000000003</v>
      </c>
      <c r="D329" s="24">
        <v>-43.9</v>
      </c>
      <c r="E329" s="24">
        <v>-43.1</v>
      </c>
      <c r="G329" s="24" t="s">
        <v>392</v>
      </c>
      <c r="J329" s="24">
        <f t="shared" si="85"/>
        <v>3.6999999999999957</v>
      </c>
      <c r="K329" s="24">
        <f t="shared" si="86"/>
        <v>2.8999999999999986</v>
      </c>
      <c r="L329" s="24">
        <f t="shared" si="87"/>
        <v>-0.79999999999999716</v>
      </c>
      <c r="M329" s="24">
        <f t="shared" si="88"/>
        <v>-3.6999999999999957</v>
      </c>
      <c r="N329" s="24">
        <f t="shared" si="89"/>
        <v>0.91571753986332582</v>
      </c>
      <c r="O329" s="24">
        <f t="shared" si="90"/>
        <v>1.0185614849187934</v>
      </c>
      <c r="P329" s="24">
        <f t="shared" si="91"/>
        <v>2.7165169178980715E-2</v>
      </c>
      <c r="Q329" s="24">
        <f t="shared" si="92"/>
        <v>1.0450070817918053</v>
      </c>
      <c r="R329" s="24">
        <f t="shared" si="93"/>
        <v>0.357379767827529</v>
      </c>
      <c r="S329" s="24">
        <f t="shared" si="94"/>
        <v>0.94632050328186379</v>
      </c>
    </row>
    <row r="330" spans="1:19" s="24" customFormat="1" x14ac:dyDescent="0.25">
      <c r="A330" s="24" t="s">
        <v>146</v>
      </c>
      <c r="C330" s="24">
        <v>-37.799999999999997</v>
      </c>
      <c r="D330" s="24">
        <v>-42.1</v>
      </c>
      <c r="E330" s="24">
        <v>-41.7</v>
      </c>
      <c r="G330" s="24" t="s">
        <v>393</v>
      </c>
      <c r="J330" s="24">
        <f t="shared" si="85"/>
        <v>4.3000000000000043</v>
      </c>
      <c r="K330" s="24">
        <f t="shared" si="86"/>
        <v>3.9000000000000057</v>
      </c>
      <c r="L330" s="24">
        <f t="shared" si="87"/>
        <v>-0.39999999999999858</v>
      </c>
      <c r="M330" s="24">
        <f t="shared" si="88"/>
        <v>-4.3000000000000043</v>
      </c>
      <c r="N330" s="24">
        <f t="shared" si="89"/>
        <v>0.89786223277909727</v>
      </c>
      <c r="O330" s="24">
        <f t="shared" si="90"/>
        <v>1.0095923261390887</v>
      </c>
      <c r="P330" s="24">
        <f t="shared" si="91"/>
        <v>2.9464460681391906E-2</v>
      </c>
      <c r="Q330" s="24">
        <f t="shared" si="92"/>
        <v>1.0553466794170596</v>
      </c>
      <c r="R330" s="24">
        <f t="shared" si="93"/>
        <v>0.36772486772486773</v>
      </c>
      <c r="S330" s="24">
        <f t="shared" si="94"/>
        <v>0.97176639705822965</v>
      </c>
    </row>
    <row r="331" spans="1:19" s="24" customFormat="1" x14ac:dyDescent="0.25">
      <c r="A331" s="24" t="s">
        <v>146</v>
      </c>
      <c r="C331" s="24">
        <v>-36.4</v>
      </c>
      <c r="D331" s="24">
        <v>-41.4</v>
      </c>
      <c r="E331" s="24">
        <v>-41.5</v>
      </c>
      <c r="G331" s="24" t="s">
        <v>394</v>
      </c>
      <c r="J331" s="24">
        <f t="shared" si="85"/>
        <v>5</v>
      </c>
      <c r="K331" s="24">
        <f t="shared" si="86"/>
        <v>5.1000000000000014</v>
      </c>
      <c r="L331" s="24">
        <f t="shared" si="87"/>
        <v>0.10000000000000142</v>
      </c>
      <c r="M331" s="24">
        <f t="shared" si="88"/>
        <v>-5</v>
      </c>
      <c r="N331" s="24">
        <f t="shared" si="89"/>
        <v>0.87922705314009664</v>
      </c>
      <c r="O331" s="24">
        <f t="shared" si="90"/>
        <v>0.99759036144578306</v>
      </c>
      <c r="P331" s="24">
        <f t="shared" si="91"/>
        <v>3.1246226301171361E-2</v>
      </c>
      <c r="Q331" s="24">
        <f t="shared" si="92"/>
        <v>1.0664720518431963</v>
      </c>
      <c r="R331" s="24">
        <f t="shared" si="93"/>
        <v>0.38003663003663002</v>
      </c>
      <c r="S331" s="24">
        <f t="shared" si="94"/>
        <v>1.0072638942300807</v>
      </c>
    </row>
    <row r="332" spans="1:19" s="24" customFormat="1" x14ac:dyDescent="0.25">
      <c r="A332" s="24" t="s">
        <v>146</v>
      </c>
      <c r="C332" s="24">
        <v>-37.299999999999997</v>
      </c>
      <c r="D332" s="24">
        <v>-40.799999999999997</v>
      </c>
      <c r="E332" s="24">
        <v>-37.4</v>
      </c>
      <c r="G332" s="24" t="s">
        <v>395</v>
      </c>
      <c r="J332" s="24">
        <f t="shared" si="85"/>
        <v>3.5</v>
      </c>
      <c r="K332" s="24">
        <f t="shared" si="86"/>
        <v>0.10000000000000142</v>
      </c>
      <c r="L332" s="24">
        <f t="shared" si="87"/>
        <v>-3.3999999999999986</v>
      </c>
      <c r="M332" s="24">
        <f t="shared" si="88"/>
        <v>-3.5</v>
      </c>
      <c r="N332" s="24">
        <f t="shared" si="89"/>
        <v>0.91421568627450978</v>
      </c>
      <c r="O332" s="24">
        <f t="shared" si="90"/>
        <v>1.0909090909090908</v>
      </c>
      <c r="P332" s="24">
        <f t="shared" si="91"/>
        <v>2.9325302417181179E-2</v>
      </c>
      <c r="Q332" s="24">
        <f t="shared" si="92"/>
        <v>1.0458650869786494</v>
      </c>
      <c r="R332" s="24">
        <f t="shared" si="93"/>
        <v>0.33422698838248438</v>
      </c>
      <c r="S332" s="24">
        <f t="shared" si="94"/>
        <v>0.77025462962962976</v>
      </c>
    </row>
    <row r="333" spans="1:19" s="24" customFormat="1" x14ac:dyDescent="0.25">
      <c r="A333" s="24" t="s">
        <v>146</v>
      </c>
      <c r="C333" s="24">
        <v>-36.700000000000003</v>
      </c>
      <c r="D333" s="24">
        <v>-41.5</v>
      </c>
      <c r="E333" s="24">
        <v>-41.1</v>
      </c>
      <c r="G333" s="24" t="s">
        <v>396</v>
      </c>
      <c r="J333" s="24">
        <f t="shared" si="85"/>
        <v>4.7999999999999972</v>
      </c>
      <c r="K333" s="24">
        <f t="shared" si="86"/>
        <v>4.3999999999999986</v>
      </c>
      <c r="L333" s="24">
        <f t="shared" si="87"/>
        <v>-0.39999999999999858</v>
      </c>
      <c r="M333" s="24">
        <f t="shared" si="88"/>
        <v>-4.7999999999999972</v>
      </c>
      <c r="N333" s="24">
        <f t="shared" si="89"/>
        <v>0.88433734939759046</v>
      </c>
      <c r="O333" s="24">
        <f t="shared" si="90"/>
        <v>1.0097323600973236</v>
      </c>
      <c r="P333" s="24">
        <f t="shared" si="91"/>
        <v>3.0811721818411301E-2</v>
      </c>
      <c r="Q333" s="24">
        <f t="shared" si="92"/>
        <v>1.063386190777224</v>
      </c>
      <c r="R333" s="24">
        <f t="shared" si="93"/>
        <v>0.37329700272479566</v>
      </c>
      <c r="S333" s="24">
        <f t="shared" si="94"/>
        <v>0.97136214709323587</v>
      </c>
    </row>
    <row r="334" spans="1:19" s="24" customFormat="1" x14ac:dyDescent="0.25">
      <c r="A334" s="24" t="s">
        <v>146</v>
      </c>
      <c r="C334" s="24">
        <v>-36.5</v>
      </c>
      <c r="D334" s="24">
        <v>-37.9</v>
      </c>
      <c r="E334" s="24">
        <v>-39.700000000000003</v>
      </c>
      <c r="G334" s="24" t="s">
        <v>397</v>
      </c>
      <c r="J334" s="24">
        <f t="shared" si="85"/>
        <v>1.3999999999999986</v>
      </c>
      <c r="K334" s="24">
        <f t="shared" si="86"/>
        <v>3.2000000000000028</v>
      </c>
      <c r="L334" s="24">
        <f t="shared" si="87"/>
        <v>1.8000000000000043</v>
      </c>
      <c r="M334" s="24">
        <f t="shared" si="88"/>
        <v>-1.3999999999999986</v>
      </c>
      <c r="N334" s="24">
        <f t="shared" si="89"/>
        <v>0.96306068601583117</v>
      </c>
      <c r="O334" s="24">
        <f t="shared" si="90"/>
        <v>0.95465994962216616</v>
      </c>
      <c r="P334" s="24">
        <f t="shared" si="91"/>
        <v>2.8448114092700316E-2</v>
      </c>
      <c r="Q334" s="24">
        <f t="shared" si="92"/>
        <v>1.0189976272708203</v>
      </c>
      <c r="R334" s="24">
        <f t="shared" si="93"/>
        <v>0.36255707762557082</v>
      </c>
      <c r="S334" s="24">
        <f t="shared" si="94"/>
        <v>1.1493542084975517</v>
      </c>
    </row>
    <row r="335" spans="1:19" s="24" customFormat="1" x14ac:dyDescent="0.25">
      <c r="A335" s="24" t="s">
        <v>146</v>
      </c>
      <c r="C335" s="24">
        <v>-35.9</v>
      </c>
      <c r="D335" s="24">
        <v>-39.9</v>
      </c>
      <c r="E335" s="24">
        <v>-41.1</v>
      </c>
      <c r="G335" s="24" t="s">
        <v>398</v>
      </c>
      <c r="J335" s="24">
        <f t="shared" si="85"/>
        <v>4</v>
      </c>
      <c r="K335" s="24">
        <f t="shared" si="86"/>
        <v>5.2000000000000028</v>
      </c>
      <c r="L335" s="24">
        <f t="shared" si="87"/>
        <v>1.2000000000000028</v>
      </c>
      <c r="M335" s="24">
        <f t="shared" si="88"/>
        <v>-4</v>
      </c>
      <c r="N335" s="24">
        <f t="shared" si="89"/>
        <v>0.89974937343358397</v>
      </c>
      <c r="O335" s="24">
        <f t="shared" si="90"/>
        <v>0.97080291970802912</v>
      </c>
      <c r="P335" s="24">
        <f t="shared" si="91"/>
        <v>3.0958791443269372E-2</v>
      </c>
      <c r="Q335" s="24">
        <f t="shared" si="92"/>
        <v>1.0542393527152032</v>
      </c>
      <c r="R335" s="24">
        <f t="shared" si="93"/>
        <v>0.38161559888579388</v>
      </c>
      <c r="S335" s="24">
        <f t="shared" si="94"/>
        <v>1.092966318220788</v>
      </c>
    </row>
    <row r="336" spans="1:19" s="24" customFormat="1" x14ac:dyDescent="0.25">
      <c r="A336" s="24" t="s">
        <v>146</v>
      </c>
      <c r="C336" s="24">
        <v>-36.200000000000003</v>
      </c>
      <c r="D336" s="24">
        <v>-40.200000000000003</v>
      </c>
      <c r="E336" s="24">
        <v>-40.200000000000003</v>
      </c>
      <c r="G336" s="24" t="s">
        <v>399</v>
      </c>
      <c r="J336" s="24">
        <f t="shared" si="85"/>
        <v>4</v>
      </c>
      <c r="K336" s="24">
        <f t="shared" si="86"/>
        <v>4</v>
      </c>
      <c r="L336" s="24">
        <f t="shared" si="87"/>
        <v>0</v>
      </c>
      <c r="M336" s="24">
        <f t="shared" si="88"/>
        <v>-4</v>
      </c>
      <c r="N336" s="24">
        <f t="shared" si="89"/>
        <v>0.90049751243781095</v>
      </c>
      <c r="O336" s="24">
        <f t="shared" si="90"/>
        <v>1</v>
      </c>
      <c r="P336" s="24">
        <f t="shared" si="91"/>
        <v>3.0676719269863553E-2</v>
      </c>
      <c r="Q336" s="24">
        <f t="shared" si="92"/>
        <v>1.0538013273710851</v>
      </c>
      <c r="R336" s="24">
        <f t="shared" si="93"/>
        <v>0.37016574585635359</v>
      </c>
      <c r="S336" s="24">
        <f t="shared" si="94"/>
        <v>1</v>
      </c>
    </row>
    <row r="337" spans="1:19" s="24" customFormat="1" x14ac:dyDescent="0.25">
      <c r="A337" s="24" t="s">
        <v>146</v>
      </c>
      <c r="C337" s="24">
        <v>-36.4</v>
      </c>
      <c r="D337" s="24">
        <v>-41.5</v>
      </c>
      <c r="E337" s="24">
        <v>-40.700000000000003</v>
      </c>
      <c r="G337" s="24" t="s">
        <v>400</v>
      </c>
      <c r="J337" s="24">
        <f t="shared" si="85"/>
        <v>5.1000000000000014</v>
      </c>
      <c r="K337" s="24">
        <f t="shared" si="86"/>
        <v>4.3000000000000043</v>
      </c>
      <c r="L337" s="24">
        <f t="shared" si="87"/>
        <v>-0.79999999999999716</v>
      </c>
      <c r="M337" s="24">
        <f t="shared" si="88"/>
        <v>-5.1000000000000014</v>
      </c>
      <c r="N337" s="24">
        <f t="shared" si="89"/>
        <v>0.87710843373493974</v>
      </c>
      <c r="O337" s="24">
        <f t="shared" si="90"/>
        <v>1.0196560196560196</v>
      </c>
      <c r="P337" s="24">
        <f t="shared" si="91"/>
        <v>3.1321700277744238E-2</v>
      </c>
      <c r="Q337" s="24">
        <f t="shared" si="92"/>
        <v>1.0677592847219313</v>
      </c>
      <c r="R337" s="24">
        <f t="shared" si="93"/>
        <v>0.37271062271062272</v>
      </c>
      <c r="S337" s="24">
        <f t="shared" si="94"/>
        <v>0.94327633192080285</v>
      </c>
    </row>
    <row r="338" spans="1:19" s="24" customFormat="1" x14ac:dyDescent="0.25">
      <c r="A338" s="24" t="s">
        <v>146</v>
      </c>
      <c r="C338" s="24">
        <v>-38</v>
      </c>
      <c r="D338" s="24">
        <v>-42.8</v>
      </c>
      <c r="E338" s="24">
        <v>-40.5</v>
      </c>
      <c r="G338" s="24" t="s">
        <v>401</v>
      </c>
      <c r="J338" s="24">
        <f t="shared" si="85"/>
        <v>4.7999999999999972</v>
      </c>
      <c r="K338" s="24">
        <f t="shared" si="86"/>
        <v>2.5</v>
      </c>
      <c r="L338" s="24">
        <f t="shared" si="87"/>
        <v>-2.2999999999999972</v>
      </c>
      <c r="M338" s="24">
        <f t="shared" si="88"/>
        <v>-4.7999999999999972</v>
      </c>
      <c r="N338" s="24">
        <f t="shared" si="89"/>
        <v>0.88785046728971972</v>
      </c>
      <c r="O338" s="24">
        <f t="shared" si="90"/>
        <v>1.05679012345679</v>
      </c>
      <c r="P338" s="24">
        <f t="shared" si="91"/>
        <v>2.9639889196675897E-2</v>
      </c>
      <c r="Q338" s="24">
        <f t="shared" si="92"/>
        <v>1.0612802596268736</v>
      </c>
      <c r="R338" s="24">
        <f t="shared" si="93"/>
        <v>0.35526315789473689</v>
      </c>
      <c r="S338" s="24">
        <f t="shared" si="94"/>
        <v>0.84729328123584235</v>
      </c>
    </row>
    <row r="339" spans="1:19" s="24" customFormat="1" x14ac:dyDescent="0.25">
      <c r="A339" s="24" t="s">
        <v>146</v>
      </c>
      <c r="C339" s="24">
        <v>-38.200000000000003</v>
      </c>
      <c r="D339" s="24">
        <v>-42.7</v>
      </c>
      <c r="E339" s="24">
        <v>-42.2</v>
      </c>
      <c r="G339" s="24" t="s">
        <v>402</v>
      </c>
      <c r="J339" s="24">
        <f t="shared" si="85"/>
        <v>4.5</v>
      </c>
      <c r="K339" s="24">
        <f t="shared" si="86"/>
        <v>4</v>
      </c>
      <c r="L339" s="24">
        <f t="shared" si="87"/>
        <v>-0.5</v>
      </c>
      <c r="M339" s="24">
        <f t="shared" si="88"/>
        <v>-4.5</v>
      </c>
      <c r="N339" s="24">
        <f t="shared" si="89"/>
        <v>0.8946135831381733</v>
      </c>
      <c r="O339" s="24">
        <f t="shared" si="90"/>
        <v>1.0118483412322274</v>
      </c>
      <c r="P339" s="24">
        <f t="shared" si="91"/>
        <v>2.9261807516241328E-2</v>
      </c>
      <c r="Q339" s="24">
        <f t="shared" si="92"/>
        <v>1.057261106406747</v>
      </c>
      <c r="R339" s="24">
        <f t="shared" si="93"/>
        <v>0.3682373472949389</v>
      </c>
      <c r="S339" s="24">
        <f t="shared" si="94"/>
        <v>0.96528093314806285</v>
      </c>
    </row>
    <row r="340" spans="1:19" s="24" customFormat="1" x14ac:dyDescent="0.25">
      <c r="A340" s="24" t="s">
        <v>146</v>
      </c>
      <c r="C340" s="24">
        <v>-37.9</v>
      </c>
      <c r="D340" s="24">
        <v>-41.7</v>
      </c>
      <c r="E340" s="24">
        <v>-42</v>
      </c>
      <c r="G340" s="24" t="s">
        <v>403</v>
      </c>
      <c r="J340" s="24">
        <f t="shared" si="85"/>
        <v>3.8000000000000043</v>
      </c>
      <c r="K340" s="24">
        <f t="shared" si="86"/>
        <v>4.1000000000000014</v>
      </c>
      <c r="L340" s="24">
        <f t="shared" si="87"/>
        <v>0.29999999999999716</v>
      </c>
      <c r="M340" s="24">
        <f t="shared" si="88"/>
        <v>-3.8000000000000043</v>
      </c>
      <c r="N340" s="24">
        <f t="shared" si="89"/>
        <v>0.90887290167865697</v>
      </c>
      <c r="O340" s="24">
        <f t="shared" si="90"/>
        <v>0.99285714285714288</v>
      </c>
      <c r="P340" s="24">
        <f t="shared" si="91"/>
        <v>2.9030708502447079E-2</v>
      </c>
      <c r="Q340" s="24">
        <f t="shared" si="92"/>
        <v>1.0489346272493554</v>
      </c>
      <c r="R340" s="24">
        <f t="shared" si="93"/>
        <v>0.3693931398416887</v>
      </c>
      <c r="S340" s="24">
        <f t="shared" si="94"/>
        <v>1.0217383776328659</v>
      </c>
    </row>
    <row r="341" spans="1:19" s="24" customFormat="1" x14ac:dyDescent="0.25">
      <c r="A341" s="24" t="s">
        <v>146</v>
      </c>
      <c r="C341" s="24">
        <v>-36.200000000000003</v>
      </c>
      <c r="D341" s="24">
        <v>-42.3</v>
      </c>
      <c r="E341" s="24">
        <v>-41.8</v>
      </c>
      <c r="G341" s="24" t="s">
        <v>404</v>
      </c>
      <c r="J341" s="24">
        <f t="shared" si="85"/>
        <v>6.0999999999999943</v>
      </c>
      <c r="K341" s="24">
        <f t="shared" si="86"/>
        <v>5.5999999999999943</v>
      </c>
      <c r="L341" s="24">
        <f t="shared" si="87"/>
        <v>-0.5</v>
      </c>
      <c r="M341" s="24">
        <f t="shared" si="88"/>
        <v>-6.0999999999999943</v>
      </c>
      <c r="N341" s="24">
        <f t="shared" si="89"/>
        <v>0.85579196217494102</v>
      </c>
      <c r="O341" s="24">
        <f t="shared" si="90"/>
        <v>1.0119617224880382</v>
      </c>
      <c r="P341" s="24">
        <f t="shared" si="91"/>
        <v>3.2279234455602691E-2</v>
      </c>
      <c r="Q341" s="24">
        <f t="shared" si="92"/>
        <v>1.0809756182693564</v>
      </c>
      <c r="R341" s="24">
        <f t="shared" si="93"/>
        <v>0.38489871086556166</v>
      </c>
      <c r="S341" s="24">
        <f t="shared" si="94"/>
        <v>0.96495651622557421</v>
      </c>
    </row>
    <row r="342" spans="1:19" s="24" customFormat="1" x14ac:dyDescent="0.25">
      <c r="A342" s="24" t="s">
        <v>146</v>
      </c>
      <c r="C342" s="24">
        <v>-39</v>
      </c>
      <c r="D342" s="24">
        <v>-43</v>
      </c>
      <c r="E342" s="24">
        <v>-42.6</v>
      </c>
      <c r="G342" s="24" t="s">
        <v>405</v>
      </c>
      <c r="J342" s="24">
        <f t="shared" si="85"/>
        <v>4</v>
      </c>
      <c r="K342" s="24">
        <f t="shared" si="86"/>
        <v>3.6000000000000014</v>
      </c>
      <c r="L342" s="24">
        <f t="shared" si="87"/>
        <v>-0.39999999999999858</v>
      </c>
      <c r="M342" s="24">
        <f t="shared" si="88"/>
        <v>-4</v>
      </c>
      <c r="N342" s="24">
        <f t="shared" si="89"/>
        <v>0.90697674418604646</v>
      </c>
      <c r="O342" s="24">
        <f t="shared" si="90"/>
        <v>1.0093896713615023</v>
      </c>
      <c r="P342" s="24">
        <f t="shared" si="91"/>
        <v>2.827087442472058E-2</v>
      </c>
      <c r="Q342" s="24">
        <f t="shared" si="92"/>
        <v>1.0500305245868344</v>
      </c>
      <c r="R342" s="24">
        <f t="shared" si="93"/>
        <v>0.36410256410256414</v>
      </c>
      <c r="S342" s="24">
        <f t="shared" si="94"/>
        <v>0.97235181807891147</v>
      </c>
    </row>
    <row r="343" spans="1:19" s="24" customFormat="1" x14ac:dyDescent="0.25">
      <c r="A343" s="24" t="s">
        <v>146</v>
      </c>
      <c r="C343" s="24">
        <v>-37.1</v>
      </c>
      <c r="D343" s="24">
        <v>-41.6</v>
      </c>
      <c r="E343" s="24">
        <v>-40.4</v>
      </c>
      <c r="G343" s="24" t="s">
        <v>406</v>
      </c>
      <c r="J343" s="24">
        <f t="shared" si="85"/>
        <v>4.5</v>
      </c>
      <c r="K343" s="24">
        <f t="shared" si="86"/>
        <v>3.2999999999999972</v>
      </c>
      <c r="L343" s="24">
        <f t="shared" si="87"/>
        <v>-1.2000000000000028</v>
      </c>
      <c r="M343" s="24">
        <f t="shared" si="88"/>
        <v>-4.5</v>
      </c>
      <c r="N343" s="24">
        <f t="shared" si="89"/>
        <v>0.89182692307692313</v>
      </c>
      <c r="O343" s="24">
        <f t="shared" si="90"/>
        <v>1.0297029702970297</v>
      </c>
      <c r="P343" s="24">
        <f t="shared" si="91"/>
        <v>3.0223552575177455E-2</v>
      </c>
      <c r="Q343" s="24">
        <f t="shared" si="92"/>
        <v>1.058911611296752</v>
      </c>
      <c r="R343" s="24">
        <f t="shared" si="93"/>
        <v>0.36298292902066481</v>
      </c>
      <c r="S343" s="24">
        <f t="shared" si="94"/>
        <v>0.915933837335002</v>
      </c>
    </row>
    <row r="344" spans="1:19" s="24" customFormat="1" x14ac:dyDescent="0.25">
      <c r="A344" s="24" t="s">
        <v>146</v>
      </c>
      <c r="C344" s="24">
        <v>-38.799999999999997</v>
      </c>
      <c r="D344" s="24">
        <v>-42.2</v>
      </c>
      <c r="E344" s="24">
        <v>-41.6</v>
      </c>
      <c r="G344" s="24" t="s">
        <v>407</v>
      </c>
      <c r="J344" s="24">
        <f t="shared" si="85"/>
        <v>3.4000000000000057</v>
      </c>
      <c r="K344" s="24">
        <f t="shared" si="86"/>
        <v>2.8000000000000043</v>
      </c>
      <c r="L344" s="24">
        <f t="shared" si="87"/>
        <v>-0.60000000000000142</v>
      </c>
      <c r="M344" s="24">
        <f t="shared" si="88"/>
        <v>-3.4000000000000057</v>
      </c>
      <c r="N344" s="24">
        <f t="shared" si="89"/>
        <v>0.91943127962085291</v>
      </c>
      <c r="O344" s="24">
        <f t="shared" si="90"/>
        <v>1.0144230769230769</v>
      </c>
      <c r="P344" s="24">
        <f t="shared" si="91"/>
        <v>2.8031671803592312E-2</v>
      </c>
      <c r="Q344" s="24">
        <f t="shared" si="92"/>
        <v>1.0428944654083565</v>
      </c>
      <c r="R344" s="24">
        <f t="shared" si="93"/>
        <v>0.35738831615120281</v>
      </c>
      <c r="S344" s="24">
        <f t="shared" si="94"/>
        <v>0.95794955274847127</v>
      </c>
    </row>
    <row r="345" spans="1:19" s="24" customFormat="1" x14ac:dyDescent="0.25">
      <c r="A345" s="24" t="s">
        <v>146</v>
      </c>
      <c r="C345" s="24">
        <v>-37.299999999999997</v>
      </c>
      <c r="D345" s="24">
        <v>-41.8</v>
      </c>
      <c r="E345" s="24">
        <v>-41.9</v>
      </c>
      <c r="G345" s="24" t="s">
        <v>408</v>
      </c>
      <c r="J345" s="24">
        <f t="shared" si="85"/>
        <v>4.5</v>
      </c>
      <c r="K345" s="24">
        <f t="shared" si="86"/>
        <v>4.6000000000000014</v>
      </c>
      <c r="L345" s="24">
        <f t="shared" si="87"/>
        <v>0.10000000000000142</v>
      </c>
      <c r="M345" s="24">
        <f t="shared" si="88"/>
        <v>-4.5</v>
      </c>
      <c r="N345" s="24">
        <f t="shared" si="89"/>
        <v>0.89234449760765544</v>
      </c>
      <c r="O345" s="24">
        <f t="shared" si="90"/>
        <v>0.99761336515513122</v>
      </c>
      <c r="P345" s="24">
        <f t="shared" si="91"/>
        <v>3.0044059829366993E-2</v>
      </c>
      <c r="Q345" s="24">
        <f t="shared" si="92"/>
        <v>1.0586044736516982</v>
      </c>
      <c r="R345" s="24">
        <f t="shared" si="93"/>
        <v>0.37444146559428065</v>
      </c>
      <c r="S345" s="24">
        <f t="shared" si="94"/>
        <v>1.0071942171215433</v>
      </c>
    </row>
    <row r="346" spans="1:19" s="24" customFormat="1" x14ac:dyDescent="0.25">
      <c r="A346" s="24" t="s">
        <v>146</v>
      </c>
      <c r="C346" s="24">
        <v>-38.1</v>
      </c>
      <c r="D346" s="24">
        <v>-40.4</v>
      </c>
      <c r="E346" s="24">
        <v>-41.8</v>
      </c>
      <c r="G346" s="24" t="s">
        <v>409</v>
      </c>
      <c r="J346" s="24">
        <f t="shared" si="85"/>
        <v>2.2999999999999972</v>
      </c>
      <c r="K346" s="24">
        <f t="shared" si="86"/>
        <v>3.6999999999999957</v>
      </c>
      <c r="L346" s="24">
        <f t="shared" si="87"/>
        <v>1.3999999999999986</v>
      </c>
      <c r="M346" s="24">
        <f t="shared" si="88"/>
        <v>-2.2999999999999972</v>
      </c>
      <c r="N346" s="24">
        <f t="shared" si="89"/>
        <v>0.94306930693069313</v>
      </c>
      <c r="O346" s="24">
        <f t="shared" si="90"/>
        <v>0.96650717703349287</v>
      </c>
      <c r="P346" s="24">
        <f t="shared" si="91"/>
        <v>2.7831166773444653E-2</v>
      </c>
      <c r="Q346" s="24">
        <f t="shared" si="92"/>
        <v>1.0297414501068902</v>
      </c>
      <c r="R346" s="24">
        <f t="shared" si="93"/>
        <v>0.36570428696412943</v>
      </c>
      <c r="S346" s="24">
        <f t="shared" si="94"/>
        <v>1.107604598073767</v>
      </c>
    </row>
    <row r="347" spans="1:19" s="6" customFormat="1" x14ac:dyDescent="0.25">
      <c r="A347" s="6" t="s">
        <v>147</v>
      </c>
      <c r="C347" s="6">
        <v>-50.3</v>
      </c>
      <c r="D347" s="6">
        <v>-27.6</v>
      </c>
      <c r="E347" s="6">
        <v>-25.4</v>
      </c>
      <c r="G347" s="6" t="s">
        <v>410</v>
      </c>
      <c r="J347" s="6">
        <f t="shared" si="85"/>
        <v>-22.699999999999996</v>
      </c>
      <c r="K347" s="6">
        <f t="shared" si="86"/>
        <v>-24.9</v>
      </c>
      <c r="L347" s="6">
        <f t="shared" si="87"/>
        <v>-2.2000000000000028</v>
      </c>
      <c r="M347" s="6">
        <f t="shared" si="88"/>
        <v>22.699999999999996</v>
      </c>
      <c r="N347" s="6">
        <f t="shared" si="89"/>
        <v>1.8224637681159419</v>
      </c>
      <c r="O347" s="6">
        <f t="shared" si="90"/>
        <v>1.0866141732283465</v>
      </c>
      <c r="P347" s="47">
        <f t="shared" si="91"/>
        <v>1.09087028524677E-2</v>
      </c>
      <c r="Q347" s="47">
        <f t="shared" si="92"/>
        <v>0.74074810393218371</v>
      </c>
      <c r="R347" s="47">
        <f t="shared" si="93"/>
        <v>0.16832339297548046</v>
      </c>
      <c r="S347" s="47">
        <f t="shared" si="94"/>
        <v>0.77942423190841015</v>
      </c>
    </row>
    <row r="348" spans="1:19" s="6" customFormat="1" x14ac:dyDescent="0.25">
      <c r="A348" s="6" t="s">
        <v>147</v>
      </c>
      <c r="C348" s="6">
        <v>-49.8</v>
      </c>
      <c r="D348" s="6">
        <v>-27.4</v>
      </c>
      <c r="E348" s="6">
        <v>-25.2</v>
      </c>
      <c r="G348" s="6" t="s">
        <v>410</v>
      </c>
      <c r="J348" s="6">
        <f t="shared" si="85"/>
        <v>-22.4</v>
      </c>
      <c r="K348" s="6">
        <f t="shared" si="86"/>
        <v>-24.599999999999998</v>
      </c>
      <c r="L348" s="6">
        <f t="shared" si="87"/>
        <v>-2.1999999999999993</v>
      </c>
      <c r="M348" s="6">
        <f t="shared" si="88"/>
        <v>22.4</v>
      </c>
      <c r="N348" s="6">
        <f t="shared" si="89"/>
        <v>1.8175182481751824</v>
      </c>
      <c r="O348" s="6">
        <f t="shared" si="90"/>
        <v>1.0873015873015872</v>
      </c>
      <c r="P348" s="47">
        <f t="shared" si="91"/>
        <v>1.1048208899856455E-2</v>
      </c>
      <c r="Q348" s="47">
        <f t="shared" si="92"/>
        <v>0.74175521785347176</v>
      </c>
      <c r="R348" s="47">
        <f t="shared" si="93"/>
        <v>0.16867469879518071</v>
      </c>
      <c r="S348" s="47">
        <f t="shared" si="94"/>
        <v>0.77794686299391791</v>
      </c>
    </row>
    <row r="349" spans="1:19" s="6" customFormat="1" x14ac:dyDescent="0.25">
      <c r="A349" s="6" t="s">
        <v>147</v>
      </c>
      <c r="C349" s="6">
        <v>-49.6</v>
      </c>
      <c r="D349" s="6">
        <v>-27.2</v>
      </c>
      <c r="E349" s="6">
        <v>-25.2</v>
      </c>
      <c r="G349" s="6" t="s">
        <v>410</v>
      </c>
      <c r="J349" s="6">
        <f t="shared" si="85"/>
        <v>-22.400000000000002</v>
      </c>
      <c r="K349" s="6">
        <f t="shared" si="86"/>
        <v>-24.400000000000002</v>
      </c>
      <c r="L349" s="6">
        <f t="shared" si="87"/>
        <v>-2</v>
      </c>
      <c r="M349" s="6">
        <f t="shared" si="88"/>
        <v>22.400000000000002</v>
      </c>
      <c r="N349" s="6">
        <f t="shared" si="89"/>
        <v>1.8235294117647061</v>
      </c>
      <c r="O349" s="6">
        <f t="shared" si="90"/>
        <v>1.0793650793650793</v>
      </c>
      <c r="P349" s="47">
        <f t="shared" si="91"/>
        <v>1.1056191467221643E-2</v>
      </c>
      <c r="Q349" s="47">
        <f t="shared" si="92"/>
        <v>0.74053163117735454</v>
      </c>
      <c r="R349" s="47">
        <f t="shared" si="93"/>
        <v>0.16935483870967741</v>
      </c>
      <c r="S349" s="47">
        <f t="shared" si="94"/>
        <v>0.79523394565438643</v>
      </c>
    </row>
    <row r="350" spans="1:19" s="6" customFormat="1" x14ac:dyDescent="0.25">
      <c r="A350" s="6" t="s">
        <v>147</v>
      </c>
      <c r="C350" s="6">
        <v>-49.3</v>
      </c>
      <c r="D350" s="6">
        <v>-27.1</v>
      </c>
      <c r="E350" s="6">
        <v>-25.6</v>
      </c>
      <c r="G350" s="6" t="s">
        <v>410</v>
      </c>
      <c r="J350" s="6">
        <f t="shared" si="85"/>
        <v>-22.199999999999996</v>
      </c>
      <c r="K350" s="6">
        <f t="shared" si="86"/>
        <v>-23.699999999999996</v>
      </c>
      <c r="L350" s="6">
        <f t="shared" si="87"/>
        <v>-1.5</v>
      </c>
      <c r="M350" s="6">
        <f t="shared" si="88"/>
        <v>22.199999999999996</v>
      </c>
      <c r="N350" s="6">
        <f t="shared" si="89"/>
        <v>1.8191881918819186</v>
      </c>
      <c r="O350" s="6">
        <f t="shared" si="90"/>
        <v>1.05859375</v>
      </c>
      <c r="P350" s="47">
        <f t="shared" si="91"/>
        <v>1.1150015017547903E-2</v>
      </c>
      <c r="Q350" s="47">
        <f t="shared" si="92"/>
        <v>0.74141468852802717</v>
      </c>
      <c r="R350" s="47">
        <f t="shared" si="93"/>
        <v>0.17308992562542261</v>
      </c>
      <c r="S350" s="47">
        <f t="shared" si="94"/>
        <v>0.84296981421088013</v>
      </c>
    </row>
    <row r="351" spans="1:19" s="6" customFormat="1" x14ac:dyDescent="0.25">
      <c r="A351" s="6" t="s">
        <v>147</v>
      </c>
      <c r="C351" s="6">
        <v>-50.5</v>
      </c>
      <c r="D351" s="6">
        <v>-27.6</v>
      </c>
      <c r="E351" s="6">
        <v>-25.7</v>
      </c>
      <c r="G351" s="6" t="s">
        <v>410</v>
      </c>
      <c r="J351" s="6">
        <f t="shared" si="85"/>
        <v>-22.9</v>
      </c>
      <c r="K351" s="6">
        <f t="shared" si="86"/>
        <v>-24.8</v>
      </c>
      <c r="L351" s="6">
        <f t="shared" si="87"/>
        <v>-1.9000000000000021</v>
      </c>
      <c r="M351" s="6">
        <f t="shared" si="88"/>
        <v>22.9</v>
      </c>
      <c r="N351" s="6">
        <f t="shared" si="89"/>
        <v>1.8297101449275361</v>
      </c>
      <c r="O351" s="6">
        <f t="shared" si="90"/>
        <v>1.0739299610894943</v>
      </c>
      <c r="P351" s="47">
        <f t="shared" si="91"/>
        <v>1.0822468385452408E-2</v>
      </c>
      <c r="Q351" s="47">
        <f t="shared" si="92"/>
        <v>0.73927982081573584</v>
      </c>
      <c r="R351" s="47">
        <f t="shared" si="93"/>
        <v>0.16963696369636963</v>
      </c>
      <c r="S351" s="47">
        <f t="shared" si="94"/>
        <v>0.8073690998572336</v>
      </c>
    </row>
    <row r="352" spans="1:19" s="6" customFormat="1" x14ac:dyDescent="0.25">
      <c r="A352" s="6" t="s">
        <v>147</v>
      </c>
      <c r="C352" s="6">
        <v>-49.6</v>
      </c>
      <c r="D352" s="6">
        <v>-27.5</v>
      </c>
      <c r="E352" s="6">
        <v>-25.6</v>
      </c>
      <c r="G352" s="6" t="s">
        <v>410</v>
      </c>
      <c r="J352" s="6">
        <f t="shared" si="85"/>
        <v>-22.1</v>
      </c>
      <c r="K352" s="6">
        <f t="shared" si="86"/>
        <v>-24</v>
      </c>
      <c r="L352" s="6">
        <f t="shared" si="87"/>
        <v>-1.8999999999999986</v>
      </c>
      <c r="M352" s="6">
        <f t="shared" si="88"/>
        <v>22.1</v>
      </c>
      <c r="N352" s="6">
        <f t="shared" si="89"/>
        <v>1.8036363636363637</v>
      </c>
      <c r="O352" s="6">
        <f t="shared" si="90"/>
        <v>1.07421875</v>
      </c>
      <c r="P352" s="47">
        <f t="shared" si="91"/>
        <v>1.1178134755463058E-2</v>
      </c>
      <c r="Q352" s="47">
        <f t="shared" si="92"/>
        <v>0.74460424647658818</v>
      </c>
      <c r="R352" s="47">
        <f t="shared" si="93"/>
        <v>0.17204301075268816</v>
      </c>
      <c r="S352" s="47">
        <f t="shared" si="94"/>
        <v>0.80671812471825688</v>
      </c>
    </row>
    <row r="353" spans="1:19" s="6" customFormat="1" x14ac:dyDescent="0.25">
      <c r="A353" s="6" t="s">
        <v>147</v>
      </c>
      <c r="C353" s="6">
        <v>-49.8</v>
      </c>
      <c r="D353" s="6">
        <v>-27.5</v>
      </c>
      <c r="E353" s="6">
        <v>-25.5</v>
      </c>
      <c r="G353" s="6" t="s">
        <v>410</v>
      </c>
      <c r="J353" s="6">
        <f t="shared" si="85"/>
        <v>-22.299999999999997</v>
      </c>
      <c r="K353" s="6">
        <f t="shared" si="86"/>
        <v>-24.299999999999997</v>
      </c>
      <c r="L353" s="6">
        <f t="shared" si="87"/>
        <v>-2</v>
      </c>
      <c r="M353" s="6">
        <f t="shared" si="88"/>
        <v>22.299999999999997</v>
      </c>
      <c r="N353" s="6">
        <f t="shared" si="89"/>
        <v>1.8109090909090908</v>
      </c>
      <c r="O353" s="6">
        <f t="shared" si="90"/>
        <v>1.0784313725490196</v>
      </c>
      <c r="P353" s="47">
        <f t="shared" si="91"/>
        <v>1.1088530830147903E-2</v>
      </c>
      <c r="Q353" s="47">
        <f t="shared" si="92"/>
        <v>0.74310755301057563</v>
      </c>
      <c r="R353" s="47">
        <f t="shared" si="93"/>
        <v>0.17068273092369479</v>
      </c>
      <c r="S353" s="47">
        <f t="shared" si="94"/>
        <v>0.79730127723516142</v>
      </c>
    </row>
    <row r="354" spans="1:19" s="6" customFormat="1" x14ac:dyDescent="0.25">
      <c r="A354" s="6" t="s">
        <v>147</v>
      </c>
      <c r="C354" s="6">
        <v>-49.9</v>
      </c>
      <c r="D354" s="6">
        <v>-27.34</v>
      </c>
      <c r="E354" s="6">
        <v>-25.58</v>
      </c>
      <c r="G354" s="6" t="s">
        <v>410</v>
      </c>
      <c r="J354" s="6">
        <f t="shared" si="85"/>
        <v>-22.56</v>
      </c>
      <c r="K354" s="6">
        <f t="shared" si="86"/>
        <v>-24.32</v>
      </c>
      <c r="L354" s="6">
        <f t="shared" si="87"/>
        <v>-1.7600000000000016</v>
      </c>
      <c r="M354" s="6">
        <f t="shared" si="88"/>
        <v>22.56</v>
      </c>
      <c r="N354" s="6">
        <f t="shared" si="89"/>
        <v>1.8251645940014629</v>
      </c>
      <c r="O354" s="6">
        <f t="shared" si="90"/>
        <v>1.0688037529319783</v>
      </c>
      <c r="P354" s="47">
        <f t="shared" si="91"/>
        <v>1.0979875582828985E-2</v>
      </c>
      <c r="Q354" s="47">
        <f t="shared" si="92"/>
        <v>0.74019983219612151</v>
      </c>
      <c r="R354" s="47">
        <f t="shared" si="93"/>
        <v>0.17087508350033398</v>
      </c>
      <c r="S354" s="47">
        <f t="shared" si="94"/>
        <v>0.81904184352805609</v>
      </c>
    </row>
    <row r="355" spans="1:19" s="6" customFormat="1" x14ac:dyDescent="0.25">
      <c r="A355" s="6" t="s">
        <v>147</v>
      </c>
      <c r="C355" s="6">
        <v>-49.6</v>
      </c>
      <c r="D355" s="6">
        <v>-27.2</v>
      </c>
      <c r="E355" s="6">
        <v>-25.6</v>
      </c>
      <c r="G355" s="6" t="s">
        <v>410</v>
      </c>
      <c r="J355" s="6">
        <f t="shared" si="85"/>
        <v>-22.400000000000002</v>
      </c>
      <c r="K355" s="6">
        <f t="shared" si="86"/>
        <v>-24</v>
      </c>
      <c r="L355" s="6">
        <f t="shared" si="87"/>
        <v>-1.5999999999999979</v>
      </c>
      <c r="M355" s="6">
        <f t="shared" si="88"/>
        <v>22.400000000000002</v>
      </c>
      <c r="N355" s="6">
        <f t="shared" si="89"/>
        <v>1.8235294117647061</v>
      </c>
      <c r="O355" s="6">
        <f t="shared" si="90"/>
        <v>1.0625</v>
      </c>
      <c r="P355" s="47">
        <f t="shared" si="91"/>
        <v>1.1056191467221643E-2</v>
      </c>
      <c r="Q355" s="47">
        <f t="shared" si="92"/>
        <v>0.74053163117735454</v>
      </c>
      <c r="R355" s="47">
        <f t="shared" si="93"/>
        <v>0.17204301075268816</v>
      </c>
      <c r="S355" s="47">
        <f t="shared" si="94"/>
        <v>0.83370649297781418</v>
      </c>
    </row>
    <row r="356" spans="1:19" s="6" customFormat="1" x14ac:dyDescent="0.25">
      <c r="A356" s="6" t="s">
        <v>147</v>
      </c>
      <c r="C356" s="6">
        <v>-49.8</v>
      </c>
      <c r="D356" s="6">
        <v>-27.3</v>
      </c>
      <c r="E356" s="6">
        <v>-25.4</v>
      </c>
      <c r="G356" s="6" t="s">
        <v>410</v>
      </c>
      <c r="J356" s="6">
        <f t="shared" si="85"/>
        <v>-22.499999999999996</v>
      </c>
      <c r="K356" s="6">
        <f t="shared" si="86"/>
        <v>-24.4</v>
      </c>
      <c r="L356" s="6">
        <f t="shared" si="87"/>
        <v>-1.9000000000000021</v>
      </c>
      <c r="M356" s="6">
        <f t="shared" si="88"/>
        <v>22.499999999999996</v>
      </c>
      <c r="N356" s="6">
        <f t="shared" si="89"/>
        <v>1.8241758241758241</v>
      </c>
      <c r="O356" s="6">
        <f t="shared" si="90"/>
        <v>1.0748031496062993</v>
      </c>
      <c r="P356" s="47">
        <f t="shared" si="91"/>
        <v>1.100788696956501E-2</v>
      </c>
      <c r="Q356" s="47">
        <f t="shared" si="92"/>
        <v>0.74040041267164169</v>
      </c>
      <c r="R356" s="47">
        <f t="shared" si="93"/>
        <v>0.17001338688085676</v>
      </c>
      <c r="S356" s="47">
        <f t="shared" si="94"/>
        <v>0.80540293654651796</v>
      </c>
    </row>
    <row r="357" spans="1:19" s="6" customFormat="1" x14ac:dyDescent="0.25">
      <c r="A357" s="6" t="s">
        <v>147</v>
      </c>
      <c r="C357" s="6">
        <v>-49.9</v>
      </c>
      <c r="D357" s="6">
        <v>-27.3</v>
      </c>
      <c r="E357" s="6">
        <v>-25.5</v>
      </c>
      <c r="G357" s="6" t="s">
        <v>410</v>
      </c>
      <c r="J357" s="6">
        <f t="shared" si="85"/>
        <v>-22.599999999999998</v>
      </c>
      <c r="K357" s="6">
        <f t="shared" si="86"/>
        <v>-24.4</v>
      </c>
      <c r="L357" s="6">
        <f t="shared" si="87"/>
        <v>-1.8000000000000007</v>
      </c>
      <c r="M357" s="6">
        <f t="shared" si="88"/>
        <v>22.599999999999998</v>
      </c>
      <c r="N357" s="6">
        <f t="shared" si="89"/>
        <v>1.8278388278388278</v>
      </c>
      <c r="O357" s="6">
        <f t="shared" si="90"/>
        <v>1.0705882352941176</v>
      </c>
      <c r="P357" s="47">
        <f t="shared" si="91"/>
        <v>1.0963811390315702E-2</v>
      </c>
      <c r="Q357" s="47">
        <f t="shared" si="92"/>
        <v>0.73965815643224908</v>
      </c>
      <c r="R357" s="47">
        <f t="shared" si="93"/>
        <v>0.17034068136272548</v>
      </c>
      <c r="S357" s="47">
        <f t="shared" si="94"/>
        <v>0.81495307011549012</v>
      </c>
    </row>
    <row r="358" spans="1:19" s="6" customFormat="1" x14ac:dyDescent="0.25">
      <c r="A358" s="6" t="s">
        <v>147</v>
      </c>
      <c r="C358" s="6">
        <v>-49.9</v>
      </c>
      <c r="D358" s="6">
        <v>-27.2</v>
      </c>
      <c r="E358" s="6">
        <v>-25.5</v>
      </c>
      <c r="G358" s="6" t="s">
        <v>410</v>
      </c>
      <c r="J358" s="6">
        <f t="shared" si="85"/>
        <v>-22.7</v>
      </c>
      <c r="K358" s="6">
        <f t="shared" si="86"/>
        <v>-24.4</v>
      </c>
      <c r="L358" s="6">
        <f t="shared" si="87"/>
        <v>-1.6999999999999993</v>
      </c>
      <c r="M358" s="6">
        <f t="shared" si="88"/>
        <v>22.7</v>
      </c>
      <c r="N358" s="6">
        <f t="shared" si="89"/>
        <v>1.8345588235294117</v>
      </c>
      <c r="O358" s="6">
        <f t="shared" si="90"/>
        <v>1.0666666666666667</v>
      </c>
      <c r="P358" s="47">
        <f t="shared" si="91"/>
        <v>1.0923650909032495E-2</v>
      </c>
      <c r="Q358" s="47">
        <f t="shared" si="92"/>
        <v>0.73830222833249082</v>
      </c>
      <c r="R358" s="47">
        <f t="shared" si="93"/>
        <v>0.17034068136272548</v>
      </c>
      <c r="S358" s="47">
        <f t="shared" si="94"/>
        <v>0.823974609375</v>
      </c>
    </row>
    <row r="359" spans="1:19" s="6" customFormat="1" x14ac:dyDescent="0.25">
      <c r="A359" s="6" t="s">
        <v>147</v>
      </c>
      <c r="C359" s="6">
        <v>-50</v>
      </c>
      <c r="D359" s="6">
        <v>-27.4</v>
      </c>
      <c r="E359" s="6">
        <v>-25.8</v>
      </c>
      <c r="G359" s="6" t="s">
        <v>410</v>
      </c>
      <c r="J359" s="6">
        <f t="shared" si="85"/>
        <v>-22.6</v>
      </c>
      <c r="K359" s="6">
        <f t="shared" si="86"/>
        <v>-24.2</v>
      </c>
      <c r="L359" s="6">
        <f t="shared" si="87"/>
        <v>-1.5999999999999979</v>
      </c>
      <c r="M359" s="6">
        <f t="shared" si="88"/>
        <v>22.6</v>
      </c>
      <c r="N359" s="6">
        <f t="shared" si="89"/>
        <v>1.8248175182481752</v>
      </c>
      <c r="O359" s="6">
        <f t="shared" si="90"/>
        <v>1.0620155038759689</v>
      </c>
      <c r="P359" s="47">
        <f t="shared" si="91"/>
        <v>1.0959999999999999E-2</v>
      </c>
      <c r="Q359" s="47">
        <f t="shared" si="92"/>
        <v>0.74027022093286987</v>
      </c>
      <c r="R359" s="47">
        <f t="shared" si="93"/>
        <v>0.17200000000000001</v>
      </c>
      <c r="S359" s="47">
        <f t="shared" si="94"/>
        <v>0.83484803525614737</v>
      </c>
    </row>
    <row r="360" spans="1:19" s="6" customFormat="1" x14ac:dyDescent="0.25">
      <c r="A360" s="6" t="s">
        <v>147</v>
      </c>
      <c r="C360" s="6">
        <v>-50.5</v>
      </c>
      <c r="D360" s="6">
        <v>-27.6</v>
      </c>
      <c r="E360" s="6">
        <v>-25.9</v>
      </c>
      <c r="G360" s="6" t="s">
        <v>410</v>
      </c>
      <c r="J360" s="6">
        <f t="shared" si="85"/>
        <v>-22.9</v>
      </c>
      <c r="K360" s="6">
        <f t="shared" si="86"/>
        <v>-24.6</v>
      </c>
      <c r="L360" s="6">
        <f t="shared" si="87"/>
        <v>-1.7000000000000028</v>
      </c>
      <c r="M360" s="6">
        <f t="shared" si="88"/>
        <v>22.9</v>
      </c>
      <c r="N360" s="6">
        <f t="shared" si="89"/>
        <v>1.8297101449275361</v>
      </c>
      <c r="O360" s="6">
        <f t="shared" si="90"/>
        <v>1.0656370656370657</v>
      </c>
      <c r="P360" s="47">
        <f t="shared" si="91"/>
        <v>1.0822468385452408E-2</v>
      </c>
      <c r="Q360" s="47">
        <f t="shared" si="92"/>
        <v>0.73927982081573584</v>
      </c>
      <c r="R360" s="47">
        <f t="shared" si="93"/>
        <v>0.17095709570957096</v>
      </c>
      <c r="S360" s="47">
        <f t="shared" si="94"/>
        <v>0.82636524988660875</v>
      </c>
    </row>
    <row r="361" spans="1:19" s="6" customFormat="1" x14ac:dyDescent="0.25">
      <c r="A361" s="6" t="s">
        <v>147</v>
      </c>
      <c r="C361" s="6">
        <v>-50.5</v>
      </c>
      <c r="D361" s="6">
        <v>-27.6</v>
      </c>
      <c r="E361" s="6">
        <v>-26</v>
      </c>
      <c r="G361" s="6" t="s">
        <v>410</v>
      </c>
      <c r="J361" s="6">
        <f t="shared" si="85"/>
        <v>-22.9</v>
      </c>
      <c r="K361" s="6">
        <f t="shared" si="86"/>
        <v>-24.5</v>
      </c>
      <c r="L361" s="6">
        <f t="shared" si="87"/>
        <v>-1.6000000000000014</v>
      </c>
      <c r="M361" s="6">
        <f t="shared" si="88"/>
        <v>22.9</v>
      </c>
      <c r="N361" s="6">
        <f t="shared" si="89"/>
        <v>1.8297101449275361</v>
      </c>
      <c r="O361" s="6">
        <f t="shared" si="90"/>
        <v>1.0615384615384615</v>
      </c>
      <c r="P361" s="47">
        <f t="shared" si="91"/>
        <v>1.0822468385452408E-2</v>
      </c>
      <c r="Q361" s="47">
        <f t="shared" si="92"/>
        <v>0.73927982081573584</v>
      </c>
      <c r="R361" s="47">
        <f t="shared" si="93"/>
        <v>0.17161716171617161</v>
      </c>
      <c r="S361" s="47">
        <f t="shared" si="94"/>
        <v>0.83597405246127188</v>
      </c>
    </row>
    <row r="362" spans="1:19" s="6" customFormat="1" x14ac:dyDescent="0.25">
      <c r="A362" s="6" t="s">
        <v>147</v>
      </c>
      <c r="C362" s="6">
        <v>-49.9</v>
      </c>
      <c r="D362" s="6">
        <v>-27.2</v>
      </c>
      <c r="E362" s="6">
        <v>-26</v>
      </c>
      <c r="G362" s="6" t="s">
        <v>410</v>
      </c>
      <c r="J362" s="6">
        <f t="shared" si="85"/>
        <v>-22.7</v>
      </c>
      <c r="K362" s="6">
        <f t="shared" si="86"/>
        <v>-23.9</v>
      </c>
      <c r="L362" s="6">
        <f t="shared" si="87"/>
        <v>-1.1999999999999993</v>
      </c>
      <c r="M362" s="6">
        <f t="shared" si="88"/>
        <v>22.7</v>
      </c>
      <c r="N362" s="6">
        <f t="shared" si="89"/>
        <v>1.8345588235294117</v>
      </c>
      <c r="O362" s="6">
        <f t="shared" si="90"/>
        <v>1.0461538461538462</v>
      </c>
      <c r="P362" s="47">
        <f t="shared" si="91"/>
        <v>1.0923650909032495E-2</v>
      </c>
      <c r="Q362" s="47">
        <f t="shared" si="92"/>
        <v>0.73830222833249082</v>
      </c>
      <c r="R362" s="47">
        <f t="shared" si="93"/>
        <v>0.17368069472277889</v>
      </c>
      <c r="S362" s="47">
        <f t="shared" si="94"/>
        <v>0.87340029004681463</v>
      </c>
    </row>
    <row r="363" spans="1:19" s="6" customFormat="1" x14ac:dyDescent="0.25">
      <c r="A363" s="6" t="s">
        <v>147</v>
      </c>
      <c r="C363" s="6">
        <v>-50.4</v>
      </c>
      <c r="D363" s="6">
        <v>-27.5</v>
      </c>
      <c r="E363" s="6">
        <v>-26.2</v>
      </c>
      <c r="G363" s="6" t="s">
        <v>410</v>
      </c>
      <c r="J363" s="6">
        <f t="shared" si="85"/>
        <v>-22.9</v>
      </c>
      <c r="K363" s="6">
        <f t="shared" si="86"/>
        <v>-24.2</v>
      </c>
      <c r="L363" s="6">
        <f t="shared" si="87"/>
        <v>-1.3000000000000007</v>
      </c>
      <c r="M363" s="6">
        <f t="shared" si="88"/>
        <v>22.9</v>
      </c>
      <c r="N363" s="6">
        <f t="shared" si="89"/>
        <v>1.8327272727272728</v>
      </c>
      <c r="O363" s="6">
        <f t="shared" si="90"/>
        <v>1.0496183206106871</v>
      </c>
      <c r="P363" s="47">
        <f t="shared" si="91"/>
        <v>1.0826089695137315E-2</v>
      </c>
      <c r="Q363" s="47">
        <f t="shared" si="92"/>
        <v>0.73867105035659864</v>
      </c>
      <c r="R363" s="47">
        <f t="shared" si="93"/>
        <v>0.17328042328042328</v>
      </c>
      <c r="S363" s="47">
        <f t="shared" si="94"/>
        <v>0.86478030954169804</v>
      </c>
    </row>
    <row r="364" spans="1:19" s="6" customFormat="1" x14ac:dyDescent="0.25">
      <c r="A364" s="6" t="s">
        <v>147</v>
      </c>
      <c r="C364" s="6">
        <v>-50.6</v>
      </c>
      <c r="D364" s="6">
        <v>-27.7</v>
      </c>
      <c r="E364" s="6">
        <v>-26.4</v>
      </c>
      <c r="G364" s="6" t="s">
        <v>410</v>
      </c>
      <c r="J364" s="6">
        <f t="shared" si="85"/>
        <v>-22.900000000000002</v>
      </c>
      <c r="K364" s="6">
        <f t="shared" si="86"/>
        <v>-24.200000000000003</v>
      </c>
      <c r="L364" s="6">
        <f t="shared" si="87"/>
        <v>-1.3000000000000007</v>
      </c>
      <c r="M364" s="6">
        <f t="shared" si="88"/>
        <v>22.900000000000002</v>
      </c>
      <c r="N364" s="6">
        <f t="shared" si="89"/>
        <v>1.8267148014440435</v>
      </c>
      <c r="O364" s="6">
        <f t="shared" si="90"/>
        <v>1.0492424242424243</v>
      </c>
      <c r="P364" s="47">
        <f t="shared" si="91"/>
        <v>1.0818791107500506E-2</v>
      </c>
      <c r="Q364" s="47">
        <f t="shared" si="92"/>
        <v>0.73988568714330838</v>
      </c>
      <c r="R364" s="47">
        <f t="shared" si="93"/>
        <v>0.17391304347826086</v>
      </c>
      <c r="S364" s="47">
        <f t="shared" si="94"/>
        <v>0.86571007822411028</v>
      </c>
    </row>
    <row r="365" spans="1:19" s="6" customFormat="1" x14ac:dyDescent="0.25">
      <c r="A365" s="6" t="s">
        <v>147</v>
      </c>
      <c r="C365" s="6">
        <v>-50.6</v>
      </c>
      <c r="D365" s="6">
        <v>-27.7</v>
      </c>
      <c r="E365" s="6">
        <v>-26.4</v>
      </c>
      <c r="G365" s="6" t="s">
        <v>410</v>
      </c>
      <c r="J365" s="6">
        <f t="shared" si="85"/>
        <v>-22.900000000000002</v>
      </c>
      <c r="K365" s="6">
        <f t="shared" si="86"/>
        <v>-24.200000000000003</v>
      </c>
      <c r="L365" s="6">
        <f t="shared" si="87"/>
        <v>-1.3000000000000007</v>
      </c>
      <c r="M365" s="6">
        <f t="shared" si="88"/>
        <v>22.900000000000002</v>
      </c>
      <c r="N365" s="6">
        <f t="shared" si="89"/>
        <v>1.8267148014440435</v>
      </c>
      <c r="O365" s="6">
        <f t="shared" si="90"/>
        <v>1.0492424242424243</v>
      </c>
      <c r="P365" s="47">
        <f t="shared" si="91"/>
        <v>1.0818791107500506E-2</v>
      </c>
      <c r="Q365" s="47">
        <f t="shared" si="92"/>
        <v>0.73988568714330838</v>
      </c>
      <c r="R365" s="47">
        <f t="shared" si="93"/>
        <v>0.17391304347826086</v>
      </c>
      <c r="S365" s="47">
        <f t="shared" si="94"/>
        <v>0.86571007822411028</v>
      </c>
    </row>
    <row r="366" spans="1:19" s="6" customFormat="1" x14ac:dyDescent="0.25">
      <c r="A366" s="6" t="s">
        <v>147</v>
      </c>
      <c r="C366" s="6">
        <v>-50.5</v>
      </c>
      <c r="D366" s="6">
        <v>-27.5</v>
      </c>
      <c r="E366" s="6">
        <v>-26.3</v>
      </c>
      <c r="G366" s="6" t="s">
        <v>410</v>
      </c>
      <c r="J366" s="6">
        <f t="shared" si="85"/>
        <v>-23</v>
      </c>
      <c r="K366" s="6">
        <f t="shared" si="86"/>
        <v>-24.2</v>
      </c>
      <c r="L366" s="6">
        <f t="shared" si="87"/>
        <v>-1.1999999999999993</v>
      </c>
      <c r="M366" s="6">
        <f t="shared" si="88"/>
        <v>23</v>
      </c>
      <c r="N366" s="6">
        <f t="shared" si="89"/>
        <v>1.8363636363636364</v>
      </c>
      <c r="O366" s="6">
        <f t="shared" si="90"/>
        <v>1.0456273764258555</v>
      </c>
      <c r="P366" s="47">
        <f t="shared" si="91"/>
        <v>1.078325654347613E-2</v>
      </c>
      <c r="Q366" s="47">
        <f t="shared" si="92"/>
        <v>0.73793933046392413</v>
      </c>
      <c r="R366" s="47">
        <f t="shared" si="93"/>
        <v>0.17359735973597359</v>
      </c>
      <c r="S366" s="47">
        <f t="shared" si="94"/>
        <v>0.87472021637866282</v>
      </c>
    </row>
    <row r="367" spans="1:19" s="6" customFormat="1" x14ac:dyDescent="0.25">
      <c r="A367" s="6" t="s">
        <v>147</v>
      </c>
      <c r="C367" s="6">
        <v>-50.6</v>
      </c>
      <c r="D367" s="6">
        <v>-27.6</v>
      </c>
      <c r="E367" s="6">
        <v>-26.4</v>
      </c>
      <c r="G367" s="6" t="s">
        <v>410</v>
      </c>
      <c r="J367" s="6">
        <f t="shared" si="85"/>
        <v>-23</v>
      </c>
      <c r="K367" s="6">
        <f t="shared" si="86"/>
        <v>-24.200000000000003</v>
      </c>
      <c r="L367" s="6">
        <f t="shared" si="87"/>
        <v>-1.2000000000000028</v>
      </c>
      <c r="M367" s="6">
        <f t="shared" si="88"/>
        <v>23</v>
      </c>
      <c r="N367" s="6">
        <f t="shared" si="89"/>
        <v>1.8333333333333333</v>
      </c>
      <c r="O367" s="6">
        <f t="shared" si="90"/>
        <v>1.0454545454545456</v>
      </c>
      <c r="P367" s="47">
        <f t="shared" si="91"/>
        <v>1.0779734099892203E-2</v>
      </c>
      <c r="Q367" s="47">
        <f t="shared" si="92"/>
        <v>0.7385489458759964</v>
      </c>
      <c r="R367" s="47">
        <f t="shared" si="93"/>
        <v>0.17391304347826086</v>
      </c>
      <c r="S367" s="47">
        <f t="shared" si="94"/>
        <v>0.87515410536697602</v>
      </c>
    </row>
    <row r="368" spans="1:19" s="6" customFormat="1" x14ac:dyDescent="0.25">
      <c r="A368" s="6" t="s">
        <v>147</v>
      </c>
      <c r="C368" s="6">
        <v>-51.3</v>
      </c>
      <c r="D368" s="6">
        <v>-27.9</v>
      </c>
      <c r="E368" s="6">
        <v>-26.5</v>
      </c>
      <c r="G368" s="6" t="s">
        <v>410</v>
      </c>
      <c r="J368" s="6">
        <f t="shared" si="85"/>
        <v>-23.4</v>
      </c>
      <c r="K368" s="6">
        <f t="shared" si="86"/>
        <v>-24.799999999999997</v>
      </c>
      <c r="L368" s="6">
        <f t="shared" si="87"/>
        <v>-1.3999999999999986</v>
      </c>
      <c r="M368" s="6">
        <f t="shared" si="88"/>
        <v>23.4</v>
      </c>
      <c r="N368" s="6">
        <f t="shared" si="89"/>
        <v>1.8387096774193548</v>
      </c>
      <c r="O368" s="6">
        <f t="shared" si="90"/>
        <v>1.0528301886792453</v>
      </c>
      <c r="P368" s="47">
        <f t="shared" si="91"/>
        <v>1.060155261447967E-2</v>
      </c>
      <c r="Q368" s="47">
        <f t="shared" si="92"/>
        <v>0.73746840550820014</v>
      </c>
      <c r="R368" s="47">
        <f t="shared" si="93"/>
        <v>0.17218973359324238</v>
      </c>
      <c r="S368" s="47">
        <f t="shared" si="94"/>
        <v>0.8568898764732209</v>
      </c>
    </row>
    <row r="369" spans="1:19" s="6" customFormat="1" x14ac:dyDescent="0.25">
      <c r="A369" s="6" t="s">
        <v>147</v>
      </c>
      <c r="C369" s="6">
        <v>-51.4</v>
      </c>
      <c r="D369" s="6">
        <v>-27.9</v>
      </c>
      <c r="E369" s="6">
        <v>-26.3</v>
      </c>
      <c r="G369" s="6" t="s">
        <v>410</v>
      </c>
      <c r="J369" s="6">
        <f t="shared" si="85"/>
        <v>-23.5</v>
      </c>
      <c r="K369" s="6">
        <f t="shared" si="86"/>
        <v>-25.099999999999998</v>
      </c>
      <c r="L369" s="6">
        <f t="shared" si="87"/>
        <v>-1.5999999999999979</v>
      </c>
      <c r="M369" s="6">
        <f t="shared" si="88"/>
        <v>23.5</v>
      </c>
      <c r="N369" s="6">
        <f t="shared" si="89"/>
        <v>1.8422939068100359</v>
      </c>
      <c r="O369" s="6">
        <f t="shared" si="90"/>
        <v>1.0608365019011405</v>
      </c>
      <c r="P369" s="47">
        <f t="shared" si="91"/>
        <v>1.0560341564595982E-2</v>
      </c>
      <c r="Q369" s="47">
        <f t="shared" si="92"/>
        <v>0.73675067452988019</v>
      </c>
      <c r="R369" s="47">
        <f t="shared" si="93"/>
        <v>0.17055771725032429</v>
      </c>
      <c r="S369" s="47">
        <f t="shared" si="94"/>
        <v>0.83763465264341153</v>
      </c>
    </row>
    <row r="370" spans="1:19" s="6" customFormat="1" x14ac:dyDescent="0.25">
      <c r="A370" s="6" t="s">
        <v>147</v>
      </c>
      <c r="C370" s="6">
        <v>-51.4</v>
      </c>
      <c r="D370" s="6">
        <v>-27.8</v>
      </c>
      <c r="E370" s="6">
        <v>-26.2</v>
      </c>
      <c r="G370" s="6" t="s">
        <v>410</v>
      </c>
      <c r="J370" s="6">
        <f t="shared" si="85"/>
        <v>-23.599999999999998</v>
      </c>
      <c r="K370" s="6">
        <f t="shared" si="86"/>
        <v>-25.2</v>
      </c>
      <c r="L370" s="6">
        <f t="shared" si="87"/>
        <v>-1.6000000000000014</v>
      </c>
      <c r="M370" s="6">
        <f t="shared" si="88"/>
        <v>23.599999999999998</v>
      </c>
      <c r="N370" s="6">
        <f t="shared" si="89"/>
        <v>1.8489208633093523</v>
      </c>
      <c r="O370" s="6">
        <f t="shared" si="90"/>
        <v>1.0610687022900764</v>
      </c>
      <c r="P370" s="47">
        <f t="shared" si="91"/>
        <v>1.0522490877984526E-2</v>
      </c>
      <c r="Q370" s="47">
        <f t="shared" si="92"/>
        <v>0.73542914759234612</v>
      </c>
      <c r="R370" s="47">
        <f t="shared" si="93"/>
        <v>0.16990920881971464</v>
      </c>
      <c r="S370" s="47">
        <f t="shared" si="94"/>
        <v>0.8370848582766206</v>
      </c>
    </row>
    <row r="371" spans="1:19" s="6" customFormat="1" x14ac:dyDescent="0.25">
      <c r="A371" s="6" t="s">
        <v>147</v>
      </c>
      <c r="C371" s="6">
        <v>-51.3</v>
      </c>
      <c r="D371" s="6">
        <v>-27.8</v>
      </c>
      <c r="E371" s="6">
        <v>-26.3</v>
      </c>
      <c r="G371" s="6" t="s">
        <v>410</v>
      </c>
      <c r="J371" s="6">
        <f t="shared" si="85"/>
        <v>-23.499999999999996</v>
      </c>
      <c r="K371" s="6">
        <f t="shared" si="86"/>
        <v>-24.999999999999996</v>
      </c>
      <c r="L371" s="6">
        <f t="shared" si="87"/>
        <v>-1.5</v>
      </c>
      <c r="M371" s="6">
        <f t="shared" si="88"/>
        <v>23.499999999999996</v>
      </c>
      <c r="N371" s="6">
        <f t="shared" si="89"/>
        <v>1.8453237410071941</v>
      </c>
      <c r="O371" s="6">
        <f t="shared" si="90"/>
        <v>1.0570342205323193</v>
      </c>
      <c r="P371" s="47">
        <f t="shared" si="91"/>
        <v>1.0563554218012002E-2</v>
      </c>
      <c r="Q371" s="47">
        <f t="shared" si="92"/>
        <v>0.73614559115980294</v>
      </c>
      <c r="R371" s="47">
        <f t="shared" si="93"/>
        <v>0.1708901884340481</v>
      </c>
      <c r="S371" s="47">
        <f t="shared" si="94"/>
        <v>0.84670642969088317</v>
      </c>
    </row>
    <row r="372" spans="1:19" s="6" customFormat="1" x14ac:dyDescent="0.25">
      <c r="A372" s="6" t="s">
        <v>147</v>
      </c>
      <c r="C372" s="6">
        <v>-51.1</v>
      </c>
      <c r="D372" s="6">
        <v>-27.5</v>
      </c>
      <c r="E372" s="6">
        <v>-26.1</v>
      </c>
      <c r="G372" s="6" t="s">
        <v>410</v>
      </c>
      <c r="J372" s="6">
        <f t="shared" si="85"/>
        <v>-23.6</v>
      </c>
      <c r="K372" s="6">
        <f t="shared" si="86"/>
        <v>-25</v>
      </c>
      <c r="L372" s="6">
        <f t="shared" si="87"/>
        <v>-1.3999999999999986</v>
      </c>
      <c r="M372" s="6">
        <f t="shared" si="88"/>
        <v>23.6</v>
      </c>
      <c r="N372" s="6">
        <f t="shared" si="89"/>
        <v>1.8581818181818182</v>
      </c>
      <c r="O372" s="6">
        <f t="shared" si="90"/>
        <v>1.053639846743295</v>
      </c>
      <c r="P372" s="47">
        <f t="shared" si="91"/>
        <v>1.0531516040456341E-2</v>
      </c>
      <c r="Q372" s="47">
        <f t="shared" si="92"/>
        <v>0.73359421321826079</v>
      </c>
      <c r="R372" s="47">
        <f t="shared" si="93"/>
        <v>0.17025440313111548</v>
      </c>
      <c r="S372" s="47">
        <f t="shared" si="94"/>
        <v>0.85491599098422233</v>
      </c>
    </row>
    <row r="373" spans="1:19" s="6" customFormat="1" x14ac:dyDescent="0.25">
      <c r="A373" s="6" t="s">
        <v>147</v>
      </c>
      <c r="C373" s="6">
        <v>-51.2</v>
      </c>
      <c r="D373" s="6">
        <v>-27.4</v>
      </c>
      <c r="E373" s="6">
        <v>-25.9</v>
      </c>
      <c r="G373" s="6" t="s">
        <v>410</v>
      </c>
      <c r="J373" s="6">
        <f t="shared" si="85"/>
        <v>-23.800000000000004</v>
      </c>
      <c r="K373" s="6">
        <f t="shared" si="86"/>
        <v>-25.300000000000004</v>
      </c>
      <c r="L373" s="6">
        <f t="shared" si="87"/>
        <v>-1.5</v>
      </c>
      <c r="M373" s="6">
        <f t="shared" si="88"/>
        <v>23.800000000000004</v>
      </c>
      <c r="N373" s="6">
        <f t="shared" si="89"/>
        <v>1.8686131386861315</v>
      </c>
      <c r="O373" s="6">
        <f t="shared" si="90"/>
        <v>1.057915057915058</v>
      </c>
      <c r="P373" s="47">
        <f t="shared" si="91"/>
        <v>1.0452270507812498E-2</v>
      </c>
      <c r="Q373" s="47">
        <f t="shared" si="92"/>
        <v>0.73154374441997649</v>
      </c>
      <c r="R373" s="47">
        <f t="shared" si="93"/>
        <v>0.16861979166666663</v>
      </c>
      <c r="S373" s="47">
        <f t="shared" si="94"/>
        <v>0.84459324526815271</v>
      </c>
    </row>
    <row r="374" spans="1:19" s="6" customFormat="1" x14ac:dyDescent="0.25">
      <c r="A374" s="6" t="s">
        <v>147</v>
      </c>
      <c r="C374" s="6">
        <v>-51.2</v>
      </c>
      <c r="D374" s="6">
        <v>-27.2</v>
      </c>
      <c r="E374" s="6">
        <v>-25.5</v>
      </c>
      <c r="G374" s="6" t="s">
        <v>410</v>
      </c>
      <c r="J374" s="6">
        <f t="shared" si="85"/>
        <v>-24.000000000000004</v>
      </c>
      <c r="K374" s="6">
        <f t="shared" si="86"/>
        <v>-25.700000000000003</v>
      </c>
      <c r="L374" s="6">
        <f t="shared" si="87"/>
        <v>-1.6999999999999993</v>
      </c>
      <c r="M374" s="6">
        <f t="shared" si="88"/>
        <v>24.000000000000004</v>
      </c>
      <c r="N374" s="6">
        <f t="shared" si="89"/>
        <v>1.8823529411764708</v>
      </c>
      <c r="O374" s="6">
        <f t="shared" si="90"/>
        <v>1.0666666666666667</v>
      </c>
      <c r="P374" s="47">
        <f t="shared" si="91"/>
        <v>1.0375976562499998E-2</v>
      </c>
      <c r="Q374" s="47">
        <f t="shared" si="92"/>
        <v>0.72886898685566259</v>
      </c>
      <c r="R374" s="47">
        <f t="shared" si="93"/>
        <v>0.166015625</v>
      </c>
      <c r="S374" s="47">
        <f t="shared" si="94"/>
        <v>0.823974609375</v>
      </c>
    </row>
    <row r="375" spans="1:19" s="6" customFormat="1" x14ac:dyDescent="0.25">
      <c r="A375" s="6" t="s">
        <v>147</v>
      </c>
      <c r="C375" s="6">
        <v>-51.8</v>
      </c>
      <c r="D375" s="6">
        <v>-27.4</v>
      </c>
      <c r="E375" s="6">
        <v>-25.7</v>
      </c>
      <c r="G375" s="6" t="s">
        <v>410</v>
      </c>
      <c r="J375" s="6">
        <f t="shared" si="85"/>
        <v>-24.4</v>
      </c>
      <c r="K375" s="6">
        <f t="shared" si="86"/>
        <v>-26.099999999999998</v>
      </c>
      <c r="L375" s="6">
        <f t="shared" si="87"/>
        <v>-1.6999999999999993</v>
      </c>
      <c r="M375" s="6">
        <f t="shared" si="88"/>
        <v>24.4</v>
      </c>
      <c r="N375" s="6">
        <f t="shared" si="89"/>
        <v>1.8905109489051095</v>
      </c>
      <c r="O375" s="6">
        <f t="shared" si="90"/>
        <v>1.066147859922179</v>
      </c>
      <c r="P375" s="47">
        <f t="shared" si="91"/>
        <v>1.0211535308060404E-2</v>
      </c>
      <c r="Q375" s="47">
        <f t="shared" si="92"/>
        <v>0.72729466446381208</v>
      </c>
      <c r="R375" s="47">
        <f t="shared" si="93"/>
        <v>0.16537966537966539</v>
      </c>
      <c r="S375" s="47">
        <f t="shared" si="94"/>
        <v>0.82517807745572092</v>
      </c>
    </row>
    <row r="376" spans="1:19" s="6" customFormat="1" x14ac:dyDescent="0.25">
      <c r="A376" s="6" t="s">
        <v>147</v>
      </c>
      <c r="C376" s="6">
        <v>-53</v>
      </c>
      <c r="D376" s="6">
        <v>-28.3</v>
      </c>
      <c r="E376" s="6">
        <v>-26.4</v>
      </c>
      <c r="G376" s="6" t="s">
        <v>410</v>
      </c>
      <c r="J376" s="6">
        <f t="shared" si="85"/>
        <v>-24.7</v>
      </c>
      <c r="K376" s="6">
        <f t="shared" si="86"/>
        <v>-26.6</v>
      </c>
      <c r="L376" s="6">
        <f t="shared" si="87"/>
        <v>-1.9000000000000021</v>
      </c>
      <c r="M376" s="6">
        <f t="shared" si="88"/>
        <v>24.7</v>
      </c>
      <c r="N376" s="6">
        <f t="shared" si="89"/>
        <v>1.872791519434629</v>
      </c>
      <c r="O376" s="6">
        <f t="shared" si="90"/>
        <v>1.071969696969697</v>
      </c>
      <c r="P376" s="47">
        <f t="shared" si="91"/>
        <v>1.0074759700961196E-2</v>
      </c>
      <c r="Q376" s="47">
        <f t="shared" si="92"/>
        <v>0.73072721596430457</v>
      </c>
      <c r="R376" s="47">
        <f t="shared" si="93"/>
        <v>0.16603773584905659</v>
      </c>
      <c r="S376" s="47">
        <f t="shared" si="94"/>
        <v>0.81180640600935683</v>
      </c>
    </row>
    <row r="377" spans="1:19" s="6" customFormat="1" x14ac:dyDescent="0.25">
      <c r="A377" s="6" t="s">
        <v>147</v>
      </c>
      <c r="C377" s="6">
        <v>-53.2</v>
      </c>
      <c r="D377" s="6">
        <v>-28.2</v>
      </c>
      <c r="E377" s="6">
        <v>-26.3</v>
      </c>
      <c r="G377" s="6" t="s">
        <v>410</v>
      </c>
      <c r="J377" s="6">
        <f t="shared" si="85"/>
        <v>-25.000000000000004</v>
      </c>
      <c r="K377" s="6">
        <f t="shared" si="86"/>
        <v>-26.900000000000002</v>
      </c>
      <c r="L377" s="6">
        <f t="shared" si="87"/>
        <v>-1.8999999999999986</v>
      </c>
      <c r="M377" s="6">
        <f t="shared" si="88"/>
        <v>25.000000000000004</v>
      </c>
      <c r="N377" s="6">
        <f t="shared" si="89"/>
        <v>1.8865248226950355</v>
      </c>
      <c r="O377" s="6">
        <f t="shared" si="90"/>
        <v>1.0722433460076044</v>
      </c>
      <c r="P377" s="47">
        <f t="shared" si="91"/>
        <v>9.9638193227429457E-3</v>
      </c>
      <c r="Q377" s="47">
        <f t="shared" si="92"/>
        <v>0.72806262640649588</v>
      </c>
      <c r="R377" s="47">
        <f t="shared" si="93"/>
        <v>0.16478696741854637</v>
      </c>
      <c r="S377" s="47">
        <f t="shared" si="94"/>
        <v>0.81118501716418379</v>
      </c>
    </row>
    <row r="378" spans="1:19" s="6" customFormat="1" x14ac:dyDescent="0.25">
      <c r="A378" s="6" t="s">
        <v>147</v>
      </c>
      <c r="C378" s="6">
        <v>-52.6</v>
      </c>
      <c r="D378" s="6">
        <v>-28.1</v>
      </c>
      <c r="E378" s="6">
        <v>-26.2</v>
      </c>
      <c r="G378" s="6" t="s">
        <v>410</v>
      </c>
      <c r="J378" s="6">
        <f t="shared" si="85"/>
        <v>-24.5</v>
      </c>
      <c r="K378" s="6">
        <f t="shared" si="86"/>
        <v>-26.400000000000002</v>
      </c>
      <c r="L378" s="6">
        <f t="shared" si="87"/>
        <v>-1.9000000000000021</v>
      </c>
      <c r="M378" s="6">
        <f t="shared" si="88"/>
        <v>24.5</v>
      </c>
      <c r="N378" s="6">
        <f t="shared" si="89"/>
        <v>1.8718861209964412</v>
      </c>
      <c r="O378" s="6">
        <f t="shared" si="90"/>
        <v>1.0725190839694658</v>
      </c>
      <c r="P378" s="47">
        <f t="shared" si="91"/>
        <v>1.015628388439908E-2</v>
      </c>
      <c r="Q378" s="47">
        <f t="shared" si="92"/>
        <v>0.73090391456017778</v>
      </c>
      <c r="R378" s="47">
        <f t="shared" si="93"/>
        <v>0.16603295310519645</v>
      </c>
      <c r="S378" s="47">
        <f t="shared" si="94"/>
        <v>0.81055952618800342</v>
      </c>
    </row>
    <row r="379" spans="1:19" s="6" customFormat="1" x14ac:dyDescent="0.25">
      <c r="A379" s="6" t="s">
        <v>147</v>
      </c>
      <c r="C379" s="6">
        <v>-52.9</v>
      </c>
      <c r="D379" s="6">
        <v>-28.2</v>
      </c>
      <c r="E379" s="6">
        <v>-26.2</v>
      </c>
      <c r="G379" s="6" t="s">
        <v>410</v>
      </c>
      <c r="J379" s="6">
        <f t="shared" si="85"/>
        <v>-24.7</v>
      </c>
      <c r="K379" s="6">
        <f t="shared" si="86"/>
        <v>-26.7</v>
      </c>
      <c r="L379" s="6">
        <f t="shared" si="87"/>
        <v>-2</v>
      </c>
      <c r="M379" s="6">
        <f t="shared" si="88"/>
        <v>24.7</v>
      </c>
      <c r="N379" s="6">
        <f t="shared" si="89"/>
        <v>1.875886524822695</v>
      </c>
      <c r="O379" s="6">
        <f t="shared" si="90"/>
        <v>1.0763358778625953</v>
      </c>
      <c r="P379" s="47">
        <f t="shared" si="91"/>
        <v>1.007715095357721E-2</v>
      </c>
      <c r="Q379" s="47">
        <f t="shared" si="92"/>
        <v>0.73012415755420279</v>
      </c>
      <c r="R379" s="47">
        <f t="shared" si="93"/>
        <v>0.16509136735979837</v>
      </c>
      <c r="S379" s="47">
        <f t="shared" si="94"/>
        <v>0.80196709428189938</v>
      </c>
    </row>
    <row r="380" spans="1:19" s="6" customFormat="1" x14ac:dyDescent="0.25">
      <c r="A380" s="6" t="s">
        <v>147</v>
      </c>
      <c r="C380" s="6">
        <v>-52.8</v>
      </c>
      <c r="D380" s="6">
        <v>-28.2</v>
      </c>
      <c r="E380" s="6">
        <v>-26.1</v>
      </c>
      <c r="G380" s="6" t="s">
        <v>410</v>
      </c>
      <c r="J380" s="6">
        <f t="shared" si="85"/>
        <v>-24.599999999999998</v>
      </c>
      <c r="K380" s="6">
        <f t="shared" si="86"/>
        <v>-26.699999999999996</v>
      </c>
      <c r="L380" s="6">
        <f t="shared" si="87"/>
        <v>-2.0999999999999979</v>
      </c>
      <c r="M380" s="6">
        <f t="shared" si="88"/>
        <v>24.599999999999998</v>
      </c>
      <c r="N380" s="6">
        <f t="shared" si="89"/>
        <v>1.8723404255319149</v>
      </c>
      <c r="O380" s="6">
        <f t="shared" si="90"/>
        <v>1.0804597701149425</v>
      </c>
      <c r="P380" s="47">
        <f t="shared" si="91"/>
        <v>1.0115358126721765E-2</v>
      </c>
      <c r="Q380" s="47">
        <f t="shared" si="92"/>
        <v>0.73081523594606934</v>
      </c>
      <c r="R380" s="47">
        <f t="shared" si="93"/>
        <v>0.16477272727272729</v>
      </c>
      <c r="S380" s="47">
        <f t="shared" si="94"/>
        <v>0.79281926933338487</v>
      </c>
    </row>
    <row r="381" spans="1:19" s="6" customFormat="1" x14ac:dyDescent="0.25">
      <c r="A381" s="6" t="s">
        <v>147</v>
      </c>
      <c r="C381" s="6">
        <v>-52.6</v>
      </c>
      <c r="D381" s="6">
        <v>-28.1</v>
      </c>
      <c r="E381" s="6">
        <v>-26</v>
      </c>
      <c r="G381" s="6" t="s">
        <v>410</v>
      </c>
      <c r="J381" s="6">
        <f t="shared" si="85"/>
        <v>-24.5</v>
      </c>
      <c r="K381" s="6">
        <f t="shared" si="86"/>
        <v>-26.6</v>
      </c>
      <c r="L381" s="6">
        <f t="shared" si="87"/>
        <v>-2.1000000000000014</v>
      </c>
      <c r="M381" s="6">
        <f t="shared" si="88"/>
        <v>24.5</v>
      </c>
      <c r="N381" s="6">
        <f t="shared" si="89"/>
        <v>1.8718861209964412</v>
      </c>
      <c r="O381" s="6">
        <f t="shared" si="90"/>
        <v>1.0807692307692309</v>
      </c>
      <c r="P381" s="47">
        <f t="shared" si="91"/>
        <v>1.015628388439908E-2</v>
      </c>
      <c r="Q381" s="47">
        <f t="shared" si="92"/>
        <v>0.73090391456017778</v>
      </c>
      <c r="R381" s="47">
        <f t="shared" si="93"/>
        <v>0.16476552598225602</v>
      </c>
      <c r="S381" s="47">
        <f t="shared" si="94"/>
        <v>0.79213843168939502</v>
      </c>
    </row>
    <row r="382" spans="1:19" s="6" customFormat="1" x14ac:dyDescent="0.25">
      <c r="A382" s="6" t="s">
        <v>147</v>
      </c>
      <c r="C382" s="6">
        <v>-52.6</v>
      </c>
      <c r="D382" s="6">
        <v>-28.2</v>
      </c>
      <c r="E382" s="6">
        <v>-26.2</v>
      </c>
      <c r="G382" s="6" t="s">
        <v>410</v>
      </c>
      <c r="J382" s="6">
        <f t="shared" si="85"/>
        <v>-24.400000000000002</v>
      </c>
      <c r="K382" s="6">
        <f t="shared" si="86"/>
        <v>-26.400000000000002</v>
      </c>
      <c r="L382" s="6">
        <f t="shared" si="87"/>
        <v>-2</v>
      </c>
      <c r="M382" s="6">
        <f t="shared" si="88"/>
        <v>24.400000000000002</v>
      </c>
      <c r="N382" s="6">
        <f t="shared" si="89"/>
        <v>1.8652482269503547</v>
      </c>
      <c r="O382" s="6">
        <f t="shared" si="90"/>
        <v>1.0763358778625953</v>
      </c>
      <c r="P382" s="47">
        <f t="shared" si="91"/>
        <v>1.0192427243418293E-2</v>
      </c>
      <c r="Q382" s="47">
        <f t="shared" si="92"/>
        <v>0.73220330032293779</v>
      </c>
      <c r="R382" s="47">
        <f t="shared" si="93"/>
        <v>0.16603295310519645</v>
      </c>
      <c r="S382" s="47">
        <f t="shared" si="94"/>
        <v>0.80196709428189938</v>
      </c>
    </row>
    <row r="383" spans="1:19" s="6" customFormat="1" x14ac:dyDescent="0.25">
      <c r="A383" s="6" t="s">
        <v>147</v>
      </c>
      <c r="C383" s="6">
        <v>-52.5</v>
      </c>
      <c r="D383" s="6">
        <v>-28.1</v>
      </c>
      <c r="E383" s="6">
        <v>-26.2</v>
      </c>
      <c r="G383" s="6" t="s">
        <v>410</v>
      </c>
      <c r="J383" s="6">
        <f t="shared" si="85"/>
        <v>-24.4</v>
      </c>
      <c r="K383" s="6">
        <f t="shared" si="86"/>
        <v>-26.3</v>
      </c>
      <c r="L383" s="6">
        <f t="shared" si="87"/>
        <v>-1.9000000000000021</v>
      </c>
      <c r="M383" s="6">
        <f t="shared" si="88"/>
        <v>24.4</v>
      </c>
      <c r="N383" s="6">
        <f t="shared" si="89"/>
        <v>1.8683274021352312</v>
      </c>
      <c r="O383" s="6">
        <f t="shared" si="90"/>
        <v>1.0725190839694658</v>
      </c>
      <c r="P383" s="47">
        <f t="shared" si="91"/>
        <v>1.0195011337868482E-2</v>
      </c>
      <c r="Q383" s="47">
        <f t="shared" si="92"/>
        <v>0.73159968236604322</v>
      </c>
      <c r="R383" s="47">
        <f t="shared" si="93"/>
        <v>0.16634920634920633</v>
      </c>
      <c r="S383" s="47">
        <f t="shared" si="94"/>
        <v>0.81055952618800342</v>
      </c>
    </row>
    <row r="384" spans="1:19" s="6" customFormat="1" x14ac:dyDescent="0.25">
      <c r="A384" s="6" t="s">
        <v>147</v>
      </c>
      <c r="C384" s="6">
        <v>-52.9</v>
      </c>
      <c r="D384" s="6">
        <v>-28</v>
      </c>
      <c r="E384" s="6">
        <v>-25.8</v>
      </c>
      <c r="G384" s="6" t="s">
        <v>410</v>
      </c>
      <c r="J384" s="6">
        <f t="shared" si="85"/>
        <v>-24.9</v>
      </c>
      <c r="K384" s="6">
        <f t="shared" si="86"/>
        <v>-27.099999999999998</v>
      </c>
      <c r="L384" s="6">
        <f t="shared" si="87"/>
        <v>-2.1999999999999993</v>
      </c>
      <c r="M384" s="6">
        <f t="shared" si="88"/>
        <v>24.9</v>
      </c>
      <c r="N384" s="6">
        <f t="shared" si="89"/>
        <v>1.8892857142857142</v>
      </c>
      <c r="O384" s="6">
        <f t="shared" si="90"/>
        <v>1.0852713178294573</v>
      </c>
      <c r="P384" s="47">
        <f t="shared" si="91"/>
        <v>1.0005681797878082E-2</v>
      </c>
      <c r="Q384" s="47">
        <f t="shared" si="92"/>
        <v>0.7275304578557179</v>
      </c>
      <c r="R384" s="47">
        <f t="shared" si="93"/>
        <v>0.1625708884688091</v>
      </c>
      <c r="S384" s="47">
        <f t="shared" si="94"/>
        <v>0.78232106413994185</v>
      </c>
    </row>
    <row r="385" spans="1:69" s="6" customFormat="1" x14ac:dyDescent="0.25">
      <c r="A385" s="6" t="s">
        <v>147</v>
      </c>
      <c r="C385" s="6">
        <v>-53</v>
      </c>
      <c r="D385" s="6">
        <v>-27.9</v>
      </c>
      <c r="E385" s="6">
        <v>-25.44</v>
      </c>
      <c r="G385" s="6" t="s">
        <v>410</v>
      </c>
      <c r="J385" s="6">
        <f t="shared" si="85"/>
        <v>-25.1</v>
      </c>
      <c r="K385" s="6">
        <f t="shared" si="86"/>
        <v>-27.56</v>
      </c>
      <c r="L385" s="6">
        <f t="shared" si="87"/>
        <v>-2.4599999999999973</v>
      </c>
      <c r="M385" s="6">
        <f t="shared" si="88"/>
        <v>25.1</v>
      </c>
      <c r="N385" s="6">
        <f t="shared" si="89"/>
        <v>1.8996415770609321</v>
      </c>
      <c r="O385" s="6">
        <f t="shared" si="90"/>
        <v>1.0966981132075471</v>
      </c>
      <c r="P385" s="47">
        <f t="shared" si="91"/>
        <v>9.9323602705589167E-3</v>
      </c>
      <c r="Q385" s="47">
        <f t="shared" si="92"/>
        <v>0.7255446880376305</v>
      </c>
      <c r="R385" s="47">
        <f t="shared" si="93"/>
        <v>0.16</v>
      </c>
      <c r="S385" s="47">
        <f t="shared" si="94"/>
        <v>0.75812132175141178</v>
      </c>
    </row>
    <row r="386" spans="1:69" s="6" customFormat="1" x14ac:dyDescent="0.25">
      <c r="A386" s="6" t="s">
        <v>147</v>
      </c>
      <c r="C386" s="6">
        <v>-53.1</v>
      </c>
      <c r="D386" s="6">
        <v>-28.1</v>
      </c>
      <c r="E386" s="6">
        <v>-26.2</v>
      </c>
      <c r="G386" s="6" t="s">
        <v>410</v>
      </c>
      <c r="J386" s="6">
        <f t="shared" si="85"/>
        <v>-25</v>
      </c>
      <c r="K386" s="6">
        <f t="shared" si="86"/>
        <v>-26.900000000000002</v>
      </c>
      <c r="L386" s="6">
        <f t="shared" si="87"/>
        <v>-1.9000000000000021</v>
      </c>
      <c r="M386" s="6">
        <f t="shared" si="88"/>
        <v>25</v>
      </c>
      <c r="N386" s="6">
        <f t="shared" si="89"/>
        <v>1.8896797153024911</v>
      </c>
      <c r="O386" s="6">
        <f t="shared" si="90"/>
        <v>1.0725190839694658</v>
      </c>
      <c r="P386" s="47">
        <f t="shared" si="91"/>
        <v>9.9659172722468704E-3</v>
      </c>
      <c r="Q386" s="47">
        <f t="shared" si="92"/>
        <v>0.72745460831333586</v>
      </c>
      <c r="R386" s="47">
        <f t="shared" si="93"/>
        <v>0.16446955430006277</v>
      </c>
      <c r="S386" s="47">
        <f t="shared" si="94"/>
        <v>0.81055952618800342</v>
      </c>
    </row>
    <row r="387" spans="1:69" s="6" customFormat="1" x14ac:dyDescent="0.25">
      <c r="A387" s="6" t="s">
        <v>147</v>
      </c>
      <c r="C387" s="6">
        <v>-54.4</v>
      </c>
      <c r="D387" s="6">
        <v>-28.17</v>
      </c>
      <c r="E387" s="6">
        <v>-26.39</v>
      </c>
      <c r="G387" s="6" t="s">
        <v>410</v>
      </c>
      <c r="J387" s="6">
        <f t="shared" si="85"/>
        <v>-26.229999999999997</v>
      </c>
      <c r="K387" s="6">
        <f t="shared" si="86"/>
        <v>-28.009999999999998</v>
      </c>
      <c r="L387" s="6">
        <f t="shared" si="87"/>
        <v>-1.7800000000000011</v>
      </c>
      <c r="M387" s="6">
        <f t="shared" si="88"/>
        <v>26.229999999999997</v>
      </c>
      <c r="N387" s="6">
        <f t="shared" si="89"/>
        <v>1.9311324103656371</v>
      </c>
      <c r="O387" s="6">
        <f t="shared" si="90"/>
        <v>1.0674497915877226</v>
      </c>
      <c r="P387" s="47">
        <f t="shared" si="91"/>
        <v>9.5189500432525959E-3</v>
      </c>
      <c r="Q387" s="47">
        <f t="shared" si="92"/>
        <v>0.71960467088043634</v>
      </c>
      <c r="R387" s="47">
        <f t="shared" si="93"/>
        <v>0.16170343137254903</v>
      </c>
      <c r="S387" s="47">
        <f t="shared" si="94"/>
        <v>0.82216243486840779</v>
      </c>
    </row>
    <row r="388" spans="1:69" s="6" customFormat="1" x14ac:dyDescent="0.25">
      <c r="A388" s="6" t="s">
        <v>147</v>
      </c>
      <c r="C388" s="6">
        <v>-54.6</v>
      </c>
      <c r="D388" s="6">
        <v>-29.4</v>
      </c>
      <c r="E388" s="6">
        <v>-26.4</v>
      </c>
      <c r="G388" s="6" t="s">
        <v>410</v>
      </c>
      <c r="J388" s="6">
        <f t="shared" ref="J388:J451" si="95">C388-D388</f>
        <v>-25.200000000000003</v>
      </c>
      <c r="K388" s="6">
        <f t="shared" ref="K388:K451" si="96">C388-E388</f>
        <v>-28.200000000000003</v>
      </c>
      <c r="L388" s="6">
        <f t="shared" ref="L388:L451" si="97">D388-E388</f>
        <v>-3</v>
      </c>
      <c r="M388" s="6">
        <f t="shared" ref="M388:M451" si="98">D388-C388</f>
        <v>25.200000000000003</v>
      </c>
      <c r="N388" s="6">
        <f t="shared" ref="N388:N451" si="99">C388/D388</f>
        <v>1.8571428571428572</v>
      </c>
      <c r="O388" s="6">
        <f t="shared" ref="O388:O451" si="100">D388/E388</f>
        <v>1.1136363636363635</v>
      </c>
      <c r="P388" s="47">
        <f t="shared" ref="P388:P451" si="101">(D388/(C388*C388))*-1</f>
        <v>9.8619329388560141E-3</v>
      </c>
      <c r="Q388" s="47">
        <f t="shared" ref="Q388:Q451" si="102">SQRT(D388/C388)</f>
        <v>0.73379938570534275</v>
      </c>
      <c r="R388" s="47">
        <f t="shared" ref="R388:R451" si="103">(E388/C388)^1/3</f>
        <v>0.16117216117216115</v>
      </c>
      <c r="S388" s="47">
        <f t="shared" ref="S388:S451" si="104">(E388/D388)^3</f>
        <v>0.7240520531411232</v>
      </c>
    </row>
    <row r="389" spans="1:69" s="6" customFormat="1" x14ac:dyDescent="0.25">
      <c r="A389" s="6" t="s">
        <v>147</v>
      </c>
      <c r="C389" s="6">
        <v>-50.3</v>
      </c>
      <c r="D389" s="6">
        <v>-29</v>
      </c>
      <c r="E389" s="6">
        <v>-26.5</v>
      </c>
      <c r="G389" s="6" t="s">
        <v>410</v>
      </c>
      <c r="J389" s="6">
        <f t="shared" si="95"/>
        <v>-21.299999999999997</v>
      </c>
      <c r="K389" s="6">
        <f t="shared" si="96"/>
        <v>-23.799999999999997</v>
      </c>
      <c r="L389" s="6">
        <f t="shared" si="97"/>
        <v>-2.5</v>
      </c>
      <c r="M389" s="6">
        <f t="shared" si="98"/>
        <v>21.299999999999997</v>
      </c>
      <c r="N389" s="6">
        <f t="shared" si="99"/>
        <v>1.7344827586206895</v>
      </c>
      <c r="O389" s="6">
        <f t="shared" si="100"/>
        <v>1.0943396226415094</v>
      </c>
      <c r="P389" s="47">
        <f t="shared" si="101"/>
        <v>1.1462042852230554E-2</v>
      </c>
      <c r="Q389" s="47">
        <f t="shared" si="102"/>
        <v>0.75930280881029066</v>
      </c>
      <c r="R389" s="47">
        <f t="shared" si="103"/>
        <v>0.17561298873426112</v>
      </c>
      <c r="S389" s="47">
        <f t="shared" si="104"/>
        <v>0.76303353971052534</v>
      </c>
    </row>
    <row r="390" spans="1:69" s="6" customFormat="1" x14ac:dyDescent="0.25">
      <c r="A390" s="6" t="s">
        <v>147</v>
      </c>
      <c r="C390" s="6">
        <v>-45.54</v>
      </c>
      <c r="D390" s="6">
        <v>-28.91</v>
      </c>
      <c r="E390" s="6">
        <v>-26.16</v>
      </c>
      <c r="G390" s="6" t="s">
        <v>410</v>
      </c>
      <c r="J390" s="6">
        <f t="shared" si="95"/>
        <v>-16.63</v>
      </c>
      <c r="K390" s="6">
        <f t="shared" si="96"/>
        <v>-19.38</v>
      </c>
      <c r="L390" s="6">
        <f t="shared" si="97"/>
        <v>-2.75</v>
      </c>
      <c r="M390" s="6">
        <f t="shared" si="98"/>
        <v>16.63</v>
      </c>
      <c r="N390" s="6">
        <f t="shared" si="99"/>
        <v>1.575233483223798</v>
      </c>
      <c r="O390" s="6">
        <f t="shared" si="100"/>
        <v>1.1051223241590213</v>
      </c>
      <c r="P390" s="47">
        <f t="shared" si="101"/>
        <v>1.393997641921111E-2</v>
      </c>
      <c r="Q390" s="47">
        <f t="shared" si="102"/>
        <v>0.7967600179043085</v>
      </c>
      <c r="R390" s="47">
        <f t="shared" si="103"/>
        <v>0.19148001756697408</v>
      </c>
      <c r="S390" s="47">
        <f t="shared" si="104"/>
        <v>0.74091594970509267</v>
      </c>
    </row>
    <row r="391" spans="1:69" s="6" customFormat="1" x14ac:dyDescent="0.25">
      <c r="A391" s="6" t="s">
        <v>147</v>
      </c>
      <c r="C391" s="6">
        <v>-42.7</v>
      </c>
      <c r="D391" s="6">
        <v>-27.4</v>
      </c>
      <c r="E391" s="6">
        <v>-25.1</v>
      </c>
      <c r="G391" s="6" t="s">
        <v>410</v>
      </c>
      <c r="J391" s="6">
        <f t="shared" si="95"/>
        <v>-15.300000000000004</v>
      </c>
      <c r="K391" s="6">
        <f t="shared" si="96"/>
        <v>-17.600000000000001</v>
      </c>
      <c r="L391" s="6">
        <f t="shared" si="97"/>
        <v>-2.2999999999999972</v>
      </c>
      <c r="M391" s="6">
        <f t="shared" si="98"/>
        <v>15.300000000000004</v>
      </c>
      <c r="N391" s="6">
        <f t="shared" si="99"/>
        <v>1.5583941605839418</v>
      </c>
      <c r="O391" s="6">
        <f t="shared" si="100"/>
        <v>1.0916334661354581</v>
      </c>
      <c r="P391" s="47">
        <f t="shared" si="101"/>
        <v>1.5027779453625038E-2</v>
      </c>
      <c r="Q391" s="47">
        <f t="shared" si="102"/>
        <v>0.8010531709379779</v>
      </c>
      <c r="R391" s="47">
        <f t="shared" si="103"/>
        <v>0.19594067135050741</v>
      </c>
      <c r="S391" s="47">
        <f t="shared" si="104"/>
        <v>0.76872229328295272</v>
      </c>
    </row>
    <row r="392" spans="1:69" s="6" customFormat="1" x14ac:dyDescent="0.25">
      <c r="A392" s="6" t="s">
        <v>147</v>
      </c>
      <c r="C392" s="6">
        <v>-52.97</v>
      </c>
      <c r="D392" s="6">
        <v>-29.8</v>
      </c>
      <c r="E392" s="6">
        <v>-25.8</v>
      </c>
      <c r="G392" s="6" t="s">
        <v>410</v>
      </c>
      <c r="J392" s="6">
        <f t="shared" si="95"/>
        <v>-23.169999999999998</v>
      </c>
      <c r="K392" s="6">
        <f t="shared" si="96"/>
        <v>-27.169999999999998</v>
      </c>
      <c r="L392" s="6">
        <f t="shared" si="97"/>
        <v>-4</v>
      </c>
      <c r="M392" s="6">
        <f t="shared" si="98"/>
        <v>23.169999999999998</v>
      </c>
      <c r="N392" s="6">
        <f t="shared" si="99"/>
        <v>1.7775167785234898</v>
      </c>
      <c r="O392" s="6">
        <f t="shared" si="100"/>
        <v>1.1550387596899225</v>
      </c>
      <c r="P392" s="47">
        <f t="shared" si="101"/>
        <v>1.062077768399259E-2</v>
      </c>
      <c r="Q392" s="47">
        <f t="shared" si="102"/>
        <v>0.75005506059294569</v>
      </c>
      <c r="R392" s="47">
        <f t="shared" si="103"/>
        <v>0.16235605059467625</v>
      </c>
      <c r="S392" s="47">
        <f t="shared" si="104"/>
        <v>0.64894863856728136</v>
      </c>
    </row>
    <row r="393" spans="1:69" s="6" customFormat="1" x14ac:dyDescent="0.25">
      <c r="A393" s="6" t="s">
        <v>147</v>
      </c>
      <c r="C393" s="6">
        <v>-49.9</v>
      </c>
      <c r="D393" s="6">
        <v>-28.7</v>
      </c>
      <c r="E393" s="6">
        <v>-24.7</v>
      </c>
      <c r="G393" s="6" t="s">
        <v>410</v>
      </c>
      <c r="J393" s="6">
        <f t="shared" si="95"/>
        <v>-21.2</v>
      </c>
      <c r="K393" s="6">
        <f t="shared" si="96"/>
        <v>-25.2</v>
      </c>
      <c r="L393" s="6">
        <f t="shared" si="97"/>
        <v>-4</v>
      </c>
      <c r="M393" s="6">
        <f t="shared" si="98"/>
        <v>21.2</v>
      </c>
      <c r="N393" s="6">
        <f t="shared" si="99"/>
        <v>1.7386759581881532</v>
      </c>
      <c r="O393" s="6">
        <f t="shared" si="100"/>
        <v>1.1619433198380567</v>
      </c>
      <c r="P393" s="47">
        <f t="shared" si="101"/>
        <v>1.1526058128280611E-2</v>
      </c>
      <c r="Q393" s="47">
        <f t="shared" si="102"/>
        <v>0.75838664321123328</v>
      </c>
      <c r="R393" s="47">
        <f t="shared" si="103"/>
        <v>0.16499665998663995</v>
      </c>
      <c r="S393" s="47">
        <f t="shared" si="104"/>
        <v>0.63744859697605372</v>
      </c>
    </row>
    <row r="394" spans="1:69" s="6" customFormat="1" x14ac:dyDescent="0.25">
      <c r="A394" s="6" t="s">
        <v>147</v>
      </c>
      <c r="C394" s="6">
        <v>-56.8</v>
      </c>
      <c r="D394" s="6">
        <v>-27.9</v>
      </c>
      <c r="E394" s="6">
        <v>-24.4</v>
      </c>
      <c r="G394" s="6" t="s">
        <v>410</v>
      </c>
      <c r="J394" s="6">
        <f t="shared" si="95"/>
        <v>-28.9</v>
      </c>
      <c r="K394" s="6">
        <f t="shared" si="96"/>
        <v>-32.4</v>
      </c>
      <c r="L394" s="6">
        <f t="shared" si="97"/>
        <v>-3.5</v>
      </c>
      <c r="M394" s="6">
        <f t="shared" si="98"/>
        <v>28.9</v>
      </c>
      <c r="N394" s="6">
        <f t="shared" si="99"/>
        <v>2.0358422939068102</v>
      </c>
      <c r="O394" s="6">
        <f t="shared" si="100"/>
        <v>1.1434426229508197</v>
      </c>
      <c r="P394" s="47">
        <f t="shared" si="101"/>
        <v>8.6478377306090058E-3</v>
      </c>
      <c r="Q394" s="47">
        <f t="shared" si="102"/>
        <v>0.70085460910133957</v>
      </c>
      <c r="R394" s="47">
        <f t="shared" si="103"/>
        <v>0.14319248826291078</v>
      </c>
      <c r="S394" s="47">
        <f t="shared" si="104"/>
        <v>0.66889333596529543</v>
      </c>
    </row>
    <row r="395" spans="1:69" s="6" customFormat="1" x14ac:dyDescent="0.25">
      <c r="A395" s="6" t="s">
        <v>147</v>
      </c>
      <c r="C395" s="6">
        <v>-55</v>
      </c>
      <c r="D395" s="6">
        <v>-28.2</v>
      </c>
      <c r="E395" s="6">
        <v>-24.7</v>
      </c>
      <c r="G395" s="6" t="s">
        <v>410</v>
      </c>
      <c r="J395" s="6">
        <f t="shared" si="95"/>
        <v>-26.8</v>
      </c>
      <c r="K395" s="6">
        <f t="shared" si="96"/>
        <v>-30.3</v>
      </c>
      <c r="L395" s="6">
        <f t="shared" si="97"/>
        <v>-3.5</v>
      </c>
      <c r="M395" s="6">
        <f t="shared" si="98"/>
        <v>26.8</v>
      </c>
      <c r="N395" s="6">
        <f t="shared" si="99"/>
        <v>1.9503546099290781</v>
      </c>
      <c r="O395" s="6">
        <f t="shared" si="100"/>
        <v>1.1417004048582995</v>
      </c>
      <c r="P395" s="47">
        <f t="shared" si="101"/>
        <v>9.3223140495867773E-3</v>
      </c>
      <c r="Q395" s="47">
        <f t="shared" si="102"/>
        <v>0.71604976972782608</v>
      </c>
      <c r="R395" s="47">
        <f t="shared" si="103"/>
        <v>0.14969696969696969</v>
      </c>
      <c r="S395" s="47">
        <f t="shared" si="104"/>
        <v>0.67196017545530662</v>
      </c>
    </row>
    <row r="396" spans="1:69" s="6" customFormat="1" x14ac:dyDescent="0.25">
      <c r="A396" s="6" t="s">
        <v>147</v>
      </c>
      <c r="C396" s="6">
        <v>-54.8</v>
      </c>
      <c r="D396" s="6">
        <v>-28.5</v>
      </c>
      <c r="E396" s="6">
        <v>-25.1</v>
      </c>
      <c r="G396" s="6" t="s">
        <v>410</v>
      </c>
      <c r="J396" s="6">
        <f t="shared" si="95"/>
        <v>-26.299999999999997</v>
      </c>
      <c r="K396" s="6">
        <f t="shared" si="96"/>
        <v>-29.699999999999996</v>
      </c>
      <c r="L396" s="6">
        <f t="shared" si="97"/>
        <v>-3.3999999999999986</v>
      </c>
      <c r="M396" s="6">
        <f t="shared" si="98"/>
        <v>26.299999999999997</v>
      </c>
      <c r="N396" s="6">
        <f t="shared" si="99"/>
        <v>1.9228070175438596</v>
      </c>
      <c r="O396" s="6">
        <f t="shared" si="100"/>
        <v>1.1354581673306772</v>
      </c>
      <c r="P396" s="47">
        <f t="shared" si="101"/>
        <v>9.4903830784804754E-3</v>
      </c>
      <c r="Q396" s="47">
        <f t="shared" si="102"/>
        <v>0.7211608646486094</v>
      </c>
      <c r="R396" s="47">
        <f t="shared" si="103"/>
        <v>0.152676399026764</v>
      </c>
      <c r="S396" s="47">
        <f t="shared" si="104"/>
        <v>0.68310361622739546</v>
      </c>
    </row>
    <row r="397" spans="1:69" s="6" customFormat="1" x14ac:dyDescent="0.25">
      <c r="A397" s="6" t="s">
        <v>147</v>
      </c>
      <c r="C397" s="6">
        <v>-55.02</v>
      </c>
      <c r="D397" s="6">
        <v>-28.4</v>
      </c>
      <c r="E397" s="6">
        <v>-25.2</v>
      </c>
      <c r="G397" s="6" t="s">
        <v>410</v>
      </c>
      <c r="J397" s="6">
        <f t="shared" si="95"/>
        <v>-26.620000000000005</v>
      </c>
      <c r="K397" s="6">
        <f t="shared" si="96"/>
        <v>-29.820000000000004</v>
      </c>
      <c r="L397" s="6">
        <f t="shared" si="97"/>
        <v>-3.1999999999999993</v>
      </c>
      <c r="M397" s="6">
        <f t="shared" si="98"/>
        <v>26.620000000000005</v>
      </c>
      <c r="N397" s="6">
        <f t="shared" si="99"/>
        <v>1.937323943661972</v>
      </c>
      <c r="O397" s="6">
        <f t="shared" si="100"/>
        <v>1.126984126984127</v>
      </c>
      <c r="P397" s="47">
        <f t="shared" si="101"/>
        <v>9.3816055256863724E-3</v>
      </c>
      <c r="Q397" s="47">
        <f t="shared" si="102"/>
        <v>0.71845385100454728</v>
      </c>
      <c r="R397" s="47">
        <f t="shared" si="103"/>
        <v>0.15267175572519084</v>
      </c>
      <c r="S397" s="47">
        <f t="shared" si="104"/>
        <v>0.69862898877095159</v>
      </c>
    </row>
    <row r="398" spans="1:69" s="6" customFormat="1" x14ac:dyDescent="0.25">
      <c r="A398" s="6" t="s">
        <v>147</v>
      </c>
      <c r="C398" s="6">
        <v>-55.34</v>
      </c>
      <c r="D398" s="6">
        <v>-28.11</v>
      </c>
      <c r="E398" s="6">
        <v>-25</v>
      </c>
      <c r="G398" s="6" t="s">
        <v>410</v>
      </c>
      <c r="J398" s="6">
        <f t="shared" si="95"/>
        <v>-27.230000000000004</v>
      </c>
      <c r="K398" s="6">
        <f t="shared" si="96"/>
        <v>-30.340000000000003</v>
      </c>
      <c r="L398" s="6">
        <f t="shared" si="97"/>
        <v>-3.1099999999999994</v>
      </c>
      <c r="M398" s="6">
        <f t="shared" si="98"/>
        <v>27.230000000000004</v>
      </c>
      <c r="N398" s="6">
        <f t="shared" si="99"/>
        <v>1.968694414799004</v>
      </c>
      <c r="O398" s="6">
        <f t="shared" si="100"/>
        <v>1.1244000000000001</v>
      </c>
      <c r="P398" s="47">
        <f t="shared" si="101"/>
        <v>9.178728754883729E-3</v>
      </c>
      <c r="Q398" s="47">
        <f t="shared" si="102"/>
        <v>0.71270670636332978</v>
      </c>
      <c r="R398" s="47">
        <f t="shared" si="103"/>
        <v>0.15058426695578844</v>
      </c>
      <c r="S398" s="47">
        <f t="shared" si="104"/>
        <v>0.70345689244263132</v>
      </c>
      <c r="BJ398" s="6">
        <v>1.5</v>
      </c>
      <c r="BK398" s="6">
        <v>-6.5</v>
      </c>
      <c r="BL398" s="6">
        <v>-13</v>
      </c>
      <c r="BN398" s="6">
        <v>0.5</v>
      </c>
      <c r="BO398" s="6">
        <v>1.3961661341853036</v>
      </c>
      <c r="BP398" s="6">
        <v>1.326271186440678</v>
      </c>
      <c r="BQ398" s="6">
        <f>1/BP398</f>
        <v>0.7539936102236422</v>
      </c>
    </row>
    <row r="399" spans="1:69" s="6" customFormat="1" x14ac:dyDescent="0.25">
      <c r="A399" s="6" t="s">
        <v>147</v>
      </c>
      <c r="C399" s="6">
        <v>-55.3</v>
      </c>
      <c r="D399" s="6">
        <v>-29.7</v>
      </c>
      <c r="E399" s="6">
        <v>-26</v>
      </c>
      <c r="G399" s="6" t="s">
        <v>410</v>
      </c>
      <c r="J399" s="6">
        <f t="shared" si="95"/>
        <v>-25.599999999999998</v>
      </c>
      <c r="K399" s="6">
        <f t="shared" si="96"/>
        <v>-29.299999999999997</v>
      </c>
      <c r="L399" s="6">
        <f t="shared" si="97"/>
        <v>-3.6999999999999993</v>
      </c>
      <c r="M399" s="6">
        <f t="shared" si="98"/>
        <v>25.599999999999998</v>
      </c>
      <c r="N399" s="6">
        <f t="shared" si="99"/>
        <v>1.8619528619528618</v>
      </c>
      <c r="O399" s="6">
        <f t="shared" si="100"/>
        <v>1.1423076923076922</v>
      </c>
      <c r="P399" s="47">
        <f t="shared" si="101"/>
        <v>9.7119443835858334E-3</v>
      </c>
      <c r="Q399" s="47">
        <f t="shared" si="102"/>
        <v>0.73285095647907594</v>
      </c>
      <c r="R399" s="47">
        <f t="shared" si="103"/>
        <v>0.15672091621458711</v>
      </c>
      <c r="S399" s="47">
        <f t="shared" si="104"/>
        <v>0.67088903828919022</v>
      </c>
      <c r="BJ399" s="6">
        <v>0.3</v>
      </c>
      <c r="BK399" s="6">
        <v>-27</v>
      </c>
      <c r="BL399" s="6">
        <v>-34</v>
      </c>
      <c r="BN399" s="6">
        <v>1</v>
      </c>
      <c r="BO399" s="6">
        <v>1.2250639386189257</v>
      </c>
      <c r="BP399" s="6">
        <v>1.282258064516129</v>
      </c>
      <c r="BQ399" s="6">
        <f t="shared" ref="BQ399:BQ400" si="105">1/BP399</f>
        <v>0.77987421383647804</v>
      </c>
    </row>
    <row r="400" spans="1:69" s="6" customFormat="1" x14ac:dyDescent="0.25">
      <c r="A400" s="6" t="s">
        <v>147</v>
      </c>
      <c r="C400" s="6">
        <v>-55.5</v>
      </c>
      <c r="D400" s="6">
        <v>-29.8</v>
      </c>
      <c r="E400" s="6">
        <v>-27.1</v>
      </c>
      <c r="G400" s="6" t="s">
        <v>410</v>
      </c>
      <c r="J400" s="6">
        <f t="shared" si="95"/>
        <v>-25.7</v>
      </c>
      <c r="K400" s="6">
        <f t="shared" si="96"/>
        <v>-28.4</v>
      </c>
      <c r="L400" s="6">
        <f t="shared" si="97"/>
        <v>-2.6999999999999993</v>
      </c>
      <c r="M400" s="6">
        <f t="shared" si="98"/>
        <v>25.7</v>
      </c>
      <c r="N400" s="6">
        <f t="shared" si="99"/>
        <v>1.8624161073825503</v>
      </c>
      <c r="O400" s="6">
        <f t="shared" si="100"/>
        <v>1.0996309963099631</v>
      </c>
      <c r="P400" s="47">
        <f t="shared" si="101"/>
        <v>9.6745394042691349E-3</v>
      </c>
      <c r="Q400" s="47">
        <f t="shared" si="102"/>
        <v>0.73275980848906896</v>
      </c>
      <c r="R400" s="47">
        <f t="shared" si="103"/>
        <v>0.16276276276276277</v>
      </c>
      <c r="S400" s="47">
        <f t="shared" si="104"/>
        <v>0.75207141192321914</v>
      </c>
      <c r="BJ400" s="6">
        <v>0.7</v>
      </c>
      <c r="BK400" s="6">
        <v>-12</v>
      </c>
      <c r="BL400" s="6">
        <v>-20</v>
      </c>
      <c r="BN400" s="6">
        <v>1.5</v>
      </c>
      <c r="BO400" s="6">
        <v>1.1746478873239437</v>
      </c>
      <c r="BP400" s="6">
        <v>1.21160409556314</v>
      </c>
      <c r="BQ400" s="6">
        <f t="shared" si="105"/>
        <v>0.82535211267605635</v>
      </c>
    </row>
    <row r="401" spans="1:64" s="6" customFormat="1" x14ac:dyDescent="0.25">
      <c r="A401" s="6" t="s">
        <v>147</v>
      </c>
      <c r="C401" s="6">
        <v>-55.4</v>
      </c>
      <c r="D401" s="6">
        <v>-29.8</v>
      </c>
      <c r="E401" s="6">
        <v>-27.8</v>
      </c>
      <c r="G401" s="6" t="s">
        <v>410</v>
      </c>
      <c r="J401" s="6">
        <f t="shared" si="95"/>
        <v>-25.599999999999998</v>
      </c>
      <c r="K401" s="6">
        <f t="shared" si="96"/>
        <v>-27.599999999999998</v>
      </c>
      <c r="L401" s="6">
        <f t="shared" si="97"/>
        <v>-2</v>
      </c>
      <c r="M401" s="6">
        <f t="shared" si="98"/>
        <v>25.599999999999998</v>
      </c>
      <c r="N401" s="6">
        <f t="shared" si="99"/>
        <v>1.8590604026845636</v>
      </c>
      <c r="O401" s="6">
        <f t="shared" si="100"/>
        <v>1.0719424460431655</v>
      </c>
      <c r="P401" s="47">
        <f t="shared" si="101"/>
        <v>9.7094970610851188E-3</v>
      </c>
      <c r="Q401" s="47">
        <f t="shared" si="102"/>
        <v>0.73342084588871315</v>
      </c>
      <c r="R401" s="47">
        <f t="shared" si="103"/>
        <v>0.16726835138387486</v>
      </c>
      <c r="S401" s="47">
        <f t="shared" si="104"/>
        <v>0.81186832082356775</v>
      </c>
      <c r="BJ401" s="6">
        <v>1</v>
      </c>
      <c r="BK401" s="6">
        <v>-8.8000000000000007</v>
      </c>
      <c r="BL401" s="6">
        <v>-15.1</v>
      </c>
    </row>
    <row r="402" spans="1:64" s="6" customFormat="1" x14ac:dyDescent="0.25">
      <c r="A402" s="6" t="s">
        <v>147</v>
      </c>
      <c r="C402" s="6">
        <v>-58.9</v>
      </c>
      <c r="D402" s="6">
        <v>-30.1</v>
      </c>
      <c r="E402" s="6">
        <v>-28.5</v>
      </c>
      <c r="G402" s="6" t="s">
        <v>410</v>
      </c>
      <c r="J402" s="6">
        <f t="shared" si="95"/>
        <v>-28.799999999999997</v>
      </c>
      <c r="K402" s="6">
        <f t="shared" si="96"/>
        <v>-30.4</v>
      </c>
      <c r="L402" s="6">
        <f t="shared" si="97"/>
        <v>-1.6000000000000014</v>
      </c>
      <c r="M402" s="6">
        <f t="shared" si="98"/>
        <v>28.799999999999997</v>
      </c>
      <c r="N402" s="6">
        <f t="shared" si="99"/>
        <v>1.9568106312292357</v>
      </c>
      <c r="O402" s="6">
        <f t="shared" si="100"/>
        <v>1.0561403508771929</v>
      </c>
      <c r="P402" s="47">
        <f t="shared" si="101"/>
        <v>8.676326887101099E-3</v>
      </c>
      <c r="Q402" s="47">
        <f t="shared" si="102"/>
        <v>0.71486757770251041</v>
      </c>
      <c r="R402" s="47">
        <f t="shared" si="103"/>
        <v>0.16129032258064516</v>
      </c>
      <c r="S402" s="47">
        <f t="shared" si="104"/>
        <v>0.84885809236739185</v>
      </c>
      <c r="BJ402" s="6">
        <v>0.9</v>
      </c>
      <c r="BK402" s="6">
        <v>-8.5</v>
      </c>
      <c r="BL402" s="6">
        <v>-14.4</v>
      </c>
    </row>
    <row r="403" spans="1:64" s="6" customFormat="1" x14ac:dyDescent="0.25">
      <c r="A403" s="6" t="s">
        <v>147</v>
      </c>
      <c r="C403" s="6">
        <v>-54.9</v>
      </c>
      <c r="D403" s="6">
        <v>-30.39</v>
      </c>
      <c r="E403" s="6">
        <v>-29.1</v>
      </c>
      <c r="G403" s="6" t="s">
        <v>410</v>
      </c>
      <c r="J403" s="6">
        <f t="shared" si="95"/>
        <v>-24.509999999999998</v>
      </c>
      <c r="K403" s="6">
        <f t="shared" si="96"/>
        <v>-25.799999999999997</v>
      </c>
      <c r="L403" s="6">
        <f t="shared" si="97"/>
        <v>-1.2899999999999991</v>
      </c>
      <c r="M403" s="6">
        <f t="shared" si="98"/>
        <v>24.509999999999998</v>
      </c>
      <c r="N403" s="6">
        <f t="shared" si="99"/>
        <v>1.8065153010858834</v>
      </c>
      <c r="O403" s="6">
        <f t="shared" si="100"/>
        <v>1.0443298969072166</v>
      </c>
      <c r="P403" s="47">
        <f t="shared" si="101"/>
        <v>1.0082912797236904E-2</v>
      </c>
      <c r="Q403" s="47">
        <f t="shared" si="102"/>
        <v>0.74401069385345941</v>
      </c>
      <c r="R403" s="47">
        <f t="shared" si="103"/>
        <v>0.1766848816029144</v>
      </c>
      <c r="S403" s="47">
        <f t="shared" si="104"/>
        <v>0.87798453600406201</v>
      </c>
    </row>
    <row r="404" spans="1:64" s="6" customFormat="1" x14ac:dyDescent="0.25">
      <c r="A404" s="6" t="s">
        <v>147</v>
      </c>
      <c r="C404" s="6">
        <v>-55.1</v>
      </c>
      <c r="D404" s="6">
        <v>-30.2</v>
      </c>
      <c r="E404" s="6">
        <v>-27.5</v>
      </c>
      <c r="G404" s="6" t="s">
        <v>410</v>
      </c>
      <c r="J404" s="6">
        <f t="shared" si="95"/>
        <v>-24.900000000000002</v>
      </c>
      <c r="K404" s="6">
        <f t="shared" si="96"/>
        <v>-27.6</v>
      </c>
      <c r="L404" s="6">
        <f t="shared" si="97"/>
        <v>-2.6999999999999993</v>
      </c>
      <c r="M404" s="6">
        <f t="shared" si="98"/>
        <v>24.900000000000002</v>
      </c>
      <c r="N404" s="6">
        <f t="shared" si="99"/>
        <v>1.8245033112582782</v>
      </c>
      <c r="O404" s="6">
        <f t="shared" si="100"/>
        <v>1.0981818181818181</v>
      </c>
      <c r="P404" s="47">
        <f t="shared" si="101"/>
        <v>9.9472663133520628E-3</v>
      </c>
      <c r="Q404" s="47">
        <f t="shared" si="102"/>
        <v>0.74033396103765137</v>
      </c>
      <c r="R404" s="47">
        <f t="shared" si="103"/>
        <v>0.16636418632788869</v>
      </c>
      <c r="S404" s="47">
        <f t="shared" si="104"/>
        <v>0.75505267864689329</v>
      </c>
    </row>
    <row r="405" spans="1:64" s="6" customFormat="1" x14ac:dyDescent="0.25">
      <c r="A405" s="6" t="s">
        <v>147</v>
      </c>
      <c r="C405" s="6">
        <v>-53.7</v>
      </c>
      <c r="D405" s="6">
        <v>-29.8</v>
      </c>
      <c r="E405" s="6">
        <v>-26.7</v>
      </c>
      <c r="G405" s="6" t="s">
        <v>410</v>
      </c>
      <c r="J405" s="6">
        <f t="shared" si="95"/>
        <v>-23.900000000000002</v>
      </c>
      <c r="K405" s="6">
        <f t="shared" si="96"/>
        <v>-27.000000000000004</v>
      </c>
      <c r="L405" s="6">
        <f t="shared" si="97"/>
        <v>-3.1000000000000014</v>
      </c>
      <c r="M405" s="6">
        <f t="shared" si="98"/>
        <v>23.900000000000002</v>
      </c>
      <c r="N405" s="6">
        <f t="shared" si="99"/>
        <v>1.8020134228187921</v>
      </c>
      <c r="O405" s="6">
        <f t="shared" si="100"/>
        <v>1.1161048689138577</v>
      </c>
      <c r="P405" s="47">
        <f t="shared" si="101"/>
        <v>1.0333981808030681E-2</v>
      </c>
      <c r="Q405" s="47">
        <f t="shared" si="102"/>
        <v>0.74493947612624722</v>
      </c>
      <c r="R405" s="47">
        <f t="shared" si="103"/>
        <v>0.16573556797020483</v>
      </c>
      <c r="S405" s="47">
        <f t="shared" si="104"/>
        <v>0.71925848161504302</v>
      </c>
    </row>
    <row r="406" spans="1:64" s="6" customFormat="1" x14ac:dyDescent="0.25">
      <c r="A406" s="6" t="s">
        <v>147</v>
      </c>
      <c r="C406" s="6">
        <v>-55.1</v>
      </c>
      <c r="D406" s="6">
        <v>-30</v>
      </c>
      <c r="E406" s="6">
        <v>-26.8</v>
      </c>
      <c r="G406" s="6" t="s">
        <v>410</v>
      </c>
      <c r="J406" s="6">
        <f t="shared" si="95"/>
        <v>-25.1</v>
      </c>
      <c r="K406" s="6">
        <f t="shared" si="96"/>
        <v>-28.3</v>
      </c>
      <c r="L406" s="6">
        <f t="shared" si="97"/>
        <v>-3.1999999999999993</v>
      </c>
      <c r="M406" s="6">
        <f t="shared" si="98"/>
        <v>25.1</v>
      </c>
      <c r="N406" s="6">
        <f t="shared" si="99"/>
        <v>1.8366666666666667</v>
      </c>
      <c r="O406" s="6">
        <f t="shared" si="100"/>
        <v>1.1194029850746268</v>
      </c>
      <c r="P406" s="47">
        <f t="shared" si="101"/>
        <v>9.881390377502049E-3</v>
      </c>
      <c r="Q406" s="47">
        <f t="shared" si="102"/>
        <v>0.73787845191492274</v>
      </c>
      <c r="R406" s="47">
        <f t="shared" si="103"/>
        <v>0.16212946158499697</v>
      </c>
      <c r="S406" s="47">
        <f t="shared" si="104"/>
        <v>0.71291970370370372</v>
      </c>
    </row>
    <row r="407" spans="1:64" s="7" customFormat="1" x14ac:dyDescent="0.25">
      <c r="A407" s="7" t="s">
        <v>148</v>
      </c>
      <c r="C407" s="7">
        <v>-36</v>
      </c>
      <c r="D407" s="7">
        <v>-37.700000000000003</v>
      </c>
      <c r="E407" s="7">
        <v>-33.200000000000003</v>
      </c>
      <c r="G407" s="7" t="s">
        <v>150</v>
      </c>
      <c r="J407" s="7">
        <f t="shared" si="95"/>
        <v>1.7000000000000028</v>
      </c>
      <c r="K407" s="7">
        <f t="shared" si="96"/>
        <v>-2.7999999999999972</v>
      </c>
      <c r="L407" s="7">
        <f t="shared" si="97"/>
        <v>-4.5</v>
      </c>
      <c r="M407" s="7">
        <f t="shared" si="98"/>
        <v>-1.7000000000000028</v>
      </c>
      <c r="N407" s="7">
        <f t="shared" si="99"/>
        <v>0.95490716180371349</v>
      </c>
      <c r="O407" s="7">
        <f t="shared" si="100"/>
        <v>1.1355421686746987</v>
      </c>
      <c r="P407" s="7">
        <f t="shared" si="101"/>
        <v>2.9089506172839508E-2</v>
      </c>
      <c r="Q407" s="7">
        <f t="shared" si="102"/>
        <v>1.0233387622005834</v>
      </c>
      <c r="R407" s="7">
        <f t="shared" si="103"/>
        <v>0.30740740740740741</v>
      </c>
      <c r="S407" s="7">
        <f t="shared" si="104"/>
        <v>0.68295203037148267</v>
      </c>
      <c r="T407" s="7" t="s">
        <v>514</v>
      </c>
    </row>
    <row r="408" spans="1:64" s="7" customFormat="1" x14ac:dyDescent="0.25">
      <c r="A408" s="7" t="s">
        <v>148</v>
      </c>
      <c r="C408" s="7">
        <v>-37.299999999999997</v>
      </c>
      <c r="D408" s="7">
        <v>-38.299999999999997</v>
      </c>
      <c r="E408" s="7">
        <v>-33.6</v>
      </c>
      <c r="G408" s="7" t="s">
        <v>411</v>
      </c>
      <c r="J408" s="7">
        <f t="shared" si="95"/>
        <v>1</v>
      </c>
      <c r="K408" s="7">
        <f t="shared" si="96"/>
        <v>-3.6999999999999957</v>
      </c>
      <c r="L408" s="7">
        <f t="shared" si="97"/>
        <v>-4.6999999999999957</v>
      </c>
      <c r="M408" s="7">
        <f t="shared" si="98"/>
        <v>-1</v>
      </c>
      <c r="N408" s="7">
        <f t="shared" si="99"/>
        <v>0.97389033942558745</v>
      </c>
      <c r="O408" s="7">
        <f t="shared" si="100"/>
        <v>1.1398809523809523</v>
      </c>
      <c r="P408" s="7">
        <f t="shared" si="101"/>
        <v>2.7528408886716649E-2</v>
      </c>
      <c r="Q408" s="7">
        <f t="shared" si="102"/>
        <v>1.0133161656040679</v>
      </c>
      <c r="R408" s="7">
        <f t="shared" si="103"/>
        <v>0.30026809651474534</v>
      </c>
      <c r="S408" s="7">
        <f t="shared" si="104"/>
        <v>0.67518301761562416</v>
      </c>
      <c r="T408" s="7" t="s">
        <v>514</v>
      </c>
    </row>
    <row r="409" spans="1:64" s="7" customFormat="1" x14ac:dyDescent="0.25">
      <c r="A409" s="7" t="s">
        <v>148</v>
      </c>
      <c r="C409" s="7">
        <v>-36.4</v>
      </c>
      <c r="D409" s="7">
        <v>-36.6</v>
      </c>
      <c r="E409" s="7">
        <v>-34.9</v>
      </c>
      <c r="G409" s="7" t="s">
        <v>412</v>
      </c>
      <c r="J409" s="7">
        <f t="shared" si="95"/>
        <v>0.20000000000000284</v>
      </c>
      <c r="K409" s="7">
        <f t="shared" si="96"/>
        <v>-1.5</v>
      </c>
      <c r="L409" s="7">
        <f t="shared" si="97"/>
        <v>-1.7000000000000028</v>
      </c>
      <c r="M409" s="7">
        <f t="shared" si="98"/>
        <v>-0.20000000000000284</v>
      </c>
      <c r="N409" s="7">
        <f t="shared" si="99"/>
        <v>0.99453551912568294</v>
      </c>
      <c r="O409" s="7">
        <f t="shared" si="100"/>
        <v>1.0487106017191978</v>
      </c>
      <c r="P409" s="7">
        <f t="shared" si="101"/>
        <v>2.7623475425673234E-2</v>
      </c>
      <c r="Q409" s="7">
        <f t="shared" si="102"/>
        <v>1.0027434893802629</v>
      </c>
      <c r="R409" s="7">
        <f t="shared" si="103"/>
        <v>0.31959706959706963</v>
      </c>
      <c r="S409" s="7">
        <f t="shared" si="104"/>
        <v>0.86702780392615653</v>
      </c>
      <c r="T409" s="7" t="s">
        <v>514</v>
      </c>
    </row>
    <row r="410" spans="1:64" s="7" customFormat="1" x14ac:dyDescent="0.25">
      <c r="A410" s="7" t="s">
        <v>148</v>
      </c>
      <c r="C410" s="7">
        <v>-34.299999999999997</v>
      </c>
      <c r="D410" s="7">
        <v>-38.1</v>
      </c>
      <c r="E410" s="7">
        <v>-35.700000000000003</v>
      </c>
      <c r="G410" s="7" t="s">
        <v>413</v>
      </c>
      <c r="J410" s="7">
        <f t="shared" si="95"/>
        <v>3.8000000000000043</v>
      </c>
      <c r="K410" s="7">
        <f t="shared" si="96"/>
        <v>1.4000000000000057</v>
      </c>
      <c r="L410" s="7">
        <f t="shared" si="97"/>
        <v>-2.3999999999999986</v>
      </c>
      <c r="M410" s="7">
        <f t="shared" si="98"/>
        <v>-3.8000000000000043</v>
      </c>
      <c r="N410" s="7">
        <f t="shared" si="99"/>
        <v>0.90026246719160097</v>
      </c>
      <c r="O410" s="7">
        <f t="shared" si="100"/>
        <v>1.0672268907563025</v>
      </c>
      <c r="P410" s="7">
        <f t="shared" si="101"/>
        <v>3.2384465656316676E-2</v>
      </c>
      <c r="Q410" s="7">
        <f t="shared" si="102"/>
        <v>1.0539388843816619</v>
      </c>
      <c r="R410" s="7">
        <f t="shared" si="103"/>
        <v>0.34693877551020419</v>
      </c>
      <c r="S410" s="7">
        <f t="shared" si="104"/>
        <v>0.82267769259947976</v>
      </c>
      <c r="T410" s="7" t="s">
        <v>514</v>
      </c>
    </row>
    <row r="411" spans="1:64" s="7" customFormat="1" x14ac:dyDescent="0.25">
      <c r="A411" s="7" t="s">
        <v>148</v>
      </c>
      <c r="C411" s="7">
        <v>-35.200000000000003</v>
      </c>
      <c r="D411" s="7">
        <v>-38.700000000000003</v>
      </c>
      <c r="E411" s="7">
        <v>-35.9</v>
      </c>
      <c r="G411" s="7" t="s">
        <v>414</v>
      </c>
      <c r="J411" s="7">
        <f t="shared" si="95"/>
        <v>3.5</v>
      </c>
      <c r="K411" s="7">
        <f t="shared" si="96"/>
        <v>0.69999999999999574</v>
      </c>
      <c r="L411" s="7">
        <f t="shared" si="97"/>
        <v>-2.8000000000000043</v>
      </c>
      <c r="M411" s="7">
        <f t="shared" si="98"/>
        <v>-3.5</v>
      </c>
      <c r="N411" s="7">
        <f t="shared" si="99"/>
        <v>0.90956072351421191</v>
      </c>
      <c r="O411" s="7">
        <f t="shared" si="100"/>
        <v>1.0779944289693595</v>
      </c>
      <c r="P411" s="7">
        <f t="shared" si="101"/>
        <v>3.1233858471074377E-2</v>
      </c>
      <c r="Q411" s="7">
        <f t="shared" si="102"/>
        <v>1.0485379431292976</v>
      </c>
      <c r="R411" s="7">
        <f t="shared" si="103"/>
        <v>0.33996212121212116</v>
      </c>
      <c r="S411" s="7">
        <f t="shared" si="104"/>
        <v>0.79827118085710713</v>
      </c>
      <c r="T411" s="7" t="s">
        <v>514</v>
      </c>
    </row>
    <row r="412" spans="1:64" s="7" customFormat="1" x14ac:dyDescent="0.25">
      <c r="A412" s="7" t="s">
        <v>148</v>
      </c>
      <c r="C412" s="7">
        <v>-34.700000000000003</v>
      </c>
      <c r="D412" s="7">
        <v>-38.799999999999997</v>
      </c>
      <c r="E412" s="7">
        <v>-42.5</v>
      </c>
      <c r="G412" s="7" t="s">
        <v>415</v>
      </c>
      <c r="J412" s="7">
        <f t="shared" si="95"/>
        <v>4.0999999999999943</v>
      </c>
      <c r="K412" s="7">
        <f t="shared" si="96"/>
        <v>7.7999999999999972</v>
      </c>
      <c r="L412" s="7">
        <f t="shared" si="97"/>
        <v>3.7000000000000028</v>
      </c>
      <c r="M412" s="7">
        <f t="shared" si="98"/>
        <v>-4.0999999999999943</v>
      </c>
      <c r="N412" s="7">
        <f t="shared" si="99"/>
        <v>0.89432989690721665</v>
      </c>
      <c r="O412" s="7">
        <f t="shared" si="100"/>
        <v>0.91294117647058814</v>
      </c>
      <c r="P412" s="7">
        <f t="shared" si="101"/>
        <v>3.22235048875084E-2</v>
      </c>
      <c r="Q412" s="7">
        <f t="shared" si="102"/>
        <v>1.0574287775526736</v>
      </c>
      <c r="R412" s="7">
        <f t="shared" si="103"/>
        <v>0.40826128722382321</v>
      </c>
      <c r="S412" s="7">
        <f t="shared" si="104"/>
        <v>1.3142307163956866</v>
      </c>
      <c r="T412" s="7" t="s">
        <v>514</v>
      </c>
    </row>
    <row r="413" spans="1:64" s="7" customFormat="1" x14ac:dyDescent="0.25">
      <c r="A413" s="7" t="s">
        <v>148</v>
      </c>
      <c r="C413" s="7">
        <v>-36.9</v>
      </c>
      <c r="D413" s="7">
        <v>-42.8</v>
      </c>
      <c r="E413" s="7">
        <v>-43.5</v>
      </c>
      <c r="G413" s="7" t="s">
        <v>416</v>
      </c>
      <c r="J413" s="7">
        <f t="shared" si="95"/>
        <v>5.8999999999999986</v>
      </c>
      <c r="K413" s="7">
        <f t="shared" si="96"/>
        <v>6.6000000000000014</v>
      </c>
      <c r="L413" s="7">
        <f t="shared" si="97"/>
        <v>0.70000000000000284</v>
      </c>
      <c r="M413" s="7">
        <f t="shared" si="98"/>
        <v>-5.8999999999999986</v>
      </c>
      <c r="N413" s="7">
        <f t="shared" si="99"/>
        <v>0.86214953271028039</v>
      </c>
      <c r="O413" s="7">
        <f t="shared" si="100"/>
        <v>0.98390804597701143</v>
      </c>
      <c r="P413" s="7">
        <f t="shared" si="101"/>
        <v>3.1433376664389952E-2</v>
      </c>
      <c r="Q413" s="7">
        <f t="shared" si="102"/>
        <v>1.0769826363112773</v>
      </c>
      <c r="R413" s="7">
        <f t="shared" si="103"/>
        <v>0.39295392953929542</v>
      </c>
      <c r="S413" s="7">
        <f t="shared" si="104"/>
        <v>1.049872267238783</v>
      </c>
      <c r="T413" s="7" t="s">
        <v>514</v>
      </c>
    </row>
    <row r="414" spans="1:64" s="7" customFormat="1" x14ac:dyDescent="0.25">
      <c r="A414" s="7" t="s">
        <v>148</v>
      </c>
      <c r="C414" s="7">
        <v>-35.799999999999997</v>
      </c>
      <c r="D414" s="7">
        <v>-42.5</v>
      </c>
      <c r="E414" s="7">
        <v>-45.5</v>
      </c>
      <c r="G414" s="7" t="s">
        <v>417</v>
      </c>
      <c r="J414" s="7">
        <f t="shared" si="95"/>
        <v>6.7000000000000028</v>
      </c>
      <c r="K414" s="7">
        <f t="shared" si="96"/>
        <v>9.7000000000000028</v>
      </c>
      <c r="L414" s="7">
        <f t="shared" si="97"/>
        <v>3</v>
      </c>
      <c r="M414" s="7">
        <f t="shared" si="98"/>
        <v>-6.7000000000000028</v>
      </c>
      <c r="N414" s="7">
        <f t="shared" si="99"/>
        <v>0.84235294117647053</v>
      </c>
      <c r="O414" s="7">
        <f t="shared" si="100"/>
        <v>0.93406593406593408</v>
      </c>
      <c r="P414" s="7">
        <f t="shared" si="101"/>
        <v>3.3160637932648798E-2</v>
      </c>
      <c r="Q414" s="7">
        <f t="shared" si="102"/>
        <v>1.0895645175889435</v>
      </c>
      <c r="R414" s="7">
        <f t="shared" si="103"/>
        <v>0.42364990689013043</v>
      </c>
      <c r="S414" s="7">
        <f t="shared" si="104"/>
        <v>1.2270645226948911</v>
      </c>
      <c r="T414" s="7" t="s">
        <v>514</v>
      </c>
    </row>
    <row r="415" spans="1:64" s="7" customFormat="1" x14ac:dyDescent="0.25">
      <c r="A415" s="7" t="s">
        <v>148</v>
      </c>
      <c r="C415" s="7">
        <v>-36.6</v>
      </c>
      <c r="D415" s="7">
        <v>-43.4</v>
      </c>
      <c r="E415" s="7">
        <v>-43.3</v>
      </c>
      <c r="G415" s="7" t="s">
        <v>418</v>
      </c>
      <c r="J415" s="7">
        <f t="shared" si="95"/>
        <v>6.7999999999999972</v>
      </c>
      <c r="K415" s="7">
        <f t="shared" si="96"/>
        <v>6.6999999999999957</v>
      </c>
      <c r="L415" s="7">
        <f t="shared" si="97"/>
        <v>-0.10000000000000142</v>
      </c>
      <c r="M415" s="7">
        <f t="shared" si="98"/>
        <v>-6.7999999999999972</v>
      </c>
      <c r="N415" s="7">
        <f t="shared" si="99"/>
        <v>0.84331797235023043</v>
      </c>
      <c r="O415" s="7">
        <f t="shared" si="100"/>
        <v>1.002309468822171</v>
      </c>
      <c r="P415" s="7">
        <f t="shared" si="101"/>
        <v>3.2398698079966551E-2</v>
      </c>
      <c r="Q415" s="7">
        <f t="shared" si="102"/>
        <v>1.0889409303202704</v>
      </c>
      <c r="R415" s="7">
        <f t="shared" si="103"/>
        <v>0.39435336976320579</v>
      </c>
      <c r="S415" s="7">
        <f t="shared" si="104"/>
        <v>0.99310347265737497</v>
      </c>
      <c r="T415" s="7" t="s">
        <v>514</v>
      </c>
    </row>
    <row r="416" spans="1:64" s="7" customFormat="1" x14ac:dyDescent="0.25">
      <c r="A416" s="7" t="s">
        <v>148</v>
      </c>
      <c r="C416" s="7">
        <v>-36.200000000000003</v>
      </c>
      <c r="D416" s="7">
        <v>-40.5</v>
      </c>
      <c r="E416" s="7">
        <v>-41.9</v>
      </c>
      <c r="G416" s="7" t="s">
        <v>419</v>
      </c>
      <c r="J416" s="7">
        <f t="shared" si="95"/>
        <v>4.2999999999999972</v>
      </c>
      <c r="K416" s="7">
        <f t="shared" si="96"/>
        <v>5.6999999999999957</v>
      </c>
      <c r="L416" s="7">
        <f t="shared" si="97"/>
        <v>1.3999999999999986</v>
      </c>
      <c r="M416" s="7">
        <f t="shared" si="98"/>
        <v>-4.2999999999999972</v>
      </c>
      <c r="N416" s="7">
        <f t="shared" si="99"/>
        <v>0.89382716049382727</v>
      </c>
      <c r="O416" s="7">
        <f t="shared" si="100"/>
        <v>0.96658711217183779</v>
      </c>
      <c r="P416" s="7">
        <f t="shared" si="101"/>
        <v>3.090565001068343E-2</v>
      </c>
      <c r="Q416" s="7">
        <f t="shared" si="102"/>
        <v>1.0577261131251039</v>
      </c>
      <c r="R416" s="7">
        <f t="shared" si="103"/>
        <v>0.3858195211786371</v>
      </c>
      <c r="S416" s="7">
        <f t="shared" si="104"/>
        <v>1.1073298296518335</v>
      </c>
      <c r="T416" s="7" t="s">
        <v>514</v>
      </c>
    </row>
    <row r="417" spans="1:20" s="7" customFormat="1" x14ac:dyDescent="0.25">
      <c r="A417" s="7" t="s">
        <v>148</v>
      </c>
      <c r="C417" s="7">
        <v>-28.9</v>
      </c>
      <c r="D417" s="7">
        <v>-34.9</v>
      </c>
      <c r="E417" s="7">
        <v>-36.700000000000003</v>
      </c>
      <c r="G417" s="7" t="s">
        <v>420</v>
      </c>
      <c r="J417" s="7">
        <f t="shared" si="95"/>
        <v>6</v>
      </c>
      <c r="K417" s="7">
        <f t="shared" si="96"/>
        <v>7.8000000000000043</v>
      </c>
      <c r="L417" s="7">
        <f t="shared" si="97"/>
        <v>1.8000000000000043</v>
      </c>
      <c r="M417" s="7">
        <f t="shared" si="98"/>
        <v>-6</v>
      </c>
      <c r="N417" s="7">
        <f t="shared" si="99"/>
        <v>0.82808022922636104</v>
      </c>
      <c r="O417" s="7">
        <f t="shared" si="100"/>
        <v>0.95095367847411438</v>
      </c>
      <c r="P417" s="7">
        <f t="shared" si="101"/>
        <v>4.1785898157349649E-2</v>
      </c>
      <c r="Q417" s="7">
        <f t="shared" si="102"/>
        <v>1.0989142171923179</v>
      </c>
      <c r="R417" s="7">
        <f t="shared" si="103"/>
        <v>0.42329873125720879</v>
      </c>
      <c r="S417" s="7">
        <f t="shared" si="104"/>
        <v>1.1628452196756942</v>
      </c>
      <c r="T417" s="7" t="s">
        <v>514</v>
      </c>
    </row>
    <row r="418" spans="1:20" s="7" customFormat="1" x14ac:dyDescent="0.25">
      <c r="A418" s="7" t="s">
        <v>148</v>
      </c>
      <c r="C418" s="7">
        <v>-27.2</v>
      </c>
      <c r="D418" s="7">
        <v>-32</v>
      </c>
      <c r="E418" s="7">
        <v>-30</v>
      </c>
      <c r="G418" s="7" t="s">
        <v>421</v>
      </c>
      <c r="J418" s="7">
        <f t="shared" si="95"/>
        <v>4.8000000000000007</v>
      </c>
      <c r="K418" s="7">
        <f t="shared" si="96"/>
        <v>2.8000000000000007</v>
      </c>
      <c r="L418" s="7">
        <f t="shared" si="97"/>
        <v>-2</v>
      </c>
      <c r="M418" s="7">
        <f t="shared" si="98"/>
        <v>-4.8000000000000007</v>
      </c>
      <c r="N418" s="7">
        <f t="shared" si="99"/>
        <v>0.85</v>
      </c>
      <c r="O418" s="7">
        <f t="shared" si="100"/>
        <v>1.0666666666666667</v>
      </c>
      <c r="P418" s="7">
        <f t="shared" si="101"/>
        <v>4.3252595155709346E-2</v>
      </c>
      <c r="Q418" s="7">
        <f t="shared" si="102"/>
        <v>1.0846522890932808</v>
      </c>
      <c r="R418" s="7">
        <f t="shared" si="103"/>
        <v>0.36764705882352944</v>
      </c>
      <c r="S418" s="7">
        <f t="shared" si="104"/>
        <v>0.823974609375</v>
      </c>
      <c r="T418" s="7" t="s">
        <v>514</v>
      </c>
    </row>
    <row r="419" spans="1:20" s="7" customFormat="1" x14ac:dyDescent="0.25">
      <c r="A419" s="7" t="s">
        <v>148</v>
      </c>
      <c r="C419" s="7">
        <v>-29.3</v>
      </c>
      <c r="D419" s="7">
        <v>-34.700000000000003</v>
      </c>
      <c r="E419" s="7">
        <v>-37.200000000000003</v>
      </c>
      <c r="G419" s="7" t="s">
        <v>422</v>
      </c>
      <c r="J419" s="7">
        <f t="shared" si="95"/>
        <v>5.4000000000000021</v>
      </c>
      <c r="K419" s="7">
        <f t="shared" si="96"/>
        <v>7.9000000000000021</v>
      </c>
      <c r="L419" s="7">
        <f t="shared" si="97"/>
        <v>2.5</v>
      </c>
      <c r="M419" s="7">
        <f t="shared" si="98"/>
        <v>-5.4000000000000021</v>
      </c>
      <c r="N419" s="7">
        <f t="shared" si="99"/>
        <v>0.84438040345821319</v>
      </c>
      <c r="O419" s="7">
        <f t="shared" si="100"/>
        <v>0.93279569892473124</v>
      </c>
      <c r="P419" s="7">
        <f t="shared" si="101"/>
        <v>4.0419806870202336E-2</v>
      </c>
      <c r="Q419" s="7">
        <f t="shared" si="102"/>
        <v>1.0882556415185398</v>
      </c>
      <c r="R419" s="7">
        <f t="shared" si="103"/>
        <v>0.42320819112627989</v>
      </c>
      <c r="S419" s="7">
        <f t="shared" si="104"/>
        <v>1.2320842197713109</v>
      </c>
      <c r="T419" s="7" t="s">
        <v>514</v>
      </c>
    </row>
    <row r="420" spans="1:20" s="7" customFormat="1" x14ac:dyDescent="0.25">
      <c r="A420" s="7" t="s">
        <v>148</v>
      </c>
      <c r="C420" s="7">
        <v>-28.2</v>
      </c>
      <c r="D420" s="7">
        <v>-32.6</v>
      </c>
      <c r="E420" s="7">
        <v>-31.7</v>
      </c>
      <c r="G420" s="7" t="s">
        <v>423</v>
      </c>
      <c r="J420" s="7">
        <f t="shared" si="95"/>
        <v>4.4000000000000021</v>
      </c>
      <c r="K420" s="7">
        <f t="shared" si="96"/>
        <v>3.5</v>
      </c>
      <c r="L420" s="7">
        <f t="shared" si="97"/>
        <v>-0.90000000000000213</v>
      </c>
      <c r="M420" s="7">
        <f t="shared" si="98"/>
        <v>-4.4000000000000021</v>
      </c>
      <c r="N420" s="7">
        <f t="shared" si="99"/>
        <v>0.86503067484662566</v>
      </c>
      <c r="O420" s="7">
        <f t="shared" si="100"/>
        <v>1.0283911671924291</v>
      </c>
      <c r="P420" s="7">
        <f t="shared" si="101"/>
        <v>4.0993913787032848E-2</v>
      </c>
      <c r="Q420" s="7">
        <f t="shared" si="102"/>
        <v>1.0751875970240385</v>
      </c>
      <c r="R420" s="7">
        <f t="shared" si="103"/>
        <v>0.37470449172576831</v>
      </c>
      <c r="S420" s="7">
        <f t="shared" si="104"/>
        <v>0.91944337200949378</v>
      </c>
      <c r="T420" s="7" t="s">
        <v>514</v>
      </c>
    </row>
    <row r="421" spans="1:20" s="7" customFormat="1" x14ac:dyDescent="0.25">
      <c r="A421" s="7" t="s">
        <v>148</v>
      </c>
      <c r="C421" s="7">
        <v>-36.9</v>
      </c>
      <c r="D421" s="7">
        <v>-42.8</v>
      </c>
      <c r="E421" s="7">
        <v>-43.5</v>
      </c>
      <c r="G421" s="7" t="s">
        <v>149</v>
      </c>
      <c r="J421" s="7">
        <f t="shared" si="95"/>
        <v>5.8999999999999986</v>
      </c>
      <c r="K421" s="7">
        <f t="shared" si="96"/>
        <v>6.6000000000000014</v>
      </c>
      <c r="L421" s="7">
        <f t="shared" si="97"/>
        <v>0.70000000000000284</v>
      </c>
      <c r="M421" s="7">
        <f t="shared" si="98"/>
        <v>-5.8999999999999986</v>
      </c>
      <c r="N421" s="7">
        <f t="shared" si="99"/>
        <v>0.86214953271028039</v>
      </c>
      <c r="O421" s="7">
        <f t="shared" si="100"/>
        <v>0.98390804597701143</v>
      </c>
      <c r="P421" s="7">
        <f t="shared" si="101"/>
        <v>3.1433376664389952E-2</v>
      </c>
      <c r="Q421" s="7">
        <f t="shared" si="102"/>
        <v>1.0769826363112773</v>
      </c>
      <c r="R421" s="7">
        <f t="shared" si="103"/>
        <v>0.39295392953929542</v>
      </c>
      <c r="S421" s="7">
        <f t="shared" si="104"/>
        <v>1.049872267238783</v>
      </c>
      <c r="T421" s="7" t="s">
        <v>514</v>
      </c>
    </row>
    <row r="422" spans="1:20" s="7" customFormat="1" x14ac:dyDescent="0.25">
      <c r="A422" s="7" t="s">
        <v>148</v>
      </c>
      <c r="C422" s="7">
        <v>-28.4</v>
      </c>
      <c r="D422" s="7">
        <v>-33.799999999999997</v>
      </c>
      <c r="E422" s="7">
        <v>-36.200000000000003</v>
      </c>
      <c r="G422" s="7" t="s">
        <v>424</v>
      </c>
      <c r="J422" s="7">
        <f t="shared" si="95"/>
        <v>5.3999999999999986</v>
      </c>
      <c r="K422" s="7">
        <f t="shared" si="96"/>
        <v>7.8000000000000043</v>
      </c>
      <c r="L422" s="7">
        <f t="shared" si="97"/>
        <v>2.4000000000000057</v>
      </c>
      <c r="M422" s="7">
        <f t="shared" si="98"/>
        <v>-5.3999999999999986</v>
      </c>
      <c r="N422" s="7">
        <f t="shared" si="99"/>
        <v>0.84023668639053262</v>
      </c>
      <c r="O422" s="7">
        <f t="shared" si="100"/>
        <v>0.93370165745856337</v>
      </c>
      <c r="P422" s="7">
        <f t="shared" si="101"/>
        <v>4.1906367784169805E-2</v>
      </c>
      <c r="Q422" s="7">
        <f t="shared" si="102"/>
        <v>1.0909357657856957</v>
      </c>
      <c r="R422" s="7">
        <f t="shared" si="103"/>
        <v>0.42488262910798125</v>
      </c>
      <c r="S422" s="7">
        <f t="shared" si="104"/>
        <v>1.228501272787053</v>
      </c>
      <c r="T422" s="7" t="s">
        <v>514</v>
      </c>
    </row>
    <row r="423" spans="1:20" s="7" customFormat="1" x14ac:dyDescent="0.25">
      <c r="A423" s="7" t="s">
        <v>148</v>
      </c>
      <c r="C423" s="7">
        <v>-26.7</v>
      </c>
      <c r="D423" s="7">
        <v>-31.7</v>
      </c>
      <c r="E423" s="7">
        <v>-33.1</v>
      </c>
      <c r="G423" s="7" t="s">
        <v>425</v>
      </c>
      <c r="J423" s="7">
        <f t="shared" si="95"/>
        <v>5</v>
      </c>
      <c r="K423" s="7">
        <f t="shared" si="96"/>
        <v>6.4000000000000021</v>
      </c>
      <c r="L423" s="7">
        <f t="shared" si="97"/>
        <v>1.4000000000000021</v>
      </c>
      <c r="M423" s="7">
        <f t="shared" si="98"/>
        <v>-5</v>
      </c>
      <c r="N423" s="7">
        <f t="shared" si="99"/>
        <v>0.8422712933753943</v>
      </c>
      <c r="O423" s="7">
        <f t="shared" si="100"/>
        <v>0.95770392749244704</v>
      </c>
      <c r="P423" s="7">
        <f t="shared" si="101"/>
        <v>4.4466888299737689E-2</v>
      </c>
      <c r="Q423" s="7">
        <f t="shared" si="102"/>
        <v>1.0896173262219155</v>
      </c>
      <c r="R423" s="7">
        <f t="shared" si="103"/>
        <v>0.41323345817727847</v>
      </c>
      <c r="S423" s="7">
        <f t="shared" si="104"/>
        <v>1.1384296405718002</v>
      </c>
      <c r="T423" s="7" t="s">
        <v>514</v>
      </c>
    </row>
    <row r="424" spans="1:20" s="7" customFormat="1" x14ac:dyDescent="0.25">
      <c r="A424" s="7" t="s">
        <v>148</v>
      </c>
      <c r="C424" s="7">
        <v>-27.4</v>
      </c>
      <c r="D424" s="7">
        <v>-31.6</v>
      </c>
      <c r="E424" s="7">
        <v>-33.200000000000003</v>
      </c>
      <c r="G424" s="7" t="s">
        <v>426</v>
      </c>
      <c r="J424" s="7">
        <f t="shared" si="95"/>
        <v>4.2000000000000028</v>
      </c>
      <c r="K424" s="7">
        <f t="shared" si="96"/>
        <v>5.8000000000000043</v>
      </c>
      <c r="L424" s="7">
        <f t="shared" si="97"/>
        <v>1.6000000000000014</v>
      </c>
      <c r="M424" s="7">
        <f t="shared" si="98"/>
        <v>-4.2000000000000028</v>
      </c>
      <c r="N424" s="7">
        <f t="shared" si="99"/>
        <v>0.86708860759493667</v>
      </c>
      <c r="O424" s="7">
        <f t="shared" si="100"/>
        <v>0.95180722891566261</v>
      </c>
      <c r="P424" s="7">
        <f t="shared" si="101"/>
        <v>4.2090681442804631E-2</v>
      </c>
      <c r="Q424" s="7">
        <f t="shared" si="102"/>
        <v>1.0739109234628572</v>
      </c>
      <c r="R424" s="7">
        <f t="shared" si="103"/>
        <v>0.40389294403892945</v>
      </c>
      <c r="S424" s="7">
        <f t="shared" si="104"/>
        <v>1.159719616500926</v>
      </c>
      <c r="T424" s="7" t="s">
        <v>514</v>
      </c>
    </row>
    <row r="425" spans="1:20" s="7" customFormat="1" x14ac:dyDescent="0.25">
      <c r="A425" s="7" t="s">
        <v>148</v>
      </c>
      <c r="C425" s="7">
        <v>-33.799999999999997</v>
      </c>
      <c r="D425" s="7">
        <v>-36</v>
      </c>
      <c r="E425" s="7">
        <v>-39.4</v>
      </c>
      <c r="G425" s="7" t="s">
        <v>427</v>
      </c>
      <c r="J425" s="7">
        <f t="shared" si="95"/>
        <v>2.2000000000000028</v>
      </c>
      <c r="K425" s="7">
        <f t="shared" si="96"/>
        <v>5.6000000000000014</v>
      </c>
      <c r="L425" s="7">
        <f t="shared" si="97"/>
        <v>3.3999999999999986</v>
      </c>
      <c r="M425" s="7">
        <f t="shared" si="98"/>
        <v>-2.2000000000000028</v>
      </c>
      <c r="N425" s="7">
        <f t="shared" si="99"/>
        <v>0.93888888888888877</v>
      </c>
      <c r="O425" s="7">
        <f t="shared" si="100"/>
        <v>0.91370558375634525</v>
      </c>
      <c r="P425" s="7">
        <f t="shared" si="101"/>
        <v>3.1511501698119816E-2</v>
      </c>
      <c r="Q425" s="7">
        <f t="shared" si="102"/>
        <v>1.0320313742306721</v>
      </c>
      <c r="R425" s="7">
        <f t="shared" si="103"/>
        <v>0.38856015779092701</v>
      </c>
      <c r="S425" s="7">
        <f t="shared" si="104"/>
        <v>1.3109350137174207</v>
      </c>
      <c r="T425" s="7" t="s">
        <v>514</v>
      </c>
    </row>
    <row r="426" spans="1:20" s="7" customFormat="1" x14ac:dyDescent="0.25">
      <c r="A426" s="7" t="s">
        <v>148</v>
      </c>
      <c r="C426" s="7">
        <v>-29.4</v>
      </c>
      <c r="D426" s="7">
        <v>-34.5</v>
      </c>
      <c r="E426" s="7">
        <v>-36.299999999999997</v>
      </c>
      <c r="G426" s="7" t="s">
        <v>428</v>
      </c>
      <c r="J426" s="7">
        <f t="shared" si="95"/>
        <v>5.1000000000000014</v>
      </c>
      <c r="K426" s="7">
        <f t="shared" si="96"/>
        <v>6.8999999999999986</v>
      </c>
      <c r="L426" s="7">
        <f t="shared" si="97"/>
        <v>1.7999999999999972</v>
      </c>
      <c r="M426" s="7">
        <f t="shared" si="98"/>
        <v>-5.1000000000000014</v>
      </c>
      <c r="N426" s="7">
        <f t="shared" si="99"/>
        <v>0.85217391304347823</v>
      </c>
      <c r="O426" s="7">
        <f t="shared" si="100"/>
        <v>0.95041322314049592</v>
      </c>
      <c r="P426" s="7">
        <f t="shared" si="101"/>
        <v>3.9913924753574907E-2</v>
      </c>
      <c r="Q426" s="7">
        <f t="shared" si="102"/>
        <v>1.083267920578793</v>
      </c>
      <c r="R426" s="7">
        <f t="shared" si="103"/>
        <v>0.41156462585034009</v>
      </c>
      <c r="S426" s="7">
        <f t="shared" si="104"/>
        <v>1.1648301142434452</v>
      </c>
      <c r="T426" s="7" t="s">
        <v>514</v>
      </c>
    </row>
    <row r="427" spans="1:20" s="7" customFormat="1" x14ac:dyDescent="0.25">
      <c r="A427" s="7" t="s">
        <v>148</v>
      </c>
      <c r="C427" s="7">
        <v>-29.7</v>
      </c>
      <c r="D427" s="7">
        <v>-34</v>
      </c>
      <c r="E427" s="7">
        <v>-33.6</v>
      </c>
      <c r="G427" s="7" t="s">
        <v>429</v>
      </c>
      <c r="J427" s="7">
        <f t="shared" si="95"/>
        <v>4.3000000000000007</v>
      </c>
      <c r="K427" s="7">
        <f t="shared" si="96"/>
        <v>3.9000000000000021</v>
      </c>
      <c r="L427" s="7">
        <f t="shared" si="97"/>
        <v>-0.39999999999999858</v>
      </c>
      <c r="M427" s="7">
        <f t="shared" si="98"/>
        <v>-4.3000000000000007</v>
      </c>
      <c r="N427" s="7">
        <f t="shared" si="99"/>
        <v>0.87352941176470589</v>
      </c>
      <c r="O427" s="7">
        <f t="shared" si="100"/>
        <v>1.0119047619047619</v>
      </c>
      <c r="P427" s="7">
        <f t="shared" si="101"/>
        <v>3.8544819689600836E-2</v>
      </c>
      <c r="Q427" s="7">
        <f t="shared" si="102"/>
        <v>1.0699444587365949</v>
      </c>
      <c r="R427" s="7">
        <f t="shared" si="103"/>
        <v>0.37710437710437716</v>
      </c>
      <c r="S427" s="7">
        <f t="shared" si="104"/>
        <v>0.96511947893344208</v>
      </c>
      <c r="T427" s="7" t="s">
        <v>514</v>
      </c>
    </row>
    <row r="428" spans="1:20" s="50" customFormat="1" x14ac:dyDescent="0.25">
      <c r="A428" s="50" t="s">
        <v>151</v>
      </c>
      <c r="C428" s="50">
        <v>-30.5</v>
      </c>
      <c r="D428" s="50">
        <v>-35.1</v>
      </c>
      <c r="E428" s="50">
        <v>-38.4</v>
      </c>
      <c r="G428" s="50" t="s">
        <v>152</v>
      </c>
      <c r="J428" s="50">
        <f t="shared" si="95"/>
        <v>4.6000000000000014</v>
      </c>
      <c r="K428" s="50">
        <f t="shared" si="96"/>
        <v>7.8999999999999986</v>
      </c>
      <c r="L428" s="50">
        <f t="shared" si="97"/>
        <v>3.2999999999999972</v>
      </c>
      <c r="M428" s="50">
        <f t="shared" si="98"/>
        <v>-4.6000000000000014</v>
      </c>
      <c r="N428" s="50">
        <f t="shared" si="99"/>
        <v>0.86894586894586889</v>
      </c>
      <c r="O428" s="50">
        <f t="shared" si="100"/>
        <v>0.91406250000000011</v>
      </c>
      <c r="P428" s="50">
        <f t="shared" si="101"/>
        <v>3.7731792528890085E-2</v>
      </c>
      <c r="Q428" s="50">
        <f t="shared" si="102"/>
        <v>1.0727626355029092</v>
      </c>
      <c r="R428" s="50">
        <f t="shared" si="103"/>
        <v>0.41967213114754093</v>
      </c>
      <c r="S428" s="50">
        <f t="shared" si="104"/>
        <v>1.3093999611641511</v>
      </c>
    </row>
    <row r="429" spans="1:20" s="50" customFormat="1" x14ac:dyDescent="0.25">
      <c r="A429" s="50" t="s">
        <v>151</v>
      </c>
      <c r="C429" s="50">
        <v>-30.7</v>
      </c>
      <c r="D429" s="50">
        <v>-35.1</v>
      </c>
      <c r="E429" s="50">
        <v>-38.700000000000003</v>
      </c>
      <c r="G429" s="50" t="s">
        <v>152</v>
      </c>
      <c r="J429" s="50">
        <f t="shared" si="95"/>
        <v>4.4000000000000021</v>
      </c>
      <c r="K429" s="50">
        <f t="shared" si="96"/>
        <v>8.0000000000000036</v>
      </c>
      <c r="L429" s="50">
        <f t="shared" si="97"/>
        <v>3.6000000000000014</v>
      </c>
      <c r="M429" s="50">
        <f t="shared" si="98"/>
        <v>-4.4000000000000021</v>
      </c>
      <c r="N429" s="50">
        <f t="shared" si="99"/>
        <v>0.87464387464387461</v>
      </c>
      <c r="O429" s="50">
        <f t="shared" si="100"/>
        <v>0.90697674418604646</v>
      </c>
      <c r="P429" s="50">
        <f t="shared" si="101"/>
        <v>3.7241774448535263E-2</v>
      </c>
      <c r="Q429" s="50">
        <f t="shared" si="102"/>
        <v>1.0692625849481654</v>
      </c>
      <c r="R429" s="50">
        <f t="shared" si="103"/>
        <v>0.4201954397394137</v>
      </c>
      <c r="S429" s="50">
        <f t="shared" si="104"/>
        <v>1.3403294054181631</v>
      </c>
    </row>
    <row r="430" spans="1:20" s="50" customFormat="1" x14ac:dyDescent="0.25">
      <c r="A430" s="50" t="s">
        <v>151</v>
      </c>
      <c r="C430" s="50">
        <v>-30.2</v>
      </c>
      <c r="D430" s="50">
        <v>-35.9</v>
      </c>
      <c r="E430" s="50">
        <v>-39.299999999999997</v>
      </c>
      <c r="G430" s="50" t="s">
        <v>152</v>
      </c>
      <c r="J430" s="50">
        <f t="shared" si="95"/>
        <v>5.6999999999999993</v>
      </c>
      <c r="K430" s="50">
        <f t="shared" si="96"/>
        <v>9.0999999999999979</v>
      </c>
      <c r="L430" s="50">
        <f t="shared" si="97"/>
        <v>3.3999999999999986</v>
      </c>
      <c r="M430" s="50">
        <f t="shared" si="98"/>
        <v>-5.6999999999999993</v>
      </c>
      <c r="N430" s="50">
        <f t="shared" si="99"/>
        <v>0.84122562674094714</v>
      </c>
      <c r="O430" s="50">
        <f t="shared" si="100"/>
        <v>0.91348600508905853</v>
      </c>
      <c r="P430" s="50">
        <f t="shared" si="101"/>
        <v>3.9362308670672336E-2</v>
      </c>
      <c r="Q430" s="50">
        <f t="shared" si="102"/>
        <v>1.0902943280849922</v>
      </c>
      <c r="R430" s="50">
        <f t="shared" si="103"/>
        <v>0.43377483443708603</v>
      </c>
      <c r="S430" s="50">
        <f t="shared" si="104"/>
        <v>1.3118805866974215</v>
      </c>
    </row>
    <row r="431" spans="1:20" s="50" customFormat="1" x14ac:dyDescent="0.25">
      <c r="A431" s="50" t="s">
        <v>151</v>
      </c>
      <c r="C431" s="50">
        <v>-29.5</v>
      </c>
      <c r="D431" s="50">
        <v>-34.700000000000003</v>
      </c>
      <c r="E431" s="50">
        <v>-37.9</v>
      </c>
      <c r="G431" s="50" t="s">
        <v>152</v>
      </c>
      <c r="J431" s="50">
        <f t="shared" si="95"/>
        <v>5.2000000000000028</v>
      </c>
      <c r="K431" s="50">
        <f t="shared" si="96"/>
        <v>8.3999999999999986</v>
      </c>
      <c r="L431" s="50">
        <f t="shared" si="97"/>
        <v>3.1999999999999957</v>
      </c>
      <c r="M431" s="50">
        <f t="shared" si="98"/>
        <v>-5.2000000000000028</v>
      </c>
      <c r="N431" s="50">
        <f t="shared" si="99"/>
        <v>0.8501440922190201</v>
      </c>
      <c r="O431" s="50">
        <f t="shared" si="100"/>
        <v>0.91556728232189988</v>
      </c>
      <c r="P431" s="50">
        <f t="shared" si="101"/>
        <v>3.9873599540361966E-2</v>
      </c>
      <c r="Q431" s="50">
        <f t="shared" si="102"/>
        <v>1.0845603655125324</v>
      </c>
      <c r="R431" s="50">
        <f t="shared" si="103"/>
        <v>0.42824858757062145</v>
      </c>
      <c r="S431" s="50">
        <f t="shared" si="104"/>
        <v>1.3029543661740983</v>
      </c>
    </row>
    <row r="432" spans="1:20" s="50" customFormat="1" x14ac:dyDescent="0.25">
      <c r="A432" s="50" t="s">
        <v>151</v>
      </c>
      <c r="C432" s="50">
        <v>-29.7</v>
      </c>
      <c r="D432" s="50">
        <v>-35.9</v>
      </c>
      <c r="E432" s="50">
        <v>-39.1</v>
      </c>
      <c r="G432" s="50" t="s">
        <v>152</v>
      </c>
      <c r="J432" s="50">
        <f t="shared" si="95"/>
        <v>6.1999999999999993</v>
      </c>
      <c r="K432" s="50">
        <f t="shared" si="96"/>
        <v>9.4000000000000021</v>
      </c>
      <c r="L432" s="50">
        <f t="shared" si="97"/>
        <v>3.2000000000000028</v>
      </c>
      <c r="M432" s="50">
        <f t="shared" si="98"/>
        <v>-6.1999999999999993</v>
      </c>
      <c r="N432" s="50">
        <f t="shared" si="99"/>
        <v>0.82729805013927582</v>
      </c>
      <c r="O432" s="50">
        <f t="shared" si="100"/>
        <v>0.91815856777493599</v>
      </c>
      <c r="P432" s="50">
        <f t="shared" si="101"/>
        <v>4.0698794907549116E-2</v>
      </c>
      <c r="Q432" s="50">
        <f t="shared" si="102"/>
        <v>1.0994335854221522</v>
      </c>
      <c r="R432" s="50">
        <f t="shared" si="103"/>
        <v>0.43883277216610556</v>
      </c>
      <c r="S432" s="50">
        <f t="shared" si="104"/>
        <v>1.2919536298291967</v>
      </c>
    </row>
    <row r="433" spans="1:27" s="50" customFormat="1" x14ac:dyDescent="0.25">
      <c r="A433" s="50" t="s">
        <v>151</v>
      </c>
      <c r="C433" s="50">
        <v>-31.4</v>
      </c>
      <c r="D433" s="50">
        <v>-35.799999999999997</v>
      </c>
      <c r="E433" s="50">
        <v>-39.1</v>
      </c>
      <c r="G433" s="50" t="s">
        <v>152</v>
      </c>
      <c r="J433" s="50">
        <f t="shared" si="95"/>
        <v>4.3999999999999986</v>
      </c>
      <c r="K433" s="50">
        <f t="shared" si="96"/>
        <v>7.7000000000000028</v>
      </c>
      <c r="L433" s="50">
        <f t="shared" si="97"/>
        <v>3.3000000000000043</v>
      </c>
      <c r="M433" s="50">
        <f t="shared" si="98"/>
        <v>-4.3999999999999986</v>
      </c>
      <c r="N433" s="50">
        <f t="shared" si="99"/>
        <v>0.87709497206703912</v>
      </c>
      <c r="O433" s="50">
        <f t="shared" si="100"/>
        <v>0.91560102301790269</v>
      </c>
      <c r="P433" s="50">
        <f t="shared" si="101"/>
        <v>3.6309789443790826E-2</v>
      </c>
      <c r="Q433" s="50">
        <f t="shared" si="102"/>
        <v>1.0677674786839275</v>
      </c>
      <c r="R433" s="50">
        <f t="shared" si="103"/>
        <v>0.4150743099787686</v>
      </c>
      <c r="S433" s="50">
        <f t="shared" si="104"/>
        <v>1.3028103264689328</v>
      </c>
    </row>
    <row r="434" spans="1:27" s="50" customFormat="1" x14ac:dyDescent="0.25">
      <c r="A434" s="50" t="s">
        <v>151</v>
      </c>
      <c r="C434" s="50">
        <v>-30.3</v>
      </c>
      <c r="D434" s="50">
        <v>-34.299999999999997</v>
      </c>
      <c r="E434" s="50">
        <v>-36.4</v>
      </c>
      <c r="G434" s="50" t="s">
        <v>152</v>
      </c>
      <c r="J434" s="50">
        <f t="shared" si="95"/>
        <v>3.9999999999999964</v>
      </c>
      <c r="K434" s="50">
        <f t="shared" si="96"/>
        <v>6.0999999999999979</v>
      </c>
      <c r="L434" s="50">
        <f t="shared" si="97"/>
        <v>2.1000000000000014</v>
      </c>
      <c r="M434" s="50">
        <f t="shared" si="98"/>
        <v>-3.9999999999999964</v>
      </c>
      <c r="N434" s="50">
        <f t="shared" si="99"/>
        <v>0.88338192419825079</v>
      </c>
      <c r="O434" s="50">
        <f t="shared" si="100"/>
        <v>0.94230769230769229</v>
      </c>
      <c r="P434" s="50">
        <f t="shared" si="101"/>
        <v>3.7360171660730426E-2</v>
      </c>
      <c r="Q434" s="50">
        <f t="shared" si="102"/>
        <v>1.0639610901344709</v>
      </c>
      <c r="R434" s="50">
        <f t="shared" si="103"/>
        <v>0.40044004400440042</v>
      </c>
      <c r="S434" s="50">
        <f t="shared" si="104"/>
        <v>1.1951482800533793</v>
      </c>
    </row>
    <row r="435" spans="1:27" s="50" customFormat="1" x14ac:dyDescent="0.25">
      <c r="A435" s="50" t="s">
        <v>151</v>
      </c>
      <c r="C435" s="50">
        <v>-29.6</v>
      </c>
      <c r="D435" s="50">
        <v>-34.6</v>
      </c>
      <c r="E435" s="50">
        <v>-36.1</v>
      </c>
      <c r="G435" s="50" t="s">
        <v>152</v>
      </c>
      <c r="J435" s="50">
        <f t="shared" si="95"/>
        <v>5</v>
      </c>
      <c r="K435" s="50">
        <f t="shared" si="96"/>
        <v>6.5</v>
      </c>
      <c r="L435" s="50">
        <f t="shared" si="97"/>
        <v>1.5</v>
      </c>
      <c r="M435" s="50">
        <f t="shared" si="98"/>
        <v>-5</v>
      </c>
      <c r="N435" s="50">
        <f t="shared" si="99"/>
        <v>0.8554913294797688</v>
      </c>
      <c r="O435" s="50">
        <f t="shared" si="100"/>
        <v>0.95844875346260383</v>
      </c>
      <c r="P435" s="50">
        <f t="shared" si="101"/>
        <v>3.9490504017531042E-2</v>
      </c>
      <c r="Q435" s="50">
        <f t="shared" si="102"/>
        <v>1.0811655372416007</v>
      </c>
      <c r="R435" s="50">
        <f t="shared" si="103"/>
        <v>0.40653153153153149</v>
      </c>
      <c r="S435" s="50">
        <f t="shared" si="104"/>
        <v>1.135777626509908</v>
      </c>
    </row>
    <row r="436" spans="1:27" s="50" customFormat="1" x14ac:dyDescent="0.25">
      <c r="A436" s="50" t="s">
        <v>151</v>
      </c>
      <c r="C436" s="50">
        <v>-29.4</v>
      </c>
      <c r="D436" s="50">
        <v>-34.4</v>
      </c>
      <c r="E436" s="50">
        <v>-36.1</v>
      </c>
      <c r="G436" s="50" t="s">
        <v>152</v>
      </c>
      <c r="J436" s="50">
        <f t="shared" si="95"/>
        <v>5</v>
      </c>
      <c r="K436" s="50">
        <f t="shared" si="96"/>
        <v>6.7000000000000028</v>
      </c>
      <c r="L436" s="50">
        <f t="shared" si="97"/>
        <v>1.7000000000000028</v>
      </c>
      <c r="M436" s="50">
        <f t="shared" si="98"/>
        <v>-5</v>
      </c>
      <c r="N436" s="50">
        <f t="shared" si="99"/>
        <v>0.85465116279069764</v>
      </c>
      <c r="O436" s="50">
        <f t="shared" si="100"/>
        <v>0.95290858725761762</v>
      </c>
      <c r="P436" s="50">
        <f t="shared" si="101"/>
        <v>3.9798232218057297E-2</v>
      </c>
      <c r="Q436" s="50">
        <f t="shared" si="102"/>
        <v>1.0816968277714807</v>
      </c>
      <c r="R436" s="50">
        <f t="shared" si="103"/>
        <v>0.40929705215419504</v>
      </c>
      <c r="S436" s="50">
        <f t="shared" si="104"/>
        <v>1.1557030994519353</v>
      </c>
    </row>
    <row r="437" spans="1:27" s="50" customFormat="1" x14ac:dyDescent="0.25">
      <c r="A437" s="50" t="s">
        <v>151</v>
      </c>
      <c r="C437" s="50">
        <v>-36.9</v>
      </c>
      <c r="D437" s="50">
        <v>-42.8</v>
      </c>
      <c r="E437" s="50">
        <v>-43.5</v>
      </c>
      <c r="G437" s="50" t="s">
        <v>152</v>
      </c>
      <c r="J437" s="50">
        <f t="shared" si="95"/>
        <v>5.8999999999999986</v>
      </c>
      <c r="K437" s="50">
        <f t="shared" si="96"/>
        <v>6.6000000000000014</v>
      </c>
      <c r="L437" s="50">
        <f t="shared" si="97"/>
        <v>0.70000000000000284</v>
      </c>
      <c r="M437" s="50">
        <f t="shared" si="98"/>
        <v>-5.8999999999999986</v>
      </c>
      <c r="N437" s="50">
        <f t="shared" si="99"/>
        <v>0.86214953271028039</v>
      </c>
      <c r="O437" s="50">
        <f t="shared" si="100"/>
        <v>0.98390804597701143</v>
      </c>
      <c r="P437" s="50">
        <f t="shared" si="101"/>
        <v>3.1433376664389952E-2</v>
      </c>
      <c r="Q437" s="50">
        <f t="shared" si="102"/>
        <v>1.0769826363112773</v>
      </c>
      <c r="R437" s="50">
        <f t="shared" si="103"/>
        <v>0.39295392953929542</v>
      </c>
      <c r="S437" s="50">
        <f t="shared" si="104"/>
        <v>1.049872267238783</v>
      </c>
    </row>
    <row r="438" spans="1:27" s="50" customFormat="1" x14ac:dyDescent="0.25">
      <c r="A438" s="50" t="s">
        <v>151</v>
      </c>
      <c r="C438" s="50">
        <v>-28.4</v>
      </c>
      <c r="D438" s="50">
        <v>-33.799999999999997</v>
      </c>
      <c r="E438" s="50">
        <v>-36.200000000000003</v>
      </c>
      <c r="G438" s="50" t="s">
        <v>152</v>
      </c>
      <c r="J438" s="50">
        <f t="shared" si="95"/>
        <v>5.3999999999999986</v>
      </c>
      <c r="K438" s="50">
        <f t="shared" si="96"/>
        <v>7.8000000000000043</v>
      </c>
      <c r="L438" s="50">
        <f t="shared" si="97"/>
        <v>2.4000000000000057</v>
      </c>
      <c r="M438" s="50">
        <f t="shared" si="98"/>
        <v>-5.3999999999999986</v>
      </c>
      <c r="N438" s="50">
        <f t="shared" si="99"/>
        <v>0.84023668639053262</v>
      </c>
      <c r="O438" s="50">
        <f t="shared" si="100"/>
        <v>0.93370165745856337</v>
      </c>
      <c r="P438" s="50">
        <f t="shared" si="101"/>
        <v>4.1906367784169805E-2</v>
      </c>
      <c r="Q438" s="50">
        <f t="shared" si="102"/>
        <v>1.0909357657856957</v>
      </c>
      <c r="R438" s="50">
        <f t="shared" si="103"/>
        <v>0.42488262910798125</v>
      </c>
      <c r="S438" s="50">
        <f t="shared" si="104"/>
        <v>1.228501272787053</v>
      </c>
    </row>
    <row r="439" spans="1:27" s="50" customFormat="1" x14ac:dyDescent="0.25">
      <c r="A439" s="50" t="s">
        <v>151</v>
      </c>
      <c r="C439" s="50">
        <v>-26.7</v>
      </c>
      <c r="D439" s="50">
        <v>-31.7</v>
      </c>
      <c r="E439" s="50">
        <v>-33.1</v>
      </c>
      <c r="G439" s="50" t="s">
        <v>152</v>
      </c>
      <c r="J439" s="50">
        <f t="shared" si="95"/>
        <v>5</v>
      </c>
      <c r="K439" s="50">
        <f t="shared" si="96"/>
        <v>6.4000000000000021</v>
      </c>
      <c r="L439" s="50">
        <f t="shared" si="97"/>
        <v>1.4000000000000021</v>
      </c>
      <c r="M439" s="50">
        <f t="shared" si="98"/>
        <v>-5</v>
      </c>
      <c r="N439" s="50">
        <f t="shared" si="99"/>
        <v>0.8422712933753943</v>
      </c>
      <c r="O439" s="50">
        <f t="shared" si="100"/>
        <v>0.95770392749244704</v>
      </c>
      <c r="P439" s="50">
        <f t="shared" si="101"/>
        <v>4.4466888299737689E-2</v>
      </c>
      <c r="Q439" s="50">
        <f t="shared" si="102"/>
        <v>1.0896173262219155</v>
      </c>
      <c r="R439" s="50">
        <f t="shared" si="103"/>
        <v>0.41323345817727847</v>
      </c>
      <c r="S439" s="50">
        <f t="shared" si="104"/>
        <v>1.1384296405718002</v>
      </c>
    </row>
    <row r="440" spans="1:27" s="50" customFormat="1" x14ac:dyDescent="0.25">
      <c r="A440" s="50" t="s">
        <v>151</v>
      </c>
      <c r="C440" s="50">
        <v>-27.4</v>
      </c>
      <c r="D440" s="50">
        <v>-31.6</v>
      </c>
      <c r="E440" s="50">
        <v>-33.200000000000003</v>
      </c>
      <c r="G440" s="50" t="s">
        <v>152</v>
      </c>
      <c r="J440" s="50">
        <f t="shared" si="95"/>
        <v>4.2000000000000028</v>
      </c>
      <c r="K440" s="50">
        <f t="shared" si="96"/>
        <v>5.8000000000000043</v>
      </c>
      <c r="L440" s="50">
        <f t="shared" si="97"/>
        <v>1.6000000000000014</v>
      </c>
      <c r="M440" s="50">
        <f t="shared" si="98"/>
        <v>-4.2000000000000028</v>
      </c>
      <c r="N440" s="50">
        <f t="shared" si="99"/>
        <v>0.86708860759493667</v>
      </c>
      <c r="O440" s="50">
        <f t="shared" si="100"/>
        <v>0.95180722891566261</v>
      </c>
      <c r="P440" s="50">
        <f t="shared" si="101"/>
        <v>4.2090681442804631E-2</v>
      </c>
      <c r="Q440" s="50">
        <f t="shared" si="102"/>
        <v>1.0739109234628572</v>
      </c>
      <c r="R440" s="50">
        <f t="shared" si="103"/>
        <v>0.40389294403892945</v>
      </c>
      <c r="S440" s="50">
        <f t="shared" si="104"/>
        <v>1.159719616500926</v>
      </c>
    </row>
    <row r="441" spans="1:27" s="51" customFormat="1" x14ac:dyDescent="0.25">
      <c r="A441" s="51" t="s">
        <v>153</v>
      </c>
      <c r="C441" s="51">
        <v>-29.2</v>
      </c>
      <c r="D441" s="51">
        <v>-30.7</v>
      </c>
      <c r="E441" s="51">
        <v>-31.9</v>
      </c>
      <c r="G441" s="51" t="s">
        <v>152</v>
      </c>
      <c r="J441" s="51">
        <f t="shared" si="95"/>
        <v>1.5</v>
      </c>
      <c r="K441" s="51">
        <f t="shared" si="96"/>
        <v>2.6999999999999993</v>
      </c>
      <c r="L441" s="51">
        <f t="shared" si="97"/>
        <v>1.1999999999999993</v>
      </c>
      <c r="M441" s="51">
        <f t="shared" si="98"/>
        <v>-1.5</v>
      </c>
      <c r="N441" s="51">
        <f t="shared" si="99"/>
        <v>0.95114006514657978</v>
      </c>
      <c r="O441" s="51">
        <f t="shared" si="100"/>
        <v>0.96238244514106586</v>
      </c>
      <c r="P441" s="51">
        <f t="shared" si="101"/>
        <v>3.6005817226496525E-2</v>
      </c>
      <c r="Q441" s="51">
        <f t="shared" si="102"/>
        <v>1.0253632834335833</v>
      </c>
      <c r="R441" s="51">
        <f t="shared" si="103"/>
        <v>0.36415525114155251</v>
      </c>
      <c r="S441" s="51">
        <f t="shared" si="104"/>
        <v>1.1219071678691033</v>
      </c>
      <c r="T441" s="51">
        <v>96.68</v>
      </c>
      <c r="U441" s="51">
        <v>0.73</v>
      </c>
      <c r="V441" s="51">
        <v>0.09</v>
      </c>
      <c r="W441" s="51">
        <f>(T441*V441)/(U441*U441)</f>
        <v>16.328016513417154</v>
      </c>
    </row>
    <row r="442" spans="1:27" s="51" customFormat="1" x14ac:dyDescent="0.25">
      <c r="A442" s="51" t="s">
        <v>153</v>
      </c>
      <c r="C442" s="51">
        <v>-30.8</v>
      </c>
      <c r="D442" s="51">
        <v>-37.1</v>
      </c>
      <c r="E442" s="51">
        <v>-37.299999999999997</v>
      </c>
      <c r="G442" s="51" t="s">
        <v>152</v>
      </c>
      <c r="J442" s="51">
        <f t="shared" si="95"/>
        <v>6.3000000000000007</v>
      </c>
      <c r="K442" s="51">
        <f t="shared" si="96"/>
        <v>6.4999999999999964</v>
      </c>
      <c r="L442" s="51">
        <f t="shared" si="97"/>
        <v>0.19999999999999574</v>
      </c>
      <c r="M442" s="51">
        <f t="shared" si="98"/>
        <v>-6.3000000000000007</v>
      </c>
      <c r="N442" s="51">
        <f t="shared" si="99"/>
        <v>0.83018867924528306</v>
      </c>
      <c r="O442" s="51">
        <f t="shared" si="100"/>
        <v>0.99463806970509394</v>
      </c>
      <c r="P442" s="51">
        <f t="shared" si="101"/>
        <v>3.9108618654073196E-2</v>
      </c>
      <c r="Q442" s="51">
        <f t="shared" si="102"/>
        <v>1.0975178606954215</v>
      </c>
      <c r="R442" s="51">
        <f t="shared" si="103"/>
        <v>0.40367965367965364</v>
      </c>
      <c r="S442" s="51">
        <f t="shared" si="104"/>
        <v>1.0162598467269366</v>
      </c>
      <c r="T442" s="51">
        <v>96.6</v>
      </c>
      <c r="U442" s="51">
        <v>0.42</v>
      </c>
      <c r="V442" s="51">
        <v>0.03</v>
      </c>
      <c r="W442" s="51">
        <f t="shared" ref="W442:W477" si="106">(T442*V442)/(U442*U442)</f>
        <v>16.428571428571431</v>
      </c>
    </row>
    <row r="443" spans="1:27" s="51" customFormat="1" x14ac:dyDescent="0.25">
      <c r="A443" s="51" t="s">
        <v>153</v>
      </c>
      <c r="C443" s="51">
        <v>-24.5</v>
      </c>
      <c r="D443" s="51">
        <v>-28.3</v>
      </c>
      <c r="E443" s="51">
        <v>-29.3</v>
      </c>
      <c r="G443" s="51" t="s">
        <v>152</v>
      </c>
      <c r="J443" s="51">
        <f t="shared" si="95"/>
        <v>3.8000000000000007</v>
      </c>
      <c r="K443" s="51">
        <f t="shared" si="96"/>
        <v>4.8000000000000007</v>
      </c>
      <c r="L443" s="51">
        <f t="shared" si="97"/>
        <v>1</v>
      </c>
      <c r="M443" s="51">
        <f t="shared" si="98"/>
        <v>-3.8000000000000007</v>
      </c>
      <c r="N443" s="51">
        <f t="shared" si="99"/>
        <v>0.86572438162544163</v>
      </c>
      <c r="O443" s="51">
        <f t="shared" si="100"/>
        <v>0.96587030716723554</v>
      </c>
      <c r="P443" s="51">
        <f t="shared" si="101"/>
        <v>4.7147022074135778E-2</v>
      </c>
      <c r="Q443" s="51">
        <f t="shared" si="102"/>
        <v>1.0747567356459444</v>
      </c>
      <c r="R443" s="51">
        <f t="shared" si="103"/>
        <v>0.39863945578231297</v>
      </c>
      <c r="S443" s="51">
        <f t="shared" si="104"/>
        <v>1.1097970204260834</v>
      </c>
      <c r="T443" s="51">
        <v>90.58</v>
      </c>
      <c r="U443" s="51">
        <v>0.94</v>
      </c>
      <c r="V443" s="51">
        <v>0.13</v>
      </c>
      <c r="W443" s="51">
        <f t="shared" si="106"/>
        <v>13.326618379357175</v>
      </c>
    </row>
    <row r="444" spans="1:27" s="51" customFormat="1" x14ac:dyDescent="0.25">
      <c r="A444" s="51" t="s">
        <v>153</v>
      </c>
      <c r="C444" s="51">
        <v>-28.1</v>
      </c>
      <c r="D444" s="51">
        <v>-29.2</v>
      </c>
      <c r="E444" s="51">
        <v>-29.3</v>
      </c>
      <c r="G444" s="51" t="s">
        <v>152</v>
      </c>
      <c r="J444" s="51">
        <f t="shared" si="95"/>
        <v>1.0999999999999979</v>
      </c>
      <c r="K444" s="51">
        <f t="shared" si="96"/>
        <v>1.1999999999999993</v>
      </c>
      <c r="L444" s="51">
        <f t="shared" si="97"/>
        <v>0.10000000000000142</v>
      </c>
      <c r="M444" s="51">
        <f t="shared" si="98"/>
        <v>-1.0999999999999979</v>
      </c>
      <c r="N444" s="51">
        <f t="shared" si="99"/>
        <v>0.96232876712328774</v>
      </c>
      <c r="O444" s="51">
        <f t="shared" si="100"/>
        <v>0.9965870307167235</v>
      </c>
      <c r="P444" s="51">
        <f t="shared" si="101"/>
        <v>3.698028140474411E-2</v>
      </c>
      <c r="Q444" s="51">
        <f t="shared" si="102"/>
        <v>1.0193850633952362</v>
      </c>
      <c r="R444" s="51">
        <f t="shared" si="103"/>
        <v>0.34756820877817313</v>
      </c>
      <c r="S444" s="51">
        <f t="shared" si="104"/>
        <v>1.0103091976057605</v>
      </c>
      <c r="T444" s="51">
        <v>90.2</v>
      </c>
      <c r="U444" s="51">
        <v>0.67</v>
      </c>
      <c r="V444" s="51">
        <v>0.11</v>
      </c>
      <c r="W444" s="51">
        <f t="shared" si="106"/>
        <v>22.102918244597902</v>
      </c>
    </row>
    <row r="445" spans="1:27" s="51" customFormat="1" x14ac:dyDescent="0.25">
      <c r="A445" s="51" t="s">
        <v>153</v>
      </c>
      <c r="C445" s="51">
        <v>-24.1</v>
      </c>
      <c r="D445" s="51">
        <v>-25.6</v>
      </c>
      <c r="E445" s="51">
        <v>-28.7</v>
      </c>
      <c r="G445" s="51" t="s">
        <v>152</v>
      </c>
      <c r="J445" s="51">
        <f t="shared" si="95"/>
        <v>1.5</v>
      </c>
      <c r="K445" s="51">
        <f t="shared" si="96"/>
        <v>4.5999999999999979</v>
      </c>
      <c r="L445" s="51">
        <f t="shared" si="97"/>
        <v>3.0999999999999979</v>
      </c>
      <c r="M445" s="51">
        <f t="shared" si="98"/>
        <v>-1.5</v>
      </c>
      <c r="N445" s="51">
        <f t="shared" si="99"/>
        <v>0.94140625</v>
      </c>
      <c r="O445" s="51">
        <f t="shared" si="100"/>
        <v>0.89198606271777015</v>
      </c>
      <c r="P445" s="51">
        <f t="shared" si="101"/>
        <v>4.4076376095452903E-2</v>
      </c>
      <c r="Q445" s="51">
        <f t="shared" si="102"/>
        <v>1.0306506022413293</v>
      </c>
      <c r="R445" s="51">
        <f t="shared" si="103"/>
        <v>0.39695712309820191</v>
      </c>
      <c r="S445" s="51">
        <f t="shared" si="104"/>
        <v>1.4090480208396912</v>
      </c>
      <c r="T445" s="51">
        <v>93.12</v>
      </c>
      <c r="U445" s="51">
        <v>1.1100000000000001</v>
      </c>
      <c r="V445" s="51">
        <v>0.17</v>
      </c>
      <c r="W445" s="51">
        <f t="shared" si="106"/>
        <v>12.848307767226686</v>
      </c>
    </row>
    <row r="446" spans="1:27" s="51" customFormat="1" x14ac:dyDescent="0.25">
      <c r="A446" s="51" t="s">
        <v>153</v>
      </c>
      <c r="C446" s="51">
        <v>-26.2</v>
      </c>
      <c r="D446" s="51">
        <v>-28.9</v>
      </c>
      <c r="E446" s="51">
        <v>-30.6</v>
      </c>
      <c r="G446" s="51" t="s">
        <v>152</v>
      </c>
      <c r="J446" s="51">
        <f t="shared" si="95"/>
        <v>2.6999999999999993</v>
      </c>
      <c r="K446" s="51">
        <f t="shared" si="96"/>
        <v>4.4000000000000021</v>
      </c>
      <c r="L446" s="51">
        <f t="shared" si="97"/>
        <v>1.7000000000000028</v>
      </c>
      <c r="M446" s="51">
        <f t="shared" si="98"/>
        <v>-2.6999999999999993</v>
      </c>
      <c r="N446" s="51">
        <f t="shared" si="99"/>
        <v>0.90657439446366783</v>
      </c>
      <c r="O446" s="51">
        <f t="shared" si="100"/>
        <v>0.94444444444444431</v>
      </c>
      <c r="P446" s="51">
        <f t="shared" si="101"/>
        <v>4.2101276149408541E-2</v>
      </c>
      <c r="Q446" s="51">
        <f t="shared" si="102"/>
        <v>1.0502635074658664</v>
      </c>
      <c r="R446" s="51">
        <f t="shared" si="103"/>
        <v>0.38931297709923668</v>
      </c>
      <c r="S446" s="51">
        <f t="shared" si="104"/>
        <v>1.1870547526969266</v>
      </c>
      <c r="T446" s="51">
        <v>92.81</v>
      </c>
      <c r="U446" s="51">
        <v>0.8</v>
      </c>
      <c r="V446" s="51">
        <v>0.14000000000000001</v>
      </c>
      <c r="W446" s="51">
        <f t="shared" si="106"/>
        <v>20.302187499999999</v>
      </c>
    </row>
    <row r="447" spans="1:27" s="48" customFormat="1" x14ac:dyDescent="0.25">
      <c r="A447" s="48" t="s">
        <v>154</v>
      </c>
      <c r="C447" s="48">
        <v>-31.63</v>
      </c>
      <c r="D447" s="48">
        <v>-38.81</v>
      </c>
      <c r="E447" s="48">
        <v>-39.799999999999997</v>
      </c>
      <c r="G447" s="48" t="s">
        <v>155</v>
      </c>
      <c r="J447" s="48">
        <f t="shared" si="95"/>
        <v>7.1800000000000033</v>
      </c>
      <c r="K447" s="48">
        <f t="shared" si="96"/>
        <v>8.1699999999999982</v>
      </c>
      <c r="L447" s="48">
        <f t="shared" si="97"/>
        <v>0.98999999999999488</v>
      </c>
      <c r="M447" s="48">
        <f t="shared" si="98"/>
        <v>-7.1800000000000033</v>
      </c>
      <c r="N447" s="48">
        <f t="shared" si="99"/>
        <v>0.81499613501674817</v>
      </c>
      <c r="O447" s="48">
        <f t="shared" si="100"/>
        <v>0.97512562814070369</v>
      </c>
      <c r="P447" s="48">
        <f t="shared" si="101"/>
        <v>3.8792275809182791E-2</v>
      </c>
      <c r="Q447" s="48">
        <f t="shared" si="102"/>
        <v>1.1077001777757607</v>
      </c>
      <c r="R447" s="48">
        <f t="shared" si="103"/>
        <v>0.41943302771630303</v>
      </c>
      <c r="S447" s="48">
        <f t="shared" si="104"/>
        <v>1.0784953774312731</v>
      </c>
      <c r="T447" s="48">
        <v>98.82</v>
      </c>
      <c r="U447" s="48">
        <v>0.64600000000000002</v>
      </c>
      <c r="V447" s="48">
        <v>2.4199999999999999E-2</v>
      </c>
      <c r="W447" s="48">
        <f t="shared" si="106"/>
        <v>5.7305351340471002</v>
      </c>
      <c r="X447" s="48">
        <f>T447*V447</f>
        <v>2.3914439999999999</v>
      </c>
      <c r="Y447" s="48">
        <f>U447*U447</f>
        <v>0.41731600000000002</v>
      </c>
      <c r="Z447" s="48">
        <f>MAX(W447:W462)</f>
        <v>9.2478977803590823</v>
      </c>
      <c r="AA447" s="48">
        <f>LOG10(W447)</f>
        <v>0.758195179543661</v>
      </c>
    </row>
    <row r="448" spans="1:27" s="48" customFormat="1" x14ac:dyDescent="0.25">
      <c r="A448" s="48" t="s">
        <v>154</v>
      </c>
      <c r="C448" s="48">
        <v>-30.09</v>
      </c>
      <c r="D448" s="48">
        <v>-37.61</v>
      </c>
      <c r="E448" s="48">
        <v>-39.18</v>
      </c>
      <c r="G448" s="48" t="s">
        <v>155</v>
      </c>
      <c r="J448" s="48">
        <f t="shared" si="95"/>
        <v>7.52</v>
      </c>
      <c r="K448" s="48">
        <f t="shared" si="96"/>
        <v>9.09</v>
      </c>
      <c r="L448" s="48">
        <f t="shared" si="97"/>
        <v>1.5700000000000003</v>
      </c>
      <c r="M448" s="48">
        <f t="shared" si="98"/>
        <v>-7.52</v>
      </c>
      <c r="N448" s="48">
        <f t="shared" si="99"/>
        <v>0.80005317734645043</v>
      </c>
      <c r="O448" s="48">
        <f t="shared" si="100"/>
        <v>0.95992853496681985</v>
      </c>
      <c r="P448" s="48">
        <f t="shared" si="101"/>
        <v>4.153927935921934E-2</v>
      </c>
      <c r="Q448" s="48">
        <f t="shared" si="102"/>
        <v>1.1179968318018212</v>
      </c>
      <c r="R448" s="48">
        <f t="shared" si="103"/>
        <v>0.43403123961448986</v>
      </c>
      <c r="S448" s="48">
        <f t="shared" si="104"/>
        <v>1.1305331324634083</v>
      </c>
      <c r="T448" s="48">
        <v>98.53</v>
      </c>
      <c r="U448" s="48">
        <v>0.70899999999999996</v>
      </c>
      <c r="V448" s="48">
        <v>2.5999999999999999E-2</v>
      </c>
      <c r="W448" s="48">
        <f t="shared" si="106"/>
        <v>5.0962339933277763</v>
      </c>
      <c r="X448" s="48">
        <f t="shared" ref="X448:X462" si="107">T448*V448</f>
        <v>2.5617799999999997</v>
      </c>
      <c r="Y448" s="48">
        <f t="shared" ref="Y448:Y462" si="108">U448*U448</f>
        <v>0.50268099999999993</v>
      </c>
      <c r="Z448" s="48">
        <f>MIN(W447:W462)</f>
        <v>4.9258520507812493</v>
      </c>
      <c r="AA448" s="48">
        <f t="shared" ref="AA448:AA462" si="109">LOG10(W448)</f>
        <v>0.70724936039441233</v>
      </c>
    </row>
    <row r="449" spans="1:27" s="48" customFormat="1" x14ac:dyDescent="0.25">
      <c r="A449" s="48" t="s">
        <v>154</v>
      </c>
      <c r="C449" s="48">
        <v>-29.65</v>
      </c>
      <c r="D449" s="48">
        <v>-36.97</v>
      </c>
      <c r="E449" s="48">
        <v>-38.520000000000003</v>
      </c>
      <c r="G449" s="48" t="s">
        <v>155</v>
      </c>
      <c r="J449" s="48">
        <f t="shared" si="95"/>
        <v>7.32</v>
      </c>
      <c r="K449" s="48">
        <f t="shared" si="96"/>
        <v>8.8700000000000045</v>
      </c>
      <c r="L449" s="48">
        <f t="shared" si="97"/>
        <v>1.5500000000000043</v>
      </c>
      <c r="M449" s="48">
        <f t="shared" si="98"/>
        <v>-7.32</v>
      </c>
      <c r="N449" s="48">
        <f t="shared" si="99"/>
        <v>0.80200162293751687</v>
      </c>
      <c r="O449" s="48">
        <f t="shared" si="100"/>
        <v>0.95976116303219094</v>
      </c>
      <c r="P449" s="48">
        <f t="shared" si="101"/>
        <v>4.2053297464232801E-2</v>
      </c>
      <c r="Q449" s="48">
        <f t="shared" si="102"/>
        <v>1.1166379313880137</v>
      </c>
      <c r="R449" s="48">
        <f t="shared" si="103"/>
        <v>0.43305227655986517</v>
      </c>
      <c r="S449" s="48">
        <f t="shared" si="104"/>
        <v>1.1311246937535955</v>
      </c>
      <c r="T449" s="48">
        <v>98.65</v>
      </c>
      <c r="U449" s="48">
        <v>0.57099999999999995</v>
      </c>
      <c r="V449" s="48">
        <v>2.0199999999999999E-2</v>
      </c>
      <c r="W449" s="48">
        <f t="shared" si="106"/>
        <v>6.1119000371118979</v>
      </c>
      <c r="X449" s="48">
        <f t="shared" si="107"/>
        <v>1.9927300000000001</v>
      </c>
      <c r="Y449" s="48">
        <f t="shared" si="108"/>
        <v>0.32604099999999997</v>
      </c>
      <c r="Z449" s="48">
        <f>AVERAGE(W447:W462)</f>
        <v>6.3836983351480079</v>
      </c>
      <c r="AA449" s="48">
        <f t="shared" si="109"/>
        <v>0.78617624254313778</v>
      </c>
    </row>
    <row r="450" spans="1:27" s="48" customFormat="1" x14ac:dyDescent="0.25">
      <c r="A450" s="48" t="s">
        <v>154</v>
      </c>
      <c r="C450" s="48">
        <v>-29.94</v>
      </c>
      <c r="D450" s="48">
        <v>-37.15</v>
      </c>
      <c r="E450" s="48">
        <v>-39.130000000000003</v>
      </c>
      <c r="G450" s="48" t="s">
        <v>155</v>
      </c>
      <c r="J450" s="48">
        <f t="shared" si="95"/>
        <v>7.2099999999999973</v>
      </c>
      <c r="K450" s="48">
        <f t="shared" si="96"/>
        <v>9.1900000000000013</v>
      </c>
      <c r="L450" s="48">
        <f t="shared" si="97"/>
        <v>1.980000000000004</v>
      </c>
      <c r="M450" s="48">
        <f t="shared" si="98"/>
        <v>-7.2099999999999973</v>
      </c>
      <c r="N450" s="48">
        <f t="shared" si="99"/>
        <v>0.80592193808882917</v>
      </c>
      <c r="O450" s="48">
        <f t="shared" si="100"/>
        <v>0.94939943777153069</v>
      </c>
      <c r="P450" s="48">
        <f t="shared" si="101"/>
        <v>4.1443385546421269E-2</v>
      </c>
      <c r="Q450" s="48">
        <f t="shared" si="102"/>
        <v>1.1139187417670342</v>
      </c>
      <c r="R450" s="48">
        <f t="shared" si="103"/>
        <v>0.43564907592963703</v>
      </c>
      <c r="S450" s="48">
        <f t="shared" si="104"/>
        <v>1.16856557826914</v>
      </c>
      <c r="T450" s="48">
        <v>98.71</v>
      </c>
      <c r="U450" s="48">
        <v>0.54700000000000004</v>
      </c>
      <c r="V450" s="48">
        <v>1.9400000000000001E-2</v>
      </c>
      <c r="W450" s="48">
        <f t="shared" si="106"/>
        <v>6.4001216540946277</v>
      </c>
      <c r="X450" s="48">
        <f t="shared" si="107"/>
        <v>1.914974</v>
      </c>
      <c r="Y450" s="48">
        <f t="shared" si="108"/>
        <v>0.29920900000000006</v>
      </c>
      <c r="AA450" s="48">
        <f t="shared" si="109"/>
        <v>0.80618822917136546</v>
      </c>
    </row>
    <row r="451" spans="1:27" s="48" customFormat="1" x14ac:dyDescent="0.25">
      <c r="A451" s="48" t="s">
        <v>154</v>
      </c>
      <c r="C451" s="48">
        <v>-26.02</v>
      </c>
      <c r="D451" s="48">
        <v>-33.04</v>
      </c>
      <c r="E451" s="48">
        <v>-34.51</v>
      </c>
      <c r="G451" s="48" t="s">
        <v>155</v>
      </c>
      <c r="J451" s="48">
        <f t="shared" si="95"/>
        <v>7.02</v>
      </c>
      <c r="K451" s="48">
        <f t="shared" si="96"/>
        <v>8.4899999999999984</v>
      </c>
      <c r="L451" s="48">
        <f t="shared" si="97"/>
        <v>1.4699999999999989</v>
      </c>
      <c r="M451" s="48">
        <f t="shared" si="98"/>
        <v>-7.02</v>
      </c>
      <c r="N451" s="48">
        <f t="shared" si="99"/>
        <v>0.78753026634382572</v>
      </c>
      <c r="O451" s="48">
        <f t="shared" si="100"/>
        <v>0.95740365111561865</v>
      </c>
      <c r="P451" s="48">
        <f t="shared" si="101"/>
        <v>4.8800632872129934E-2</v>
      </c>
      <c r="Q451" s="48">
        <f t="shared" si="102"/>
        <v>1.1268506854649469</v>
      </c>
      <c r="R451" s="48">
        <f t="shared" si="103"/>
        <v>0.44209582372533945</v>
      </c>
      <c r="S451" s="48">
        <f t="shared" si="104"/>
        <v>1.1395011345640256</v>
      </c>
      <c r="T451" s="48">
        <v>97.47</v>
      </c>
      <c r="U451" s="48">
        <v>0.64</v>
      </c>
      <c r="V451" s="48">
        <v>2.07E-2</v>
      </c>
      <c r="W451" s="48">
        <f t="shared" si="106"/>
        <v>4.9258520507812493</v>
      </c>
      <c r="X451" s="48">
        <f t="shared" si="107"/>
        <v>2.0176289999999999</v>
      </c>
      <c r="Y451" s="48">
        <f t="shared" si="108"/>
        <v>0.40960000000000002</v>
      </c>
      <c r="AA451" s="48">
        <f t="shared" si="109"/>
        <v>0.69248136355378853</v>
      </c>
    </row>
    <row r="452" spans="1:27" s="48" customFormat="1" x14ac:dyDescent="0.25">
      <c r="A452" s="48" t="s">
        <v>154</v>
      </c>
      <c r="C452" s="48">
        <v>-27.85</v>
      </c>
      <c r="D452" s="48">
        <v>-34.67</v>
      </c>
      <c r="E452" s="48">
        <v>-35.56</v>
      </c>
      <c r="G452" s="48" t="s">
        <v>155</v>
      </c>
      <c r="J452" s="48">
        <f t="shared" ref="J452:J515" si="110">C452-D452</f>
        <v>6.82</v>
      </c>
      <c r="K452" s="48">
        <f t="shared" ref="K452:K515" si="111">C452-E452</f>
        <v>7.7100000000000009</v>
      </c>
      <c r="L452" s="48">
        <f t="shared" ref="L452:L515" si="112">D452-E452</f>
        <v>0.89000000000000057</v>
      </c>
      <c r="M452" s="48">
        <f t="shared" ref="M452:M488" si="113">D452-C452</f>
        <v>-6.82</v>
      </c>
      <c r="N452" s="48">
        <f t="shared" ref="N452:N510" si="114">C452/D452</f>
        <v>0.80328814537063742</v>
      </c>
      <c r="O452" s="48">
        <f t="shared" ref="O452:O510" si="115">D452/E452</f>
        <v>0.97497187851518563</v>
      </c>
      <c r="P452" s="48">
        <f t="shared" ref="P452:P515" si="116">(D452/(C452*C452))*-1</f>
        <v>4.4699580014762333E-2</v>
      </c>
      <c r="Q452" s="48">
        <f t="shared" ref="Q452:Q515" si="117">SQRT(D452/C452)</f>
        <v>1.115743386003758</v>
      </c>
      <c r="R452" s="48">
        <f t="shared" ref="R452:R515" si="118">(E452/C452)^1/3</f>
        <v>0.42561340514661877</v>
      </c>
      <c r="S452" s="48">
        <f t="shared" ref="S452:S515" si="119">(E452/D452)^3</f>
        <v>1.0790056826443366</v>
      </c>
      <c r="T452" s="48">
        <v>98.58</v>
      </c>
      <c r="U452" s="48">
        <v>0.61699999999999999</v>
      </c>
      <c r="V452" s="48">
        <v>2.2100000000000002E-2</v>
      </c>
      <c r="W452" s="48">
        <f t="shared" si="106"/>
        <v>5.7228288708105568</v>
      </c>
      <c r="X452" s="48">
        <f t="shared" si="107"/>
        <v>2.1786180000000002</v>
      </c>
      <c r="Y452" s="48">
        <f t="shared" si="108"/>
        <v>0.380689</v>
      </c>
      <c r="AA452" s="48">
        <f t="shared" si="109"/>
        <v>0.75761075943733269</v>
      </c>
    </row>
    <row r="453" spans="1:27" s="48" customFormat="1" x14ac:dyDescent="0.25">
      <c r="A453" s="48" t="s">
        <v>154</v>
      </c>
      <c r="C453" s="48">
        <v>-27.48</v>
      </c>
      <c r="D453" s="48">
        <v>-34.28</v>
      </c>
      <c r="E453" s="48">
        <v>-35.94</v>
      </c>
      <c r="G453" s="48" t="s">
        <v>155</v>
      </c>
      <c r="J453" s="48">
        <f t="shared" si="110"/>
        <v>6.8000000000000007</v>
      </c>
      <c r="K453" s="48">
        <f t="shared" si="111"/>
        <v>8.4599999999999973</v>
      </c>
      <c r="L453" s="48">
        <f t="shared" si="112"/>
        <v>1.6599999999999966</v>
      </c>
      <c r="M453" s="48">
        <f t="shared" si="113"/>
        <v>-6.8000000000000007</v>
      </c>
      <c r="N453" s="48">
        <f t="shared" si="114"/>
        <v>0.80163360560093344</v>
      </c>
      <c r="O453" s="48">
        <f t="shared" si="115"/>
        <v>0.95381190873678356</v>
      </c>
      <c r="P453" s="48">
        <f t="shared" si="116"/>
        <v>4.5394930599255465E-2</v>
      </c>
      <c r="Q453" s="48">
        <f t="shared" si="117"/>
        <v>1.1168942174026777</v>
      </c>
      <c r="R453" s="48">
        <f t="shared" si="118"/>
        <v>0.43595342066957787</v>
      </c>
      <c r="S453" s="48">
        <f t="shared" si="119"/>
        <v>1.1524226318016411</v>
      </c>
      <c r="T453" s="48">
        <v>98.59</v>
      </c>
      <c r="U453" s="48">
        <v>0.58599999999999997</v>
      </c>
      <c r="V453" s="48">
        <v>2.0299999999999999E-2</v>
      </c>
      <c r="W453" s="48">
        <f t="shared" si="106"/>
        <v>5.8281896119931504</v>
      </c>
      <c r="X453" s="48">
        <f t="shared" si="107"/>
        <v>2.0013769999999997</v>
      </c>
      <c r="Y453" s="48">
        <f t="shared" si="108"/>
        <v>0.34339599999999998</v>
      </c>
      <c r="AA453" s="48">
        <f t="shared" si="109"/>
        <v>0.76553367249101778</v>
      </c>
    </row>
    <row r="454" spans="1:27" s="48" customFormat="1" x14ac:dyDescent="0.25">
      <c r="A454" s="48" t="s">
        <v>154</v>
      </c>
      <c r="C454" s="48">
        <v>-26.24</v>
      </c>
      <c r="D454" s="48">
        <v>-32.71</v>
      </c>
      <c r="E454" s="48">
        <v>-33.869999999999997</v>
      </c>
      <c r="G454" s="48" t="s">
        <v>155</v>
      </c>
      <c r="J454" s="48">
        <f t="shared" si="110"/>
        <v>6.4700000000000024</v>
      </c>
      <c r="K454" s="48">
        <f t="shared" si="111"/>
        <v>7.629999999999999</v>
      </c>
      <c r="L454" s="48">
        <f t="shared" si="112"/>
        <v>1.1599999999999966</v>
      </c>
      <c r="M454" s="48">
        <f t="shared" si="113"/>
        <v>-6.4700000000000024</v>
      </c>
      <c r="N454" s="48">
        <f t="shared" si="114"/>
        <v>0.80220116172424327</v>
      </c>
      <c r="O454" s="48">
        <f t="shared" si="115"/>
        <v>0.96575140242102164</v>
      </c>
      <c r="P454" s="48">
        <f t="shared" si="116"/>
        <v>4.7506483306067826E-2</v>
      </c>
      <c r="Q454" s="48">
        <f t="shared" si="117"/>
        <v>1.1164990469996916</v>
      </c>
      <c r="R454" s="48">
        <f t="shared" si="118"/>
        <v>0.43025914634146339</v>
      </c>
      <c r="S454" s="48">
        <f t="shared" si="119"/>
        <v>1.1102069904676262</v>
      </c>
      <c r="T454" s="48">
        <v>98.98</v>
      </c>
      <c r="U454" s="48">
        <v>0.39800000000000002</v>
      </c>
      <c r="V454" s="48">
        <v>1.4800000000000001E-2</v>
      </c>
      <c r="W454" s="48">
        <f t="shared" si="106"/>
        <v>9.2478977803590823</v>
      </c>
      <c r="X454" s="48">
        <f t="shared" si="107"/>
        <v>1.4649040000000002</v>
      </c>
      <c r="Y454" s="48">
        <f t="shared" si="108"/>
        <v>0.15840400000000002</v>
      </c>
      <c r="AA454" s="48">
        <f t="shared" si="109"/>
        <v>0.96604302072271919</v>
      </c>
    </row>
    <row r="455" spans="1:27" s="48" customFormat="1" x14ac:dyDescent="0.25">
      <c r="A455" s="48" t="s">
        <v>154</v>
      </c>
      <c r="C455" s="48">
        <v>-26.54</v>
      </c>
      <c r="D455" s="48">
        <v>-31.5</v>
      </c>
      <c r="E455" s="48">
        <v>-28.3</v>
      </c>
      <c r="G455" s="48" t="s">
        <v>155</v>
      </c>
      <c r="J455" s="48">
        <f t="shared" si="110"/>
        <v>4.9600000000000009</v>
      </c>
      <c r="K455" s="48">
        <f t="shared" si="111"/>
        <v>1.7600000000000016</v>
      </c>
      <c r="L455" s="48">
        <f t="shared" si="112"/>
        <v>-3.1999999999999993</v>
      </c>
      <c r="M455" s="48">
        <f t="shared" si="113"/>
        <v>-4.9600000000000009</v>
      </c>
      <c r="N455" s="48">
        <f t="shared" si="114"/>
        <v>0.84253968253968248</v>
      </c>
      <c r="O455" s="48">
        <f t="shared" si="115"/>
        <v>1.1130742049469964</v>
      </c>
      <c r="P455" s="48">
        <f t="shared" si="116"/>
        <v>4.4720712760139683E-2</v>
      </c>
      <c r="Q455" s="48">
        <f t="shared" si="117"/>
        <v>1.089443764796562</v>
      </c>
      <c r="R455" s="48">
        <f t="shared" si="118"/>
        <v>0.35543833207736752</v>
      </c>
      <c r="S455" s="48">
        <f t="shared" si="119"/>
        <v>0.7251496558646976</v>
      </c>
      <c r="T455" s="48">
        <v>84.42</v>
      </c>
      <c r="U455" s="48">
        <v>0.55200000000000005</v>
      </c>
      <c r="V455" s="48">
        <v>1.84E-2</v>
      </c>
      <c r="W455" s="48">
        <f t="shared" si="106"/>
        <v>5.0978260869565215</v>
      </c>
      <c r="X455" s="48">
        <f t="shared" si="107"/>
        <v>1.553328</v>
      </c>
      <c r="Y455" s="48">
        <f t="shared" si="108"/>
        <v>0.30470400000000003</v>
      </c>
      <c r="AA455" s="48">
        <f t="shared" si="109"/>
        <v>0.70738501536952803</v>
      </c>
    </row>
    <row r="456" spans="1:27" s="48" customFormat="1" x14ac:dyDescent="0.25">
      <c r="A456" s="48" t="s">
        <v>154</v>
      </c>
      <c r="C456" s="48">
        <v>-34.85</v>
      </c>
      <c r="D456" s="48">
        <v>-39.950000000000003</v>
      </c>
      <c r="E456" s="48">
        <v>-38.729999999999997</v>
      </c>
      <c r="G456" s="48" t="s">
        <v>155</v>
      </c>
      <c r="J456" s="48">
        <f t="shared" si="110"/>
        <v>5.1000000000000014</v>
      </c>
      <c r="K456" s="48">
        <f t="shared" si="111"/>
        <v>3.8799999999999955</v>
      </c>
      <c r="L456" s="48">
        <f t="shared" si="112"/>
        <v>-1.220000000000006</v>
      </c>
      <c r="M456" s="48">
        <f t="shared" si="113"/>
        <v>-5.1000000000000014</v>
      </c>
      <c r="N456" s="48">
        <f t="shared" si="114"/>
        <v>0.87234042553191482</v>
      </c>
      <c r="O456" s="48">
        <f t="shared" si="115"/>
        <v>1.0315001290988899</v>
      </c>
      <c r="P456" s="48">
        <f t="shared" si="116"/>
        <v>3.2893585750778602E-2</v>
      </c>
      <c r="Q456" s="48">
        <f t="shared" si="117"/>
        <v>1.0706733691535595</v>
      </c>
      <c r="R456" s="48">
        <f t="shared" si="118"/>
        <v>0.37044476327116205</v>
      </c>
      <c r="S456" s="48">
        <f t="shared" si="119"/>
        <v>0.91115474254190021</v>
      </c>
      <c r="T456" s="48">
        <v>97.81</v>
      </c>
      <c r="U456" s="48">
        <v>0.82</v>
      </c>
      <c r="V456" s="48">
        <v>3.8899999999999997E-2</v>
      </c>
      <c r="W456" s="48">
        <f t="shared" si="106"/>
        <v>5.6585499702558009</v>
      </c>
      <c r="X456" s="48">
        <f t="shared" si="107"/>
        <v>3.8048089999999997</v>
      </c>
      <c r="Y456" s="48">
        <f t="shared" si="108"/>
        <v>0.67239999999999989</v>
      </c>
      <c r="AA456" s="48">
        <f t="shared" si="109"/>
        <v>0.752705155464508</v>
      </c>
    </row>
    <row r="457" spans="1:27" s="48" customFormat="1" x14ac:dyDescent="0.25">
      <c r="A457" s="48" t="s">
        <v>154</v>
      </c>
      <c r="C457" s="48">
        <v>-37.380000000000003</v>
      </c>
      <c r="D457" s="48">
        <v>-34.369999999999997</v>
      </c>
      <c r="E457" s="48">
        <v>-30.44</v>
      </c>
      <c r="G457" s="48" t="s">
        <v>155</v>
      </c>
      <c r="J457" s="48">
        <f t="shared" si="110"/>
        <v>-3.0100000000000051</v>
      </c>
      <c r="K457" s="48">
        <f t="shared" si="111"/>
        <v>-6.9400000000000013</v>
      </c>
      <c r="L457" s="48">
        <f t="shared" si="112"/>
        <v>-3.9299999999999962</v>
      </c>
      <c r="M457" s="48">
        <f t="shared" si="113"/>
        <v>3.0100000000000051</v>
      </c>
      <c r="N457" s="48">
        <f t="shared" si="114"/>
        <v>1.0875763747454177</v>
      </c>
      <c r="O457" s="48">
        <f t="shared" si="115"/>
        <v>1.1291064388961891</v>
      </c>
      <c r="P457" s="48">
        <f t="shared" si="116"/>
        <v>2.4598064618264082E-2</v>
      </c>
      <c r="Q457" s="48">
        <f t="shared" si="117"/>
        <v>0.95889293220396177</v>
      </c>
      <c r="R457" s="48">
        <f t="shared" si="118"/>
        <v>0.27144640627786693</v>
      </c>
      <c r="S457" s="48">
        <f t="shared" si="119"/>
        <v>0.69469687919128453</v>
      </c>
      <c r="T457" s="48">
        <v>90.68</v>
      </c>
      <c r="U457" s="48">
        <v>4.6500000000000004</v>
      </c>
      <c r="V457" s="48">
        <v>1.7</v>
      </c>
      <c r="W457" s="48">
        <f t="shared" si="106"/>
        <v>7.129425367094461</v>
      </c>
      <c r="X457" s="48">
        <f t="shared" si="107"/>
        <v>154.15600000000001</v>
      </c>
      <c r="Y457" s="48">
        <f t="shared" si="108"/>
        <v>21.622500000000002</v>
      </c>
      <c r="AA457" s="48">
        <f t="shared" si="109"/>
        <v>0.85305452705284579</v>
      </c>
    </row>
    <row r="458" spans="1:27" s="48" customFormat="1" x14ac:dyDescent="0.25">
      <c r="A458" s="48" t="s">
        <v>154</v>
      </c>
      <c r="C458" s="48">
        <v>-37.369999999999997</v>
      </c>
      <c r="D458" s="48">
        <v>-34.380000000000003</v>
      </c>
      <c r="E458" s="48">
        <v>-30.5</v>
      </c>
      <c r="G458" s="48" t="s">
        <v>155</v>
      </c>
      <c r="J458" s="48">
        <f t="shared" si="110"/>
        <v>-2.9899999999999949</v>
      </c>
      <c r="K458" s="48">
        <f t="shared" si="111"/>
        <v>-6.8699999999999974</v>
      </c>
      <c r="L458" s="48">
        <f t="shared" si="112"/>
        <v>-3.8800000000000026</v>
      </c>
      <c r="M458" s="48">
        <f t="shared" si="113"/>
        <v>2.9899999999999949</v>
      </c>
      <c r="N458" s="48">
        <f t="shared" si="114"/>
        <v>1.0869691681210005</v>
      </c>
      <c r="O458" s="48">
        <f t="shared" si="115"/>
        <v>1.1272131147540985</v>
      </c>
      <c r="P458" s="48">
        <f t="shared" si="116"/>
        <v>2.4618391657129254E-2</v>
      </c>
      <c r="Q458" s="48">
        <f t="shared" si="117"/>
        <v>0.9591607249188846</v>
      </c>
      <c r="R458" s="48">
        <f t="shared" si="118"/>
        <v>0.2720542324502721</v>
      </c>
      <c r="S458" s="48">
        <f t="shared" si="119"/>
        <v>0.69820330618534365</v>
      </c>
      <c r="T458" s="48">
        <v>90.47</v>
      </c>
      <c r="U458" s="48">
        <v>4.6900000000000004</v>
      </c>
      <c r="V458" s="48">
        <v>1.75</v>
      </c>
      <c r="W458" s="48">
        <f t="shared" si="106"/>
        <v>7.1977532380740215</v>
      </c>
      <c r="X458" s="48">
        <f t="shared" si="107"/>
        <v>158.32249999999999</v>
      </c>
      <c r="Y458" s="48">
        <f t="shared" si="108"/>
        <v>21.996100000000002</v>
      </c>
      <c r="AA458" s="48">
        <f t="shared" si="109"/>
        <v>0.85719695357282544</v>
      </c>
    </row>
    <row r="459" spans="1:27" s="48" customFormat="1" x14ac:dyDescent="0.25">
      <c r="A459" s="48" t="s">
        <v>154</v>
      </c>
      <c r="C459" s="48">
        <v>-37.409999999999997</v>
      </c>
      <c r="D459" s="48">
        <v>-34.36</v>
      </c>
      <c r="E459" s="48">
        <v>-30.48</v>
      </c>
      <c r="G459" s="48" t="s">
        <v>155</v>
      </c>
      <c r="J459" s="48">
        <f t="shared" si="110"/>
        <v>-3.0499999999999972</v>
      </c>
      <c r="K459" s="48">
        <f t="shared" si="111"/>
        <v>-6.9299999999999962</v>
      </c>
      <c r="L459" s="48">
        <f t="shared" si="112"/>
        <v>-3.879999999999999</v>
      </c>
      <c r="M459" s="48">
        <f t="shared" si="113"/>
        <v>3.0499999999999972</v>
      </c>
      <c r="N459" s="48">
        <f t="shared" si="114"/>
        <v>1.0887660069848661</v>
      </c>
      <c r="O459" s="48">
        <f t="shared" si="115"/>
        <v>1.1272965879265091</v>
      </c>
      <c r="P459" s="48">
        <f t="shared" si="116"/>
        <v>2.4551483481946267E-2</v>
      </c>
      <c r="Q459" s="48">
        <f t="shared" si="117"/>
        <v>0.95836892534118079</v>
      </c>
      <c r="R459" s="48">
        <f t="shared" si="118"/>
        <v>0.27158513766372633</v>
      </c>
      <c r="S459" s="48">
        <f t="shared" si="119"/>
        <v>0.69804821763955605</v>
      </c>
      <c r="T459" s="48">
        <v>90.44</v>
      </c>
      <c r="U459" s="48">
        <v>5.04</v>
      </c>
      <c r="V459" s="48">
        <v>1.68</v>
      </c>
      <c r="W459" s="48">
        <f t="shared" si="106"/>
        <v>5.981481481481481</v>
      </c>
      <c r="X459" s="48">
        <f t="shared" si="107"/>
        <v>151.9392</v>
      </c>
      <c r="Y459" s="48">
        <f t="shared" si="108"/>
        <v>25.401600000000002</v>
      </c>
      <c r="AA459" s="48">
        <f t="shared" si="109"/>
        <v>0.77680876250813435</v>
      </c>
    </row>
    <row r="460" spans="1:27" s="48" customFormat="1" x14ac:dyDescent="0.25">
      <c r="A460" s="48" t="s">
        <v>154</v>
      </c>
      <c r="C460" s="48">
        <v>-37.5</v>
      </c>
      <c r="D460" s="48">
        <v>-34.479999999999997</v>
      </c>
      <c r="E460" s="48">
        <v>-30.59</v>
      </c>
      <c r="G460" s="48" t="s">
        <v>155</v>
      </c>
      <c r="J460" s="48">
        <f t="shared" si="110"/>
        <v>-3.0200000000000031</v>
      </c>
      <c r="K460" s="48">
        <f t="shared" si="111"/>
        <v>-6.91</v>
      </c>
      <c r="L460" s="48">
        <f t="shared" si="112"/>
        <v>-3.889999999999997</v>
      </c>
      <c r="M460" s="48">
        <f t="shared" si="113"/>
        <v>3.0200000000000031</v>
      </c>
      <c r="N460" s="48">
        <f t="shared" si="114"/>
        <v>1.0875870069605569</v>
      </c>
      <c r="O460" s="48">
        <f t="shared" si="115"/>
        <v>1.1271657404380515</v>
      </c>
      <c r="P460" s="48">
        <f t="shared" si="116"/>
        <v>2.451911111111111E-2</v>
      </c>
      <c r="Q460" s="48">
        <f t="shared" si="117"/>
        <v>0.95888824513947746</v>
      </c>
      <c r="R460" s="48">
        <f t="shared" si="118"/>
        <v>0.2719111111111111</v>
      </c>
      <c r="S460" s="48">
        <f t="shared" si="119"/>
        <v>0.69829134548551142</v>
      </c>
      <c r="T460" s="48">
        <v>89.77</v>
      </c>
      <c r="U460" s="48">
        <v>4.92</v>
      </c>
      <c r="V460" s="48">
        <v>1.92</v>
      </c>
      <c r="W460" s="48">
        <f t="shared" si="106"/>
        <v>7.1203648621852071</v>
      </c>
      <c r="X460" s="48">
        <f t="shared" si="107"/>
        <v>172.35839999999999</v>
      </c>
      <c r="Y460" s="48">
        <f t="shared" si="108"/>
        <v>24.206399999999999</v>
      </c>
      <c r="AA460" s="48">
        <f t="shared" si="109"/>
        <v>0.85250224835227395</v>
      </c>
    </row>
    <row r="461" spans="1:27" s="48" customFormat="1" x14ac:dyDescent="0.25">
      <c r="A461" s="48" t="s">
        <v>154</v>
      </c>
      <c r="C461" s="48">
        <v>-37.44</v>
      </c>
      <c r="D461" s="48">
        <v>-34.44</v>
      </c>
      <c r="E461" s="48">
        <v>-30.5</v>
      </c>
      <c r="G461" s="48" t="s">
        <v>155</v>
      </c>
      <c r="J461" s="48">
        <f t="shared" si="110"/>
        <v>-3</v>
      </c>
      <c r="K461" s="48">
        <f t="shared" si="111"/>
        <v>-6.9399999999999977</v>
      </c>
      <c r="L461" s="48">
        <f t="shared" si="112"/>
        <v>-3.9399999999999977</v>
      </c>
      <c r="M461" s="48">
        <f t="shared" si="113"/>
        <v>3</v>
      </c>
      <c r="N461" s="48">
        <f t="shared" si="114"/>
        <v>1.0871080139372822</v>
      </c>
      <c r="O461" s="48">
        <f t="shared" si="115"/>
        <v>1.1291803278688524</v>
      </c>
      <c r="P461" s="48">
        <f t="shared" si="116"/>
        <v>2.4569225290379137E-2</v>
      </c>
      <c r="Q461" s="48">
        <f t="shared" si="117"/>
        <v>0.95909947079111391</v>
      </c>
      <c r="R461" s="48">
        <f t="shared" si="118"/>
        <v>0.2715455840455841</v>
      </c>
      <c r="S461" s="48">
        <f t="shared" si="119"/>
        <v>0.69456051369146055</v>
      </c>
      <c r="T461" s="48">
        <v>89.42</v>
      </c>
      <c r="U461" s="48">
        <v>4.74</v>
      </c>
      <c r="V461" s="48">
        <v>1.8</v>
      </c>
      <c r="W461" s="48">
        <f t="shared" si="106"/>
        <v>7.163916039096299</v>
      </c>
      <c r="X461" s="48">
        <f t="shared" si="107"/>
        <v>160.95600000000002</v>
      </c>
      <c r="Y461" s="48">
        <f t="shared" si="108"/>
        <v>22.467600000000001</v>
      </c>
      <c r="AA461" s="48">
        <f t="shared" si="109"/>
        <v>0.85515048728714893</v>
      </c>
    </row>
    <row r="462" spans="1:27" s="48" customFormat="1" x14ac:dyDescent="0.25">
      <c r="A462" s="48" t="s">
        <v>154</v>
      </c>
      <c r="C462" s="48">
        <v>-38.04</v>
      </c>
      <c r="D462" s="48">
        <v>-34.75</v>
      </c>
      <c r="E462" s="48">
        <v>-30.83</v>
      </c>
      <c r="G462" s="48" t="s">
        <v>155</v>
      </c>
      <c r="J462" s="48">
        <f t="shared" si="110"/>
        <v>-3.2899999999999991</v>
      </c>
      <c r="K462" s="48">
        <f t="shared" si="111"/>
        <v>-7.2100000000000009</v>
      </c>
      <c r="L462" s="48">
        <f t="shared" si="112"/>
        <v>-3.9200000000000017</v>
      </c>
      <c r="M462" s="48">
        <f t="shared" si="113"/>
        <v>3.2899999999999991</v>
      </c>
      <c r="N462" s="48">
        <f t="shared" si="114"/>
        <v>1.0946762589928056</v>
      </c>
      <c r="O462" s="48">
        <f t="shared" si="115"/>
        <v>1.1271488809601038</v>
      </c>
      <c r="P462" s="48">
        <f t="shared" si="116"/>
        <v>2.4014513473558742E-2</v>
      </c>
      <c r="Q462" s="48">
        <f t="shared" si="117"/>
        <v>0.95577826535979282</v>
      </c>
      <c r="R462" s="48">
        <f t="shared" si="118"/>
        <v>0.27015422362425517</v>
      </c>
      <c r="S462" s="48">
        <f t="shared" si="119"/>
        <v>0.69832268030871092</v>
      </c>
      <c r="T462" s="48">
        <v>90</v>
      </c>
      <c r="U462" s="48">
        <v>4.45</v>
      </c>
      <c r="V462" s="48">
        <v>1.7</v>
      </c>
      <c r="W462" s="48">
        <f t="shared" si="106"/>
        <v>7.7262971846989013</v>
      </c>
      <c r="X462" s="48">
        <f t="shared" si="107"/>
        <v>153</v>
      </c>
      <c r="Y462" s="48">
        <f t="shared" si="108"/>
        <v>19.802500000000002</v>
      </c>
      <c r="AA462" s="48">
        <f t="shared" si="109"/>
        <v>0.88797140885573556</v>
      </c>
    </row>
    <row r="463" spans="1:27" s="47" customFormat="1" x14ac:dyDescent="0.25">
      <c r="A463" s="47" t="s">
        <v>156</v>
      </c>
      <c r="C463" s="47">
        <v>-41.98</v>
      </c>
      <c r="D463" s="47">
        <v>-35.26</v>
      </c>
      <c r="E463" s="47">
        <v>-32.340000000000003</v>
      </c>
      <c r="G463" s="48" t="s">
        <v>155</v>
      </c>
      <c r="J463" s="47">
        <f t="shared" si="110"/>
        <v>-6.7199999999999989</v>
      </c>
      <c r="K463" s="47">
        <f t="shared" si="111"/>
        <v>-9.6399999999999935</v>
      </c>
      <c r="L463" s="47">
        <f t="shared" si="112"/>
        <v>-2.9199999999999946</v>
      </c>
      <c r="M463" s="47">
        <f t="shared" si="113"/>
        <v>6.7199999999999989</v>
      </c>
      <c r="N463" s="47">
        <f t="shared" si="114"/>
        <v>1.1905842314237096</v>
      </c>
      <c r="O463" s="47">
        <f t="shared" si="115"/>
        <v>1.0902906617192329</v>
      </c>
      <c r="P463" s="47">
        <f t="shared" si="116"/>
        <v>2.0007712558964875E-2</v>
      </c>
      <c r="Q463" s="47">
        <f t="shared" si="117"/>
        <v>0.91647355293284127</v>
      </c>
      <c r="R463" s="47">
        <f t="shared" si="118"/>
        <v>0.25678894711767514</v>
      </c>
      <c r="S463" s="47">
        <f t="shared" si="119"/>
        <v>0.77156607309904868</v>
      </c>
      <c r="T463">
        <v>78.03</v>
      </c>
      <c r="U463">
        <v>9.6999999999999993</v>
      </c>
      <c r="V463">
        <v>4.82</v>
      </c>
      <c r="W463" s="48">
        <f t="shared" si="106"/>
        <v>3.997285577638432</v>
      </c>
      <c r="X463" s="47">
        <f>MAX(W463:W477)</f>
        <v>6.7745105019579919</v>
      </c>
    </row>
    <row r="464" spans="1:27" s="47" customFormat="1" x14ac:dyDescent="0.25">
      <c r="A464" s="47" t="s">
        <v>156</v>
      </c>
      <c r="C464" s="47">
        <v>-39.17</v>
      </c>
      <c r="D464" s="47">
        <v>-33.76</v>
      </c>
      <c r="E464" s="47">
        <v>-31.1</v>
      </c>
      <c r="G464" s="48" t="s">
        <v>155</v>
      </c>
      <c r="J464" s="47">
        <f t="shared" si="110"/>
        <v>-5.4100000000000037</v>
      </c>
      <c r="K464" s="47">
        <f t="shared" si="111"/>
        <v>-8.07</v>
      </c>
      <c r="L464" s="47">
        <f t="shared" si="112"/>
        <v>-2.6599999999999966</v>
      </c>
      <c r="M464" s="47">
        <f t="shared" si="113"/>
        <v>5.4100000000000037</v>
      </c>
      <c r="N464" s="47">
        <f t="shared" si="114"/>
        <v>1.160248815165877</v>
      </c>
      <c r="O464" s="47">
        <f t="shared" si="115"/>
        <v>1.0855305466237941</v>
      </c>
      <c r="P464" s="47">
        <f t="shared" si="116"/>
        <v>2.2003678707445511E-2</v>
      </c>
      <c r="Q464" s="47">
        <f t="shared" si="117"/>
        <v>0.92837712971111086</v>
      </c>
      <c r="R464" s="47">
        <f t="shared" si="118"/>
        <v>0.2646583269508978</v>
      </c>
      <c r="S464" s="47">
        <f t="shared" si="119"/>
        <v>0.78176073429583182</v>
      </c>
      <c r="T464">
        <v>85.62</v>
      </c>
      <c r="U464">
        <v>6.18</v>
      </c>
      <c r="V464">
        <v>2.56</v>
      </c>
      <c r="W464" s="48">
        <f t="shared" si="106"/>
        <v>5.7390266126245022</v>
      </c>
      <c r="X464" s="47">
        <f>MIN(W463:W477)</f>
        <v>2.4578415009350678</v>
      </c>
    </row>
    <row r="465" spans="1:24" s="47" customFormat="1" x14ac:dyDescent="0.25">
      <c r="A465" s="47" t="s">
        <v>156</v>
      </c>
      <c r="C465" s="47">
        <v>-38.06</v>
      </c>
      <c r="D465" s="47">
        <v>-34.619999999999997</v>
      </c>
      <c r="E465" s="47">
        <v>-30.81</v>
      </c>
      <c r="G465" s="48" t="s">
        <v>155</v>
      </c>
      <c r="J465" s="47">
        <f t="shared" si="110"/>
        <v>-3.4400000000000048</v>
      </c>
      <c r="K465" s="47">
        <f t="shared" si="111"/>
        <v>-7.2500000000000036</v>
      </c>
      <c r="L465" s="47">
        <f t="shared" si="112"/>
        <v>-3.8099999999999987</v>
      </c>
      <c r="M465" s="47">
        <f t="shared" si="113"/>
        <v>3.4400000000000048</v>
      </c>
      <c r="N465" s="47">
        <f t="shared" si="114"/>
        <v>1.099364529173888</v>
      </c>
      <c r="O465" s="47">
        <f t="shared" si="115"/>
        <v>1.1236611489776047</v>
      </c>
      <c r="P465" s="47">
        <f t="shared" si="116"/>
        <v>2.3899537445231947E-2</v>
      </c>
      <c r="Q465" s="47">
        <f t="shared" si="117"/>
        <v>0.95373811665756969</v>
      </c>
      <c r="R465" s="47">
        <f t="shared" si="118"/>
        <v>0.26983709931686811</v>
      </c>
      <c r="S465" s="47">
        <f t="shared" si="119"/>
        <v>0.70484545609109828</v>
      </c>
      <c r="T465" s="47">
        <v>88.1</v>
      </c>
      <c r="U465" s="47">
        <v>5.3</v>
      </c>
      <c r="V465" s="47">
        <v>2.16</v>
      </c>
      <c r="W465" s="48">
        <f t="shared" si="106"/>
        <v>6.7745105019579919</v>
      </c>
      <c r="X465" s="47">
        <f>AVERAGE(W463:W477)</f>
        <v>4.9147205857363661</v>
      </c>
    </row>
    <row r="466" spans="1:24" s="47" customFormat="1" x14ac:dyDescent="0.25">
      <c r="A466" s="47" t="s">
        <v>156</v>
      </c>
      <c r="C466" s="47">
        <v>-39.83</v>
      </c>
      <c r="D466" s="47">
        <v>-35.159999999999997</v>
      </c>
      <c r="E466" s="47">
        <v>-31.18</v>
      </c>
      <c r="G466" s="48" t="s">
        <v>155</v>
      </c>
      <c r="J466" s="47">
        <f t="shared" si="110"/>
        <v>-4.6700000000000017</v>
      </c>
      <c r="K466" s="47">
        <f t="shared" si="111"/>
        <v>-8.6499999999999986</v>
      </c>
      <c r="L466" s="47">
        <f t="shared" si="112"/>
        <v>-3.9799999999999969</v>
      </c>
      <c r="M466" s="47">
        <f t="shared" si="113"/>
        <v>4.6700000000000017</v>
      </c>
      <c r="N466" s="47">
        <f t="shared" si="114"/>
        <v>1.132821387940842</v>
      </c>
      <c r="O466" s="47">
        <f t="shared" si="115"/>
        <v>1.1276459268762027</v>
      </c>
      <c r="P466" s="47">
        <f t="shared" si="116"/>
        <v>2.2162985054041816E-2</v>
      </c>
      <c r="Q466" s="47">
        <f t="shared" si="117"/>
        <v>0.93954866542531235</v>
      </c>
      <c r="R466" s="47">
        <f t="shared" si="118"/>
        <v>0.26094233827098506</v>
      </c>
      <c r="S466" s="47">
        <f t="shared" si="119"/>
        <v>0.69739966328040159</v>
      </c>
      <c r="T466" s="47">
        <v>76.38</v>
      </c>
      <c r="U466" s="47">
        <v>10.98</v>
      </c>
      <c r="V466" s="47">
        <v>6.07</v>
      </c>
      <c r="W466" s="48">
        <f t="shared" si="106"/>
        <v>3.8455960663700512</v>
      </c>
    </row>
    <row r="467" spans="1:24" s="47" customFormat="1" x14ac:dyDescent="0.25">
      <c r="A467" s="47" t="s">
        <v>156</v>
      </c>
      <c r="C467" s="47">
        <v>-38.76</v>
      </c>
      <c r="D467" s="47">
        <v>-35.119999999999997</v>
      </c>
      <c r="E467" s="47">
        <v>-30.9</v>
      </c>
      <c r="G467" s="48" t="s">
        <v>155</v>
      </c>
      <c r="J467" s="47">
        <f t="shared" si="110"/>
        <v>-3.6400000000000006</v>
      </c>
      <c r="K467" s="47">
        <f t="shared" si="111"/>
        <v>-7.8599999999999994</v>
      </c>
      <c r="L467" s="47">
        <f t="shared" si="112"/>
        <v>-4.2199999999999989</v>
      </c>
      <c r="M467" s="47">
        <f t="shared" si="113"/>
        <v>3.6400000000000006</v>
      </c>
      <c r="N467" s="47">
        <f t="shared" si="114"/>
        <v>1.1036446469248291</v>
      </c>
      <c r="O467" s="47">
        <f t="shared" si="115"/>
        <v>1.1365695792880259</v>
      </c>
      <c r="P467" s="47">
        <f t="shared" si="116"/>
        <v>2.337690276805959E-2</v>
      </c>
      <c r="Q467" s="47">
        <f t="shared" si="117"/>
        <v>0.95188694249369221</v>
      </c>
      <c r="R467" s="47">
        <f t="shared" si="118"/>
        <v>0.26573787409700722</v>
      </c>
      <c r="S467" s="47">
        <f t="shared" si="119"/>
        <v>0.68110162520544548</v>
      </c>
      <c r="T467" s="47">
        <v>88.17</v>
      </c>
      <c r="U467" s="47">
        <v>5.58</v>
      </c>
      <c r="V467" s="47">
        <v>1.93</v>
      </c>
      <c r="W467" s="48">
        <f t="shared" si="106"/>
        <v>5.4652464639457357</v>
      </c>
    </row>
    <row r="468" spans="1:24" s="47" customFormat="1" x14ac:dyDescent="0.25">
      <c r="A468" s="47" t="s">
        <v>156</v>
      </c>
      <c r="C468" s="47">
        <v>-38.78</v>
      </c>
      <c r="D468" s="47">
        <v>-35.26</v>
      </c>
      <c r="E468" s="47">
        <v>-31.05</v>
      </c>
      <c r="G468" s="48" t="s">
        <v>155</v>
      </c>
      <c r="J468" s="47">
        <f t="shared" si="110"/>
        <v>-3.5200000000000031</v>
      </c>
      <c r="K468" s="47">
        <f t="shared" si="111"/>
        <v>-7.73</v>
      </c>
      <c r="L468" s="47">
        <f t="shared" si="112"/>
        <v>-4.2099999999999973</v>
      </c>
      <c r="M468" s="47">
        <f t="shared" si="113"/>
        <v>3.5200000000000031</v>
      </c>
      <c r="N468" s="47">
        <f t="shared" si="114"/>
        <v>1.0998298355076574</v>
      </c>
      <c r="O468" s="47">
        <f t="shared" si="115"/>
        <v>1.1355877616747181</v>
      </c>
      <c r="P468" s="47">
        <f t="shared" si="116"/>
        <v>2.3445888670994466E-2</v>
      </c>
      <c r="Q468" s="47">
        <f t="shared" si="117"/>
        <v>0.95353634574732671</v>
      </c>
      <c r="R468" s="47">
        <f t="shared" si="118"/>
        <v>0.26689014956162971</v>
      </c>
      <c r="S468" s="47">
        <f t="shared" si="119"/>
        <v>0.68286977363314627</v>
      </c>
      <c r="T468" s="47">
        <v>87.48</v>
      </c>
      <c r="U468" s="47">
        <v>5.59</v>
      </c>
      <c r="V468" s="47">
        <v>2.12</v>
      </c>
      <c r="W468" s="48">
        <f t="shared" si="106"/>
        <v>5.9350040482461344</v>
      </c>
    </row>
    <row r="469" spans="1:24" s="47" customFormat="1" x14ac:dyDescent="0.25">
      <c r="A469" s="47" t="s">
        <v>156</v>
      </c>
      <c r="C469" s="47">
        <v>-38.75</v>
      </c>
      <c r="D469" s="47">
        <v>-35.58</v>
      </c>
      <c r="E469" s="47">
        <v>-31.34</v>
      </c>
      <c r="G469" s="48" t="s">
        <v>155</v>
      </c>
      <c r="J469" s="47">
        <f t="shared" si="110"/>
        <v>-3.1700000000000017</v>
      </c>
      <c r="K469" s="47">
        <f t="shared" si="111"/>
        <v>-7.41</v>
      </c>
      <c r="L469" s="47">
        <f t="shared" si="112"/>
        <v>-4.2399999999999984</v>
      </c>
      <c r="M469" s="47">
        <f t="shared" si="113"/>
        <v>3.1700000000000017</v>
      </c>
      <c r="N469" s="47">
        <f t="shared" si="114"/>
        <v>1.0890949971894324</v>
      </c>
      <c r="O469" s="47">
        <f t="shared" si="115"/>
        <v>1.135290363752393</v>
      </c>
      <c r="P469" s="47">
        <f t="shared" si="116"/>
        <v>2.3695317377731527E-2</v>
      </c>
      <c r="Q469" s="47">
        <f t="shared" si="117"/>
        <v>0.9582241639549155</v>
      </c>
      <c r="R469" s="47">
        <f t="shared" si="118"/>
        <v>0.26959139784946234</v>
      </c>
      <c r="S469" s="47">
        <f t="shared" si="119"/>
        <v>0.68340656297559843</v>
      </c>
      <c r="T469" s="47">
        <v>88.19</v>
      </c>
      <c r="U469" s="47">
        <v>1.17</v>
      </c>
      <c r="V469" s="47">
        <v>1.87</v>
      </c>
      <c r="X469" s="48">
        <f>(T469*V469)/(U469*U469)</f>
        <v>120.4728614215794</v>
      </c>
    </row>
    <row r="470" spans="1:24" s="47" customFormat="1" x14ac:dyDescent="0.25">
      <c r="A470" s="47" t="s">
        <v>156</v>
      </c>
      <c r="C470" s="47">
        <v>-37.4</v>
      </c>
      <c r="D470" s="47">
        <v>-34.67</v>
      </c>
      <c r="E470" s="47">
        <v>-30.4</v>
      </c>
      <c r="G470" s="48" t="s">
        <v>155</v>
      </c>
      <c r="J470" s="47">
        <f t="shared" si="110"/>
        <v>-2.7299999999999969</v>
      </c>
      <c r="K470" s="47">
        <f t="shared" si="111"/>
        <v>-7</v>
      </c>
      <c r="L470" s="47">
        <f t="shared" si="112"/>
        <v>-4.2700000000000031</v>
      </c>
      <c r="M470" s="47">
        <f t="shared" si="113"/>
        <v>2.7299999999999969</v>
      </c>
      <c r="N470" s="47">
        <f t="shared" si="114"/>
        <v>1.0787424286126333</v>
      </c>
      <c r="O470" s="47">
        <f t="shared" si="115"/>
        <v>1.1404605263157896</v>
      </c>
      <c r="P470" s="47">
        <f t="shared" si="116"/>
        <v>2.4786239240470131E-2</v>
      </c>
      <c r="Q470" s="47">
        <f t="shared" si="117"/>
        <v>0.96281116922976284</v>
      </c>
      <c r="R470" s="47">
        <f t="shared" si="118"/>
        <v>0.27094474153297682</v>
      </c>
      <c r="S470" s="47">
        <f t="shared" si="119"/>
        <v>0.67415417101116726</v>
      </c>
      <c r="T470" s="47">
        <v>90.64</v>
      </c>
      <c r="U470" s="47">
        <v>4.4800000000000004</v>
      </c>
      <c r="V470" s="47">
        <v>1.32</v>
      </c>
      <c r="W470" s="48">
        <f t="shared" si="106"/>
        <v>5.9612563775510194</v>
      </c>
    </row>
    <row r="471" spans="1:24" s="47" customFormat="1" x14ac:dyDescent="0.25">
      <c r="A471" s="47" t="s">
        <v>156</v>
      </c>
      <c r="C471" s="47">
        <v>-37.49</v>
      </c>
      <c r="D471" s="47">
        <v>-35.29</v>
      </c>
      <c r="E471" s="47">
        <v>-30.94</v>
      </c>
      <c r="G471" s="48" t="s">
        <v>155</v>
      </c>
      <c r="J471" s="47">
        <f t="shared" si="110"/>
        <v>-2.2000000000000028</v>
      </c>
      <c r="K471" s="47">
        <f t="shared" si="111"/>
        <v>-6.5500000000000007</v>
      </c>
      <c r="L471" s="47">
        <f t="shared" si="112"/>
        <v>-4.3499999999999979</v>
      </c>
      <c r="M471" s="47">
        <f t="shared" si="113"/>
        <v>2.2000000000000028</v>
      </c>
      <c r="N471" s="47">
        <f t="shared" si="114"/>
        <v>1.0623406064040806</v>
      </c>
      <c r="O471" s="47">
        <f t="shared" si="115"/>
        <v>1.1405946994182288</v>
      </c>
      <c r="P471" s="47">
        <f t="shared" si="116"/>
        <v>2.5108500525898216E-2</v>
      </c>
      <c r="Q471" s="47">
        <f t="shared" si="117"/>
        <v>0.97021527751109138</v>
      </c>
      <c r="R471" s="47">
        <f t="shared" si="118"/>
        <v>0.27509558104383391</v>
      </c>
      <c r="S471" s="47">
        <f t="shared" si="119"/>
        <v>0.67391628795764402</v>
      </c>
      <c r="T471" s="47">
        <v>89.34</v>
      </c>
      <c r="U471" s="47">
        <v>5.1100000000000003</v>
      </c>
      <c r="V471" s="47">
        <v>1.65</v>
      </c>
      <c r="W471" s="48">
        <f t="shared" si="106"/>
        <v>5.6453138583262161</v>
      </c>
    </row>
    <row r="472" spans="1:24" s="47" customFormat="1" x14ac:dyDescent="0.25">
      <c r="A472" s="47" t="s">
        <v>156</v>
      </c>
      <c r="C472" s="47">
        <v>-37.200000000000003</v>
      </c>
      <c r="D472" s="47">
        <v>-34.880000000000003</v>
      </c>
      <c r="E472" s="47">
        <v>-30.58</v>
      </c>
      <c r="G472" s="48" t="s">
        <v>155</v>
      </c>
      <c r="J472" s="47">
        <f t="shared" si="110"/>
        <v>-2.3200000000000003</v>
      </c>
      <c r="K472" s="47">
        <f t="shared" si="111"/>
        <v>-6.6200000000000045</v>
      </c>
      <c r="L472" s="47">
        <f t="shared" si="112"/>
        <v>-4.3000000000000043</v>
      </c>
      <c r="M472" s="47">
        <f t="shared" si="113"/>
        <v>2.3200000000000003</v>
      </c>
      <c r="N472" s="47">
        <f t="shared" si="114"/>
        <v>1.0665137614678899</v>
      </c>
      <c r="O472" s="47">
        <f t="shared" si="115"/>
        <v>1.1406147809025509</v>
      </c>
      <c r="P472" s="47">
        <f t="shared" si="116"/>
        <v>2.5205226037692218E-2</v>
      </c>
      <c r="Q472" s="47">
        <f t="shared" si="117"/>
        <v>0.96831524236797517</v>
      </c>
      <c r="R472" s="47">
        <f t="shared" si="118"/>
        <v>0.27401433691756266</v>
      </c>
      <c r="S472" s="47">
        <f t="shared" si="119"/>
        <v>0.67388069399199957</v>
      </c>
      <c r="T472" s="47">
        <v>90.33</v>
      </c>
      <c r="U472" s="47">
        <v>4.6399999999999997</v>
      </c>
      <c r="V472" s="47">
        <v>1.47</v>
      </c>
      <c r="W472" s="48">
        <f t="shared" si="106"/>
        <v>6.1675600104042809</v>
      </c>
    </row>
    <row r="473" spans="1:24" s="47" customFormat="1" x14ac:dyDescent="0.25">
      <c r="A473" s="47" t="s">
        <v>156</v>
      </c>
      <c r="C473" s="47">
        <v>-36.9</v>
      </c>
      <c r="D473" s="47">
        <v>-35.35</v>
      </c>
      <c r="E473" s="47">
        <v>-30.61</v>
      </c>
      <c r="G473" s="48" t="s">
        <v>155</v>
      </c>
      <c r="J473" s="47">
        <f t="shared" si="110"/>
        <v>-1.5499999999999972</v>
      </c>
      <c r="K473" s="47">
        <f t="shared" si="111"/>
        <v>-6.2899999999999991</v>
      </c>
      <c r="L473" s="47">
        <f t="shared" si="112"/>
        <v>-4.740000000000002</v>
      </c>
      <c r="M473" s="47">
        <f t="shared" si="113"/>
        <v>1.5499999999999972</v>
      </c>
      <c r="N473" s="47">
        <f t="shared" si="114"/>
        <v>1.0438472418670437</v>
      </c>
      <c r="O473" s="47">
        <f t="shared" si="115"/>
        <v>1.1548513557660895</v>
      </c>
      <c r="P473" s="47">
        <f t="shared" si="116"/>
        <v>2.5961912735658524E-2</v>
      </c>
      <c r="Q473" s="47">
        <f t="shared" si="117"/>
        <v>0.97877197545996353</v>
      </c>
      <c r="R473" s="47">
        <f t="shared" si="118"/>
        <v>0.27651309846431799</v>
      </c>
      <c r="S473" s="47">
        <f t="shared" si="119"/>
        <v>0.64926461496605348</v>
      </c>
      <c r="T473" s="47">
        <v>89.94</v>
      </c>
      <c r="U473" s="47">
        <v>4.58</v>
      </c>
      <c r="V473" s="47">
        <v>1.35</v>
      </c>
      <c r="W473" s="48">
        <f t="shared" si="106"/>
        <v>5.7883621593791119</v>
      </c>
    </row>
    <row r="474" spans="1:24" s="47" customFormat="1" x14ac:dyDescent="0.25">
      <c r="A474" s="47" t="s">
        <v>156</v>
      </c>
      <c r="C474" s="47">
        <v>-35.58</v>
      </c>
      <c r="D474" s="47">
        <v>-35.979999999999997</v>
      </c>
      <c r="E474" s="47">
        <v>-30.74</v>
      </c>
      <c r="G474" s="48" t="s">
        <v>155</v>
      </c>
      <c r="J474" s="47">
        <f t="shared" si="110"/>
        <v>0.39999999999999858</v>
      </c>
      <c r="K474" s="47">
        <f t="shared" si="111"/>
        <v>-4.84</v>
      </c>
      <c r="L474" s="47">
        <f t="shared" si="112"/>
        <v>-5.2399999999999984</v>
      </c>
      <c r="M474" s="47">
        <f t="shared" si="113"/>
        <v>-0.39999999999999858</v>
      </c>
      <c r="N474" s="47">
        <f t="shared" si="114"/>
        <v>0.98888271261812122</v>
      </c>
      <c r="O474" s="47">
        <f t="shared" si="115"/>
        <v>1.1704619388418998</v>
      </c>
      <c r="P474" s="47">
        <f t="shared" si="116"/>
        <v>2.842164898647357E-2</v>
      </c>
      <c r="Q474" s="47">
        <f t="shared" si="117"/>
        <v>1.0056054250742334</v>
      </c>
      <c r="R474" s="47">
        <f t="shared" si="118"/>
        <v>0.28798950721379052</v>
      </c>
      <c r="S474" s="47">
        <f t="shared" si="119"/>
        <v>0.62363159896346421</v>
      </c>
      <c r="T474" s="47">
        <v>91.74</v>
      </c>
      <c r="U474" s="47">
        <v>3.67</v>
      </c>
      <c r="V474" s="47">
        <v>0.87</v>
      </c>
      <c r="W474" s="48">
        <f t="shared" si="106"/>
        <v>5.9257845852296773</v>
      </c>
    </row>
    <row r="475" spans="1:24" s="47" customFormat="1" x14ac:dyDescent="0.25">
      <c r="A475" s="47" t="s">
        <v>156</v>
      </c>
      <c r="C475" s="47">
        <v>-34.69</v>
      </c>
      <c r="D475" s="47">
        <v>-39.75</v>
      </c>
      <c r="E475" s="47">
        <v>-40.17</v>
      </c>
      <c r="G475" s="48" t="s">
        <v>155</v>
      </c>
      <c r="J475" s="47">
        <f t="shared" si="110"/>
        <v>5.0600000000000023</v>
      </c>
      <c r="K475" s="47">
        <f t="shared" si="111"/>
        <v>5.480000000000004</v>
      </c>
      <c r="L475" s="47">
        <f t="shared" si="112"/>
        <v>0.42000000000000171</v>
      </c>
      <c r="M475" s="47">
        <f t="shared" si="113"/>
        <v>-5.0600000000000023</v>
      </c>
      <c r="N475" s="47">
        <f t="shared" si="114"/>
        <v>0.87270440251572323</v>
      </c>
      <c r="O475" s="47">
        <f t="shared" si="115"/>
        <v>0.98954443614637788</v>
      </c>
      <c r="P475" s="47">
        <f t="shared" si="116"/>
        <v>3.3031518051288351E-2</v>
      </c>
      <c r="Q475" s="47">
        <f t="shared" si="117"/>
        <v>1.0704500741273237</v>
      </c>
      <c r="R475" s="47">
        <f t="shared" si="118"/>
        <v>0.38599019890458353</v>
      </c>
      <c r="S475" s="47">
        <f t="shared" si="119"/>
        <v>1.0320342162724938</v>
      </c>
      <c r="T475" s="47">
        <v>94.36</v>
      </c>
      <c r="U475" s="47">
        <v>2.37</v>
      </c>
      <c r="V475" s="47">
        <v>0.15</v>
      </c>
      <c r="W475" s="48">
        <f t="shared" si="106"/>
        <v>2.5198953159215938</v>
      </c>
    </row>
    <row r="476" spans="1:24" s="47" customFormat="1" x14ac:dyDescent="0.25">
      <c r="A476" s="47" t="s">
        <v>156</v>
      </c>
      <c r="C476" s="47">
        <v>-34.19</v>
      </c>
      <c r="D476" s="47">
        <v>-41.14</v>
      </c>
      <c r="E476" s="47">
        <v>-42.85</v>
      </c>
      <c r="G476" s="48" t="s">
        <v>155</v>
      </c>
      <c r="J476" s="47">
        <f t="shared" si="110"/>
        <v>6.9500000000000028</v>
      </c>
      <c r="K476" s="47">
        <f t="shared" si="111"/>
        <v>8.6600000000000037</v>
      </c>
      <c r="L476" s="47">
        <f t="shared" si="112"/>
        <v>1.7100000000000009</v>
      </c>
      <c r="M476" s="47">
        <f t="shared" si="113"/>
        <v>-6.9500000000000028</v>
      </c>
      <c r="N476" s="47">
        <f t="shared" si="114"/>
        <v>0.83106465726786571</v>
      </c>
      <c r="O476" s="47">
        <f t="shared" si="115"/>
        <v>0.9600933488914819</v>
      </c>
      <c r="P476" s="47">
        <f t="shared" si="116"/>
        <v>3.5193793847348082E-2</v>
      </c>
      <c r="Q476" s="47">
        <f t="shared" si="117"/>
        <v>1.0969392925959169</v>
      </c>
      <c r="R476" s="47">
        <f t="shared" si="118"/>
        <v>0.41776347859998059</v>
      </c>
      <c r="S476" s="47">
        <f t="shared" si="119"/>
        <v>1.1299510152596912</v>
      </c>
      <c r="T476" s="47">
        <v>94.25</v>
      </c>
      <c r="U476" s="47">
        <v>2.2599999999999998</v>
      </c>
      <c r="V476" s="47">
        <v>0.14000000000000001</v>
      </c>
      <c r="W476" s="48">
        <f t="shared" si="106"/>
        <v>2.5834051217793101</v>
      </c>
    </row>
    <row r="477" spans="1:24" s="47" customFormat="1" x14ac:dyDescent="0.25">
      <c r="A477" s="47" t="s">
        <v>156</v>
      </c>
      <c r="C477" s="47">
        <v>-33.97</v>
      </c>
      <c r="D477" s="47">
        <v>-41.15</v>
      </c>
      <c r="E477" s="47">
        <v>-42.81</v>
      </c>
      <c r="G477" s="48" t="s">
        <v>155</v>
      </c>
      <c r="J477" s="47">
        <f t="shared" si="110"/>
        <v>7.18</v>
      </c>
      <c r="K477" s="47">
        <f t="shared" si="111"/>
        <v>8.8400000000000034</v>
      </c>
      <c r="L477" s="47">
        <f t="shared" si="112"/>
        <v>1.6600000000000037</v>
      </c>
      <c r="M477" s="47">
        <f t="shared" si="113"/>
        <v>-7.18</v>
      </c>
      <c r="N477" s="47">
        <f t="shared" si="114"/>
        <v>0.82551640340218713</v>
      </c>
      <c r="O477" s="47">
        <f t="shared" si="115"/>
        <v>0.96122401308105576</v>
      </c>
      <c r="P477" s="47">
        <f t="shared" si="116"/>
        <v>3.5659787086373552E-2</v>
      </c>
      <c r="Q477" s="47">
        <f t="shared" si="117"/>
        <v>1.100619356237255</v>
      </c>
      <c r="R477" s="47">
        <f t="shared" si="118"/>
        <v>0.42007653812187229</v>
      </c>
      <c r="S477" s="47">
        <f t="shared" si="119"/>
        <v>1.1259683028523411</v>
      </c>
      <c r="T477" s="47">
        <v>94.02</v>
      </c>
      <c r="U477" s="47">
        <v>2.23</v>
      </c>
      <c r="V477" s="47">
        <v>0.13</v>
      </c>
      <c r="W477" s="48">
        <f t="shared" si="106"/>
        <v>2.4578415009350678</v>
      </c>
    </row>
    <row r="478" spans="1:24" s="53" customFormat="1" x14ac:dyDescent="0.25">
      <c r="A478" s="53" t="s">
        <v>166</v>
      </c>
      <c r="B478" s="53" t="s">
        <v>167</v>
      </c>
      <c r="C478" s="53">
        <v>-59.6</v>
      </c>
      <c r="D478" s="53">
        <v>-41.2</v>
      </c>
      <c r="E478" s="53">
        <v>-30.9</v>
      </c>
      <c r="G478" s="53" t="s">
        <v>430</v>
      </c>
      <c r="J478" s="53">
        <f t="shared" si="110"/>
        <v>-18.399999999999999</v>
      </c>
      <c r="K478" s="53">
        <f t="shared" si="111"/>
        <v>-28.700000000000003</v>
      </c>
      <c r="L478" s="53">
        <f t="shared" si="112"/>
        <v>-10.300000000000004</v>
      </c>
      <c r="M478" s="53">
        <f t="shared" si="113"/>
        <v>18.399999999999999</v>
      </c>
      <c r="N478" s="53">
        <f t="shared" si="114"/>
        <v>1.4466019417475728</v>
      </c>
      <c r="O478" s="53">
        <f t="shared" si="115"/>
        <v>1.3333333333333335</v>
      </c>
      <c r="P478" s="53">
        <f t="shared" si="116"/>
        <v>1.159857664069186E-2</v>
      </c>
      <c r="Q478" s="53">
        <f t="shared" si="117"/>
        <v>0.83142959280099893</v>
      </c>
      <c r="R478" s="53">
        <f t="shared" si="118"/>
        <v>0.1728187919463087</v>
      </c>
      <c r="S478" s="53">
        <f t="shared" si="119"/>
        <v>0.42187499999999978</v>
      </c>
    </row>
    <row r="479" spans="1:24" s="53" customFormat="1" x14ac:dyDescent="0.25">
      <c r="A479" s="53" t="s">
        <v>166</v>
      </c>
      <c r="B479" s="53" t="s">
        <v>168</v>
      </c>
      <c r="C479" s="53">
        <v>-56.3</v>
      </c>
      <c r="D479" s="53">
        <v>-33.6</v>
      </c>
      <c r="E479" s="53">
        <v>-27.8</v>
      </c>
      <c r="G479" s="53" t="s">
        <v>430</v>
      </c>
      <c r="J479" s="53">
        <f t="shared" si="110"/>
        <v>-22.699999999999996</v>
      </c>
      <c r="K479" s="53">
        <f t="shared" si="111"/>
        <v>-28.499999999999996</v>
      </c>
      <c r="L479" s="53">
        <f t="shared" si="112"/>
        <v>-5.8000000000000007</v>
      </c>
      <c r="M479" s="53">
        <f t="shared" si="113"/>
        <v>22.699999999999996</v>
      </c>
      <c r="N479" s="53">
        <f t="shared" si="114"/>
        <v>1.6755952380952379</v>
      </c>
      <c r="O479" s="53">
        <f t="shared" si="115"/>
        <v>1.2086330935251799</v>
      </c>
      <c r="P479" s="53">
        <f t="shared" si="116"/>
        <v>1.0600405717909324E-2</v>
      </c>
      <c r="Q479" s="53">
        <f t="shared" si="117"/>
        <v>0.77253015599282271</v>
      </c>
      <c r="R479" s="53">
        <f t="shared" si="118"/>
        <v>0.16459443457667258</v>
      </c>
      <c r="S479" s="53">
        <f t="shared" si="119"/>
        <v>0.56639127625256436</v>
      </c>
    </row>
    <row r="480" spans="1:24" s="53" customFormat="1" x14ac:dyDescent="0.25">
      <c r="A480" s="53" t="s">
        <v>166</v>
      </c>
      <c r="B480" s="53" t="s">
        <v>168</v>
      </c>
      <c r="C480" s="53">
        <v>-56.1</v>
      </c>
      <c r="D480" s="53">
        <v>-32.1</v>
      </c>
      <c r="E480" s="53">
        <v>-26.7</v>
      </c>
      <c r="G480" s="53" t="s">
        <v>430</v>
      </c>
      <c r="J480" s="53">
        <f t="shared" si="110"/>
        <v>-24</v>
      </c>
      <c r="K480" s="53">
        <f t="shared" si="111"/>
        <v>-29.400000000000002</v>
      </c>
      <c r="L480" s="53">
        <f t="shared" si="112"/>
        <v>-5.4000000000000021</v>
      </c>
      <c r="M480" s="53">
        <f t="shared" si="113"/>
        <v>24</v>
      </c>
      <c r="N480" s="53">
        <f t="shared" si="114"/>
        <v>1.747663551401869</v>
      </c>
      <c r="O480" s="53">
        <f t="shared" si="115"/>
        <v>1.202247191011236</v>
      </c>
      <c r="P480" s="53">
        <f t="shared" si="116"/>
        <v>1.0199510042227878E-2</v>
      </c>
      <c r="Q480" s="53">
        <f t="shared" si="117"/>
        <v>0.75643407734513379</v>
      </c>
      <c r="R480" s="53">
        <f t="shared" si="118"/>
        <v>0.1586452762923351</v>
      </c>
      <c r="S480" s="53">
        <f t="shared" si="119"/>
        <v>0.57546469797386701</v>
      </c>
    </row>
    <row r="481" spans="1:19" s="53" customFormat="1" x14ac:dyDescent="0.25">
      <c r="A481" s="53" t="s">
        <v>166</v>
      </c>
      <c r="B481" s="53" t="s">
        <v>169</v>
      </c>
      <c r="C481" s="53">
        <v>-56.2</v>
      </c>
      <c r="D481" s="53">
        <v>-31.7</v>
      </c>
      <c r="E481" s="53">
        <v>-26.6</v>
      </c>
      <c r="G481" s="53" t="s">
        <v>430</v>
      </c>
      <c r="J481" s="53">
        <f t="shared" si="110"/>
        <v>-24.500000000000004</v>
      </c>
      <c r="K481" s="53">
        <f t="shared" si="111"/>
        <v>-29.6</v>
      </c>
      <c r="L481" s="53">
        <f t="shared" si="112"/>
        <v>-5.0999999999999979</v>
      </c>
      <c r="M481" s="53">
        <f t="shared" si="113"/>
        <v>24.500000000000004</v>
      </c>
      <c r="N481" s="53">
        <f t="shared" si="114"/>
        <v>1.7728706624605679</v>
      </c>
      <c r="O481" s="53">
        <f t="shared" si="115"/>
        <v>1.1917293233082706</v>
      </c>
      <c r="P481" s="53">
        <f t="shared" si="116"/>
        <v>1.0036600347006748E-2</v>
      </c>
      <c r="Q481" s="53">
        <f t="shared" si="117"/>
        <v>0.75103724241996095</v>
      </c>
      <c r="R481" s="53">
        <f t="shared" si="118"/>
        <v>0.15776986951364175</v>
      </c>
      <c r="S481" s="53">
        <f t="shared" si="119"/>
        <v>0.59083623667019092</v>
      </c>
    </row>
    <row r="482" spans="1:19" s="53" customFormat="1" x14ac:dyDescent="0.25">
      <c r="A482" s="53" t="s">
        <v>166</v>
      </c>
      <c r="B482" s="53" t="s">
        <v>169</v>
      </c>
      <c r="C482" s="53">
        <v>-56.4</v>
      </c>
      <c r="D482" s="53">
        <v>-31.8</v>
      </c>
      <c r="E482" s="53">
        <v>-26.8</v>
      </c>
      <c r="G482" s="53" t="s">
        <v>430</v>
      </c>
      <c r="J482" s="53">
        <f t="shared" si="110"/>
        <v>-24.599999999999998</v>
      </c>
      <c r="K482" s="53">
        <f t="shared" si="111"/>
        <v>-29.599999999999998</v>
      </c>
      <c r="L482" s="53">
        <f t="shared" si="112"/>
        <v>-5</v>
      </c>
      <c r="M482" s="53">
        <f t="shared" si="113"/>
        <v>24.599999999999998</v>
      </c>
      <c r="N482" s="53">
        <f t="shared" si="114"/>
        <v>1.7735849056603772</v>
      </c>
      <c r="O482" s="53">
        <f t="shared" si="115"/>
        <v>1.1865671641791045</v>
      </c>
      <c r="P482" s="53">
        <f t="shared" si="116"/>
        <v>9.9969820431567834E-3</v>
      </c>
      <c r="Q482" s="53">
        <f t="shared" si="117"/>
        <v>0.75088600149026785</v>
      </c>
      <c r="R482" s="53">
        <f t="shared" si="118"/>
        <v>0.15839243498817968</v>
      </c>
      <c r="S482" s="53">
        <f t="shared" si="119"/>
        <v>0.59858113048330486</v>
      </c>
    </row>
    <row r="483" spans="1:19" s="53" customFormat="1" x14ac:dyDescent="0.25">
      <c r="A483" s="53" t="s">
        <v>166</v>
      </c>
      <c r="B483" s="53" t="s">
        <v>170</v>
      </c>
      <c r="C483" s="53">
        <v>-52.4</v>
      </c>
      <c r="D483" s="53">
        <v>-30.2</v>
      </c>
      <c r="E483" s="53">
        <v>-26.1</v>
      </c>
      <c r="G483" s="53" t="s">
        <v>430</v>
      </c>
      <c r="J483" s="53">
        <f t="shared" si="110"/>
        <v>-22.2</v>
      </c>
      <c r="K483" s="53">
        <f t="shared" si="111"/>
        <v>-26.299999999999997</v>
      </c>
      <c r="L483" s="53">
        <f t="shared" si="112"/>
        <v>-4.0999999999999979</v>
      </c>
      <c r="M483" s="53">
        <f t="shared" si="113"/>
        <v>22.2</v>
      </c>
      <c r="N483" s="53">
        <f t="shared" si="114"/>
        <v>1.7350993377483444</v>
      </c>
      <c r="O483" s="53">
        <f t="shared" si="115"/>
        <v>1.157088122605364</v>
      </c>
      <c r="P483" s="53">
        <f t="shared" si="116"/>
        <v>1.0998776295087699E-2</v>
      </c>
      <c r="Q483" s="53">
        <f t="shared" si="117"/>
        <v>0.75916788516282452</v>
      </c>
      <c r="R483" s="53">
        <f t="shared" si="118"/>
        <v>0.16603053435114504</v>
      </c>
      <c r="S483" s="53">
        <f t="shared" si="119"/>
        <v>0.64550660901070056</v>
      </c>
    </row>
    <row r="484" spans="1:19" s="53" customFormat="1" x14ac:dyDescent="0.25">
      <c r="A484" s="53" t="s">
        <v>166</v>
      </c>
      <c r="B484" s="53" t="s">
        <v>171</v>
      </c>
      <c r="C484" s="53">
        <v>-56.6</v>
      </c>
      <c r="D484" s="53">
        <v>-28.6</v>
      </c>
      <c r="E484" s="53">
        <v>-24.6</v>
      </c>
      <c r="G484" s="53" t="s">
        <v>430</v>
      </c>
      <c r="J484" s="53">
        <f t="shared" si="110"/>
        <v>-28</v>
      </c>
      <c r="K484" s="53">
        <f t="shared" si="111"/>
        <v>-32</v>
      </c>
      <c r="L484" s="53">
        <f t="shared" si="112"/>
        <v>-4</v>
      </c>
      <c r="M484" s="53">
        <f t="shared" si="113"/>
        <v>28</v>
      </c>
      <c r="N484" s="53">
        <f t="shared" si="114"/>
        <v>1.979020979020979</v>
      </c>
      <c r="O484" s="53">
        <f t="shared" si="115"/>
        <v>1.1626016260162602</v>
      </c>
      <c r="P484" s="53">
        <f t="shared" si="116"/>
        <v>8.927568080510432E-3</v>
      </c>
      <c r="Q484" s="53">
        <f t="shared" si="117"/>
        <v>0.71084481664909849</v>
      </c>
      <c r="R484" s="53">
        <f t="shared" si="118"/>
        <v>0.14487632508833923</v>
      </c>
      <c r="S484" s="53">
        <f t="shared" si="119"/>
        <v>0.6363663721480729</v>
      </c>
    </row>
    <row r="485" spans="1:19" s="53" customFormat="1" x14ac:dyDescent="0.25">
      <c r="A485" s="53" t="s">
        <v>166</v>
      </c>
      <c r="B485" s="53" t="s">
        <v>171</v>
      </c>
      <c r="C485" s="53">
        <v>-56.3</v>
      </c>
      <c r="D485" s="53">
        <v>-28.2</v>
      </c>
      <c r="E485" s="53">
        <v>-22.5</v>
      </c>
      <c r="G485" s="53" t="s">
        <v>430</v>
      </c>
      <c r="J485" s="53">
        <f t="shared" si="110"/>
        <v>-28.099999999999998</v>
      </c>
      <c r="K485" s="53">
        <f t="shared" si="111"/>
        <v>-33.799999999999997</v>
      </c>
      <c r="L485" s="53">
        <f t="shared" si="112"/>
        <v>-5.6999999999999993</v>
      </c>
      <c r="M485" s="53">
        <f t="shared" si="113"/>
        <v>28.099999999999998</v>
      </c>
      <c r="N485" s="53">
        <f t="shared" si="114"/>
        <v>1.9964539007092199</v>
      </c>
      <c r="O485" s="53">
        <f t="shared" si="115"/>
        <v>1.2533333333333334</v>
      </c>
      <c r="P485" s="53">
        <f t="shared" si="116"/>
        <v>8.8967690846738969E-3</v>
      </c>
      <c r="Q485" s="53">
        <f t="shared" si="117"/>
        <v>0.70773448373464209</v>
      </c>
      <c r="R485" s="53">
        <f t="shared" si="118"/>
        <v>0.13321492007104796</v>
      </c>
      <c r="S485" s="53">
        <f t="shared" si="119"/>
        <v>0.50792574862987971</v>
      </c>
    </row>
    <row r="486" spans="1:19" s="53" customFormat="1" x14ac:dyDescent="0.25">
      <c r="A486" s="53" t="s">
        <v>166</v>
      </c>
      <c r="B486" s="53" t="s">
        <v>171</v>
      </c>
      <c r="C486" s="53">
        <v>-53</v>
      </c>
      <c r="D486" s="53">
        <v>-26.5</v>
      </c>
      <c r="E486" s="53">
        <v>-22.1</v>
      </c>
      <c r="G486" s="53" t="s">
        <v>430</v>
      </c>
      <c r="J486" s="53">
        <f t="shared" si="110"/>
        <v>-26.5</v>
      </c>
      <c r="K486" s="53">
        <f t="shared" si="111"/>
        <v>-30.9</v>
      </c>
      <c r="L486" s="53">
        <f t="shared" si="112"/>
        <v>-4.3999999999999986</v>
      </c>
      <c r="M486" s="53">
        <f t="shared" si="113"/>
        <v>26.5</v>
      </c>
      <c r="N486" s="53">
        <f t="shared" si="114"/>
        <v>2</v>
      </c>
      <c r="O486" s="53">
        <f t="shared" si="115"/>
        <v>1.1990950226244343</v>
      </c>
      <c r="P486" s="53">
        <f t="shared" si="116"/>
        <v>9.433962264150943E-3</v>
      </c>
      <c r="Q486" s="53">
        <f t="shared" si="117"/>
        <v>0.70710678118654757</v>
      </c>
      <c r="R486" s="53">
        <f t="shared" si="118"/>
        <v>0.1389937106918239</v>
      </c>
      <c r="S486" s="53">
        <f t="shared" si="119"/>
        <v>0.5800149653741008</v>
      </c>
    </row>
    <row r="487" spans="1:19" s="55" customFormat="1" x14ac:dyDescent="0.25">
      <c r="A487" s="55" t="s">
        <v>172</v>
      </c>
      <c r="B487" s="55" t="s">
        <v>167</v>
      </c>
      <c r="C487" s="55">
        <v>-59.7</v>
      </c>
      <c r="D487" s="55">
        <v>-41.1</v>
      </c>
      <c r="E487" s="55">
        <v>-30.6</v>
      </c>
      <c r="G487" s="55" t="s">
        <v>430</v>
      </c>
      <c r="J487" s="55">
        <f t="shared" si="110"/>
        <v>-18.600000000000001</v>
      </c>
      <c r="K487" s="55">
        <f t="shared" si="111"/>
        <v>-29.1</v>
      </c>
      <c r="L487" s="55">
        <f t="shared" si="112"/>
        <v>-10.5</v>
      </c>
      <c r="M487" s="55">
        <f t="shared" si="113"/>
        <v>18.600000000000001</v>
      </c>
      <c r="N487" s="55">
        <f t="shared" si="114"/>
        <v>1.4525547445255476</v>
      </c>
      <c r="O487" s="55">
        <f t="shared" si="115"/>
        <v>1.3431372549019607</v>
      </c>
      <c r="P487" s="55">
        <f t="shared" si="116"/>
        <v>1.1531695327559068E-2</v>
      </c>
      <c r="Q487" s="55">
        <f t="shared" si="117"/>
        <v>0.82972417769718898</v>
      </c>
      <c r="R487" s="55">
        <f t="shared" si="118"/>
        <v>0.17085427135678391</v>
      </c>
      <c r="S487" s="55">
        <f t="shared" si="119"/>
        <v>0.41270412891578867</v>
      </c>
    </row>
    <row r="488" spans="1:19" s="55" customFormat="1" x14ac:dyDescent="0.25">
      <c r="A488" s="55" t="s">
        <v>172</v>
      </c>
      <c r="B488" s="55" t="s">
        <v>167</v>
      </c>
      <c r="C488" s="55">
        <v>-60.1</v>
      </c>
      <c r="D488" s="55">
        <v>-40.5</v>
      </c>
      <c r="E488" s="55">
        <v>-30.4</v>
      </c>
      <c r="G488" s="55" t="s">
        <v>430</v>
      </c>
      <c r="J488" s="55">
        <f t="shared" si="110"/>
        <v>-19.600000000000001</v>
      </c>
      <c r="K488" s="55">
        <f t="shared" si="111"/>
        <v>-29.700000000000003</v>
      </c>
      <c r="L488" s="55">
        <f t="shared" si="112"/>
        <v>-10.100000000000001</v>
      </c>
      <c r="M488" s="55">
        <f t="shared" si="113"/>
        <v>19.600000000000001</v>
      </c>
      <c r="N488" s="55">
        <f t="shared" si="114"/>
        <v>1.4839506172839507</v>
      </c>
      <c r="O488" s="55">
        <f t="shared" si="115"/>
        <v>1.3322368421052633</v>
      </c>
      <c r="P488" s="55">
        <f t="shared" si="116"/>
        <v>1.1212593542099827E-2</v>
      </c>
      <c r="Q488" s="55">
        <f t="shared" si="117"/>
        <v>0.8209000376904606</v>
      </c>
      <c r="R488" s="55">
        <f t="shared" si="118"/>
        <v>0.16860787576261785</v>
      </c>
      <c r="S488" s="55">
        <f t="shared" si="119"/>
        <v>0.4229175242406964</v>
      </c>
    </row>
    <row r="489" spans="1:19" s="55" customFormat="1" x14ac:dyDescent="0.25">
      <c r="A489" s="55" t="s">
        <v>172</v>
      </c>
      <c r="B489" s="55" t="s">
        <v>168</v>
      </c>
      <c r="C489" s="55">
        <v>-56</v>
      </c>
      <c r="D489" s="55">
        <v>-31.3</v>
      </c>
      <c r="E489" s="55">
        <v>-25.6</v>
      </c>
      <c r="G489" s="55" t="s">
        <v>430</v>
      </c>
      <c r="J489" s="55">
        <f t="shared" si="110"/>
        <v>-24.7</v>
      </c>
      <c r="K489" s="55">
        <f t="shared" si="111"/>
        <v>-30.4</v>
      </c>
      <c r="L489" s="55">
        <f t="shared" si="112"/>
        <v>-5.6999999999999993</v>
      </c>
      <c r="M489" s="55">
        <f t="shared" ref="M489:M509" si="120">D490-C489</f>
        <v>25.5</v>
      </c>
      <c r="N489" s="55">
        <f t="shared" si="114"/>
        <v>1.7891373801916932</v>
      </c>
      <c r="O489" s="55">
        <f t="shared" si="115"/>
        <v>1.22265625</v>
      </c>
      <c r="P489" s="55">
        <f t="shared" si="116"/>
        <v>9.9808673469387755E-3</v>
      </c>
      <c r="Q489" s="55">
        <f t="shared" si="117"/>
        <v>0.74761525628398695</v>
      </c>
      <c r="R489" s="55">
        <f t="shared" si="118"/>
        <v>0.15238095238095239</v>
      </c>
      <c r="S489" s="55">
        <f t="shared" si="119"/>
        <v>0.54712540776656338</v>
      </c>
    </row>
    <row r="490" spans="1:19" s="55" customFormat="1" x14ac:dyDescent="0.25">
      <c r="A490" s="55" t="s">
        <v>172</v>
      </c>
      <c r="B490" s="55" t="s">
        <v>169</v>
      </c>
      <c r="C490" s="55">
        <v>-55.9</v>
      </c>
      <c r="D490" s="55">
        <v>-30.5</v>
      </c>
      <c r="E490" s="55">
        <v>-25.5</v>
      </c>
      <c r="G490" s="55" t="s">
        <v>430</v>
      </c>
      <c r="J490" s="55">
        <f t="shared" si="110"/>
        <v>-25.4</v>
      </c>
      <c r="K490" s="55">
        <f t="shared" si="111"/>
        <v>-30.4</v>
      </c>
      <c r="L490" s="55">
        <f t="shared" si="112"/>
        <v>-5</v>
      </c>
      <c r="M490" s="55">
        <f t="shared" si="120"/>
        <v>25.4</v>
      </c>
      <c r="N490" s="55">
        <f t="shared" si="114"/>
        <v>1.8327868852459015</v>
      </c>
      <c r="O490" s="55">
        <f t="shared" si="115"/>
        <v>1.196078431372549</v>
      </c>
      <c r="P490" s="55">
        <f t="shared" si="116"/>
        <v>9.7605934440813998E-3</v>
      </c>
      <c r="Q490" s="55">
        <f t="shared" si="117"/>
        <v>0.73865903739421634</v>
      </c>
      <c r="R490" s="55">
        <f t="shared" si="118"/>
        <v>0.15205724508050089</v>
      </c>
      <c r="S490" s="55">
        <f t="shared" si="119"/>
        <v>0.58441455452218471</v>
      </c>
    </row>
    <row r="491" spans="1:19" s="55" customFormat="1" x14ac:dyDescent="0.25">
      <c r="A491" s="55" t="s">
        <v>172</v>
      </c>
      <c r="B491" s="55" t="s">
        <v>169</v>
      </c>
      <c r="C491" s="55">
        <v>-55.5</v>
      </c>
      <c r="D491" s="55">
        <v>-30.5</v>
      </c>
      <c r="E491" s="55">
        <v>-25.5</v>
      </c>
      <c r="G491" s="55" t="s">
        <v>430</v>
      </c>
      <c r="J491" s="55">
        <f t="shared" si="110"/>
        <v>-25</v>
      </c>
      <c r="K491" s="55">
        <f t="shared" si="111"/>
        <v>-30</v>
      </c>
      <c r="L491" s="55">
        <f t="shared" si="112"/>
        <v>-5</v>
      </c>
      <c r="M491" s="55">
        <f t="shared" si="120"/>
        <v>24.8</v>
      </c>
      <c r="N491" s="55">
        <f t="shared" si="114"/>
        <v>1.819672131147541</v>
      </c>
      <c r="O491" s="55">
        <f t="shared" si="115"/>
        <v>1.196078431372549</v>
      </c>
      <c r="P491" s="55">
        <f t="shared" si="116"/>
        <v>9.9017936855774688E-3</v>
      </c>
      <c r="Q491" s="55">
        <f t="shared" si="117"/>
        <v>0.74131609287101652</v>
      </c>
      <c r="R491" s="55">
        <f t="shared" si="118"/>
        <v>0.15315315315315317</v>
      </c>
      <c r="S491" s="55">
        <f t="shared" si="119"/>
        <v>0.58441455452218471</v>
      </c>
    </row>
    <row r="492" spans="1:19" s="55" customFormat="1" x14ac:dyDescent="0.25">
      <c r="A492" s="55" t="s">
        <v>172</v>
      </c>
      <c r="B492" s="55" t="s">
        <v>169</v>
      </c>
      <c r="C492" s="55">
        <v>-56</v>
      </c>
      <c r="D492" s="55">
        <v>-30.7</v>
      </c>
      <c r="E492" s="55">
        <v>-25.4</v>
      </c>
      <c r="G492" s="55" t="s">
        <v>430</v>
      </c>
      <c r="J492" s="55">
        <f t="shared" si="110"/>
        <v>-25.3</v>
      </c>
      <c r="K492" s="55">
        <f t="shared" si="111"/>
        <v>-30.6</v>
      </c>
      <c r="L492" s="55">
        <f t="shared" si="112"/>
        <v>-5.3000000000000007</v>
      </c>
      <c r="M492" s="55">
        <f t="shared" si="120"/>
        <v>25.5</v>
      </c>
      <c r="N492" s="55">
        <f t="shared" si="114"/>
        <v>1.8241042345276874</v>
      </c>
      <c r="O492" s="55">
        <f t="shared" si="115"/>
        <v>1.2086614173228347</v>
      </c>
      <c r="P492" s="55">
        <f t="shared" si="116"/>
        <v>9.78954081632653E-3</v>
      </c>
      <c r="Q492" s="55">
        <f t="shared" si="117"/>
        <v>0.7404149415795751</v>
      </c>
      <c r="R492" s="55">
        <f t="shared" si="118"/>
        <v>0.15119047619047618</v>
      </c>
      <c r="S492" s="55">
        <f t="shared" si="119"/>
        <v>0.56635145870960768</v>
      </c>
    </row>
    <row r="493" spans="1:19" s="55" customFormat="1" x14ac:dyDescent="0.25">
      <c r="A493" s="55" t="s">
        <v>172</v>
      </c>
      <c r="B493" s="55" t="s">
        <v>169</v>
      </c>
      <c r="C493" s="55">
        <v>-55.7</v>
      </c>
      <c r="D493" s="55">
        <v>-30.5</v>
      </c>
      <c r="E493" s="55">
        <v>-25.3</v>
      </c>
      <c r="G493" s="55" t="s">
        <v>430</v>
      </c>
      <c r="J493" s="55">
        <f t="shared" si="110"/>
        <v>-25.200000000000003</v>
      </c>
      <c r="K493" s="55">
        <f t="shared" si="111"/>
        <v>-30.400000000000002</v>
      </c>
      <c r="L493" s="55">
        <f t="shared" si="112"/>
        <v>-5.1999999999999993</v>
      </c>
      <c r="M493" s="55">
        <f t="shared" si="120"/>
        <v>25.900000000000002</v>
      </c>
      <c r="N493" s="55">
        <f t="shared" si="114"/>
        <v>1.8262295081967215</v>
      </c>
      <c r="O493" s="55">
        <f t="shared" si="115"/>
        <v>1.2055335968379446</v>
      </c>
      <c r="P493" s="55">
        <f t="shared" si="116"/>
        <v>9.8308133144667659E-3</v>
      </c>
      <c r="Q493" s="55">
        <f t="shared" si="117"/>
        <v>0.73998398740499705</v>
      </c>
      <c r="R493" s="55">
        <f t="shared" si="118"/>
        <v>0.15140634350688212</v>
      </c>
      <c r="S493" s="55">
        <f t="shared" si="119"/>
        <v>0.57077119230243945</v>
      </c>
    </row>
    <row r="494" spans="1:19" s="55" customFormat="1" x14ac:dyDescent="0.25">
      <c r="A494" s="55" t="s">
        <v>172</v>
      </c>
      <c r="B494" s="55" t="s">
        <v>170</v>
      </c>
      <c r="C494" s="55">
        <v>-53.8</v>
      </c>
      <c r="D494" s="55">
        <v>-29.8</v>
      </c>
      <c r="E494" s="55">
        <v>-25.9</v>
      </c>
      <c r="G494" s="55" t="s">
        <v>430</v>
      </c>
      <c r="J494" s="55">
        <f t="shared" si="110"/>
        <v>-23.999999999999996</v>
      </c>
      <c r="K494" s="55">
        <f t="shared" si="111"/>
        <v>-27.9</v>
      </c>
      <c r="L494" s="55">
        <f t="shared" si="112"/>
        <v>-3.9000000000000021</v>
      </c>
      <c r="M494" s="55">
        <f t="shared" si="120"/>
        <v>24.4</v>
      </c>
      <c r="N494" s="55">
        <f t="shared" si="114"/>
        <v>1.8053691275167785</v>
      </c>
      <c r="O494" s="55">
        <f t="shared" si="115"/>
        <v>1.1505791505791507</v>
      </c>
      <c r="P494" s="55">
        <f t="shared" si="116"/>
        <v>1.0295601221652548E-2</v>
      </c>
      <c r="Q494" s="55">
        <f t="shared" si="117"/>
        <v>0.74424683118230817</v>
      </c>
      <c r="R494" s="55">
        <f t="shared" si="118"/>
        <v>0.16047087980173483</v>
      </c>
      <c r="S494" s="55">
        <f t="shared" si="119"/>
        <v>0.65652383848723161</v>
      </c>
    </row>
    <row r="495" spans="1:19" s="55" customFormat="1" x14ac:dyDescent="0.25">
      <c r="A495" s="55" t="s">
        <v>172</v>
      </c>
      <c r="B495" s="55" t="s">
        <v>170</v>
      </c>
      <c r="C495" s="55">
        <v>-53.8</v>
      </c>
      <c r="D495" s="55">
        <v>-29.4</v>
      </c>
      <c r="E495" s="55">
        <v>-25.5</v>
      </c>
      <c r="G495" s="55" t="s">
        <v>430</v>
      </c>
      <c r="J495" s="55">
        <f t="shared" si="110"/>
        <v>-24.4</v>
      </c>
      <c r="K495" s="55">
        <f t="shared" si="111"/>
        <v>-28.299999999999997</v>
      </c>
      <c r="L495" s="55">
        <f t="shared" si="112"/>
        <v>-3.8999999999999986</v>
      </c>
      <c r="M495" s="55">
        <f t="shared" si="120"/>
        <v>24.4</v>
      </c>
      <c r="N495" s="55">
        <f t="shared" si="114"/>
        <v>1.8299319727891157</v>
      </c>
      <c r="O495" s="55">
        <f t="shared" si="115"/>
        <v>1.1529411764705881</v>
      </c>
      <c r="P495" s="55">
        <f t="shared" si="116"/>
        <v>1.0157405232100165E-2</v>
      </c>
      <c r="Q495" s="55">
        <f t="shared" si="117"/>
        <v>0.73923501099920097</v>
      </c>
      <c r="R495" s="55">
        <f t="shared" si="118"/>
        <v>0.15799256505576209</v>
      </c>
      <c r="S495" s="55">
        <f t="shared" si="119"/>
        <v>0.65249704629873617</v>
      </c>
    </row>
    <row r="496" spans="1:19" s="55" customFormat="1" x14ac:dyDescent="0.25">
      <c r="A496" s="55" t="s">
        <v>172</v>
      </c>
      <c r="B496" s="55" t="s">
        <v>170</v>
      </c>
      <c r="C496" s="55">
        <v>-54.1</v>
      </c>
      <c r="D496" s="55">
        <v>-29.4</v>
      </c>
      <c r="E496" s="55">
        <v>-25.1</v>
      </c>
      <c r="G496" s="55" t="s">
        <v>430</v>
      </c>
      <c r="J496" s="55">
        <f t="shared" si="110"/>
        <v>-24.700000000000003</v>
      </c>
      <c r="K496" s="55">
        <f t="shared" si="111"/>
        <v>-29</v>
      </c>
      <c r="L496" s="55">
        <f t="shared" si="112"/>
        <v>-4.2999999999999972</v>
      </c>
      <c r="M496" s="55">
        <f t="shared" si="120"/>
        <v>24.1</v>
      </c>
      <c r="N496" s="55">
        <f t="shared" si="114"/>
        <v>1.8401360544217689</v>
      </c>
      <c r="O496" s="55">
        <f t="shared" si="115"/>
        <v>1.1713147410358564</v>
      </c>
      <c r="P496" s="55">
        <f t="shared" si="116"/>
        <v>1.0045066130018689E-2</v>
      </c>
      <c r="Q496" s="55">
        <f t="shared" si="117"/>
        <v>0.7371825266743719</v>
      </c>
      <c r="R496" s="55">
        <f t="shared" si="118"/>
        <v>0.15465187923598275</v>
      </c>
      <c r="S496" s="55">
        <f t="shared" si="119"/>
        <v>0.6222704431858358</v>
      </c>
    </row>
    <row r="497" spans="1:27" s="55" customFormat="1" x14ac:dyDescent="0.25">
      <c r="A497" s="55" t="s">
        <v>172</v>
      </c>
      <c r="B497" s="55" t="s">
        <v>170</v>
      </c>
      <c r="C497" s="55">
        <v>-53.7</v>
      </c>
      <c r="D497" s="55">
        <v>-30</v>
      </c>
      <c r="E497" s="55">
        <v>-25.9</v>
      </c>
      <c r="G497" s="55" t="s">
        <v>430</v>
      </c>
      <c r="J497" s="55">
        <f t="shared" si="110"/>
        <v>-23.700000000000003</v>
      </c>
      <c r="K497" s="55">
        <f t="shared" si="111"/>
        <v>-27.800000000000004</v>
      </c>
      <c r="L497" s="55">
        <f t="shared" si="112"/>
        <v>-4.1000000000000014</v>
      </c>
      <c r="M497" s="55">
        <f t="shared" si="120"/>
        <v>28.300000000000004</v>
      </c>
      <c r="N497" s="55">
        <f t="shared" si="114"/>
        <v>1.79</v>
      </c>
      <c r="O497" s="55">
        <f t="shared" si="115"/>
        <v>1.1583011583011584</v>
      </c>
      <c r="P497" s="55">
        <f t="shared" si="116"/>
        <v>1.0403337390634914E-2</v>
      </c>
      <c r="Q497" s="55">
        <f t="shared" si="117"/>
        <v>0.74743509275193587</v>
      </c>
      <c r="R497" s="55">
        <f t="shared" si="118"/>
        <v>0.16076970825574174</v>
      </c>
      <c r="S497" s="55">
        <f t="shared" si="119"/>
        <v>0.64348070370370358</v>
      </c>
    </row>
    <row r="498" spans="1:27" s="55" customFormat="1" x14ac:dyDescent="0.25">
      <c r="A498" s="55" t="s">
        <v>172</v>
      </c>
      <c r="B498" s="55" t="s">
        <v>171</v>
      </c>
      <c r="C498" s="55">
        <v>-51.3</v>
      </c>
      <c r="D498" s="55">
        <v>-25.4</v>
      </c>
      <c r="E498" s="55">
        <v>-22.1</v>
      </c>
      <c r="G498" s="55" t="s">
        <v>430</v>
      </c>
      <c r="J498" s="55">
        <f t="shared" si="110"/>
        <v>-25.9</v>
      </c>
      <c r="K498" s="55">
        <f t="shared" si="111"/>
        <v>-29.199999999999996</v>
      </c>
      <c r="L498" s="55">
        <f t="shared" si="112"/>
        <v>-3.2999999999999972</v>
      </c>
      <c r="M498" s="55">
        <f t="shared" si="120"/>
        <v>25.999999999999996</v>
      </c>
      <c r="N498" s="55">
        <f t="shared" si="114"/>
        <v>2.0196850393700787</v>
      </c>
      <c r="O498" s="55">
        <f t="shared" si="115"/>
        <v>1.1493212669683257</v>
      </c>
      <c r="P498" s="55">
        <f t="shared" si="116"/>
        <v>9.6515927027879429E-3</v>
      </c>
      <c r="Q498" s="55">
        <f t="shared" si="117"/>
        <v>0.70365240399860884</v>
      </c>
      <c r="R498" s="55">
        <f t="shared" si="118"/>
        <v>0.14359974009096818</v>
      </c>
      <c r="S498" s="55">
        <f t="shared" si="119"/>
        <v>0.65868181145811133</v>
      </c>
    </row>
    <row r="499" spans="1:27" s="55" customFormat="1" x14ac:dyDescent="0.25">
      <c r="A499" s="55" t="s">
        <v>172</v>
      </c>
      <c r="B499" s="55" t="s">
        <v>171</v>
      </c>
      <c r="C499" s="55">
        <v>-51.5</v>
      </c>
      <c r="D499" s="55">
        <v>-25.3</v>
      </c>
      <c r="E499" s="55">
        <v>-22.1</v>
      </c>
      <c r="G499" s="55" t="s">
        <v>430</v>
      </c>
      <c r="J499" s="55">
        <f t="shared" si="110"/>
        <v>-26.2</v>
      </c>
      <c r="K499" s="55">
        <f t="shared" si="111"/>
        <v>-29.4</v>
      </c>
      <c r="L499" s="55">
        <f t="shared" si="112"/>
        <v>-3.1999999999999993</v>
      </c>
      <c r="M499" s="55">
        <f t="shared" si="120"/>
        <v>27.1</v>
      </c>
      <c r="N499" s="55">
        <f t="shared" si="114"/>
        <v>2.0355731225296441</v>
      </c>
      <c r="O499" s="55">
        <f t="shared" si="115"/>
        <v>1.1447963800904977</v>
      </c>
      <c r="P499" s="55">
        <f t="shared" si="116"/>
        <v>9.5390706004335937E-3</v>
      </c>
      <c r="Q499" s="55">
        <f t="shared" si="117"/>
        <v>0.70090094587062024</v>
      </c>
      <c r="R499" s="55">
        <f t="shared" si="118"/>
        <v>0.143042071197411</v>
      </c>
      <c r="S499" s="55">
        <f t="shared" si="119"/>
        <v>0.66652317976282627</v>
      </c>
    </row>
    <row r="500" spans="1:27" s="55" customFormat="1" x14ac:dyDescent="0.25">
      <c r="A500" s="55" t="s">
        <v>172</v>
      </c>
      <c r="B500" s="55" t="s">
        <v>171</v>
      </c>
      <c r="C500" s="55">
        <v>-50.7</v>
      </c>
      <c r="D500" s="55">
        <v>-24.4</v>
      </c>
      <c r="E500" s="55">
        <v>-20.8</v>
      </c>
      <c r="G500" s="55" t="s">
        <v>430</v>
      </c>
      <c r="J500" s="55">
        <f t="shared" si="110"/>
        <v>-26.300000000000004</v>
      </c>
      <c r="K500" s="55">
        <f t="shared" si="111"/>
        <v>-29.900000000000002</v>
      </c>
      <c r="L500" s="55">
        <f t="shared" si="112"/>
        <v>-3.5999999999999979</v>
      </c>
      <c r="M500" s="55">
        <f t="shared" si="120"/>
        <v>19.600000000000001</v>
      </c>
      <c r="N500" s="55">
        <f t="shared" si="114"/>
        <v>2.0778688524590168</v>
      </c>
      <c r="O500" s="55">
        <f t="shared" si="115"/>
        <v>1.1730769230769229</v>
      </c>
      <c r="P500" s="55">
        <f t="shared" si="116"/>
        <v>9.4923535979521394E-3</v>
      </c>
      <c r="Q500" s="55">
        <f t="shared" si="117"/>
        <v>0.69373073120352213</v>
      </c>
      <c r="R500" s="55">
        <f t="shared" si="118"/>
        <v>0.13675213675213674</v>
      </c>
      <c r="S500" s="55">
        <f t="shared" si="119"/>
        <v>0.61947035214401225</v>
      </c>
    </row>
    <row r="501" spans="1:27" s="26" customFormat="1" x14ac:dyDescent="0.25">
      <c r="A501" s="26" t="s">
        <v>173</v>
      </c>
      <c r="B501" s="26" t="s">
        <v>168</v>
      </c>
      <c r="C501" s="26">
        <v>-56.1</v>
      </c>
      <c r="D501" s="26">
        <v>-31.1</v>
      </c>
      <c r="E501" s="26">
        <v>-25.8</v>
      </c>
      <c r="G501" s="26" t="s">
        <v>430</v>
      </c>
      <c r="J501" s="26">
        <f t="shared" si="110"/>
        <v>-25</v>
      </c>
      <c r="K501" s="26">
        <f t="shared" si="111"/>
        <v>-30.3</v>
      </c>
      <c r="L501" s="26">
        <f t="shared" si="112"/>
        <v>-5.3000000000000007</v>
      </c>
      <c r="M501" s="26">
        <f t="shared" si="120"/>
        <v>22.4</v>
      </c>
      <c r="N501" s="26">
        <f t="shared" si="114"/>
        <v>1.8038585209003215</v>
      </c>
      <c r="O501" s="26">
        <f t="shared" si="115"/>
        <v>1.2054263565891472</v>
      </c>
      <c r="P501" s="26">
        <f t="shared" si="116"/>
        <v>9.8817682963640817E-3</v>
      </c>
      <c r="Q501" s="26">
        <f t="shared" si="117"/>
        <v>0.74455839356361087</v>
      </c>
      <c r="R501" s="26">
        <f t="shared" si="118"/>
        <v>0.15329768270944741</v>
      </c>
      <c r="S501" s="26">
        <f t="shared" si="119"/>
        <v>0.57092354111243371</v>
      </c>
    </row>
    <row r="502" spans="1:27" s="26" customFormat="1" x14ac:dyDescent="0.25">
      <c r="A502" s="26" t="s">
        <v>173</v>
      </c>
      <c r="B502" s="26" t="s">
        <v>169</v>
      </c>
      <c r="C502" s="26">
        <v>-52.8</v>
      </c>
      <c r="D502" s="26">
        <v>-33.700000000000003</v>
      </c>
      <c r="E502" s="26">
        <v>-28</v>
      </c>
      <c r="G502" s="26" t="s">
        <v>430</v>
      </c>
      <c r="J502" s="26">
        <f t="shared" si="110"/>
        <v>-19.099999999999994</v>
      </c>
      <c r="K502" s="26">
        <f t="shared" si="111"/>
        <v>-24.799999999999997</v>
      </c>
      <c r="L502" s="26">
        <f t="shared" si="112"/>
        <v>-5.7000000000000028</v>
      </c>
      <c r="M502" s="26">
        <f t="shared" si="120"/>
        <v>19.299999999999997</v>
      </c>
      <c r="N502" s="26">
        <f t="shared" si="114"/>
        <v>1.5667655786350145</v>
      </c>
      <c r="O502" s="26">
        <f t="shared" si="115"/>
        <v>1.2035714285714287</v>
      </c>
      <c r="P502" s="26">
        <f t="shared" si="116"/>
        <v>1.2088211662075301E-2</v>
      </c>
      <c r="Q502" s="26">
        <f t="shared" si="117"/>
        <v>0.79891024261651311</v>
      </c>
      <c r="R502" s="26">
        <f t="shared" si="118"/>
        <v>0.17676767676767677</v>
      </c>
      <c r="S502" s="26">
        <f t="shared" si="119"/>
        <v>0.57356731040487197</v>
      </c>
    </row>
    <row r="503" spans="1:27" s="26" customFormat="1" x14ac:dyDescent="0.25">
      <c r="A503" s="26" t="s">
        <v>173</v>
      </c>
      <c r="B503" s="26" t="s">
        <v>169</v>
      </c>
      <c r="C503" s="26">
        <v>-53.2</v>
      </c>
      <c r="D503" s="26">
        <v>-33.5</v>
      </c>
      <c r="E503" s="26">
        <v>-28</v>
      </c>
      <c r="G503" s="26" t="s">
        <v>430</v>
      </c>
      <c r="J503" s="26">
        <f t="shared" si="110"/>
        <v>-19.700000000000003</v>
      </c>
      <c r="K503" s="26">
        <f t="shared" si="111"/>
        <v>-25.200000000000003</v>
      </c>
      <c r="L503" s="26">
        <f t="shared" si="112"/>
        <v>-5.5</v>
      </c>
      <c r="M503" s="26">
        <f t="shared" si="120"/>
        <v>20</v>
      </c>
      <c r="N503" s="26">
        <f t="shared" si="114"/>
        <v>1.5880597014925375</v>
      </c>
      <c r="O503" s="26">
        <f t="shared" si="115"/>
        <v>1.1964285714285714</v>
      </c>
      <c r="P503" s="26">
        <f t="shared" si="116"/>
        <v>1.183645203233648E-2</v>
      </c>
      <c r="Q503" s="26">
        <f t="shared" si="117"/>
        <v>0.79353591482698549</v>
      </c>
      <c r="R503" s="26">
        <f t="shared" si="118"/>
        <v>0.17543859649122806</v>
      </c>
      <c r="S503" s="26">
        <f t="shared" si="119"/>
        <v>0.58390161023796139</v>
      </c>
    </row>
    <row r="504" spans="1:27" s="26" customFormat="1" x14ac:dyDescent="0.25">
      <c r="A504" s="26" t="s">
        <v>173</v>
      </c>
      <c r="B504" s="26" t="s">
        <v>169</v>
      </c>
      <c r="C504" s="26">
        <v>-56.2</v>
      </c>
      <c r="D504" s="26">
        <v>-33.200000000000003</v>
      </c>
      <c r="E504" s="26">
        <v>-27.8</v>
      </c>
      <c r="G504" s="26" t="s">
        <v>430</v>
      </c>
      <c r="J504" s="26">
        <f t="shared" si="110"/>
        <v>-23</v>
      </c>
      <c r="K504" s="26">
        <f t="shared" si="111"/>
        <v>-28.400000000000002</v>
      </c>
      <c r="L504" s="26">
        <f t="shared" si="112"/>
        <v>-5.4000000000000021</v>
      </c>
      <c r="M504" s="26">
        <f t="shared" si="120"/>
        <v>26.500000000000004</v>
      </c>
      <c r="N504" s="26">
        <f t="shared" si="114"/>
        <v>1.6927710843373494</v>
      </c>
      <c r="O504" s="26">
        <f t="shared" si="115"/>
        <v>1.1942446043165469</v>
      </c>
      <c r="P504" s="26">
        <f t="shared" si="116"/>
        <v>1.0511518344499182E-2</v>
      </c>
      <c r="Q504" s="26">
        <f t="shared" si="117"/>
        <v>0.76860089185535951</v>
      </c>
      <c r="R504" s="26">
        <f t="shared" si="118"/>
        <v>0.16488730723606168</v>
      </c>
      <c r="S504" s="26">
        <f t="shared" si="119"/>
        <v>0.58711089094365554</v>
      </c>
    </row>
    <row r="505" spans="1:27" s="26" customFormat="1" x14ac:dyDescent="0.25">
      <c r="A505" s="26" t="s">
        <v>173</v>
      </c>
      <c r="B505" s="26" t="s">
        <v>170</v>
      </c>
      <c r="C505" s="26">
        <v>-50.2</v>
      </c>
      <c r="D505" s="26">
        <v>-29.7</v>
      </c>
      <c r="E505" s="26">
        <v>-26.8</v>
      </c>
      <c r="G505" s="26" t="s">
        <v>430</v>
      </c>
      <c r="J505" s="26">
        <f t="shared" si="110"/>
        <v>-20.500000000000004</v>
      </c>
      <c r="K505" s="26">
        <f t="shared" si="111"/>
        <v>-23.400000000000002</v>
      </c>
      <c r="L505" s="26">
        <f t="shared" si="112"/>
        <v>-2.8999999999999986</v>
      </c>
      <c r="M505" s="26">
        <f t="shared" si="120"/>
        <v>20.200000000000003</v>
      </c>
      <c r="N505" s="26">
        <f t="shared" si="114"/>
        <v>1.6902356902356903</v>
      </c>
      <c r="O505" s="26">
        <f t="shared" si="115"/>
        <v>1.1082089552238805</v>
      </c>
      <c r="P505" s="26">
        <f t="shared" si="116"/>
        <v>1.1785527213853746E-2</v>
      </c>
      <c r="Q505" s="26">
        <f t="shared" si="117"/>
        <v>0.76917713573367352</v>
      </c>
      <c r="R505" s="26">
        <f t="shared" si="118"/>
        <v>0.17795484727755642</v>
      </c>
      <c r="S505" s="26">
        <f t="shared" si="119"/>
        <v>0.73474228428938271</v>
      </c>
    </row>
    <row r="506" spans="1:27" s="26" customFormat="1" x14ac:dyDescent="0.25">
      <c r="A506" s="26" t="s">
        <v>173</v>
      </c>
      <c r="B506" s="26" t="s">
        <v>170</v>
      </c>
      <c r="C506" s="26">
        <v>-50.4</v>
      </c>
      <c r="D506" s="26">
        <v>-30</v>
      </c>
      <c r="E506" s="26">
        <v>-26.3</v>
      </c>
      <c r="G506" s="26" t="s">
        <v>430</v>
      </c>
      <c r="J506" s="26">
        <f t="shared" si="110"/>
        <v>-20.399999999999999</v>
      </c>
      <c r="K506" s="26">
        <f t="shared" si="111"/>
        <v>-24.099999999999998</v>
      </c>
      <c r="L506" s="26">
        <f t="shared" si="112"/>
        <v>-3.6999999999999993</v>
      </c>
      <c r="M506" s="26">
        <f t="shared" si="120"/>
        <v>20.399999999999999</v>
      </c>
      <c r="N506" s="26">
        <f t="shared" si="114"/>
        <v>1.68</v>
      </c>
      <c r="O506" s="26">
        <f t="shared" si="115"/>
        <v>1.1406844106463878</v>
      </c>
      <c r="P506" s="26">
        <f t="shared" si="116"/>
        <v>1.1810279667422525E-2</v>
      </c>
      <c r="Q506" s="26">
        <f t="shared" si="117"/>
        <v>0.77151674981045959</v>
      </c>
      <c r="R506" s="26">
        <f t="shared" si="118"/>
        <v>0.17394179894179895</v>
      </c>
      <c r="S506" s="26">
        <f t="shared" si="119"/>
        <v>0.67375729629629633</v>
      </c>
    </row>
    <row r="507" spans="1:27" s="26" customFormat="1" x14ac:dyDescent="0.25">
      <c r="A507" s="26" t="s">
        <v>173</v>
      </c>
      <c r="B507" s="26" t="s">
        <v>170</v>
      </c>
      <c r="C507" s="26">
        <v>-50.2</v>
      </c>
      <c r="D507" s="26">
        <v>-30</v>
      </c>
      <c r="E507" s="26">
        <v>-26.3</v>
      </c>
      <c r="G507" s="26" t="s">
        <v>430</v>
      </c>
      <c r="J507" s="26">
        <f t="shared" si="110"/>
        <v>-20.200000000000003</v>
      </c>
      <c r="K507" s="26">
        <f t="shared" si="111"/>
        <v>-23.900000000000002</v>
      </c>
      <c r="L507" s="26">
        <f t="shared" si="112"/>
        <v>-3.6999999999999993</v>
      </c>
      <c r="M507" s="26">
        <f t="shared" si="120"/>
        <v>19.700000000000003</v>
      </c>
      <c r="N507" s="26">
        <f t="shared" si="114"/>
        <v>1.6733333333333333</v>
      </c>
      <c r="O507" s="26">
        <f t="shared" si="115"/>
        <v>1.1406844106463878</v>
      </c>
      <c r="P507" s="26">
        <f t="shared" si="116"/>
        <v>1.1904572943286612E-2</v>
      </c>
      <c r="Q507" s="26">
        <f t="shared" si="117"/>
        <v>0.77305210804510971</v>
      </c>
      <c r="R507" s="26">
        <f t="shared" si="118"/>
        <v>0.17463479415670649</v>
      </c>
      <c r="S507" s="26">
        <f t="shared" si="119"/>
        <v>0.67375729629629633</v>
      </c>
    </row>
    <row r="508" spans="1:27" s="26" customFormat="1" x14ac:dyDescent="0.25">
      <c r="A508" s="26" t="s">
        <v>173</v>
      </c>
      <c r="B508" s="26" t="s">
        <v>171</v>
      </c>
      <c r="C508" s="26">
        <v>-50.5</v>
      </c>
      <c r="D508" s="26">
        <v>-30.5</v>
      </c>
      <c r="E508" s="26">
        <v>-27.8</v>
      </c>
      <c r="G508" s="26" t="s">
        <v>430</v>
      </c>
      <c r="J508" s="26">
        <f t="shared" si="110"/>
        <v>-20</v>
      </c>
      <c r="K508" s="26">
        <f t="shared" si="111"/>
        <v>-22.7</v>
      </c>
      <c r="L508" s="26">
        <f t="shared" si="112"/>
        <v>-2.6999999999999993</v>
      </c>
      <c r="M508" s="26">
        <f t="shared" si="120"/>
        <v>20.9</v>
      </c>
      <c r="N508" s="26">
        <f t="shared" si="114"/>
        <v>1.6557377049180328</v>
      </c>
      <c r="O508" s="26">
        <f t="shared" si="115"/>
        <v>1.0971223021582734</v>
      </c>
      <c r="P508" s="26">
        <f t="shared" si="116"/>
        <v>1.1959611802764435E-2</v>
      </c>
      <c r="Q508" s="26">
        <f t="shared" si="117"/>
        <v>0.7771488892352636</v>
      </c>
      <c r="R508" s="26">
        <f t="shared" si="118"/>
        <v>0.1834983498349835</v>
      </c>
      <c r="S508" s="26">
        <f t="shared" si="119"/>
        <v>0.75724230662478365</v>
      </c>
    </row>
    <row r="509" spans="1:27" s="26" customFormat="1" x14ac:dyDescent="0.25">
      <c r="A509" s="26" t="s">
        <v>173</v>
      </c>
      <c r="B509" s="26" t="s">
        <v>171</v>
      </c>
      <c r="C509" s="26">
        <v>-50.9</v>
      </c>
      <c r="D509" s="26">
        <v>-29.6</v>
      </c>
      <c r="E509" s="26">
        <v>-26.3</v>
      </c>
      <c r="G509" s="26" t="s">
        <v>430</v>
      </c>
      <c r="J509" s="26">
        <f t="shared" si="110"/>
        <v>-21.299999999999997</v>
      </c>
      <c r="K509" s="26">
        <f t="shared" si="111"/>
        <v>-24.599999999999998</v>
      </c>
      <c r="L509" s="26">
        <f t="shared" si="112"/>
        <v>-3.3000000000000007</v>
      </c>
      <c r="M509" s="26">
        <f t="shared" si="120"/>
        <v>21.799999999999997</v>
      </c>
      <c r="N509" s="26">
        <f t="shared" si="114"/>
        <v>1.7195945945945945</v>
      </c>
      <c r="O509" s="26">
        <f t="shared" si="115"/>
        <v>1.1254752851711027</v>
      </c>
      <c r="P509" s="26">
        <f t="shared" si="116"/>
        <v>1.1424998359586385E-2</v>
      </c>
      <c r="Q509" s="26">
        <f t="shared" si="117"/>
        <v>0.76258272764530077</v>
      </c>
      <c r="R509" s="26">
        <f t="shared" si="118"/>
        <v>0.17223313686967912</v>
      </c>
      <c r="S509" s="26">
        <f t="shared" si="119"/>
        <v>0.70144255862189797</v>
      </c>
    </row>
    <row r="510" spans="1:27" s="26" customFormat="1" x14ac:dyDescent="0.25">
      <c r="A510" s="26" t="s">
        <v>173</v>
      </c>
      <c r="B510" s="26" t="s">
        <v>171</v>
      </c>
      <c r="C510" s="26">
        <v>-51</v>
      </c>
      <c r="D510" s="26">
        <v>-29.1</v>
      </c>
      <c r="E510" s="26">
        <v>-25.3</v>
      </c>
      <c r="G510" s="26" t="s">
        <v>430</v>
      </c>
      <c r="J510" s="26">
        <f t="shared" si="110"/>
        <v>-21.9</v>
      </c>
      <c r="K510" s="26">
        <f t="shared" si="111"/>
        <v>-25.7</v>
      </c>
      <c r="L510" s="26">
        <f t="shared" si="112"/>
        <v>-3.8000000000000007</v>
      </c>
      <c r="M510" s="26">
        <f>D607-C510</f>
        <v>22.4</v>
      </c>
      <c r="N510" s="26">
        <f t="shared" si="114"/>
        <v>1.7525773195876289</v>
      </c>
      <c r="O510" s="26">
        <f t="shared" si="115"/>
        <v>1.150197628458498</v>
      </c>
      <c r="P510" s="26">
        <f t="shared" si="116"/>
        <v>1.118800461361015E-2</v>
      </c>
      <c r="Q510" s="26">
        <f t="shared" si="117"/>
        <v>0.75537291141138874</v>
      </c>
      <c r="R510" s="26">
        <f t="shared" si="118"/>
        <v>0.165359477124183</v>
      </c>
      <c r="S510" s="26">
        <f t="shared" si="119"/>
        <v>0.65717736477033628</v>
      </c>
    </row>
    <row r="511" spans="1:27" s="53" customFormat="1" x14ac:dyDescent="0.25">
      <c r="A511" s="53" t="s">
        <v>431</v>
      </c>
      <c r="B511" s="53" t="s">
        <v>432</v>
      </c>
      <c r="C511" s="53">
        <v>-47.8</v>
      </c>
      <c r="D511" s="53">
        <v>-38.799999999999997</v>
      </c>
      <c r="E511" s="53">
        <v>-33</v>
      </c>
      <c r="G511" s="53" t="s">
        <v>443</v>
      </c>
      <c r="J511" s="53">
        <f t="shared" si="110"/>
        <v>-9</v>
      </c>
      <c r="K511" s="53">
        <f t="shared" si="111"/>
        <v>-14.799999999999997</v>
      </c>
      <c r="L511" s="53">
        <f t="shared" si="112"/>
        <v>-5.7999999999999972</v>
      </c>
      <c r="N511" s="53">
        <f t="shared" ref="N511:N542" si="121">C511/D511</f>
        <v>1.231958762886598</v>
      </c>
      <c r="O511" s="53">
        <f t="shared" ref="O511:O542" si="122">E511/D511</f>
        <v>0.85051546391752586</v>
      </c>
      <c r="P511" s="53">
        <f t="shared" si="116"/>
        <v>1.6981495421998914E-2</v>
      </c>
      <c r="Q511" s="53">
        <f t="shared" si="117"/>
        <v>0.90095254102064004</v>
      </c>
      <c r="R511" s="53">
        <f t="shared" si="118"/>
        <v>0.23012552301255232</v>
      </c>
      <c r="S511" s="53">
        <f t="shared" si="119"/>
        <v>0.61524294572097582</v>
      </c>
      <c r="T511" s="53">
        <v>76.099999999999994</v>
      </c>
      <c r="U511" s="53">
        <v>12.8</v>
      </c>
      <c r="V511" s="53">
        <v>6.79</v>
      </c>
      <c r="W511" s="53">
        <f>U511/V511</f>
        <v>1.8851251840942564</v>
      </c>
      <c r="X511" s="53">
        <f>T511*V511</f>
        <v>516.71899999999994</v>
      </c>
      <c r="Y511" s="53">
        <f>U511*U511</f>
        <v>163.84000000000003</v>
      </c>
      <c r="Z511" s="53">
        <f>X511/Y511</f>
        <v>3.1538024902343742</v>
      </c>
      <c r="AA511" s="53">
        <f>AVERAGE(Z511:Z513,Z517,Z521:Z524)</f>
        <v>4.4140546360137076</v>
      </c>
    </row>
    <row r="512" spans="1:27" s="53" customFormat="1" x14ac:dyDescent="0.25">
      <c r="A512" s="53" t="s">
        <v>431</v>
      </c>
      <c r="B512" s="53" t="s">
        <v>433</v>
      </c>
      <c r="C512" s="53">
        <v>-46.9</v>
      </c>
      <c r="D512" s="53">
        <v>-38.4</v>
      </c>
      <c r="E512" s="53">
        <v>-32.5</v>
      </c>
      <c r="G512" s="53" t="s">
        <v>444</v>
      </c>
      <c r="J512" s="70">
        <f t="shared" si="110"/>
        <v>-8.5</v>
      </c>
      <c r="K512" s="70">
        <f t="shared" si="111"/>
        <v>-14.399999999999999</v>
      </c>
      <c r="L512" s="53">
        <f t="shared" si="112"/>
        <v>-5.8999999999999986</v>
      </c>
      <c r="N512" s="53">
        <f t="shared" si="121"/>
        <v>1.2213541666666667</v>
      </c>
      <c r="O512" s="53">
        <f t="shared" si="122"/>
        <v>0.84635416666666674</v>
      </c>
      <c r="P512" s="53">
        <f t="shared" si="116"/>
        <v>1.7457640218038653E-2</v>
      </c>
      <c r="Q512" s="53">
        <f t="shared" si="117"/>
        <v>0.90485541730489338</v>
      </c>
      <c r="R512" s="53">
        <f t="shared" si="118"/>
        <v>0.23098791755508175</v>
      </c>
      <c r="S512" s="53">
        <f t="shared" si="119"/>
        <v>0.60625650264598718</v>
      </c>
      <c r="T512" s="53">
        <v>77.7</v>
      </c>
      <c r="U512" s="53">
        <v>11.6</v>
      </c>
      <c r="V512" s="53">
        <v>5.34</v>
      </c>
      <c r="W512" s="53">
        <f t="shared" ref="W512:W513" si="123">U512/V512</f>
        <v>2.1722846441947565</v>
      </c>
      <c r="X512" s="53">
        <f t="shared" ref="X512:X524" si="124">T512*V512</f>
        <v>414.91800000000001</v>
      </c>
      <c r="Y512" s="53">
        <f t="shared" ref="Y512:Y524" si="125">U512*U512</f>
        <v>134.56</v>
      </c>
      <c r="Z512" s="53">
        <f t="shared" ref="Z512:Z524" si="126">X512/Y512</f>
        <v>3.0835166468489894</v>
      </c>
    </row>
    <row r="513" spans="1:26" s="53" customFormat="1" x14ac:dyDescent="0.25">
      <c r="A513" s="53" t="s">
        <v>431</v>
      </c>
      <c r="B513" s="53" t="s">
        <v>434</v>
      </c>
      <c r="C513" s="53">
        <v>-47.4</v>
      </c>
      <c r="D513" s="53">
        <v>-37.5</v>
      </c>
      <c r="E513" s="53">
        <v>-32.700000000000003</v>
      </c>
      <c r="G513" s="53" t="s">
        <v>445</v>
      </c>
      <c r="J513" s="53">
        <f t="shared" si="110"/>
        <v>-9.8999999999999986</v>
      </c>
      <c r="K513" s="53">
        <f t="shared" si="111"/>
        <v>-14.699999999999996</v>
      </c>
      <c r="L513" s="53">
        <f t="shared" si="112"/>
        <v>-4.7999999999999972</v>
      </c>
      <c r="N513" s="53">
        <f t="shared" si="121"/>
        <v>1.264</v>
      </c>
      <c r="O513" s="53">
        <f t="shared" si="122"/>
        <v>0.87200000000000011</v>
      </c>
      <c r="P513" s="53">
        <f t="shared" si="116"/>
        <v>1.6690701276504835E-2</v>
      </c>
      <c r="Q513" s="53">
        <f t="shared" si="117"/>
        <v>0.88946008370602503</v>
      </c>
      <c r="R513" s="53">
        <f t="shared" si="118"/>
        <v>0.22995780590717305</v>
      </c>
      <c r="S513" s="53">
        <f t="shared" si="119"/>
        <v>0.66305484800000025</v>
      </c>
      <c r="T513" s="53">
        <v>84.1</v>
      </c>
      <c r="U513" s="53">
        <v>9.4600000000000009</v>
      </c>
      <c r="V513" s="53">
        <v>3.39</v>
      </c>
      <c r="W513" s="53">
        <f t="shared" si="123"/>
        <v>2.7905604719764012</v>
      </c>
      <c r="X513" s="53">
        <f t="shared" si="124"/>
        <v>285.09899999999999</v>
      </c>
      <c r="Y513" s="53">
        <f t="shared" si="125"/>
        <v>89.49160000000002</v>
      </c>
      <c r="Z513" s="53">
        <f t="shared" si="126"/>
        <v>3.1857626861068518</v>
      </c>
    </row>
    <row r="514" spans="1:26" s="53" customFormat="1" x14ac:dyDescent="0.25">
      <c r="A514" s="53" t="s">
        <v>435</v>
      </c>
      <c r="B514" s="53" t="s">
        <v>436</v>
      </c>
      <c r="C514" s="53">
        <v>-29.5</v>
      </c>
      <c r="D514" s="53">
        <v>-33.200000000000003</v>
      </c>
      <c r="E514" s="53">
        <v>-28.2</v>
      </c>
      <c r="G514" s="53" t="s">
        <v>446</v>
      </c>
      <c r="J514" s="53">
        <f t="shared" si="110"/>
        <v>3.7000000000000028</v>
      </c>
      <c r="K514" s="53">
        <f t="shared" si="111"/>
        <v>-1.3000000000000007</v>
      </c>
      <c r="L514" s="53">
        <f t="shared" si="112"/>
        <v>-5.0000000000000036</v>
      </c>
      <c r="N514" s="53">
        <f t="shared" si="121"/>
        <v>0.88855421686746983</v>
      </c>
      <c r="O514" s="53">
        <f t="shared" si="122"/>
        <v>0.84939759036144569</v>
      </c>
      <c r="P514" s="53">
        <f t="shared" si="116"/>
        <v>3.8149956908934218E-2</v>
      </c>
      <c r="Q514" s="53">
        <f t="shared" si="117"/>
        <v>1.0608599006530313</v>
      </c>
      <c r="R514" s="53">
        <f t="shared" si="118"/>
        <v>0.3186440677966102</v>
      </c>
      <c r="S514" s="53">
        <f t="shared" si="119"/>
        <v>0.61282020227812084</v>
      </c>
    </row>
    <row r="515" spans="1:26" s="53" customFormat="1" x14ac:dyDescent="0.25">
      <c r="A515" s="53" t="s">
        <v>435</v>
      </c>
      <c r="B515" s="53" t="s">
        <v>437</v>
      </c>
      <c r="C515" s="53">
        <v>-29.5</v>
      </c>
      <c r="D515" s="53">
        <v>-31.7</v>
      </c>
      <c r="E515" s="53">
        <v>-27.5</v>
      </c>
      <c r="G515" s="53" t="s">
        <v>447</v>
      </c>
      <c r="J515" s="53">
        <f t="shared" si="110"/>
        <v>2.1999999999999993</v>
      </c>
      <c r="K515" s="53">
        <f t="shared" si="111"/>
        <v>-2</v>
      </c>
      <c r="L515" s="53">
        <f t="shared" si="112"/>
        <v>-4.1999999999999993</v>
      </c>
      <c r="N515" s="53">
        <f t="shared" si="121"/>
        <v>0.93059936908517349</v>
      </c>
      <c r="O515" s="53">
        <f t="shared" si="122"/>
        <v>0.86750788643533128</v>
      </c>
      <c r="P515" s="53">
        <f t="shared" si="116"/>
        <v>3.6426314277506464E-2</v>
      </c>
      <c r="Q515" s="53">
        <f t="shared" si="117"/>
        <v>1.0366177073475258</v>
      </c>
      <c r="R515" s="53">
        <f t="shared" si="118"/>
        <v>0.31073446327683613</v>
      </c>
      <c r="S515" s="53">
        <f t="shared" si="119"/>
        <v>0.65286035199546155</v>
      </c>
    </row>
    <row r="516" spans="1:26" s="53" customFormat="1" x14ac:dyDescent="0.25">
      <c r="A516" s="53" t="s">
        <v>435</v>
      </c>
      <c r="B516" s="53" t="s">
        <v>438</v>
      </c>
      <c r="C516" s="53">
        <v>-29.6</v>
      </c>
      <c r="D516" s="53">
        <v>-30.5</v>
      </c>
      <c r="E516" s="53">
        <v>-23.2</v>
      </c>
      <c r="G516" s="53" t="s">
        <v>448</v>
      </c>
      <c r="J516" s="53">
        <f t="shared" ref="J516:J559" si="127">C516-D516</f>
        <v>0.89999999999999858</v>
      </c>
      <c r="K516" s="53">
        <f t="shared" ref="K516:K559" si="128">C516-E516</f>
        <v>-6.4000000000000021</v>
      </c>
      <c r="L516" s="53">
        <f t="shared" ref="L516:L559" si="129">D516-E516</f>
        <v>-7.3000000000000007</v>
      </c>
      <c r="N516" s="53">
        <f t="shared" si="121"/>
        <v>0.97049180327868856</v>
      </c>
      <c r="O516" s="53">
        <f t="shared" si="122"/>
        <v>0.76065573770491801</v>
      </c>
      <c r="P516" s="53">
        <f t="shared" ref="P516:P559" si="130">(D516/(C516*C516))*-1</f>
        <v>3.4810993425858285E-2</v>
      </c>
      <c r="Q516" s="53">
        <f t="shared" ref="Q516:Q559" si="131">SQRT(D516/C516)</f>
        <v>1.015088865767626</v>
      </c>
      <c r="R516" s="53">
        <f t="shared" ref="R516:R559" si="132">(E516/C516)^1/3</f>
        <v>0.26126126126126126</v>
      </c>
      <c r="S516" s="53">
        <f t="shared" ref="S516:S559" si="133">(E516/D516)^3</f>
        <v>0.44011324295866172</v>
      </c>
    </row>
    <row r="517" spans="1:26" s="53" customFormat="1" x14ac:dyDescent="0.25">
      <c r="A517" s="53" t="s">
        <v>435</v>
      </c>
      <c r="B517" s="53" t="s">
        <v>439</v>
      </c>
      <c r="C517" s="53">
        <v>-29.4</v>
      </c>
      <c r="D517" s="53">
        <v>-28.3</v>
      </c>
      <c r="E517" s="53">
        <v>-25.7</v>
      </c>
      <c r="G517" s="53" t="s">
        <v>449</v>
      </c>
      <c r="J517" s="53">
        <f t="shared" si="127"/>
        <v>-1.0999999999999979</v>
      </c>
      <c r="K517" s="53">
        <f t="shared" si="128"/>
        <v>-3.6999999999999993</v>
      </c>
      <c r="L517" s="53">
        <f t="shared" si="129"/>
        <v>-2.6000000000000014</v>
      </c>
      <c r="N517" s="53">
        <f t="shared" si="121"/>
        <v>1.0388692579505299</v>
      </c>
      <c r="O517" s="53">
        <f t="shared" si="122"/>
        <v>0.90812720848056527</v>
      </c>
      <c r="P517" s="53">
        <f t="shared" si="130"/>
        <v>3.2740987551483185E-2</v>
      </c>
      <c r="Q517" s="53">
        <f t="shared" si="131"/>
        <v>0.98111417990650074</v>
      </c>
      <c r="R517" s="53">
        <f t="shared" si="132"/>
        <v>0.2913832199546485</v>
      </c>
      <c r="S517" s="53">
        <f t="shared" si="133"/>
        <v>0.74892799251998199</v>
      </c>
      <c r="T517" s="53">
        <v>64.7</v>
      </c>
      <c r="U517" s="53">
        <v>1.01</v>
      </c>
      <c r="V517" s="53">
        <v>0.08</v>
      </c>
      <c r="W517" s="53">
        <f>U517/V517</f>
        <v>12.625</v>
      </c>
      <c r="X517" s="53">
        <f t="shared" si="124"/>
        <v>5.1760000000000002</v>
      </c>
      <c r="Y517" s="53">
        <f t="shared" si="125"/>
        <v>1.0201</v>
      </c>
      <c r="Z517" s="53">
        <f t="shared" si="126"/>
        <v>5.0740123517302225</v>
      </c>
    </row>
    <row r="518" spans="1:26" s="53" customFormat="1" x14ac:dyDescent="0.25">
      <c r="A518" s="53" t="s">
        <v>435</v>
      </c>
      <c r="B518" s="53" t="s">
        <v>440</v>
      </c>
      <c r="C518" s="53">
        <v>-27.9</v>
      </c>
      <c r="D518" s="53">
        <v>-29.3</v>
      </c>
      <c r="E518" s="53">
        <v>-27.5</v>
      </c>
      <c r="G518" s="53" t="s">
        <v>450</v>
      </c>
      <c r="J518" s="53">
        <f t="shared" si="127"/>
        <v>1.4000000000000021</v>
      </c>
      <c r="K518" s="53">
        <f t="shared" si="128"/>
        <v>-0.39999999999999858</v>
      </c>
      <c r="L518" s="53">
        <f t="shared" si="129"/>
        <v>-1.8000000000000007</v>
      </c>
      <c r="N518" s="53">
        <f t="shared" si="121"/>
        <v>0.95221843003412965</v>
      </c>
      <c r="O518" s="53">
        <f t="shared" si="122"/>
        <v>0.93856655290102387</v>
      </c>
      <c r="P518" s="53">
        <f t="shared" si="130"/>
        <v>3.7640831952313047E-2</v>
      </c>
      <c r="Q518" s="53">
        <f t="shared" si="131"/>
        <v>1.0247825191080955</v>
      </c>
      <c r="R518" s="53">
        <f t="shared" si="132"/>
        <v>0.32855436081242534</v>
      </c>
      <c r="S518" s="53">
        <f t="shared" si="133"/>
        <v>0.82679000993768048</v>
      </c>
    </row>
    <row r="519" spans="1:26" s="53" customFormat="1" x14ac:dyDescent="0.25">
      <c r="A519" s="53" t="s">
        <v>435</v>
      </c>
      <c r="B519" s="53" t="s">
        <v>441</v>
      </c>
      <c r="C519" s="53">
        <v>-28.5</v>
      </c>
      <c r="D519" s="53">
        <v>-28.1</v>
      </c>
      <c r="E519" s="53">
        <v>-23.7</v>
      </c>
      <c r="G519" s="53" t="s">
        <v>451</v>
      </c>
      <c r="J519" s="53">
        <f t="shared" si="127"/>
        <v>-0.39999999999999858</v>
      </c>
      <c r="K519" s="53">
        <f t="shared" si="128"/>
        <v>-4.8000000000000007</v>
      </c>
      <c r="L519" s="53">
        <f t="shared" si="129"/>
        <v>-4.4000000000000021</v>
      </c>
      <c r="N519" s="53">
        <f t="shared" si="121"/>
        <v>1.0142348754448398</v>
      </c>
      <c r="O519" s="53">
        <f t="shared" si="122"/>
        <v>0.84341637010676151</v>
      </c>
      <c r="P519" s="53">
        <f t="shared" si="130"/>
        <v>3.4595260080024622E-2</v>
      </c>
      <c r="Q519" s="53">
        <f t="shared" si="131"/>
        <v>0.99295765885595633</v>
      </c>
      <c r="R519" s="53">
        <f t="shared" si="132"/>
        <v>0.27719298245614032</v>
      </c>
      <c r="S519" s="53">
        <f t="shared" si="133"/>
        <v>0.59996522450990597</v>
      </c>
      <c r="T519" s="53">
        <v>48.8</v>
      </c>
      <c r="U519" s="53">
        <v>1.42</v>
      </c>
      <c r="V519" s="53">
        <v>0.56999999999999995</v>
      </c>
      <c r="W519" s="53">
        <f t="shared" ref="W519:W524" si="134">U519/V519</f>
        <v>2.4912280701754388</v>
      </c>
      <c r="X519" s="53">
        <f t="shared" si="124"/>
        <v>27.815999999999995</v>
      </c>
      <c r="Y519" s="53">
        <f t="shared" si="125"/>
        <v>2.0164</v>
      </c>
      <c r="Z519" s="53">
        <f t="shared" si="126"/>
        <v>13.794881967863518</v>
      </c>
    </row>
    <row r="520" spans="1:26" s="53" customFormat="1" x14ac:dyDescent="0.25">
      <c r="A520" s="53" t="s">
        <v>435</v>
      </c>
      <c r="B520" s="53" t="s">
        <v>442</v>
      </c>
      <c r="C520" s="53">
        <v>-31.1</v>
      </c>
      <c r="D520" s="53">
        <v>-28</v>
      </c>
      <c r="E520" s="53">
        <v>-24.4</v>
      </c>
      <c r="G520" s="53" t="s">
        <v>452</v>
      </c>
      <c r="J520" s="53">
        <f t="shared" si="127"/>
        <v>-3.1000000000000014</v>
      </c>
      <c r="K520" s="53">
        <f t="shared" si="128"/>
        <v>-6.7000000000000028</v>
      </c>
      <c r="L520" s="53">
        <f t="shared" si="129"/>
        <v>-3.6000000000000014</v>
      </c>
      <c r="N520" s="53">
        <f t="shared" si="121"/>
        <v>1.1107142857142858</v>
      </c>
      <c r="O520" s="53">
        <f t="shared" si="122"/>
        <v>0.87142857142857133</v>
      </c>
      <c r="P520" s="53">
        <f t="shared" si="130"/>
        <v>2.894924576875756E-2</v>
      </c>
      <c r="Q520" s="53">
        <f t="shared" si="131"/>
        <v>0.94885275117288881</v>
      </c>
      <c r="R520" s="53">
        <f t="shared" si="132"/>
        <v>0.26152197213290457</v>
      </c>
      <c r="S520" s="53">
        <f t="shared" si="133"/>
        <v>0.66175218658892099</v>
      </c>
      <c r="T520" s="53">
        <v>51.1</v>
      </c>
      <c r="U520" s="53">
        <v>0.73</v>
      </c>
      <c r="V520" s="53">
        <v>0.42</v>
      </c>
      <c r="W520" s="53">
        <f t="shared" si="134"/>
        <v>1.7380952380952381</v>
      </c>
      <c r="X520" s="53">
        <f t="shared" si="124"/>
        <v>21.462</v>
      </c>
      <c r="Y520" s="53">
        <f t="shared" si="125"/>
        <v>0.53289999999999993</v>
      </c>
      <c r="Z520" s="53">
        <f t="shared" si="126"/>
        <v>40.273972602739732</v>
      </c>
    </row>
    <row r="521" spans="1:26" s="53" customFormat="1" x14ac:dyDescent="0.25">
      <c r="A521" s="53" t="s">
        <v>435</v>
      </c>
      <c r="B521" s="53" t="s">
        <v>436</v>
      </c>
      <c r="C521" s="70">
        <v>-29.5</v>
      </c>
      <c r="D521" s="70">
        <v>-33.200000000000003</v>
      </c>
      <c r="E521" s="70">
        <v>-28.2</v>
      </c>
      <c r="J521" s="53">
        <f t="shared" si="127"/>
        <v>3.7000000000000028</v>
      </c>
      <c r="K521" s="53">
        <f t="shared" si="128"/>
        <v>-1.3000000000000007</v>
      </c>
      <c r="L521" s="53">
        <f t="shared" si="129"/>
        <v>-5.0000000000000036</v>
      </c>
      <c r="N521" s="53">
        <f t="shared" si="121"/>
        <v>0.88855421686746983</v>
      </c>
      <c r="O521" s="53">
        <f t="shared" si="122"/>
        <v>0.84939759036144569</v>
      </c>
      <c r="P521" s="53">
        <f t="shared" si="130"/>
        <v>3.8149956908934218E-2</v>
      </c>
      <c r="Q521" s="53">
        <f t="shared" si="131"/>
        <v>1.0608599006530313</v>
      </c>
      <c r="R521" s="53">
        <f t="shared" si="132"/>
        <v>0.3186440677966102</v>
      </c>
      <c r="S521" s="53">
        <f t="shared" si="133"/>
        <v>0.61282020227812084</v>
      </c>
      <c r="T521" s="53">
        <v>55</v>
      </c>
      <c r="U521" s="53">
        <v>1.25</v>
      </c>
      <c r="V521" s="53">
        <v>0.12</v>
      </c>
      <c r="W521" s="53">
        <f t="shared" si="134"/>
        <v>10.416666666666668</v>
      </c>
      <c r="X521" s="53">
        <f t="shared" si="124"/>
        <v>6.6</v>
      </c>
      <c r="Y521" s="53">
        <f t="shared" si="125"/>
        <v>1.5625</v>
      </c>
      <c r="Z521" s="53">
        <f t="shared" si="126"/>
        <v>4.2240000000000002</v>
      </c>
    </row>
    <row r="522" spans="1:26" s="53" customFormat="1" x14ac:dyDescent="0.25">
      <c r="A522" s="53" t="s">
        <v>435</v>
      </c>
      <c r="B522" s="53" t="s">
        <v>437</v>
      </c>
      <c r="C522" s="70">
        <v>-29.5</v>
      </c>
      <c r="D522" s="70">
        <v>-31.7</v>
      </c>
      <c r="E522" s="70">
        <v>-27.5</v>
      </c>
      <c r="J522" s="53">
        <f t="shared" si="127"/>
        <v>2.1999999999999993</v>
      </c>
      <c r="K522" s="53">
        <f t="shared" si="128"/>
        <v>-2</v>
      </c>
      <c r="L522" s="53">
        <f t="shared" si="129"/>
        <v>-4.1999999999999993</v>
      </c>
      <c r="N522" s="53">
        <f t="shared" si="121"/>
        <v>0.93059936908517349</v>
      </c>
      <c r="O522" s="53">
        <f t="shared" si="122"/>
        <v>0.86750788643533128</v>
      </c>
      <c r="P522" s="53">
        <f t="shared" si="130"/>
        <v>3.6426314277506464E-2</v>
      </c>
      <c r="Q522" s="53">
        <f t="shared" si="131"/>
        <v>1.0366177073475258</v>
      </c>
      <c r="R522" s="53">
        <f t="shared" si="132"/>
        <v>0.31073446327683613</v>
      </c>
      <c r="S522" s="53">
        <f t="shared" si="133"/>
        <v>0.65286035199546155</v>
      </c>
      <c r="T522" s="53">
        <v>42.1</v>
      </c>
      <c r="U522" s="53">
        <v>0.69</v>
      </c>
      <c r="V522" s="53">
        <v>7.0000000000000007E-2</v>
      </c>
      <c r="W522" s="53">
        <f t="shared" si="134"/>
        <v>9.8571428571428559</v>
      </c>
      <c r="X522" s="53">
        <f t="shared" si="124"/>
        <v>2.9470000000000005</v>
      </c>
      <c r="Y522" s="53">
        <f t="shared" si="125"/>
        <v>0.47609999999999991</v>
      </c>
      <c r="Z522" s="53">
        <f t="shared" si="126"/>
        <v>6.1898760764545289</v>
      </c>
    </row>
    <row r="523" spans="1:26" s="53" customFormat="1" x14ac:dyDescent="0.25">
      <c r="A523" s="53" t="s">
        <v>435</v>
      </c>
      <c r="B523" s="53" t="s">
        <v>438</v>
      </c>
      <c r="C523" s="70">
        <v>-29.6</v>
      </c>
      <c r="D523" s="70">
        <v>-30.5</v>
      </c>
      <c r="E523" s="70">
        <v>-23.2</v>
      </c>
      <c r="J523" s="53">
        <f t="shared" si="127"/>
        <v>0.89999999999999858</v>
      </c>
      <c r="K523" s="53">
        <f t="shared" si="128"/>
        <v>-6.4000000000000021</v>
      </c>
      <c r="L523" s="53">
        <f t="shared" si="129"/>
        <v>-7.3000000000000007</v>
      </c>
      <c r="N523" s="53">
        <f t="shared" si="121"/>
        <v>0.97049180327868856</v>
      </c>
      <c r="O523" s="53">
        <f t="shared" si="122"/>
        <v>0.76065573770491801</v>
      </c>
      <c r="P523" s="53">
        <f t="shared" si="130"/>
        <v>3.4810993425858285E-2</v>
      </c>
      <c r="Q523" s="53">
        <f t="shared" si="131"/>
        <v>1.015088865767626</v>
      </c>
      <c r="R523" s="53">
        <f t="shared" si="132"/>
        <v>0.26126126126126126</v>
      </c>
      <c r="S523" s="53">
        <f t="shared" si="133"/>
        <v>0.44011324295866172</v>
      </c>
      <c r="T523" s="53">
        <v>45.9</v>
      </c>
      <c r="U523" s="53">
        <v>0.84</v>
      </c>
      <c r="V523" s="53">
        <v>0.09</v>
      </c>
      <c r="W523" s="53">
        <f t="shared" si="134"/>
        <v>9.3333333333333339</v>
      </c>
      <c r="X523" s="53">
        <f t="shared" si="124"/>
        <v>4.1309999999999993</v>
      </c>
      <c r="Y523" s="53">
        <f t="shared" si="125"/>
        <v>0.70559999999999989</v>
      </c>
      <c r="Z523" s="53">
        <f t="shared" si="126"/>
        <v>5.8545918367346941</v>
      </c>
    </row>
    <row r="524" spans="1:26" s="53" customFormat="1" x14ac:dyDescent="0.25">
      <c r="A524" s="53" t="s">
        <v>435</v>
      </c>
      <c r="B524" s="53" t="s">
        <v>440</v>
      </c>
      <c r="C524" s="70">
        <v>-27.9</v>
      </c>
      <c r="D524" s="70">
        <v>-27.5</v>
      </c>
      <c r="E524" s="70">
        <v>-27.5</v>
      </c>
      <c r="J524" s="53">
        <f t="shared" si="127"/>
        <v>-0.39999999999999858</v>
      </c>
      <c r="K524" s="53">
        <f t="shared" si="128"/>
        <v>-0.39999999999999858</v>
      </c>
      <c r="L524" s="53">
        <f t="shared" si="129"/>
        <v>0</v>
      </c>
      <c r="N524" s="53">
        <f t="shared" si="121"/>
        <v>1.0145454545454544</v>
      </c>
      <c r="O524" s="53">
        <f t="shared" si="122"/>
        <v>1</v>
      </c>
      <c r="P524" s="53">
        <f t="shared" si="130"/>
        <v>3.5328425893809176E-2</v>
      </c>
      <c r="Q524" s="53">
        <f t="shared" si="131"/>
        <v>0.99280566196878439</v>
      </c>
      <c r="R524" s="53">
        <f t="shared" si="132"/>
        <v>0.32855436081242534</v>
      </c>
      <c r="S524" s="53">
        <f t="shared" si="133"/>
        <v>1</v>
      </c>
      <c r="T524" s="53">
        <v>48.5</v>
      </c>
      <c r="U524" s="53">
        <v>0.8</v>
      </c>
      <c r="V524" s="53">
        <v>0.06</v>
      </c>
      <c r="W524" s="53">
        <f t="shared" si="134"/>
        <v>13.333333333333334</v>
      </c>
      <c r="X524" s="53">
        <f t="shared" si="124"/>
        <v>2.9099999999999997</v>
      </c>
      <c r="Y524" s="53">
        <f t="shared" si="125"/>
        <v>0.64000000000000012</v>
      </c>
      <c r="Z524" s="53">
        <f t="shared" si="126"/>
        <v>4.5468749999999982</v>
      </c>
    </row>
    <row r="525" spans="1:26" s="57" customFormat="1" x14ac:dyDescent="0.25">
      <c r="A525" s="57" t="s">
        <v>459</v>
      </c>
      <c r="B525" s="57" t="s">
        <v>453</v>
      </c>
      <c r="C525" s="57">
        <v>-51.6</v>
      </c>
      <c r="D525" s="57">
        <v>-37.799999999999997</v>
      </c>
      <c r="E525" s="57">
        <v>-32.1</v>
      </c>
      <c r="G525" s="57" t="s">
        <v>456</v>
      </c>
      <c r="J525" s="72">
        <f t="shared" si="127"/>
        <v>-13.800000000000004</v>
      </c>
      <c r="K525" s="72">
        <f t="shared" si="128"/>
        <v>-19.5</v>
      </c>
      <c r="L525" s="57">
        <f t="shared" si="129"/>
        <v>-5.6999999999999957</v>
      </c>
      <c r="N525" s="57">
        <f t="shared" si="121"/>
        <v>1.3650793650793651</v>
      </c>
      <c r="O525" s="57">
        <f t="shared" si="122"/>
        <v>0.8492063492063493</v>
      </c>
      <c r="P525" s="57">
        <f t="shared" si="130"/>
        <v>1.4196863169280691E-2</v>
      </c>
      <c r="Q525" s="57">
        <f t="shared" si="131"/>
        <v>0.85589610323618348</v>
      </c>
      <c r="R525" s="57">
        <f t="shared" si="132"/>
        <v>0.20736434108527133</v>
      </c>
      <c r="S525" s="57">
        <f t="shared" si="133"/>
        <v>0.6124063676028908</v>
      </c>
      <c r="T525" s="57">
        <v>0.79</v>
      </c>
    </row>
    <row r="526" spans="1:26" s="57" customFormat="1" x14ac:dyDescent="0.25">
      <c r="A526" s="57" t="s">
        <v>459</v>
      </c>
      <c r="B526" s="57" t="s">
        <v>454</v>
      </c>
      <c r="C526" s="57">
        <v>-51.6</v>
      </c>
      <c r="D526" s="57">
        <v>-37.799999999999997</v>
      </c>
      <c r="E526" s="57">
        <v>-32.1</v>
      </c>
      <c r="G526" s="57" t="s">
        <v>457</v>
      </c>
      <c r="J526" s="57">
        <f t="shared" si="127"/>
        <v>-13.800000000000004</v>
      </c>
      <c r="K526" s="57">
        <f t="shared" si="128"/>
        <v>-19.5</v>
      </c>
      <c r="L526" s="57">
        <f t="shared" si="129"/>
        <v>-5.6999999999999957</v>
      </c>
      <c r="N526" s="57">
        <f t="shared" si="121"/>
        <v>1.3650793650793651</v>
      </c>
      <c r="O526" s="57">
        <f t="shared" si="122"/>
        <v>0.8492063492063493</v>
      </c>
      <c r="P526" s="57">
        <f t="shared" si="130"/>
        <v>1.4196863169280691E-2</v>
      </c>
      <c r="Q526" s="57">
        <f t="shared" si="131"/>
        <v>0.85589610323618348</v>
      </c>
      <c r="R526" s="57">
        <f t="shared" si="132"/>
        <v>0.20736434108527133</v>
      </c>
      <c r="S526" s="57">
        <f t="shared" si="133"/>
        <v>0.6124063676028908</v>
      </c>
    </row>
    <row r="527" spans="1:26" s="57" customFormat="1" x14ac:dyDescent="0.25">
      <c r="A527" s="57" t="s">
        <v>459</v>
      </c>
      <c r="B527" s="57" t="s">
        <v>455</v>
      </c>
      <c r="C527" s="57">
        <v>-51.1</v>
      </c>
      <c r="D527" s="57">
        <v>-37.200000000000003</v>
      </c>
      <c r="E527" s="57">
        <v>-32.5</v>
      </c>
      <c r="G527" s="57" t="s">
        <v>458</v>
      </c>
      <c r="J527" s="57">
        <f t="shared" si="127"/>
        <v>-13.899999999999999</v>
      </c>
      <c r="K527" s="57">
        <f t="shared" si="128"/>
        <v>-18.600000000000001</v>
      </c>
      <c r="L527" s="57">
        <f t="shared" si="129"/>
        <v>-4.7000000000000028</v>
      </c>
      <c r="N527" s="57">
        <f t="shared" si="121"/>
        <v>1.3736559139784945</v>
      </c>
      <c r="O527" s="57">
        <f t="shared" si="122"/>
        <v>0.87365591397849451</v>
      </c>
      <c r="P527" s="57">
        <f t="shared" si="130"/>
        <v>1.4246268971090032E-2</v>
      </c>
      <c r="Q527" s="57">
        <f t="shared" si="131"/>
        <v>0.85321998594893489</v>
      </c>
      <c r="R527" s="57">
        <f t="shared" si="132"/>
        <v>0.21200260926288325</v>
      </c>
      <c r="S527" s="57">
        <f t="shared" si="133"/>
        <v>0.66683941723016005</v>
      </c>
    </row>
    <row r="528" spans="1:26" s="58" customFormat="1" x14ac:dyDescent="0.25">
      <c r="A528" s="58" t="s">
        <v>460</v>
      </c>
      <c r="B528" s="58">
        <v>1</v>
      </c>
      <c r="C528" s="58">
        <v>-50.9</v>
      </c>
      <c r="D528" s="58">
        <v>-40.200000000000003</v>
      </c>
      <c r="E528" s="58">
        <v>-32.700000000000003</v>
      </c>
      <c r="G528" s="58" t="s">
        <v>461</v>
      </c>
      <c r="J528" s="58">
        <f t="shared" si="127"/>
        <v>-10.699999999999996</v>
      </c>
      <c r="K528" s="47">
        <f t="shared" si="128"/>
        <v>-18.199999999999996</v>
      </c>
      <c r="L528" s="47">
        <f t="shared" si="129"/>
        <v>-7.5</v>
      </c>
      <c r="N528" s="58">
        <f t="shared" si="121"/>
        <v>1.2661691542288556</v>
      </c>
      <c r="O528" s="47">
        <f t="shared" si="122"/>
        <v>0.81343283582089554</v>
      </c>
      <c r="P528" s="47">
        <f t="shared" si="130"/>
        <v>1.5516382907276104E-2</v>
      </c>
      <c r="Q528" s="47">
        <f t="shared" si="131"/>
        <v>0.88869786203205969</v>
      </c>
      <c r="R528" s="47">
        <f t="shared" si="132"/>
        <v>0.21414538310412576</v>
      </c>
      <c r="S528" s="47">
        <f t="shared" si="133"/>
        <v>0.53822652719915687</v>
      </c>
    </row>
    <row r="529" spans="1:27" s="58" customFormat="1" x14ac:dyDescent="0.25">
      <c r="A529" s="58" t="s">
        <v>460</v>
      </c>
      <c r="B529" s="58">
        <v>2</v>
      </c>
      <c r="C529" s="58">
        <v>-47.9</v>
      </c>
      <c r="D529" s="58">
        <v>-39.1</v>
      </c>
      <c r="E529" s="58">
        <v>-32.799999999999997</v>
      </c>
      <c r="G529" s="58" t="s">
        <v>461</v>
      </c>
      <c r="J529" s="69">
        <f t="shared" si="127"/>
        <v>-8.7999999999999972</v>
      </c>
      <c r="K529" s="69">
        <f t="shared" si="128"/>
        <v>-15.100000000000001</v>
      </c>
      <c r="L529" s="47">
        <f t="shared" si="129"/>
        <v>-6.3000000000000043</v>
      </c>
      <c r="N529" s="58">
        <f t="shared" si="121"/>
        <v>1.2250639386189257</v>
      </c>
      <c r="O529" s="47">
        <f t="shared" si="122"/>
        <v>0.83887468030690526</v>
      </c>
      <c r="P529" s="47">
        <f t="shared" si="130"/>
        <v>1.7041418055186303E-2</v>
      </c>
      <c r="Q529" s="47">
        <f t="shared" si="131"/>
        <v>0.90348432462518347</v>
      </c>
      <c r="R529" s="47">
        <f t="shared" si="132"/>
        <v>0.22825330549756437</v>
      </c>
      <c r="S529" s="47">
        <f t="shared" si="133"/>
        <v>0.59032511303653223</v>
      </c>
    </row>
    <row r="530" spans="1:27" s="58" customFormat="1" x14ac:dyDescent="0.25">
      <c r="A530" s="58" t="s">
        <v>460</v>
      </c>
      <c r="B530" s="58">
        <v>3</v>
      </c>
      <c r="C530" s="58">
        <v>-48.9</v>
      </c>
      <c r="D530" s="58">
        <v>-38.799999999999997</v>
      </c>
      <c r="E530" s="58">
        <v>-32.799999999999997</v>
      </c>
      <c r="G530" s="58" t="s">
        <v>461</v>
      </c>
      <c r="J530" s="58">
        <f t="shared" si="127"/>
        <v>-10.100000000000001</v>
      </c>
      <c r="K530" s="47">
        <f t="shared" si="128"/>
        <v>-16.100000000000001</v>
      </c>
      <c r="L530" s="47">
        <f t="shared" si="129"/>
        <v>-6</v>
      </c>
      <c r="N530" s="58">
        <f t="shared" si="121"/>
        <v>1.2603092783505154</v>
      </c>
      <c r="O530" s="47">
        <f t="shared" si="122"/>
        <v>0.84536082474226804</v>
      </c>
      <c r="P530" s="47">
        <f t="shared" si="130"/>
        <v>1.622609473864696E-2</v>
      </c>
      <c r="Q530" s="47">
        <f t="shared" si="131"/>
        <v>0.89076149036643715</v>
      </c>
      <c r="R530" s="47">
        <f t="shared" si="132"/>
        <v>0.22358554873892297</v>
      </c>
      <c r="S530" s="47">
        <f t="shared" si="133"/>
        <v>0.60412436874981512</v>
      </c>
    </row>
    <row r="531" spans="1:27" s="58" customFormat="1" x14ac:dyDescent="0.25">
      <c r="A531" s="58" t="s">
        <v>460</v>
      </c>
      <c r="B531" s="58">
        <v>4</v>
      </c>
      <c r="C531" s="58">
        <v>-49.4</v>
      </c>
      <c r="D531" s="58">
        <v>-38.6</v>
      </c>
      <c r="E531" s="58">
        <v>-32.200000000000003</v>
      </c>
      <c r="G531" s="58" t="s">
        <v>461</v>
      </c>
      <c r="J531" s="58">
        <f t="shared" si="127"/>
        <v>-10.799999999999997</v>
      </c>
      <c r="K531" s="47">
        <f t="shared" si="128"/>
        <v>-17.199999999999996</v>
      </c>
      <c r="L531" s="47">
        <f t="shared" si="129"/>
        <v>-6.3999999999999986</v>
      </c>
      <c r="N531" s="58">
        <f t="shared" si="121"/>
        <v>1.2797927461139895</v>
      </c>
      <c r="O531" s="47">
        <f t="shared" si="122"/>
        <v>0.83419689119170992</v>
      </c>
      <c r="P531" s="47">
        <f t="shared" si="130"/>
        <v>1.5817338425478212E-2</v>
      </c>
      <c r="Q531" s="47">
        <f t="shared" si="131"/>
        <v>0.88395504309813377</v>
      </c>
      <c r="R531" s="47">
        <f t="shared" si="132"/>
        <v>0.2172739541160594</v>
      </c>
      <c r="S531" s="47">
        <f t="shared" si="133"/>
        <v>0.5805046475497414</v>
      </c>
    </row>
    <row r="532" spans="1:27" s="73" customFormat="1" x14ac:dyDescent="0.25">
      <c r="A532" s="73" t="s">
        <v>489</v>
      </c>
      <c r="B532" s="73" t="s">
        <v>487</v>
      </c>
      <c r="C532" s="73">
        <v>-38</v>
      </c>
      <c r="D532" s="73">
        <v>-40</v>
      </c>
      <c r="E532" s="73">
        <v>-41</v>
      </c>
      <c r="G532" s="73" t="s">
        <v>488</v>
      </c>
      <c r="J532" s="73">
        <f t="shared" si="127"/>
        <v>2</v>
      </c>
      <c r="K532" s="48">
        <f t="shared" si="128"/>
        <v>3</v>
      </c>
      <c r="L532" s="48">
        <f t="shared" si="129"/>
        <v>1</v>
      </c>
      <c r="N532" s="73">
        <f t="shared" si="121"/>
        <v>0.95</v>
      </c>
      <c r="O532" s="48">
        <f t="shared" si="122"/>
        <v>1.0249999999999999</v>
      </c>
      <c r="P532" s="48">
        <f t="shared" si="130"/>
        <v>2.7700831024930747E-2</v>
      </c>
      <c r="Q532" s="48">
        <f t="shared" si="131"/>
        <v>1.025978352085154</v>
      </c>
      <c r="R532" s="48">
        <f t="shared" si="132"/>
        <v>0.35964912280701755</v>
      </c>
      <c r="S532" s="48">
        <f t="shared" si="133"/>
        <v>1.0768906249999999</v>
      </c>
      <c r="T532" s="73">
        <v>98.44</v>
      </c>
      <c r="U532" s="73">
        <v>1.42</v>
      </c>
      <c r="V532" s="73">
        <v>0.02</v>
      </c>
    </row>
    <row r="533" spans="1:27" s="73" customFormat="1" x14ac:dyDescent="0.25">
      <c r="A533" s="73" t="s">
        <v>490</v>
      </c>
      <c r="B533" s="73">
        <v>166</v>
      </c>
      <c r="C533" s="73">
        <v>-58.8</v>
      </c>
      <c r="D533" s="73">
        <v>-46.24</v>
      </c>
      <c r="E533" s="73">
        <v>-40.700000000000003</v>
      </c>
      <c r="J533" s="73">
        <f t="shared" si="127"/>
        <v>-12.559999999999995</v>
      </c>
      <c r="K533" s="48">
        <f t="shared" si="128"/>
        <v>-18.099999999999994</v>
      </c>
      <c r="L533" s="48">
        <f t="shared" si="129"/>
        <v>-5.5399999999999991</v>
      </c>
      <c r="N533" s="73">
        <f t="shared" si="121"/>
        <v>1.2716262975778545</v>
      </c>
      <c r="O533" s="48">
        <f t="shared" si="122"/>
        <v>0.88019031141868509</v>
      </c>
      <c r="P533" s="48">
        <f t="shared" si="130"/>
        <v>1.3374057105835533E-2</v>
      </c>
      <c r="Q533" s="48">
        <f t="shared" si="131"/>
        <v>0.88678890262741183</v>
      </c>
      <c r="R533" s="48">
        <f t="shared" si="132"/>
        <v>0.23072562358276646</v>
      </c>
      <c r="S533" s="48">
        <f t="shared" si="133"/>
        <v>0.68191422711145322</v>
      </c>
    </row>
    <row r="534" spans="1:27" s="73" customFormat="1" x14ac:dyDescent="0.25">
      <c r="A534" s="73" t="s">
        <v>490</v>
      </c>
      <c r="B534" s="73">
        <v>171</v>
      </c>
      <c r="C534" s="73">
        <v>-59.57</v>
      </c>
      <c r="D534" s="73">
        <v>-47.55</v>
      </c>
      <c r="E534" s="73">
        <v>-40.82</v>
      </c>
      <c r="J534" s="73">
        <f t="shared" si="127"/>
        <v>-12.020000000000003</v>
      </c>
      <c r="K534" s="48">
        <f t="shared" si="128"/>
        <v>-18.75</v>
      </c>
      <c r="L534" s="48">
        <f t="shared" si="129"/>
        <v>-6.7299999999999969</v>
      </c>
      <c r="N534" s="73">
        <f t="shared" si="121"/>
        <v>1.2527865404837015</v>
      </c>
      <c r="O534" s="48">
        <f t="shared" si="122"/>
        <v>0.85846477392218723</v>
      </c>
      <c r="P534" s="48">
        <f t="shared" si="130"/>
        <v>1.3399707584846004E-2</v>
      </c>
      <c r="Q534" s="48">
        <f t="shared" si="131"/>
        <v>0.8934319116918068</v>
      </c>
      <c r="R534" s="48">
        <f t="shared" si="132"/>
        <v>0.22841475015388057</v>
      </c>
      <c r="S534" s="48">
        <f t="shared" si="133"/>
        <v>0.63265571761144912</v>
      </c>
    </row>
    <row r="535" spans="1:27" s="74" customFormat="1" x14ac:dyDescent="0.25">
      <c r="A535" s="74" t="s">
        <v>491</v>
      </c>
      <c r="B535" s="74">
        <v>1</v>
      </c>
      <c r="C535" s="74">
        <v>-31.8</v>
      </c>
      <c r="D535" s="74">
        <v>-19.600000000000001</v>
      </c>
      <c r="E535" s="74">
        <v>-24.6</v>
      </c>
      <c r="J535" s="74">
        <f t="shared" si="127"/>
        <v>-12.2</v>
      </c>
      <c r="K535" s="75">
        <f t="shared" si="128"/>
        <v>-7.1999999999999993</v>
      </c>
      <c r="L535" s="75">
        <f t="shared" si="129"/>
        <v>5</v>
      </c>
      <c r="N535" s="74">
        <f t="shared" si="121"/>
        <v>1.6224489795918366</v>
      </c>
      <c r="O535" s="75">
        <f t="shared" si="122"/>
        <v>1.2551020408163265</v>
      </c>
      <c r="P535" s="75">
        <f t="shared" si="130"/>
        <v>1.9382144693643449E-2</v>
      </c>
      <c r="Q535" s="75">
        <f t="shared" si="131"/>
        <v>0.78508101572886202</v>
      </c>
      <c r="R535" s="75">
        <f t="shared" si="132"/>
        <v>0.25786163522012578</v>
      </c>
      <c r="S535" s="75">
        <f t="shared" si="133"/>
        <v>1.9771385647136821</v>
      </c>
    </row>
    <row r="536" spans="1:27" s="74" customFormat="1" x14ac:dyDescent="0.25">
      <c r="A536" s="74" t="s">
        <v>491</v>
      </c>
      <c r="B536" s="74">
        <v>2</v>
      </c>
      <c r="C536" s="74">
        <v>-34.4</v>
      </c>
      <c r="D536" s="74">
        <v>-20.6</v>
      </c>
      <c r="E536" s="74">
        <v>-25.6</v>
      </c>
      <c r="J536" s="74">
        <f t="shared" si="127"/>
        <v>-13.799999999999997</v>
      </c>
      <c r="K536" s="75">
        <f t="shared" si="128"/>
        <v>-8.7999999999999972</v>
      </c>
      <c r="L536" s="75">
        <f t="shared" si="129"/>
        <v>5</v>
      </c>
      <c r="N536" s="74">
        <f t="shared" si="121"/>
        <v>1.6699029126213591</v>
      </c>
      <c r="O536" s="75">
        <f t="shared" si="122"/>
        <v>1.2427184466019416</v>
      </c>
      <c r="P536" s="75">
        <f t="shared" si="130"/>
        <v>1.7408058409951327E-2</v>
      </c>
      <c r="Q536" s="75">
        <f t="shared" si="131"/>
        <v>0.77384572706859711</v>
      </c>
      <c r="R536" s="75">
        <f t="shared" si="132"/>
        <v>0.24806201550387599</v>
      </c>
      <c r="S536" s="75">
        <f t="shared" si="133"/>
        <v>1.9191911611957968</v>
      </c>
    </row>
    <row r="537" spans="1:27" s="74" customFormat="1" x14ac:dyDescent="0.25">
      <c r="A537" s="74" t="s">
        <v>491</v>
      </c>
      <c r="B537" s="74">
        <v>3</v>
      </c>
      <c r="C537" s="74">
        <v>-34.200000000000003</v>
      </c>
      <c r="D537" s="74">
        <v>-20</v>
      </c>
      <c r="E537" s="74">
        <v>-25</v>
      </c>
      <c r="J537" s="74">
        <f t="shared" si="127"/>
        <v>-14.200000000000003</v>
      </c>
      <c r="K537" s="75">
        <f t="shared" si="128"/>
        <v>-9.2000000000000028</v>
      </c>
      <c r="L537" s="75">
        <f t="shared" si="129"/>
        <v>5</v>
      </c>
      <c r="N537" s="74">
        <f t="shared" si="121"/>
        <v>1.7100000000000002</v>
      </c>
      <c r="O537" s="75">
        <f t="shared" si="122"/>
        <v>1.25</v>
      </c>
      <c r="P537" s="75">
        <f t="shared" si="130"/>
        <v>1.7099278410451078E-2</v>
      </c>
      <c r="Q537" s="75">
        <f t="shared" si="131"/>
        <v>0.76471911290187256</v>
      </c>
      <c r="R537" s="75">
        <f t="shared" si="132"/>
        <v>0.24366471734892783</v>
      </c>
      <c r="S537" s="75">
        <f t="shared" si="133"/>
        <v>1.953125</v>
      </c>
    </row>
    <row r="538" spans="1:27" s="74" customFormat="1" x14ac:dyDescent="0.25">
      <c r="A538" s="74" t="s">
        <v>491</v>
      </c>
      <c r="B538" s="74">
        <v>4</v>
      </c>
      <c r="C538" s="74">
        <v>-33</v>
      </c>
      <c r="D538" s="74">
        <v>-19</v>
      </c>
      <c r="E538" s="74">
        <v>-24</v>
      </c>
      <c r="J538" s="74">
        <f t="shared" si="127"/>
        <v>-14</v>
      </c>
      <c r="K538" s="75">
        <f t="shared" si="128"/>
        <v>-9</v>
      </c>
      <c r="L538" s="75">
        <f t="shared" si="129"/>
        <v>5</v>
      </c>
      <c r="N538" s="74">
        <f t="shared" si="121"/>
        <v>1.736842105263158</v>
      </c>
      <c r="O538" s="75">
        <f t="shared" si="122"/>
        <v>1.263157894736842</v>
      </c>
      <c r="P538" s="75">
        <f t="shared" si="130"/>
        <v>1.7447199265381085E-2</v>
      </c>
      <c r="Q538" s="75">
        <f t="shared" si="131"/>
        <v>0.75878691063932813</v>
      </c>
      <c r="R538" s="75">
        <f t="shared" si="132"/>
        <v>0.24242424242424243</v>
      </c>
      <c r="S538" s="75">
        <f t="shared" si="133"/>
        <v>2.0154541478349612</v>
      </c>
    </row>
    <row r="539" spans="1:27" s="74" customFormat="1" x14ac:dyDescent="0.25">
      <c r="A539" s="74" t="s">
        <v>491</v>
      </c>
      <c r="B539" s="74">
        <v>5</v>
      </c>
      <c r="C539" s="74">
        <v>-32.9</v>
      </c>
      <c r="D539" s="74">
        <v>-18.8</v>
      </c>
      <c r="E539" s="74">
        <v>-23.8</v>
      </c>
      <c r="J539" s="74">
        <f t="shared" si="127"/>
        <v>-14.099999999999998</v>
      </c>
      <c r="K539" s="75">
        <f t="shared" si="128"/>
        <v>-9.0999999999999979</v>
      </c>
      <c r="L539" s="75">
        <f t="shared" si="129"/>
        <v>5</v>
      </c>
      <c r="N539" s="74">
        <f t="shared" si="121"/>
        <v>1.7499999999999998</v>
      </c>
      <c r="O539" s="75">
        <f t="shared" si="122"/>
        <v>1.2659574468085106</v>
      </c>
      <c r="P539" s="75">
        <f t="shared" si="130"/>
        <v>1.7368649587494574E-2</v>
      </c>
      <c r="Q539" s="75">
        <f t="shared" si="131"/>
        <v>0.75592894601845451</v>
      </c>
      <c r="R539" s="75">
        <f t="shared" si="132"/>
        <v>0.24113475177304966</v>
      </c>
      <c r="S539" s="75">
        <f t="shared" si="133"/>
        <v>2.0288844957283065</v>
      </c>
    </row>
    <row r="540" spans="1:27" s="74" customFormat="1" x14ac:dyDescent="0.25">
      <c r="A540" s="74" t="s">
        <v>491</v>
      </c>
      <c r="B540" s="74">
        <v>6</v>
      </c>
      <c r="C540" s="74">
        <v>-33.799999999999997</v>
      </c>
      <c r="D540" s="74">
        <v>-21.2</v>
      </c>
      <c r="E540" s="74">
        <v>-26.2</v>
      </c>
      <c r="J540" s="74">
        <f t="shared" si="127"/>
        <v>-12.599999999999998</v>
      </c>
      <c r="K540" s="75">
        <f t="shared" si="128"/>
        <v>-7.5999999999999979</v>
      </c>
      <c r="L540" s="75">
        <f t="shared" si="129"/>
        <v>5</v>
      </c>
      <c r="N540" s="74">
        <f t="shared" si="121"/>
        <v>1.5943396226415094</v>
      </c>
      <c r="O540" s="75">
        <f t="shared" si="122"/>
        <v>1.2358490566037736</v>
      </c>
      <c r="P540" s="75">
        <f t="shared" si="130"/>
        <v>1.8556773222226115E-2</v>
      </c>
      <c r="Q540" s="75">
        <f t="shared" si="131"/>
        <v>0.79197154930669234</v>
      </c>
      <c r="R540" s="75">
        <f t="shared" si="132"/>
        <v>0.25838264299802766</v>
      </c>
      <c r="S540" s="75">
        <f t="shared" si="133"/>
        <v>1.8875405536113707</v>
      </c>
    </row>
    <row r="541" spans="1:27" s="73" customFormat="1" x14ac:dyDescent="0.25">
      <c r="A541" s="73" t="s">
        <v>498</v>
      </c>
      <c r="B541" s="73" t="s">
        <v>499</v>
      </c>
      <c r="C541" s="73">
        <v>-42.36</v>
      </c>
      <c r="D541" s="73">
        <v>-42.05</v>
      </c>
      <c r="E541" s="73">
        <v>-36.340000000000003</v>
      </c>
      <c r="F541" s="73">
        <v>-1905</v>
      </c>
      <c r="H541" s="73">
        <v>0.83</v>
      </c>
      <c r="I541" s="73">
        <f t="shared" ref="I541:I555" si="135">F541*-1</f>
        <v>1905</v>
      </c>
      <c r="J541" s="73">
        <f t="shared" si="127"/>
        <v>-0.31000000000000227</v>
      </c>
      <c r="K541" s="48">
        <f t="shared" si="128"/>
        <v>-6.019999999999996</v>
      </c>
      <c r="L541" s="48">
        <f t="shared" si="129"/>
        <v>-5.7099999999999937</v>
      </c>
      <c r="N541" s="73">
        <f t="shared" si="121"/>
        <v>1.0073721759809751</v>
      </c>
      <c r="O541" s="48">
        <f t="shared" si="122"/>
        <v>0.86420927467300845</v>
      </c>
      <c r="P541" s="48">
        <f t="shared" si="130"/>
        <v>2.3434413957971644E-2</v>
      </c>
      <c r="Q541" s="48">
        <f t="shared" si="131"/>
        <v>0.99633416846943423</v>
      </c>
      <c r="R541" s="48">
        <f t="shared" si="132"/>
        <v>0.28596159899276047</v>
      </c>
      <c r="S541" s="48">
        <f t="shared" si="133"/>
        <v>0.6454413256470154</v>
      </c>
      <c r="T541" s="73">
        <v>-35.5</v>
      </c>
      <c r="U541" s="73">
        <v>-36.799999999999997</v>
      </c>
      <c r="V541" s="73">
        <f>T541-U541</f>
        <v>1.2999999999999972</v>
      </c>
      <c r="Y541" s="73">
        <f>V541*-1</f>
        <v>-1.2999999999999972</v>
      </c>
      <c r="Z541" s="73">
        <v>1.3</v>
      </c>
      <c r="AA541" s="73">
        <v>-55.6</v>
      </c>
    </row>
    <row r="542" spans="1:27" s="73" customFormat="1" x14ac:dyDescent="0.25">
      <c r="A542" s="73" t="s">
        <v>498</v>
      </c>
      <c r="B542" s="73" t="s">
        <v>500</v>
      </c>
      <c r="C542" s="73">
        <v>-42.72</v>
      </c>
      <c r="D542" s="73">
        <v>-42.02</v>
      </c>
      <c r="E542" s="73">
        <v>-36.4</v>
      </c>
      <c r="F542" s="73">
        <v>-1890</v>
      </c>
      <c r="H542" s="73">
        <v>0.81</v>
      </c>
      <c r="I542" s="73">
        <f t="shared" si="135"/>
        <v>1890</v>
      </c>
      <c r="J542" s="73">
        <f t="shared" si="127"/>
        <v>-0.69999999999999574</v>
      </c>
      <c r="K542" s="48">
        <f t="shared" si="128"/>
        <v>-6.32</v>
      </c>
      <c r="L542" s="48">
        <f t="shared" si="129"/>
        <v>-5.6200000000000045</v>
      </c>
      <c r="N542" s="73">
        <f t="shared" si="121"/>
        <v>1.0166587339362207</v>
      </c>
      <c r="O542" s="48">
        <f t="shared" si="122"/>
        <v>0.86625416468348393</v>
      </c>
      <c r="P542" s="48">
        <f t="shared" si="130"/>
        <v>2.30246777202654E-2</v>
      </c>
      <c r="Q542" s="48">
        <f t="shared" si="131"/>
        <v>0.99177327661605097</v>
      </c>
      <c r="R542" s="48">
        <f t="shared" si="132"/>
        <v>0.28401997503121096</v>
      </c>
      <c r="S542" s="48">
        <f t="shared" si="133"/>
        <v>0.65003390083450474</v>
      </c>
    </row>
    <row r="543" spans="1:27" s="73" customFormat="1" x14ac:dyDescent="0.25">
      <c r="A543" s="73" t="s">
        <v>498</v>
      </c>
      <c r="B543" s="73" t="s">
        <v>501</v>
      </c>
      <c r="C543" s="73">
        <v>-42.37</v>
      </c>
      <c r="D543" s="73">
        <v>-41.99</v>
      </c>
      <c r="E543" s="73">
        <v>-36.49</v>
      </c>
      <c r="F543" s="73">
        <v>-1881</v>
      </c>
      <c r="H543" s="73">
        <v>0.79</v>
      </c>
      <c r="I543" s="73">
        <f t="shared" si="135"/>
        <v>1881</v>
      </c>
      <c r="J543" s="73">
        <f t="shared" si="127"/>
        <v>-0.37999999999999545</v>
      </c>
      <c r="K543" s="48">
        <f t="shared" si="128"/>
        <v>-5.8799999999999955</v>
      </c>
      <c r="L543" s="48">
        <f t="shared" si="129"/>
        <v>-5.5</v>
      </c>
      <c r="N543" s="73">
        <f t="shared" ref="N543:N559" si="136">C543/D543</f>
        <v>1.0090497737556561</v>
      </c>
      <c r="O543" s="48">
        <f t="shared" ref="O543:O559" si="137">E543/D543</f>
        <v>0.86901643248392479</v>
      </c>
      <c r="P543" s="48">
        <f t="shared" si="130"/>
        <v>2.3389931322504821E-2</v>
      </c>
      <c r="Q543" s="48">
        <f t="shared" si="131"/>
        <v>0.99550559523014692</v>
      </c>
      <c r="R543" s="48">
        <f t="shared" si="132"/>
        <v>0.28707418771143106</v>
      </c>
      <c r="S543" s="48">
        <f t="shared" si="133"/>
        <v>0.656272137216943</v>
      </c>
    </row>
    <row r="544" spans="1:27" s="73" customFormat="1" x14ac:dyDescent="0.25">
      <c r="A544" s="73" t="s">
        <v>498</v>
      </c>
      <c r="B544" s="73" t="s">
        <v>502</v>
      </c>
      <c r="C544" s="73">
        <v>-49.43</v>
      </c>
      <c r="D544" s="73">
        <v>-43.67</v>
      </c>
      <c r="E544" s="73">
        <v>-36.85</v>
      </c>
      <c r="F544" s="73">
        <v>-2019</v>
      </c>
      <c r="G544" s="73">
        <v>1</v>
      </c>
      <c r="H544" s="73">
        <v>1.03</v>
      </c>
      <c r="I544" s="73">
        <f t="shared" si="135"/>
        <v>2019</v>
      </c>
      <c r="J544" s="73">
        <f t="shared" si="127"/>
        <v>-5.759999999999998</v>
      </c>
      <c r="K544" s="48">
        <f t="shared" si="128"/>
        <v>-12.579999999999998</v>
      </c>
      <c r="L544" s="48">
        <f t="shared" si="129"/>
        <v>-6.82</v>
      </c>
      <c r="N544" s="73">
        <f t="shared" si="136"/>
        <v>1.13189832837188</v>
      </c>
      <c r="O544" s="48">
        <f t="shared" si="137"/>
        <v>0.84382871536523929</v>
      </c>
      <c r="P544" s="48">
        <f t="shared" si="130"/>
        <v>1.787318583787199E-2</v>
      </c>
      <c r="Q544" s="48">
        <f t="shared" si="131"/>
        <v>0.93993168686134454</v>
      </c>
      <c r="R544" s="48">
        <f t="shared" si="132"/>
        <v>0.24849956166970125</v>
      </c>
      <c r="S544" s="48">
        <f t="shared" si="133"/>
        <v>0.60084562164510902</v>
      </c>
      <c r="T544" s="73">
        <v>-34.700000000000003</v>
      </c>
      <c r="U544" s="73">
        <v>-37.9</v>
      </c>
      <c r="V544" s="73">
        <f t="shared" ref="V544:V554" si="138">T544-U544</f>
        <v>3.1999999999999957</v>
      </c>
      <c r="Y544" s="73">
        <f t="shared" ref="Y544:Y554" si="139">V544*-1</f>
        <v>-3.1999999999999957</v>
      </c>
      <c r="Z544" s="73">
        <v>3.3</v>
      </c>
      <c r="AA544" s="73">
        <v>-45.2</v>
      </c>
    </row>
    <row r="545" spans="1:27" s="73" customFormat="1" x14ac:dyDescent="0.25">
      <c r="A545" s="73" t="s">
        <v>498</v>
      </c>
      <c r="B545" s="73" t="s">
        <v>503</v>
      </c>
      <c r="C545" s="73">
        <v>-44.84</v>
      </c>
      <c r="D545" s="73">
        <v>-42.79</v>
      </c>
      <c r="E545" s="73">
        <v>-36.590000000000003</v>
      </c>
      <c r="F545" s="73">
        <v>-1972</v>
      </c>
      <c r="G545" s="73">
        <v>1</v>
      </c>
      <c r="H545" s="73">
        <v>0.94</v>
      </c>
      <c r="I545" s="73">
        <f t="shared" si="135"/>
        <v>1972</v>
      </c>
      <c r="J545" s="73">
        <f t="shared" si="127"/>
        <v>-2.0500000000000043</v>
      </c>
      <c r="K545" s="48">
        <f t="shared" si="128"/>
        <v>-8.25</v>
      </c>
      <c r="L545" s="48">
        <f t="shared" si="129"/>
        <v>-6.1999999999999957</v>
      </c>
      <c r="N545" s="73">
        <f t="shared" si="136"/>
        <v>1.0479083898107036</v>
      </c>
      <c r="O545" s="48">
        <f t="shared" si="137"/>
        <v>0.85510633325543361</v>
      </c>
      <c r="P545" s="48">
        <f t="shared" si="130"/>
        <v>2.1281933344527191E-2</v>
      </c>
      <c r="Q545" s="48">
        <f t="shared" si="131"/>
        <v>0.97687352874801525</v>
      </c>
      <c r="R545" s="48">
        <f t="shared" si="132"/>
        <v>0.27200416294974722</v>
      </c>
      <c r="S545" s="48">
        <f t="shared" si="133"/>
        <v>0.62525960080720488</v>
      </c>
      <c r="T545" s="73">
        <v>-34.700000000000003</v>
      </c>
      <c r="U545" s="73">
        <v>-37.200000000000003</v>
      </c>
      <c r="V545" s="73">
        <f t="shared" si="138"/>
        <v>2.5</v>
      </c>
      <c r="Y545" s="73">
        <f t="shared" si="139"/>
        <v>-2.5</v>
      </c>
      <c r="Z545" s="73">
        <v>2.6</v>
      </c>
      <c r="AA545" s="73">
        <v>-54.2</v>
      </c>
    </row>
    <row r="546" spans="1:27" s="73" customFormat="1" x14ac:dyDescent="0.25">
      <c r="A546" s="73" t="s">
        <v>498</v>
      </c>
      <c r="B546" s="73" t="s">
        <v>504</v>
      </c>
      <c r="C546" s="73">
        <v>-43.9</v>
      </c>
      <c r="D546" s="73">
        <v>-42.41</v>
      </c>
      <c r="E546" s="73">
        <v>-36.380000000000003</v>
      </c>
      <c r="F546" s="73">
        <v>-1960</v>
      </c>
      <c r="G546" s="73">
        <v>1</v>
      </c>
      <c r="H546" s="73">
        <v>0.92</v>
      </c>
      <c r="I546" s="73">
        <f t="shared" si="135"/>
        <v>1960</v>
      </c>
      <c r="J546" s="73">
        <f t="shared" si="127"/>
        <v>-1.490000000000002</v>
      </c>
      <c r="K546" s="48">
        <f t="shared" si="128"/>
        <v>-7.519999999999996</v>
      </c>
      <c r="L546" s="48">
        <f t="shared" si="129"/>
        <v>-6.029999999999994</v>
      </c>
      <c r="N546" s="73">
        <f t="shared" si="136"/>
        <v>1.0351332232963923</v>
      </c>
      <c r="O546" s="48">
        <f t="shared" si="137"/>
        <v>0.85781655269983503</v>
      </c>
      <c r="P546" s="48">
        <f t="shared" si="130"/>
        <v>2.2005904909169215E-2</v>
      </c>
      <c r="Q546" s="48">
        <f t="shared" si="131"/>
        <v>0.98288311894778635</v>
      </c>
      <c r="R546" s="48">
        <f t="shared" si="132"/>
        <v>0.27623386484434326</v>
      </c>
      <c r="S546" s="48">
        <f t="shared" si="133"/>
        <v>0.63122365672158587</v>
      </c>
    </row>
    <row r="547" spans="1:27" s="73" customFormat="1" x14ac:dyDescent="0.25">
      <c r="A547" s="73" t="s">
        <v>498</v>
      </c>
      <c r="B547" s="73" t="s">
        <v>505</v>
      </c>
      <c r="C547" s="73">
        <v>-53.04</v>
      </c>
      <c r="D547" s="73">
        <v>-42.29</v>
      </c>
      <c r="E547" s="73">
        <v>-36.22</v>
      </c>
      <c r="F547" s="73">
        <v>-2112</v>
      </c>
      <c r="G547" s="73">
        <v>1.2</v>
      </c>
      <c r="H547" s="73">
        <v>1.23</v>
      </c>
      <c r="I547" s="73">
        <f t="shared" si="135"/>
        <v>2112</v>
      </c>
      <c r="J547" s="73">
        <f t="shared" si="127"/>
        <v>-10.75</v>
      </c>
      <c r="K547" s="48">
        <f t="shared" si="128"/>
        <v>-16.82</v>
      </c>
      <c r="L547" s="48">
        <f t="shared" si="129"/>
        <v>-6.07</v>
      </c>
      <c r="N547" s="73">
        <f t="shared" si="136"/>
        <v>1.2541972097422558</v>
      </c>
      <c r="O547" s="48">
        <f t="shared" si="137"/>
        <v>0.85646724994088441</v>
      </c>
      <c r="P547" s="48">
        <f t="shared" si="130"/>
        <v>1.5032480679938759E-2</v>
      </c>
      <c r="Q547" s="48">
        <f t="shared" si="131"/>
        <v>0.89292932265882707</v>
      </c>
      <c r="R547" s="48">
        <f t="shared" si="132"/>
        <v>0.22762694821518351</v>
      </c>
      <c r="S547" s="48">
        <f t="shared" si="133"/>
        <v>0.62824968931226144</v>
      </c>
      <c r="T547" s="73">
        <v>-34.1</v>
      </c>
      <c r="U547" s="73">
        <v>-37.299999999999997</v>
      </c>
      <c r="V547" s="73">
        <f t="shared" si="138"/>
        <v>3.1999999999999957</v>
      </c>
      <c r="Y547" s="73">
        <f t="shared" si="139"/>
        <v>-3.1999999999999957</v>
      </c>
      <c r="Z547" s="73">
        <v>3.4</v>
      </c>
      <c r="AA547" s="73">
        <v>-33</v>
      </c>
    </row>
    <row r="548" spans="1:27" s="73" customFormat="1" x14ac:dyDescent="0.25">
      <c r="A548" s="73" t="s">
        <v>498</v>
      </c>
      <c r="B548" s="73" t="s">
        <v>506</v>
      </c>
      <c r="C548" s="73">
        <v>-52.37</v>
      </c>
      <c r="D548" s="73">
        <v>-41.6</v>
      </c>
      <c r="E548" s="73">
        <v>-35.75</v>
      </c>
      <c r="F548" s="73">
        <v>-2176</v>
      </c>
      <c r="G548" s="73">
        <v>1.2</v>
      </c>
      <c r="H548" s="73">
        <v>1.38</v>
      </c>
      <c r="I548" s="73">
        <f t="shared" si="135"/>
        <v>2176</v>
      </c>
      <c r="J548" s="73">
        <f t="shared" si="127"/>
        <v>-10.769999999999996</v>
      </c>
      <c r="K548" s="48">
        <f t="shared" si="128"/>
        <v>-16.619999999999997</v>
      </c>
      <c r="L548" s="48">
        <f t="shared" si="129"/>
        <v>-5.8500000000000014</v>
      </c>
      <c r="N548" s="73">
        <f t="shared" si="136"/>
        <v>1.2588942307692306</v>
      </c>
      <c r="O548" s="48">
        <f t="shared" si="137"/>
        <v>0.859375</v>
      </c>
      <c r="P548" s="48">
        <f t="shared" si="130"/>
        <v>1.5167995209247056E-2</v>
      </c>
      <c r="Q548" s="48">
        <f t="shared" si="131"/>
        <v>0.89126197557635556</v>
      </c>
      <c r="R548" s="48">
        <f t="shared" si="132"/>
        <v>0.22754757812997264</v>
      </c>
      <c r="S548" s="48">
        <f t="shared" si="133"/>
        <v>0.63467025756835938</v>
      </c>
      <c r="T548" s="73">
        <v>-32.9</v>
      </c>
      <c r="U548" s="73">
        <v>-37.200000000000003</v>
      </c>
      <c r="V548" s="73">
        <f t="shared" si="138"/>
        <v>4.3000000000000043</v>
      </c>
      <c r="Y548" s="73">
        <f t="shared" si="139"/>
        <v>-4.3000000000000043</v>
      </c>
      <c r="Z548" s="73">
        <v>4.5999999999999996</v>
      </c>
      <c r="AA548" s="73">
        <v>-14.2</v>
      </c>
    </row>
    <row r="549" spans="1:27" s="73" customFormat="1" x14ac:dyDescent="0.25">
      <c r="A549" s="73" t="s">
        <v>498</v>
      </c>
      <c r="B549" s="73" t="s">
        <v>507</v>
      </c>
      <c r="C549" s="73">
        <v>-52.26</v>
      </c>
      <c r="D549" s="73">
        <v>-41.4</v>
      </c>
      <c r="E549" s="73">
        <v>-35.67</v>
      </c>
      <c r="F549" s="73">
        <v>-2217</v>
      </c>
      <c r="G549" s="73">
        <v>1.2</v>
      </c>
      <c r="H549" s="73">
        <v>1.5</v>
      </c>
      <c r="I549" s="73">
        <f t="shared" si="135"/>
        <v>2217</v>
      </c>
      <c r="J549" s="73">
        <f t="shared" si="127"/>
        <v>-10.86</v>
      </c>
      <c r="K549" s="48">
        <f t="shared" si="128"/>
        <v>-16.589999999999996</v>
      </c>
      <c r="L549" s="48">
        <f t="shared" si="129"/>
        <v>-5.7299999999999969</v>
      </c>
      <c r="N549" s="73">
        <f t="shared" si="136"/>
        <v>1.2623188405797101</v>
      </c>
      <c r="O549" s="48">
        <f t="shared" si="137"/>
        <v>0.86159420289855082</v>
      </c>
      <c r="P549" s="48">
        <f t="shared" si="130"/>
        <v>1.5158685069749723E-2</v>
      </c>
      <c r="Q549" s="48">
        <f t="shared" si="131"/>
        <v>0.89005217922609492</v>
      </c>
      <c r="R549" s="48">
        <f t="shared" si="132"/>
        <v>0.22751626482969767</v>
      </c>
      <c r="S549" s="48">
        <f t="shared" si="133"/>
        <v>0.63959977846877891</v>
      </c>
    </row>
    <row r="550" spans="1:27" s="73" customFormat="1" x14ac:dyDescent="0.25">
      <c r="A550" s="73" t="s">
        <v>498</v>
      </c>
      <c r="B550" s="73" t="s">
        <v>508</v>
      </c>
      <c r="C550" s="73">
        <v>-51.28</v>
      </c>
      <c r="D550" s="73">
        <v>-40.880000000000003</v>
      </c>
      <c r="E550" s="73">
        <v>-35.22</v>
      </c>
      <c r="F550" s="73">
        <v>-2263</v>
      </c>
      <c r="H550" s="73">
        <v>1.63</v>
      </c>
      <c r="I550" s="73">
        <f t="shared" si="135"/>
        <v>2263</v>
      </c>
      <c r="J550" s="73">
        <f t="shared" si="127"/>
        <v>-10.399999999999999</v>
      </c>
      <c r="K550" s="48">
        <f t="shared" si="128"/>
        <v>-16.060000000000002</v>
      </c>
      <c r="L550" s="48">
        <f t="shared" si="129"/>
        <v>-5.6600000000000037</v>
      </c>
      <c r="N550" s="73">
        <f t="shared" si="136"/>
        <v>1.2544031311154598</v>
      </c>
      <c r="O550" s="48">
        <f t="shared" si="137"/>
        <v>0.86154598825831696</v>
      </c>
      <c r="P550" s="48">
        <f t="shared" si="130"/>
        <v>1.5545863644218155E-2</v>
      </c>
      <c r="Q550" s="48">
        <f t="shared" si="131"/>
        <v>0.89285602852615997</v>
      </c>
      <c r="R550" s="48">
        <f t="shared" si="132"/>
        <v>0.22893915756630265</v>
      </c>
      <c r="S550" s="48">
        <f t="shared" si="133"/>
        <v>0.63949240884820147</v>
      </c>
      <c r="T550" s="73">
        <v>-32.1</v>
      </c>
      <c r="U550" s="73">
        <v>-36.799999999999997</v>
      </c>
      <c r="V550" s="73">
        <f t="shared" si="138"/>
        <v>4.6999999999999957</v>
      </c>
      <c r="Y550" s="73">
        <f t="shared" si="139"/>
        <v>-4.6999999999999957</v>
      </c>
      <c r="Z550" s="73">
        <v>4.8</v>
      </c>
      <c r="AA550" s="73">
        <v>7.4</v>
      </c>
    </row>
    <row r="551" spans="1:27" s="73" customFormat="1" x14ac:dyDescent="0.25">
      <c r="A551" s="73" t="s">
        <v>498</v>
      </c>
      <c r="B551" s="73" t="s">
        <v>509</v>
      </c>
      <c r="C551" s="73">
        <v>-52.03</v>
      </c>
      <c r="D551" s="73">
        <v>-41.74</v>
      </c>
      <c r="E551" s="73">
        <v>-35.81</v>
      </c>
      <c r="F551" s="73">
        <v>-2188</v>
      </c>
      <c r="H551" s="73">
        <v>1.42</v>
      </c>
      <c r="I551" s="73">
        <f t="shared" si="135"/>
        <v>2188</v>
      </c>
      <c r="J551" s="73">
        <f t="shared" si="127"/>
        <v>-10.29</v>
      </c>
      <c r="K551" s="48">
        <f t="shared" si="128"/>
        <v>-16.22</v>
      </c>
      <c r="L551" s="48">
        <f t="shared" si="129"/>
        <v>-5.93</v>
      </c>
      <c r="N551" s="73">
        <f t="shared" si="136"/>
        <v>1.2465261140392909</v>
      </c>
      <c r="O551" s="48">
        <f t="shared" si="137"/>
        <v>0.85793004312410159</v>
      </c>
      <c r="P551" s="48">
        <f t="shared" si="130"/>
        <v>1.5418594714406736E-2</v>
      </c>
      <c r="Q551" s="48">
        <f t="shared" si="131"/>
        <v>0.89567264276106051</v>
      </c>
      <c r="R551" s="48">
        <f t="shared" si="132"/>
        <v>0.22941892497917871</v>
      </c>
      <c r="S551" s="48">
        <f t="shared" si="133"/>
        <v>0.63147422539595555</v>
      </c>
    </row>
    <row r="552" spans="1:27" s="73" customFormat="1" x14ac:dyDescent="0.25">
      <c r="A552" s="73" t="s">
        <v>498</v>
      </c>
      <c r="B552" s="73" t="s">
        <v>510</v>
      </c>
      <c r="C552" s="73">
        <v>-52.6</v>
      </c>
      <c r="D552" s="73">
        <v>-42.89</v>
      </c>
      <c r="E552" s="73">
        <v>-36.36</v>
      </c>
      <c r="F552" s="73">
        <v>-2146</v>
      </c>
      <c r="G552" s="73">
        <v>1.3</v>
      </c>
      <c r="H552" s="73">
        <v>1.31</v>
      </c>
      <c r="I552" s="73">
        <f t="shared" si="135"/>
        <v>2146</v>
      </c>
      <c r="J552" s="73">
        <f t="shared" si="127"/>
        <v>-9.7100000000000009</v>
      </c>
      <c r="K552" s="48">
        <f t="shared" si="128"/>
        <v>-16.240000000000002</v>
      </c>
      <c r="L552" s="48">
        <f t="shared" si="129"/>
        <v>-6.5300000000000011</v>
      </c>
      <c r="N552" s="73">
        <f t="shared" si="136"/>
        <v>1.2263930986243881</v>
      </c>
      <c r="O552" s="48">
        <f t="shared" si="137"/>
        <v>0.84775005828864536</v>
      </c>
      <c r="P552" s="48">
        <f t="shared" si="130"/>
        <v>1.5501886683340802E-2</v>
      </c>
      <c r="Q552" s="48">
        <f t="shared" si="131"/>
        <v>0.90299459552298877</v>
      </c>
      <c r="R552" s="48">
        <f t="shared" si="132"/>
        <v>0.23041825095057034</v>
      </c>
      <c r="S552" s="48">
        <f t="shared" si="133"/>
        <v>0.6092611486570455</v>
      </c>
      <c r="T552" s="73">
        <v>-35.299999999999997</v>
      </c>
      <c r="U552" s="73">
        <v>-36.9</v>
      </c>
      <c r="V552" s="73">
        <f t="shared" si="138"/>
        <v>1.6000000000000014</v>
      </c>
      <c r="Y552" s="73">
        <f t="shared" si="139"/>
        <v>-1.6000000000000014</v>
      </c>
      <c r="Z552" s="73">
        <v>1.7</v>
      </c>
      <c r="AA552" s="73">
        <v>-5</v>
      </c>
    </row>
    <row r="553" spans="1:27" s="73" customFormat="1" x14ac:dyDescent="0.25">
      <c r="A553" s="73" t="s">
        <v>498</v>
      </c>
      <c r="B553" s="73" t="s">
        <v>511</v>
      </c>
      <c r="C553" s="73">
        <v>-52.67</v>
      </c>
      <c r="D553" s="73">
        <v>-43.21</v>
      </c>
      <c r="E553" s="73">
        <v>-36.58</v>
      </c>
      <c r="F553" s="73">
        <v>-2096</v>
      </c>
      <c r="H553" s="73">
        <v>1.19</v>
      </c>
      <c r="I553" s="73">
        <f t="shared" si="135"/>
        <v>2096</v>
      </c>
      <c r="J553" s="73">
        <f t="shared" si="127"/>
        <v>-9.4600000000000009</v>
      </c>
      <c r="K553" s="48">
        <f t="shared" si="128"/>
        <v>-16.090000000000003</v>
      </c>
      <c r="L553" s="48">
        <f t="shared" si="129"/>
        <v>-6.6300000000000026</v>
      </c>
      <c r="N553" s="73">
        <f t="shared" si="136"/>
        <v>1.2189308030548485</v>
      </c>
      <c r="O553" s="48">
        <f t="shared" si="137"/>
        <v>0.84656329553344123</v>
      </c>
      <c r="P553" s="48">
        <f t="shared" si="130"/>
        <v>1.5576060650966866E-2</v>
      </c>
      <c r="Q553" s="48">
        <f t="shared" si="131"/>
        <v>0.90575444491673618</v>
      </c>
      <c r="R553" s="48">
        <f t="shared" si="132"/>
        <v>0.2315043351686602</v>
      </c>
      <c r="S553" s="48">
        <f t="shared" si="133"/>
        <v>0.60670602036888754</v>
      </c>
      <c r="T553" s="73">
        <v>-34.1</v>
      </c>
      <c r="U553" s="73">
        <v>-37.799999999999997</v>
      </c>
      <c r="V553" s="73">
        <f t="shared" si="138"/>
        <v>3.6999999999999957</v>
      </c>
      <c r="Y553" s="73">
        <f t="shared" si="139"/>
        <v>-3.6999999999999957</v>
      </c>
      <c r="Z553" s="73">
        <v>3.9</v>
      </c>
      <c r="AA553" s="73">
        <v>-18.2</v>
      </c>
    </row>
    <row r="554" spans="1:27" s="73" customFormat="1" x14ac:dyDescent="0.25">
      <c r="A554" s="73" t="s">
        <v>498</v>
      </c>
      <c r="B554" s="73" t="s">
        <v>512</v>
      </c>
      <c r="C554" s="73">
        <v>-47.28</v>
      </c>
      <c r="D554" s="73">
        <v>-40.01</v>
      </c>
      <c r="E554" s="73">
        <v>-34.71</v>
      </c>
      <c r="F554" s="73">
        <v>-2301</v>
      </c>
      <c r="G554" s="73">
        <v>1.6</v>
      </c>
      <c r="H554" s="73">
        <v>1.76</v>
      </c>
      <c r="I554" s="73">
        <f t="shared" si="135"/>
        <v>2301</v>
      </c>
      <c r="J554" s="73">
        <f t="shared" si="127"/>
        <v>-7.2700000000000031</v>
      </c>
      <c r="K554" s="48">
        <f t="shared" si="128"/>
        <v>-12.57</v>
      </c>
      <c r="L554" s="48">
        <f t="shared" si="129"/>
        <v>-5.2999999999999972</v>
      </c>
      <c r="N554" s="73">
        <f t="shared" si="136"/>
        <v>1.1817045738565359</v>
      </c>
      <c r="O554" s="48">
        <f t="shared" si="137"/>
        <v>0.8675331167208199</v>
      </c>
      <c r="P554" s="48">
        <f t="shared" si="130"/>
        <v>1.7898375519996793E-2</v>
      </c>
      <c r="Q554" s="48">
        <f t="shared" si="131"/>
        <v>0.91991042747946306</v>
      </c>
      <c r="R554" s="48">
        <f t="shared" si="132"/>
        <v>0.2447123519458545</v>
      </c>
      <c r="S554" s="48">
        <f t="shared" si="133"/>
        <v>0.65291731631494032</v>
      </c>
      <c r="T554" s="73">
        <v>-33</v>
      </c>
      <c r="U554" s="73">
        <v>-36.4</v>
      </c>
      <c r="V554" s="73">
        <f t="shared" si="138"/>
        <v>3.3999999999999986</v>
      </c>
      <c r="Y554" s="73">
        <f t="shared" si="139"/>
        <v>-3.3999999999999986</v>
      </c>
      <c r="Z554" s="73">
        <v>3.5</v>
      </c>
      <c r="AA554" s="73">
        <v>26.2</v>
      </c>
    </row>
    <row r="555" spans="1:27" s="73" customFormat="1" x14ac:dyDescent="0.25">
      <c r="A555" s="73" t="s">
        <v>498</v>
      </c>
      <c r="B555" s="73" t="s">
        <v>513</v>
      </c>
      <c r="C555" s="73">
        <v>-50.9</v>
      </c>
      <c r="D555" s="73">
        <v>-40.869999999999997</v>
      </c>
      <c r="E555" s="73">
        <v>-35.25</v>
      </c>
      <c r="F555" s="73">
        <v>-2274</v>
      </c>
      <c r="G555" s="73">
        <v>1.6</v>
      </c>
      <c r="H555" s="73">
        <v>1.67</v>
      </c>
      <c r="I555" s="73">
        <f t="shared" si="135"/>
        <v>2274</v>
      </c>
      <c r="J555" s="73">
        <f t="shared" si="127"/>
        <v>-10.030000000000001</v>
      </c>
      <c r="K555" s="48">
        <f t="shared" si="128"/>
        <v>-15.649999999999999</v>
      </c>
      <c r="L555" s="48">
        <f t="shared" si="129"/>
        <v>-5.6199999999999974</v>
      </c>
      <c r="N555" s="73">
        <f t="shared" si="136"/>
        <v>1.2454122828480549</v>
      </c>
      <c r="O555" s="48">
        <f t="shared" si="137"/>
        <v>0.86249082456569615</v>
      </c>
      <c r="P555" s="48">
        <f t="shared" si="130"/>
        <v>1.5774989289064036E-2</v>
      </c>
      <c r="Q555" s="48">
        <f t="shared" si="131"/>
        <v>0.89607307448296847</v>
      </c>
      <c r="R555" s="48">
        <f t="shared" si="132"/>
        <v>0.23084479371316305</v>
      </c>
      <c r="S555" s="48">
        <f t="shared" si="133"/>
        <v>0.64159866385406195</v>
      </c>
    </row>
    <row r="556" spans="1:27" s="73" customFormat="1" x14ac:dyDescent="0.25">
      <c r="A556" s="73" t="s">
        <v>515</v>
      </c>
      <c r="C556" s="73">
        <v>-47.2</v>
      </c>
      <c r="D556" s="73">
        <v>-30</v>
      </c>
      <c r="E556" s="73">
        <v>-26</v>
      </c>
      <c r="J556" s="73">
        <f t="shared" si="127"/>
        <v>-17.200000000000003</v>
      </c>
      <c r="K556" s="48">
        <f t="shared" si="128"/>
        <v>-21.200000000000003</v>
      </c>
      <c r="L556" s="48">
        <f t="shared" si="129"/>
        <v>-4</v>
      </c>
      <c r="N556" s="73">
        <f t="shared" si="136"/>
        <v>1.5733333333333335</v>
      </c>
      <c r="O556" s="48">
        <f t="shared" si="137"/>
        <v>0.8666666666666667</v>
      </c>
      <c r="P556" s="48">
        <f t="shared" si="130"/>
        <v>1.34659580580293E-2</v>
      </c>
      <c r="Q556" s="48">
        <f t="shared" si="131"/>
        <v>0.79724100517910079</v>
      </c>
      <c r="R556" s="48">
        <f t="shared" si="132"/>
        <v>0.18361581920903955</v>
      </c>
      <c r="S556" s="48">
        <f t="shared" si="133"/>
        <v>0.65096296296296308</v>
      </c>
    </row>
    <row r="557" spans="1:27" s="73" customFormat="1" x14ac:dyDescent="0.25">
      <c r="A557" s="73" t="s">
        <v>516</v>
      </c>
      <c r="C557" s="73">
        <v>-45.8</v>
      </c>
      <c r="D557" s="73">
        <v>-28.5</v>
      </c>
      <c r="E557" s="73">
        <v>-24</v>
      </c>
      <c r="J557" s="73">
        <f t="shared" si="127"/>
        <v>-17.299999999999997</v>
      </c>
      <c r="K557" s="48">
        <f t="shared" si="128"/>
        <v>-21.799999999999997</v>
      </c>
      <c r="L557" s="48">
        <f t="shared" si="129"/>
        <v>-4.5</v>
      </c>
      <c r="N557" s="73">
        <f t="shared" si="136"/>
        <v>1.607017543859649</v>
      </c>
      <c r="O557" s="48">
        <f t="shared" si="137"/>
        <v>0.84210526315789469</v>
      </c>
      <c r="P557" s="48">
        <f t="shared" si="130"/>
        <v>1.3586697431399097E-2</v>
      </c>
      <c r="Q557" s="48">
        <f t="shared" si="131"/>
        <v>0.78884139239651885</v>
      </c>
      <c r="R557" s="48">
        <f t="shared" si="132"/>
        <v>0.17467248908296942</v>
      </c>
      <c r="S557" s="48">
        <f t="shared" si="133"/>
        <v>0.59717159935850694</v>
      </c>
    </row>
    <row r="558" spans="1:27" s="73" customFormat="1" x14ac:dyDescent="0.25">
      <c r="A558" s="73" t="s">
        <v>517</v>
      </c>
      <c r="C558" s="73">
        <v>-44.5</v>
      </c>
      <c r="D558" s="73">
        <v>-26</v>
      </c>
      <c r="E558" s="73">
        <v>-22.5</v>
      </c>
      <c r="J558" s="73">
        <f t="shared" si="127"/>
        <v>-18.5</v>
      </c>
      <c r="K558" s="48">
        <f t="shared" si="128"/>
        <v>-22</v>
      </c>
      <c r="L558" s="48">
        <f t="shared" si="129"/>
        <v>-3.5</v>
      </c>
      <c r="N558" s="73">
        <f t="shared" si="136"/>
        <v>1.7115384615384615</v>
      </c>
      <c r="O558" s="48">
        <f t="shared" si="137"/>
        <v>0.86538461538461542</v>
      </c>
      <c r="P558" s="48">
        <f t="shared" si="130"/>
        <v>1.3129655346547153E-2</v>
      </c>
      <c r="Q558" s="48">
        <f t="shared" si="131"/>
        <v>0.76437534164921117</v>
      </c>
      <c r="R558" s="48">
        <f t="shared" si="132"/>
        <v>0.16853932584269662</v>
      </c>
      <c r="S558" s="48">
        <f t="shared" si="133"/>
        <v>0.64807834547109699</v>
      </c>
    </row>
    <row r="559" spans="1:27" s="73" customFormat="1" x14ac:dyDescent="0.25">
      <c r="A559" s="73" t="s">
        <v>518</v>
      </c>
      <c r="C559" s="73">
        <v>-46</v>
      </c>
      <c r="D559" s="73">
        <v>-28.2</v>
      </c>
      <c r="E559" s="73">
        <v>-23.9</v>
      </c>
      <c r="J559" s="73">
        <f t="shared" si="127"/>
        <v>-17.8</v>
      </c>
      <c r="K559" s="48">
        <f t="shared" si="128"/>
        <v>-22.1</v>
      </c>
      <c r="L559" s="48">
        <f t="shared" si="129"/>
        <v>-4.3000000000000007</v>
      </c>
      <c r="N559" s="73">
        <f t="shared" si="136"/>
        <v>1.6312056737588654</v>
      </c>
      <c r="O559" s="48">
        <f t="shared" si="137"/>
        <v>0.84751773049645385</v>
      </c>
      <c r="P559" s="48">
        <f t="shared" si="130"/>
        <v>1.332703213610586E-2</v>
      </c>
      <c r="Q559" s="48">
        <f t="shared" si="131"/>
        <v>0.78297093066145795</v>
      </c>
      <c r="R559" s="48">
        <f t="shared" si="132"/>
        <v>0.17318840579710146</v>
      </c>
      <c r="S559" s="48">
        <f t="shared" si="133"/>
        <v>0.6087603777939733</v>
      </c>
    </row>
    <row r="560" spans="1:27" s="10" customFormat="1" x14ac:dyDescent="0.25">
      <c r="A560" s="10" t="s">
        <v>227</v>
      </c>
      <c r="B560" s="10">
        <v>195</v>
      </c>
      <c r="C560" s="10">
        <v>-67.7</v>
      </c>
      <c r="D560" s="10">
        <v>-54.1</v>
      </c>
      <c r="E560" s="10">
        <v>-44.9</v>
      </c>
      <c r="J560" s="10">
        <f t="shared" ref="J560:J585" si="140">C560-D560</f>
        <v>-13.600000000000001</v>
      </c>
      <c r="K560" s="10">
        <f t="shared" ref="K560:K585" si="141">C560-E560</f>
        <v>-22.800000000000004</v>
      </c>
      <c r="L560" s="10">
        <f t="shared" ref="L560:L585" si="142">D560-E560</f>
        <v>-9.2000000000000028</v>
      </c>
      <c r="N560" s="10">
        <f t="shared" ref="N560:N569" si="143">C560/D560</f>
        <v>1.2513863216266174</v>
      </c>
      <c r="O560" s="10">
        <f t="shared" ref="O560:O569" si="144">D560/E560</f>
        <v>1.2048997772828509</v>
      </c>
      <c r="Q560" s="10">
        <f t="shared" ref="Q560:Q569" si="145">SQRT(D560/C560)</f>
        <v>0.89393161767292484</v>
      </c>
    </row>
    <row r="561" spans="1:25" s="10" customFormat="1" x14ac:dyDescent="0.25">
      <c r="A561" s="10" t="s">
        <v>227</v>
      </c>
      <c r="B561" s="10">
        <v>236</v>
      </c>
      <c r="C561" s="10">
        <v>-67.099999999999994</v>
      </c>
      <c r="D561" s="10">
        <v>-52</v>
      </c>
      <c r="E561" s="10">
        <v>-43.2</v>
      </c>
      <c r="J561" s="10">
        <f t="shared" si="140"/>
        <v>-15.099999999999994</v>
      </c>
      <c r="K561" s="10">
        <f t="shared" si="141"/>
        <v>-23.899999999999991</v>
      </c>
      <c r="L561" s="10">
        <f t="shared" si="142"/>
        <v>-8.7999999999999972</v>
      </c>
      <c r="N561" s="10">
        <f t="shared" si="143"/>
        <v>1.2903846153846152</v>
      </c>
      <c r="O561" s="10">
        <f t="shared" si="144"/>
        <v>1.2037037037037037</v>
      </c>
      <c r="Q561" s="10">
        <f t="shared" si="145"/>
        <v>0.88031968180647702</v>
      </c>
    </row>
    <row r="562" spans="1:25" s="10" customFormat="1" x14ac:dyDescent="0.25">
      <c r="A562" s="10" t="s">
        <v>227</v>
      </c>
      <c r="B562" s="10">
        <v>305</v>
      </c>
      <c r="C562" s="10">
        <v>-65</v>
      </c>
      <c r="D562" s="10">
        <v>-51.4</v>
      </c>
      <c r="E562" s="10">
        <v>-41.5</v>
      </c>
      <c r="J562" s="10">
        <f t="shared" si="140"/>
        <v>-13.600000000000001</v>
      </c>
      <c r="K562" s="10">
        <f t="shared" si="141"/>
        <v>-23.5</v>
      </c>
      <c r="L562" s="10">
        <f t="shared" si="142"/>
        <v>-9.8999999999999986</v>
      </c>
      <c r="N562" s="10">
        <f t="shared" si="143"/>
        <v>1.2645914396887159</v>
      </c>
      <c r="O562" s="10">
        <f t="shared" si="144"/>
        <v>1.2385542168674699</v>
      </c>
      <c r="Q562" s="10">
        <f t="shared" si="145"/>
        <v>0.88925206256113387</v>
      </c>
    </row>
    <row r="563" spans="1:25" s="10" customFormat="1" x14ac:dyDescent="0.25">
      <c r="A563" s="10" t="s">
        <v>227</v>
      </c>
      <c r="B563" s="10">
        <v>381</v>
      </c>
      <c r="C563" s="10">
        <v>-64.400000000000006</v>
      </c>
      <c r="D563" s="10">
        <v>-48</v>
      </c>
      <c r="E563" s="10">
        <v>-42.8</v>
      </c>
      <c r="J563" s="10">
        <f t="shared" si="140"/>
        <v>-16.400000000000006</v>
      </c>
      <c r="K563" s="10">
        <f t="shared" si="141"/>
        <v>-21.600000000000009</v>
      </c>
      <c r="L563" s="10">
        <f t="shared" si="142"/>
        <v>-5.2000000000000028</v>
      </c>
      <c r="N563" s="10">
        <f t="shared" si="143"/>
        <v>1.3416666666666668</v>
      </c>
      <c r="O563" s="10">
        <f t="shared" si="144"/>
        <v>1.1214953271028039</v>
      </c>
      <c r="Q563" s="10">
        <f t="shared" si="145"/>
        <v>0.86333169460343129</v>
      </c>
    </row>
    <row r="564" spans="1:25" s="10" customFormat="1" x14ac:dyDescent="0.25">
      <c r="A564" s="10" t="s">
        <v>227</v>
      </c>
      <c r="B564" s="10">
        <v>404</v>
      </c>
      <c r="C564" s="10">
        <v>-63.2</v>
      </c>
      <c r="D564" s="10">
        <v>-47.7</v>
      </c>
      <c r="E564" s="10">
        <v>-41.2</v>
      </c>
      <c r="J564" s="10">
        <f t="shared" si="140"/>
        <v>-15.5</v>
      </c>
      <c r="K564" s="10">
        <f t="shared" si="141"/>
        <v>-22</v>
      </c>
      <c r="L564" s="10">
        <f t="shared" si="142"/>
        <v>-6.5</v>
      </c>
      <c r="N564" s="10">
        <f t="shared" si="143"/>
        <v>1.3249475890985325</v>
      </c>
      <c r="O564" s="10">
        <f t="shared" si="144"/>
        <v>1.1577669902912622</v>
      </c>
      <c r="Q564" s="10">
        <f t="shared" si="145"/>
        <v>0.86876166780253261</v>
      </c>
    </row>
    <row r="565" spans="1:25" s="10" customFormat="1" x14ac:dyDescent="0.25">
      <c r="A565" s="10" t="s">
        <v>227</v>
      </c>
      <c r="B565" s="10">
        <v>450</v>
      </c>
      <c r="C565" s="10">
        <v>-63</v>
      </c>
      <c r="D565" s="10">
        <v>-44.8</v>
      </c>
      <c r="E565" s="10">
        <v>-41</v>
      </c>
      <c r="J565" s="10">
        <f t="shared" si="140"/>
        <v>-18.200000000000003</v>
      </c>
      <c r="K565" s="10">
        <f t="shared" si="141"/>
        <v>-22</v>
      </c>
      <c r="L565" s="10">
        <f t="shared" si="142"/>
        <v>-3.7999999999999972</v>
      </c>
      <c r="N565" s="10">
        <f t="shared" si="143"/>
        <v>1.40625</v>
      </c>
      <c r="O565" s="10">
        <f t="shared" si="144"/>
        <v>1.0926829268292682</v>
      </c>
      <c r="Q565" s="10">
        <f t="shared" si="145"/>
        <v>0.84327404271156781</v>
      </c>
    </row>
    <row r="566" spans="1:25" s="10" customFormat="1" x14ac:dyDescent="0.25">
      <c r="A566" s="10" t="s">
        <v>227</v>
      </c>
      <c r="B566" s="10">
        <v>490</v>
      </c>
      <c r="C566" s="10">
        <v>-63</v>
      </c>
      <c r="D566" s="10">
        <v>-43.6</v>
      </c>
      <c r="E566" s="10">
        <v>-34.9</v>
      </c>
      <c r="J566" s="10">
        <f t="shared" si="140"/>
        <v>-19.399999999999999</v>
      </c>
      <c r="K566" s="10">
        <f t="shared" si="141"/>
        <v>-28.1</v>
      </c>
      <c r="L566" s="10">
        <f t="shared" si="142"/>
        <v>-8.7000000000000028</v>
      </c>
      <c r="N566" s="10">
        <f t="shared" si="143"/>
        <v>1.4449541284403669</v>
      </c>
      <c r="O566" s="10">
        <f t="shared" si="144"/>
        <v>1.2492836676217767</v>
      </c>
      <c r="Q566" s="10">
        <f t="shared" si="145"/>
        <v>0.83190353531133165</v>
      </c>
    </row>
    <row r="567" spans="1:25" s="10" customFormat="1" x14ac:dyDescent="0.25">
      <c r="A567" s="10" t="s">
        <v>227</v>
      </c>
      <c r="B567" s="10">
        <v>567</v>
      </c>
      <c r="C567" s="10">
        <v>-60.9</v>
      </c>
      <c r="D567" s="10">
        <v>-30.1</v>
      </c>
      <c r="E567" s="10">
        <v>-26.4</v>
      </c>
      <c r="J567" s="10">
        <f t="shared" si="140"/>
        <v>-30.799999999999997</v>
      </c>
      <c r="K567" s="10">
        <f t="shared" si="141"/>
        <v>-34.5</v>
      </c>
      <c r="L567" s="10">
        <f t="shared" si="142"/>
        <v>-3.7000000000000028</v>
      </c>
      <c r="N567" s="10">
        <f t="shared" si="143"/>
        <v>2.0232558139534884</v>
      </c>
      <c r="O567" s="10">
        <f t="shared" si="144"/>
        <v>1.1401515151515154</v>
      </c>
      <c r="Q567" s="10">
        <f t="shared" si="145"/>
        <v>0.70303120383324269</v>
      </c>
      <c r="T567" s="10">
        <v>98</v>
      </c>
      <c r="U567" s="10">
        <v>1.7</v>
      </c>
      <c r="V567" s="10">
        <v>0.2</v>
      </c>
      <c r="W567" s="10">
        <f>T567*V567</f>
        <v>19.600000000000001</v>
      </c>
      <c r="X567" s="10">
        <f>U567*U567</f>
        <v>2.8899999999999997</v>
      </c>
      <c r="Y567" s="10">
        <f>W567/X567</f>
        <v>6.7820069204152258</v>
      </c>
    </row>
    <row r="568" spans="1:25" s="10" customFormat="1" x14ac:dyDescent="0.25">
      <c r="A568" s="10" t="s">
        <v>227</v>
      </c>
      <c r="B568" s="10">
        <v>610</v>
      </c>
      <c r="C568" s="10">
        <v>-57.8</v>
      </c>
      <c r="D568" s="10">
        <v>-30.4</v>
      </c>
      <c r="E568" s="10">
        <v>-23.4</v>
      </c>
      <c r="J568" s="10">
        <f t="shared" si="140"/>
        <v>-27.4</v>
      </c>
      <c r="K568" s="10">
        <f t="shared" si="141"/>
        <v>-34.4</v>
      </c>
      <c r="L568" s="10">
        <f t="shared" si="142"/>
        <v>-7</v>
      </c>
      <c r="N568" s="10">
        <f t="shared" si="143"/>
        <v>1.9013157894736843</v>
      </c>
      <c r="O568" s="10">
        <f t="shared" si="144"/>
        <v>1.2991452991452992</v>
      </c>
      <c r="Q568" s="10">
        <f t="shared" si="145"/>
        <v>0.72522517681987952</v>
      </c>
      <c r="T568" s="10">
        <v>92.4</v>
      </c>
      <c r="U568" s="10">
        <v>1.6</v>
      </c>
      <c r="V568" s="10">
        <v>0.9</v>
      </c>
      <c r="W568" s="10">
        <f t="shared" ref="W568:W569" si="146">T568*V568</f>
        <v>83.160000000000011</v>
      </c>
      <c r="X568" s="10">
        <f t="shared" ref="X568:X569" si="147">U568*U568</f>
        <v>2.5600000000000005</v>
      </c>
      <c r="Y568" s="10">
        <f t="shared" ref="Y568:Y569" si="148">W568/X568</f>
        <v>32.484375</v>
      </c>
    </row>
    <row r="569" spans="1:25" s="10" customFormat="1" x14ac:dyDescent="0.25">
      <c r="A569" s="10" t="s">
        <v>227</v>
      </c>
      <c r="B569" s="10">
        <v>650</v>
      </c>
      <c r="C569" s="10">
        <v>-57</v>
      </c>
      <c r="D569" s="10">
        <v>-31.6</v>
      </c>
      <c r="E569" s="10">
        <v>-23.8</v>
      </c>
      <c r="J569" s="10">
        <f t="shared" si="140"/>
        <v>-25.4</v>
      </c>
      <c r="K569" s="10">
        <f t="shared" si="141"/>
        <v>-33.200000000000003</v>
      </c>
      <c r="L569" s="10">
        <f t="shared" si="142"/>
        <v>-7.8000000000000007</v>
      </c>
      <c r="N569" s="10">
        <f t="shared" si="143"/>
        <v>1.8037974683544302</v>
      </c>
      <c r="O569" s="10">
        <f t="shared" si="144"/>
        <v>1.3277310924369747</v>
      </c>
      <c r="Q569" s="10">
        <f t="shared" si="145"/>
        <v>0.74457099386981274</v>
      </c>
      <c r="T569" s="10">
        <v>93.8</v>
      </c>
      <c r="U569" s="10">
        <v>4</v>
      </c>
      <c r="V569" s="10">
        <v>0.6</v>
      </c>
      <c r="W569" s="10">
        <f t="shared" si="146"/>
        <v>56.279999999999994</v>
      </c>
      <c r="X569" s="10">
        <f t="shared" si="147"/>
        <v>16</v>
      </c>
      <c r="Y569" s="10">
        <f t="shared" si="148"/>
        <v>3.5174999999999996</v>
      </c>
    </row>
    <row r="570" spans="1:25" s="53" customFormat="1" x14ac:dyDescent="0.25">
      <c r="A570" s="53" t="s">
        <v>521</v>
      </c>
      <c r="B570" s="53" t="s">
        <v>522</v>
      </c>
      <c r="C570" s="53">
        <v>-34.9</v>
      </c>
      <c r="D570" s="53">
        <v>-32.200000000000003</v>
      </c>
      <c r="E570" s="53">
        <v>-28.4</v>
      </c>
      <c r="J570" s="53">
        <f t="shared" si="140"/>
        <v>-2.6999999999999957</v>
      </c>
      <c r="K570" s="53">
        <f t="shared" si="141"/>
        <v>-6.5</v>
      </c>
      <c r="L570" s="53">
        <f t="shared" si="142"/>
        <v>-3.8000000000000043</v>
      </c>
    </row>
    <row r="571" spans="1:25" s="53" customFormat="1" x14ac:dyDescent="0.25">
      <c r="A571" s="53" t="s">
        <v>521</v>
      </c>
      <c r="B571" s="53" t="s">
        <v>522</v>
      </c>
      <c r="C571" s="53">
        <v>-35.1</v>
      </c>
      <c r="D571" s="53">
        <v>-33.6</v>
      </c>
      <c r="E571" s="53">
        <v>-28.1</v>
      </c>
      <c r="J571" s="53">
        <f t="shared" si="140"/>
        <v>-1.5</v>
      </c>
      <c r="K571" s="53">
        <f t="shared" si="141"/>
        <v>-7</v>
      </c>
      <c r="L571" s="53">
        <f t="shared" si="142"/>
        <v>-5.5</v>
      </c>
    </row>
    <row r="572" spans="1:25" s="53" customFormat="1" x14ac:dyDescent="0.25">
      <c r="A572" s="53" t="s">
        <v>521</v>
      </c>
      <c r="B572" s="53" t="s">
        <v>522</v>
      </c>
      <c r="C572" s="53">
        <v>-34.5</v>
      </c>
      <c r="D572" s="53">
        <v>-34.9</v>
      </c>
      <c r="E572" s="53">
        <v>-29.6</v>
      </c>
      <c r="J572" s="53">
        <f t="shared" si="140"/>
        <v>0.39999999999999858</v>
      </c>
      <c r="K572" s="53">
        <f t="shared" si="141"/>
        <v>-4.8999999999999986</v>
      </c>
      <c r="L572" s="53">
        <f t="shared" si="142"/>
        <v>-5.2999999999999972</v>
      </c>
    </row>
    <row r="573" spans="1:25" s="53" customFormat="1" x14ac:dyDescent="0.25">
      <c r="A573" s="53" t="s">
        <v>521</v>
      </c>
      <c r="B573" s="53" t="s">
        <v>522</v>
      </c>
      <c r="C573" s="53">
        <v>-34.6</v>
      </c>
      <c r="D573" s="53">
        <v>-34.9</v>
      </c>
      <c r="E573" s="53">
        <v>-28.4</v>
      </c>
      <c r="J573" s="53">
        <f t="shared" si="140"/>
        <v>0.29999999999999716</v>
      </c>
      <c r="K573" s="53">
        <f t="shared" si="141"/>
        <v>-6.2000000000000028</v>
      </c>
      <c r="L573" s="53">
        <f t="shared" si="142"/>
        <v>-6.5</v>
      </c>
    </row>
    <row r="574" spans="1:25" s="53" customFormat="1" x14ac:dyDescent="0.25">
      <c r="A574" s="53" t="s">
        <v>521</v>
      </c>
      <c r="B574" s="53" t="s">
        <v>522</v>
      </c>
      <c r="C574" s="53">
        <v>-34.9</v>
      </c>
      <c r="D574" s="53">
        <v>-33.200000000000003</v>
      </c>
      <c r="E574" s="53">
        <v>-30.7</v>
      </c>
      <c r="J574" s="53">
        <f t="shared" si="140"/>
        <v>-1.6999999999999957</v>
      </c>
      <c r="K574" s="53">
        <f t="shared" si="141"/>
        <v>-4.1999999999999993</v>
      </c>
      <c r="L574" s="53">
        <f t="shared" si="142"/>
        <v>-2.5000000000000036</v>
      </c>
    </row>
    <row r="575" spans="1:25" s="53" customFormat="1" x14ac:dyDescent="0.25">
      <c r="A575" s="53" t="s">
        <v>521</v>
      </c>
      <c r="B575" s="53" t="s">
        <v>522</v>
      </c>
      <c r="C575" s="53">
        <v>-35.200000000000003</v>
      </c>
      <c r="D575" s="53">
        <v>-34</v>
      </c>
      <c r="E575" s="53">
        <v>-31</v>
      </c>
      <c r="J575" s="53">
        <f t="shared" si="140"/>
        <v>-1.2000000000000028</v>
      </c>
      <c r="K575" s="53">
        <f t="shared" si="141"/>
        <v>-4.2000000000000028</v>
      </c>
      <c r="L575" s="53">
        <f t="shared" si="142"/>
        <v>-3</v>
      </c>
    </row>
    <row r="576" spans="1:25" s="53" customFormat="1" x14ac:dyDescent="0.25">
      <c r="A576" s="53" t="s">
        <v>521</v>
      </c>
      <c r="B576" s="53" t="s">
        <v>522</v>
      </c>
      <c r="C576" s="53">
        <v>-35.299999999999997</v>
      </c>
      <c r="D576" s="53">
        <v>-35.299999999999997</v>
      </c>
      <c r="E576" s="53">
        <v>-31.4</v>
      </c>
      <c r="J576" s="53">
        <f t="shared" si="140"/>
        <v>0</v>
      </c>
      <c r="K576" s="53">
        <f t="shared" si="141"/>
        <v>-3.8999999999999986</v>
      </c>
      <c r="L576" s="53">
        <f t="shared" si="142"/>
        <v>-3.8999999999999986</v>
      </c>
    </row>
    <row r="577" spans="1:12" s="53" customFormat="1" x14ac:dyDescent="0.25">
      <c r="A577" s="53" t="s">
        <v>521</v>
      </c>
      <c r="B577" s="53" t="s">
        <v>522</v>
      </c>
      <c r="C577" s="53">
        <v>-35.200000000000003</v>
      </c>
      <c r="D577" s="53">
        <v>-34.6</v>
      </c>
      <c r="E577" s="53">
        <v>-30.7</v>
      </c>
      <c r="J577" s="53">
        <f t="shared" si="140"/>
        <v>-0.60000000000000142</v>
      </c>
      <c r="K577" s="53">
        <f t="shared" si="141"/>
        <v>-4.5000000000000036</v>
      </c>
      <c r="L577" s="53">
        <f t="shared" si="142"/>
        <v>-3.9000000000000021</v>
      </c>
    </row>
    <row r="578" spans="1:12" s="53" customFormat="1" x14ac:dyDescent="0.25">
      <c r="A578" s="53" t="s">
        <v>521</v>
      </c>
      <c r="B578" s="53" t="s">
        <v>522</v>
      </c>
      <c r="C578" s="53">
        <v>-34.5</v>
      </c>
      <c r="D578" s="53">
        <v>-33.6</v>
      </c>
      <c r="E578" s="53">
        <v>-31.2</v>
      </c>
      <c r="J578" s="53">
        <f t="shared" si="140"/>
        <v>-0.89999999999999858</v>
      </c>
      <c r="K578" s="53">
        <f t="shared" si="141"/>
        <v>-3.3000000000000007</v>
      </c>
      <c r="L578" s="53">
        <f t="shared" si="142"/>
        <v>-2.4000000000000021</v>
      </c>
    </row>
    <row r="579" spans="1:12" s="53" customFormat="1" x14ac:dyDescent="0.25">
      <c r="A579" s="53" t="s">
        <v>521</v>
      </c>
      <c r="B579" s="53" t="s">
        <v>522</v>
      </c>
      <c r="C579" s="53">
        <v>-35.4</v>
      </c>
      <c r="D579" s="53">
        <v>-33.700000000000003</v>
      </c>
      <c r="E579" s="53">
        <v>-31</v>
      </c>
      <c r="J579" s="53">
        <f t="shared" si="140"/>
        <v>-1.6999999999999957</v>
      </c>
      <c r="K579" s="53">
        <f t="shared" si="141"/>
        <v>-4.3999999999999986</v>
      </c>
      <c r="L579" s="53">
        <f t="shared" si="142"/>
        <v>-2.7000000000000028</v>
      </c>
    </row>
    <row r="580" spans="1:12" s="53" customFormat="1" x14ac:dyDescent="0.25">
      <c r="A580" s="53" t="s">
        <v>521</v>
      </c>
      <c r="B580" s="53" t="s">
        <v>522</v>
      </c>
      <c r="C580" s="53">
        <v>-35.5</v>
      </c>
      <c r="D580" s="53">
        <v>-35</v>
      </c>
      <c r="E580" s="53">
        <v>-31.2</v>
      </c>
      <c r="J580" s="53">
        <f t="shared" si="140"/>
        <v>-0.5</v>
      </c>
      <c r="K580" s="53">
        <f t="shared" si="141"/>
        <v>-4.3000000000000007</v>
      </c>
      <c r="L580" s="53">
        <f t="shared" si="142"/>
        <v>-3.8000000000000007</v>
      </c>
    </row>
    <row r="581" spans="1:12" s="53" customFormat="1" x14ac:dyDescent="0.25">
      <c r="A581" s="53" t="s">
        <v>521</v>
      </c>
      <c r="B581" s="53" t="s">
        <v>522</v>
      </c>
      <c r="C581" s="53">
        <v>-34.799999999999997</v>
      </c>
      <c r="D581" s="53">
        <v>-35.4</v>
      </c>
      <c r="E581" s="53">
        <v>-31.7</v>
      </c>
      <c r="J581" s="53">
        <f t="shared" si="140"/>
        <v>0.60000000000000142</v>
      </c>
      <c r="K581" s="53">
        <f t="shared" si="141"/>
        <v>-3.0999999999999979</v>
      </c>
      <c r="L581" s="53">
        <f t="shared" si="142"/>
        <v>-3.6999999999999993</v>
      </c>
    </row>
    <row r="582" spans="1:12" s="53" customFormat="1" x14ac:dyDescent="0.25">
      <c r="A582" s="53" t="s">
        <v>521</v>
      </c>
      <c r="B582" s="53" t="s">
        <v>522</v>
      </c>
      <c r="C582" s="53">
        <v>-34.6</v>
      </c>
      <c r="D582" s="53">
        <v>-34.6</v>
      </c>
      <c r="E582" s="53">
        <v>-30.5</v>
      </c>
      <c r="J582" s="53">
        <f t="shared" si="140"/>
        <v>0</v>
      </c>
      <c r="K582" s="53">
        <f t="shared" si="141"/>
        <v>-4.1000000000000014</v>
      </c>
      <c r="L582" s="53">
        <f t="shared" si="142"/>
        <v>-4.1000000000000014</v>
      </c>
    </row>
    <row r="583" spans="1:12" s="53" customFormat="1" x14ac:dyDescent="0.25">
      <c r="A583" s="53" t="s">
        <v>521</v>
      </c>
      <c r="B583" s="53" t="s">
        <v>522</v>
      </c>
      <c r="C583" s="53">
        <v>-35</v>
      </c>
      <c r="D583" s="53">
        <v>-35.1</v>
      </c>
      <c r="E583" s="53">
        <v>-38.1</v>
      </c>
      <c r="J583" s="53">
        <f t="shared" si="140"/>
        <v>0.10000000000000142</v>
      </c>
      <c r="K583" s="53">
        <f t="shared" si="141"/>
        <v>3.1000000000000014</v>
      </c>
      <c r="L583" s="53">
        <f t="shared" si="142"/>
        <v>3</v>
      </c>
    </row>
    <row r="584" spans="1:12" s="53" customFormat="1" x14ac:dyDescent="0.25">
      <c r="A584" s="53" t="s">
        <v>521</v>
      </c>
      <c r="B584" s="53" t="s">
        <v>523</v>
      </c>
      <c r="C584" s="53">
        <v>-26.97</v>
      </c>
      <c r="D584" s="53">
        <v>-32.58</v>
      </c>
      <c r="E584" s="53">
        <v>-36.57</v>
      </c>
      <c r="J584" s="53">
        <f t="shared" si="140"/>
        <v>5.6099999999999994</v>
      </c>
      <c r="K584" s="53">
        <f t="shared" si="141"/>
        <v>9.6000000000000014</v>
      </c>
      <c r="L584" s="53">
        <f t="shared" si="142"/>
        <v>3.990000000000002</v>
      </c>
    </row>
    <row r="585" spans="1:12" s="53" customFormat="1" x14ac:dyDescent="0.25">
      <c r="A585" s="53" t="s">
        <v>521</v>
      </c>
      <c r="B585" s="53" t="s">
        <v>524</v>
      </c>
      <c r="C585" s="53">
        <v>-34.700000000000003</v>
      </c>
      <c r="D585" s="53">
        <v>-35.700000000000003</v>
      </c>
      <c r="E585" s="53">
        <v>-37.200000000000003</v>
      </c>
      <c r="J585" s="53">
        <f t="shared" si="140"/>
        <v>1</v>
      </c>
      <c r="K585" s="53">
        <f t="shared" si="141"/>
        <v>2.5</v>
      </c>
      <c r="L585" s="53">
        <f t="shared" si="142"/>
        <v>1.5</v>
      </c>
    </row>
    <row r="586" spans="1:12" s="53" customFormat="1" x14ac:dyDescent="0.25">
      <c r="A586" s="53" t="s">
        <v>521</v>
      </c>
      <c r="B586" s="53" t="s">
        <v>524</v>
      </c>
      <c r="C586" s="53">
        <v>-36.4</v>
      </c>
      <c r="D586" s="53">
        <v>-35.700000000000003</v>
      </c>
      <c r="E586" s="53">
        <v>-35.799999999999997</v>
      </c>
      <c r="J586" s="53">
        <f t="shared" ref="J586:J587" si="149">C586-D586</f>
        <v>-0.69999999999999574</v>
      </c>
      <c r="K586" s="53">
        <f t="shared" ref="K586:K606" si="150">C586-E586</f>
        <v>-0.60000000000000142</v>
      </c>
      <c r="L586" s="53">
        <f t="shared" ref="L586:L606" si="151">D586-E586</f>
        <v>9.9999999999994316E-2</v>
      </c>
    </row>
    <row r="587" spans="1:12" s="53" customFormat="1" x14ac:dyDescent="0.25">
      <c r="A587" s="53" t="s">
        <v>521</v>
      </c>
      <c r="B587" s="53" t="s">
        <v>524</v>
      </c>
      <c r="C587" s="53">
        <v>-36</v>
      </c>
      <c r="D587" s="53">
        <v>-35.6</v>
      </c>
      <c r="E587" s="53">
        <v>-37.799999999999997</v>
      </c>
      <c r="J587" s="53">
        <f t="shared" si="149"/>
        <v>-0.39999999999999858</v>
      </c>
      <c r="K587" s="53">
        <f t="shared" si="150"/>
        <v>1.7999999999999972</v>
      </c>
      <c r="L587" s="53">
        <f t="shared" si="151"/>
        <v>2.1999999999999957</v>
      </c>
    </row>
    <row r="588" spans="1:12" s="53" customFormat="1" x14ac:dyDescent="0.25">
      <c r="A588" s="53" t="s">
        <v>521</v>
      </c>
      <c r="B588" s="53" t="s">
        <v>525</v>
      </c>
      <c r="C588" s="53">
        <v>-35.799999999999997</v>
      </c>
      <c r="D588" s="53">
        <v>-32.6</v>
      </c>
      <c r="E588" s="53">
        <v>-33</v>
      </c>
      <c r="J588" s="53">
        <f>C588-D588</f>
        <v>-3.1999999999999957</v>
      </c>
      <c r="K588" s="53">
        <f t="shared" si="150"/>
        <v>-2.7999999999999972</v>
      </c>
      <c r="L588" s="53">
        <f t="shared" si="151"/>
        <v>0.39999999999999858</v>
      </c>
    </row>
    <row r="589" spans="1:12" s="53" customFormat="1" x14ac:dyDescent="0.25">
      <c r="A589" s="53" t="s">
        <v>521</v>
      </c>
      <c r="B589" s="53" t="s">
        <v>525</v>
      </c>
      <c r="C589" s="53">
        <v>-35.9</v>
      </c>
      <c r="D589" s="53">
        <v>-35.299999999999997</v>
      </c>
      <c r="E589" s="53">
        <v>-30.9</v>
      </c>
      <c r="J589" s="53">
        <f t="shared" ref="J589:J590" si="152">C589-D589</f>
        <v>-0.60000000000000142</v>
      </c>
      <c r="K589" s="53">
        <f t="shared" si="150"/>
        <v>-5</v>
      </c>
      <c r="L589" s="53">
        <f t="shared" si="151"/>
        <v>-4.3999999999999986</v>
      </c>
    </row>
    <row r="590" spans="1:12" s="53" customFormat="1" x14ac:dyDescent="0.25">
      <c r="A590" s="53" t="s">
        <v>521</v>
      </c>
      <c r="B590" s="53" t="s">
        <v>525</v>
      </c>
      <c r="C590" s="53">
        <v>-36</v>
      </c>
      <c r="D590" s="53">
        <v>-36.299999999999997</v>
      </c>
      <c r="E590" s="53">
        <v>-36.799999999999997</v>
      </c>
      <c r="J590" s="53">
        <f t="shared" si="152"/>
        <v>0.29999999999999716</v>
      </c>
      <c r="K590" s="53">
        <f t="shared" si="150"/>
        <v>0.79999999999999716</v>
      </c>
      <c r="L590" s="53">
        <f t="shared" si="151"/>
        <v>0.5</v>
      </c>
    </row>
    <row r="591" spans="1:12" s="53" customFormat="1" x14ac:dyDescent="0.25">
      <c r="A591" s="53" t="s">
        <v>521</v>
      </c>
      <c r="B591" s="53" t="s">
        <v>526</v>
      </c>
      <c r="C591" s="53">
        <v>-31.3</v>
      </c>
      <c r="D591" s="53">
        <v>-34.700000000000003</v>
      </c>
      <c r="E591" s="53">
        <v>-37.1</v>
      </c>
      <c r="J591" s="53">
        <f>C591-D591</f>
        <v>3.4000000000000021</v>
      </c>
      <c r="K591" s="53">
        <f t="shared" si="150"/>
        <v>5.8000000000000007</v>
      </c>
      <c r="L591" s="53">
        <f t="shared" si="151"/>
        <v>2.3999999999999986</v>
      </c>
    </row>
    <row r="592" spans="1:12" s="53" customFormat="1" x14ac:dyDescent="0.25">
      <c r="A592" s="53" t="s">
        <v>521</v>
      </c>
      <c r="B592" s="53" t="s">
        <v>526</v>
      </c>
      <c r="C592" s="53">
        <v>-32.1</v>
      </c>
      <c r="D592" s="53">
        <v>-32.700000000000003</v>
      </c>
      <c r="E592" s="53">
        <v>-41.9</v>
      </c>
      <c r="J592" s="53">
        <f t="shared" ref="J592:J606" si="153">C592-D592</f>
        <v>0.60000000000000142</v>
      </c>
      <c r="K592" s="53">
        <f t="shared" si="150"/>
        <v>9.7999999999999972</v>
      </c>
      <c r="L592" s="53">
        <f t="shared" si="151"/>
        <v>9.1999999999999957</v>
      </c>
    </row>
    <row r="593" spans="1:17" s="53" customFormat="1" x14ac:dyDescent="0.25">
      <c r="A593" s="53" t="s">
        <v>521</v>
      </c>
      <c r="B593" s="53" t="s">
        <v>526</v>
      </c>
      <c r="C593" s="53">
        <v>-31.9</v>
      </c>
      <c r="D593" s="53">
        <v>-30.8</v>
      </c>
      <c r="E593" s="53">
        <v>-37.1</v>
      </c>
      <c r="J593" s="53">
        <f t="shared" si="153"/>
        <v>-1.0999999999999979</v>
      </c>
      <c r="K593" s="53">
        <f t="shared" si="150"/>
        <v>5.2000000000000028</v>
      </c>
      <c r="L593" s="53">
        <f t="shared" si="151"/>
        <v>6.3000000000000007</v>
      </c>
    </row>
    <row r="594" spans="1:17" s="53" customFormat="1" x14ac:dyDescent="0.25">
      <c r="A594" s="53" t="s">
        <v>521</v>
      </c>
      <c r="B594" s="53" t="s">
        <v>527</v>
      </c>
      <c r="C594" s="53">
        <v>-35.200000000000003</v>
      </c>
      <c r="D594" s="53">
        <v>-33.700000000000003</v>
      </c>
      <c r="E594" s="53">
        <v>-40.6</v>
      </c>
      <c r="J594" s="53">
        <f t="shared" si="153"/>
        <v>-1.5</v>
      </c>
      <c r="K594" s="53">
        <f t="shared" si="150"/>
        <v>5.3999999999999986</v>
      </c>
      <c r="L594" s="53">
        <f t="shared" si="151"/>
        <v>6.8999999999999986</v>
      </c>
    </row>
    <row r="595" spans="1:17" s="53" customFormat="1" x14ac:dyDescent="0.25">
      <c r="A595" s="53" t="s">
        <v>521</v>
      </c>
      <c r="B595" s="53" t="s">
        <v>527</v>
      </c>
      <c r="C595" s="53">
        <v>-35.1</v>
      </c>
      <c r="D595" s="53">
        <v>-34.6</v>
      </c>
      <c r="E595" s="53">
        <v>-43.4</v>
      </c>
      <c r="J595" s="53">
        <f t="shared" si="153"/>
        <v>-0.5</v>
      </c>
      <c r="K595" s="53">
        <f t="shared" si="150"/>
        <v>8.2999999999999972</v>
      </c>
      <c r="L595" s="53">
        <f t="shared" si="151"/>
        <v>8.7999999999999972</v>
      </c>
    </row>
    <row r="596" spans="1:17" s="53" customFormat="1" x14ac:dyDescent="0.25">
      <c r="A596" s="53" t="s">
        <v>521</v>
      </c>
      <c r="B596" s="53" t="s">
        <v>527</v>
      </c>
      <c r="C596" s="53">
        <v>-35.6</v>
      </c>
      <c r="D596" s="53">
        <v>-34.700000000000003</v>
      </c>
      <c r="E596" s="53">
        <v>-39</v>
      </c>
      <c r="J596" s="53">
        <f t="shared" si="153"/>
        <v>-0.89999999999999858</v>
      </c>
      <c r="K596" s="53">
        <f t="shared" si="150"/>
        <v>3.3999999999999986</v>
      </c>
      <c r="L596" s="53">
        <f t="shared" si="151"/>
        <v>4.2999999999999972</v>
      </c>
    </row>
    <row r="597" spans="1:17" s="53" customFormat="1" x14ac:dyDescent="0.25">
      <c r="A597" s="53" t="s">
        <v>529</v>
      </c>
      <c r="B597" s="53" t="s">
        <v>528</v>
      </c>
      <c r="C597" s="53">
        <v>-33.6</v>
      </c>
      <c r="D597" s="53">
        <v>-34.700000000000003</v>
      </c>
      <c r="E597" s="53">
        <v>-37.9</v>
      </c>
      <c r="J597" s="53">
        <f t="shared" si="153"/>
        <v>1.1000000000000014</v>
      </c>
      <c r="K597" s="53">
        <f t="shared" si="150"/>
        <v>4.2999999999999972</v>
      </c>
      <c r="L597" s="53">
        <f t="shared" si="151"/>
        <v>3.1999999999999957</v>
      </c>
    </row>
    <row r="598" spans="1:17" s="52" customFormat="1" x14ac:dyDescent="0.25">
      <c r="A598" s="52" t="s">
        <v>531</v>
      </c>
      <c r="B598" s="52" t="s">
        <v>532</v>
      </c>
      <c r="C598" s="52">
        <v>-40.1</v>
      </c>
      <c r="D598" s="52">
        <v>-30.9</v>
      </c>
      <c r="E598" s="52">
        <v>-27.3</v>
      </c>
      <c r="J598" s="52">
        <f t="shared" si="153"/>
        <v>-9.2000000000000028</v>
      </c>
      <c r="K598" s="52">
        <f t="shared" si="150"/>
        <v>-12.8</v>
      </c>
      <c r="L598" s="52">
        <f t="shared" si="151"/>
        <v>-3.5999999999999979</v>
      </c>
    </row>
    <row r="599" spans="1:17" s="52" customFormat="1" x14ac:dyDescent="0.25">
      <c r="C599" s="52">
        <v>-44.8</v>
      </c>
      <c r="D599" s="52">
        <v>-35.700000000000003</v>
      </c>
      <c r="E599" s="52">
        <v>-33.6</v>
      </c>
      <c r="J599" s="52">
        <f t="shared" si="153"/>
        <v>-9.0999999999999943</v>
      </c>
      <c r="K599" s="52">
        <f t="shared" si="150"/>
        <v>-11.199999999999996</v>
      </c>
      <c r="L599" s="52">
        <f t="shared" si="151"/>
        <v>-2.1000000000000014</v>
      </c>
    </row>
    <row r="600" spans="1:17" s="52" customFormat="1" x14ac:dyDescent="0.25">
      <c r="C600" s="52">
        <v>-42.1</v>
      </c>
      <c r="D600" s="52">
        <v>-34.4</v>
      </c>
      <c r="E600" s="52">
        <v>-31</v>
      </c>
      <c r="J600" s="52">
        <f t="shared" si="153"/>
        <v>-7.7000000000000028</v>
      </c>
      <c r="K600" s="52">
        <f t="shared" si="150"/>
        <v>-11.100000000000001</v>
      </c>
      <c r="L600" s="52">
        <f t="shared" si="151"/>
        <v>-3.3999999999999986</v>
      </c>
    </row>
    <row r="601" spans="1:17" s="52" customFormat="1" x14ac:dyDescent="0.25">
      <c r="C601" s="52">
        <v>-42.9</v>
      </c>
      <c r="D601" s="52">
        <v>-34.200000000000003</v>
      </c>
      <c r="E601" s="52">
        <v>-30.5</v>
      </c>
      <c r="J601" s="52">
        <f t="shared" si="153"/>
        <v>-8.6999999999999957</v>
      </c>
      <c r="K601" s="52">
        <f t="shared" si="150"/>
        <v>-12.399999999999999</v>
      </c>
      <c r="L601" s="52">
        <f t="shared" si="151"/>
        <v>-3.7000000000000028</v>
      </c>
    </row>
    <row r="602" spans="1:17" s="52" customFormat="1" x14ac:dyDescent="0.25">
      <c r="C602" s="52">
        <v>-41.6</v>
      </c>
      <c r="D602" s="52">
        <v>-37.1</v>
      </c>
      <c r="E602" s="52">
        <v>-34.5</v>
      </c>
      <c r="J602" s="52">
        <f t="shared" si="153"/>
        <v>-4.5</v>
      </c>
      <c r="K602" s="52">
        <f t="shared" si="150"/>
        <v>-7.1000000000000014</v>
      </c>
      <c r="L602" s="52">
        <f t="shared" si="151"/>
        <v>-2.6000000000000014</v>
      </c>
    </row>
    <row r="603" spans="1:17" s="52" customFormat="1" x14ac:dyDescent="0.25">
      <c r="C603" s="52">
        <v>-42</v>
      </c>
      <c r="D603" s="52">
        <v>-33.299999999999997</v>
      </c>
      <c r="E603" s="52">
        <v>-30.5</v>
      </c>
      <c r="J603" s="52">
        <f t="shared" si="153"/>
        <v>-8.7000000000000028</v>
      </c>
      <c r="K603" s="52">
        <f t="shared" si="150"/>
        <v>-11.5</v>
      </c>
      <c r="L603" s="52">
        <f t="shared" si="151"/>
        <v>-2.7999999999999972</v>
      </c>
    </row>
    <row r="604" spans="1:17" s="52" customFormat="1" x14ac:dyDescent="0.25">
      <c r="C604" s="52">
        <v>-47.2</v>
      </c>
      <c r="D604" s="52">
        <v>-41.8</v>
      </c>
      <c r="E604" s="52">
        <v>-37.799999999999997</v>
      </c>
      <c r="J604" s="52">
        <f t="shared" si="153"/>
        <v>-5.4000000000000057</v>
      </c>
      <c r="K604" s="52">
        <f t="shared" si="150"/>
        <v>-9.4000000000000057</v>
      </c>
      <c r="L604" s="52">
        <f t="shared" si="151"/>
        <v>-4</v>
      </c>
    </row>
    <row r="605" spans="1:17" s="52" customFormat="1" x14ac:dyDescent="0.25">
      <c r="C605" s="52">
        <v>-40.799999999999997</v>
      </c>
      <c r="D605" s="52">
        <v>-30.2</v>
      </c>
      <c r="E605" s="52">
        <v>-27.2</v>
      </c>
      <c r="J605" s="52">
        <f t="shared" si="153"/>
        <v>-10.599999999999998</v>
      </c>
      <c r="K605" s="52">
        <f t="shared" si="150"/>
        <v>-13.599999999999998</v>
      </c>
      <c r="L605" s="52">
        <f t="shared" si="151"/>
        <v>-3</v>
      </c>
    </row>
    <row r="606" spans="1:17" s="52" customFormat="1" x14ac:dyDescent="0.25">
      <c r="C606" s="52">
        <v>-37.1</v>
      </c>
      <c r="D606" s="52">
        <v>-25.5</v>
      </c>
      <c r="E606" s="52">
        <v>-24.2</v>
      </c>
      <c r="J606" s="52">
        <f t="shared" si="153"/>
        <v>-11.600000000000001</v>
      </c>
      <c r="K606" s="52">
        <f t="shared" si="150"/>
        <v>-12.900000000000002</v>
      </c>
      <c r="L606" s="52">
        <f t="shared" si="151"/>
        <v>-1.3000000000000007</v>
      </c>
    </row>
    <row r="607" spans="1:17" s="56" customFormat="1" x14ac:dyDescent="0.25">
      <c r="A607" s="56" t="s">
        <v>219</v>
      </c>
      <c r="B607" s="56" t="s">
        <v>184</v>
      </c>
      <c r="C607" s="56">
        <v>-40.4</v>
      </c>
      <c r="D607" s="56">
        <v>-28.6</v>
      </c>
      <c r="E607" s="56">
        <v>-29.8</v>
      </c>
      <c r="G607" s="56" t="s">
        <v>239</v>
      </c>
      <c r="J607" s="56">
        <f t="shared" ref="J607:J638" si="154">C607-D607</f>
        <v>-11.799999999999997</v>
      </c>
      <c r="K607" s="56">
        <f t="shared" ref="K607:K638" si="155">C607-E607</f>
        <v>-10.599999999999998</v>
      </c>
      <c r="L607" s="56">
        <f t="shared" ref="L607:L638" si="156">D607-E607</f>
        <v>1.1999999999999993</v>
      </c>
      <c r="M607" s="56">
        <f t="shared" ref="M607:M644" si="157">D608-C607</f>
        <v>5.6000000000000014</v>
      </c>
      <c r="N607" s="56">
        <f t="shared" ref="N607:O613" si="158">C607/D607</f>
        <v>1.4125874125874125</v>
      </c>
      <c r="O607" s="56">
        <f t="shared" si="158"/>
        <v>0.95973154362416113</v>
      </c>
      <c r="P607" s="56" t="s">
        <v>239</v>
      </c>
      <c r="Q607" s="47">
        <f t="shared" ref="Q607:Q638" si="159">SQRT(D607/C607)</f>
        <v>0.84138028980907797</v>
      </c>
    </row>
    <row r="608" spans="1:17" s="56" customFormat="1" x14ac:dyDescent="0.25">
      <c r="A608" s="56" t="s">
        <v>219</v>
      </c>
      <c r="B608" s="56" t="s">
        <v>185</v>
      </c>
      <c r="C608" s="56">
        <v>-56.3</v>
      </c>
      <c r="D608" s="56">
        <v>-34.799999999999997</v>
      </c>
      <c r="E608" s="56">
        <v>-28.7</v>
      </c>
      <c r="G608" s="56" t="s">
        <v>239</v>
      </c>
      <c r="J608" s="56">
        <f t="shared" si="154"/>
        <v>-21.5</v>
      </c>
      <c r="K608" s="56">
        <f t="shared" si="155"/>
        <v>-27.599999999999998</v>
      </c>
      <c r="L608" s="56">
        <f t="shared" si="156"/>
        <v>-6.0999999999999979</v>
      </c>
      <c r="M608" s="56">
        <f t="shared" si="157"/>
        <v>20.699999999999996</v>
      </c>
      <c r="N608" s="56">
        <f t="shared" si="158"/>
        <v>1.617816091954023</v>
      </c>
      <c r="O608" s="56">
        <f t="shared" si="158"/>
        <v>1.2125435540069687</v>
      </c>
      <c r="P608" s="56" t="s">
        <v>240</v>
      </c>
      <c r="Q608" s="47">
        <f t="shared" si="159"/>
        <v>0.78620431767426879</v>
      </c>
    </row>
    <row r="609" spans="1:17" s="56" customFormat="1" x14ac:dyDescent="0.25">
      <c r="A609" s="56" t="s">
        <v>219</v>
      </c>
      <c r="B609" s="56" t="s">
        <v>186</v>
      </c>
      <c r="C609" s="56">
        <v>-55.5</v>
      </c>
      <c r="D609" s="56">
        <v>-35.6</v>
      </c>
      <c r="E609" s="56">
        <v>-28.6</v>
      </c>
      <c r="G609" s="56" t="s">
        <v>239</v>
      </c>
      <c r="J609" s="56">
        <f t="shared" si="154"/>
        <v>-19.899999999999999</v>
      </c>
      <c r="K609" s="56">
        <f t="shared" si="155"/>
        <v>-26.9</v>
      </c>
      <c r="L609" s="56">
        <f t="shared" si="156"/>
        <v>-7</v>
      </c>
      <c r="M609" s="56">
        <f t="shared" si="157"/>
        <v>19.299999999999997</v>
      </c>
      <c r="N609" s="56">
        <f t="shared" si="158"/>
        <v>1.5589887640449438</v>
      </c>
      <c r="O609" s="56">
        <f t="shared" si="158"/>
        <v>1.2447552447552448</v>
      </c>
      <c r="P609" s="56" t="s">
        <v>241</v>
      </c>
      <c r="Q609" s="47">
        <f t="shared" si="159"/>
        <v>0.80090039420732051</v>
      </c>
    </row>
    <row r="610" spans="1:17" s="56" customFormat="1" x14ac:dyDescent="0.25">
      <c r="A610" s="56" t="s">
        <v>219</v>
      </c>
      <c r="B610" s="56" t="s">
        <v>187</v>
      </c>
      <c r="C610" s="56">
        <v>-55.7</v>
      </c>
      <c r="D610" s="56">
        <v>-36.200000000000003</v>
      </c>
      <c r="E610" s="56">
        <v>-28</v>
      </c>
      <c r="G610" s="56" t="s">
        <v>239</v>
      </c>
      <c r="J610" s="56">
        <f t="shared" si="154"/>
        <v>-19.5</v>
      </c>
      <c r="K610" s="56">
        <f t="shared" si="155"/>
        <v>-27.700000000000003</v>
      </c>
      <c r="L610" s="56">
        <f t="shared" si="156"/>
        <v>-8.2000000000000028</v>
      </c>
      <c r="M610" s="56">
        <f t="shared" si="157"/>
        <v>20.200000000000003</v>
      </c>
      <c r="N610" s="56">
        <f t="shared" si="158"/>
        <v>1.5386740331491713</v>
      </c>
      <c r="O610" s="56">
        <f t="shared" si="158"/>
        <v>1.2928571428571429</v>
      </c>
      <c r="P610" s="56" t="s">
        <v>242</v>
      </c>
      <c r="Q610" s="47">
        <f t="shared" si="159"/>
        <v>0.80617010202138961</v>
      </c>
    </row>
    <row r="611" spans="1:17" s="56" customFormat="1" x14ac:dyDescent="0.25">
      <c r="A611" s="56" t="s">
        <v>219</v>
      </c>
      <c r="B611" s="56" t="s">
        <v>188</v>
      </c>
      <c r="C611" s="56">
        <v>-55.7</v>
      </c>
      <c r="D611" s="56">
        <v>-35.5</v>
      </c>
      <c r="E611" s="56">
        <v>-29.1</v>
      </c>
      <c r="G611" s="56" t="s">
        <v>239</v>
      </c>
      <c r="J611" s="56">
        <f t="shared" si="154"/>
        <v>-20.200000000000003</v>
      </c>
      <c r="K611" s="56">
        <f t="shared" si="155"/>
        <v>-26.6</v>
      </c>
      <c r="L611" s="56">
        <f t="shared" si="156"/>
        <v>-6.3999999999999986</v>
      </c>
      <c r="M611" s="56">
        <f t="shared" si="157"/>
        <v>18.400000000000006</v>
      </c>
      <c r="N611" s="56">
        <f t="shared" si="158"/>
        <v>1.5690140845070424</v>
      </c>
      <c r="O611" s="56">
        <f t="shared" si="158"/>
        <v>1.2199312714776631</v>
      </c>
      <c r="P611" s="56" t="s">
        <v>243</v>
      </c>
      <c r="Q611" s="47">
        <f t="shared" si="159"/>
        <v>0.79833759052048958</v>
      </c>
    </row>
    <row r="612" spans="1:17" s="56" customFormat="1" x14ac:dyDescent="0.25">
      <c r="A612" s="56" t="s">
        <v>219</v>
      </c>
      <c r="B612" s="56" t="s">
        <v>189</v>
      </c>
      <c r="C612" s="56">
        <v>-56.5</v>
      </c>
      <c r="D612" s="56">
        <v>-37.299999999999997</v>
      </c>
      <c r="E612" s="56">
        <v>-29.3</v>
      </c>
      <c r="G612" s="56" t="s">
        <v>239</v>
      </c>
      <c r="J612" s="56">
        <f t="shared" si="154"/>
        <v>-19.200000000000003</v>
      </c>
      <c r="K612" s="56">
        <f t="shared" si="155"/>
        <v>-27.2</v>
      </c>
      <c r="L612" s="56">
        <f t="shared" si="156"/>
        <v>-7.9999999999999964</v>
      </c>
      <c r="M612" s="56">
        <f t="shared" si="157"/>
        <v>20.799999999999997</v>
      </c>
      <c r="N612" s="56">
        <f t="shared" si="158"/>
        <v>1.5147453083109921</v>
      </c>
      <c r="O612" s="56">
        <f t="shared" si="158"/>
        <v>1.2730375426621159</v>
      </c>
      <c r="P612" s="56" t="s">
        <v>244</v>
      </c>
      <c r="Q612" s="47">
        <f t="shared" si="159"/>
        <v>0.81251276368463432</v>
      </c>
    </row>
    <row r="613" spans="1:17" s="56" customFormat="1" x14ac:dyDescent="0.25">
      <c r="A613" s="56" t="s">
        <v>219</v>
      </c>
      <c r="B613" s="56" t="s">
        <v>198</v>
      </c>
      <c r="C613" s="56">
        <v>-55.9</v>
      </c>
      <c r="D613" s="56">
        <v>-35.700000000000003</v>
      </c>
      <c r="E613" s="56">
        <v>-29.3</v>
      </c>
      <c r="G613" s="56" t="s">
        <v>239</v>
      </c>
      <c r="J613" s="56">
        <f t="shared" si="154"/>
        <v>-20.199999999999996</v>
      </c>
      <c r="K613" s="56">
        <f t="shared" si="155"/>
        <v>-26.599999999999998</v>
      </c>
      <c r="L613" s="56">
        <f t="shared" si="156"/>
        <v>-6.4000000000000021</v>
      </c>
      <c r="M613" s="56">
        <f t="shared" si="157"/>
        <v>19.699999999999996</v>
      </c>
      <c r="N613" s="56">
        <f t="shared" si="158"/>
        <v>1.5658263305322127</v>
      </c>
      <c r="O613" s="56">
        <f t="shared" si="158"/>
        <v>1.218430034129693</v>
      </c>
      <c r="P613" s="56" t="s">
        <v>245</v>
      </c>
      <c r="Q613" s="47">
        <f t="shared" si="159"/>
        <v>0.79914981657890893</v>
      </c>
    </row>
    <row r="614" spans="1:17" s="56" customFormat="1" x14ac:dyDescent="0.25">
      <c r="A614" s="56" t="s">
        <v>219</v>
      </c>
      <c r="B614" s="56" t="s">
        <v>199</v>
      </c>
      <c r="C614" s="56">
        <v>-55.8</v>
      </c>
      <c r="D614" s="56">
        <v>-36.200000000000003</v>
      </c>
      <c r="E614" s="56">
        <v>-29.7</v>
      </c>
      <c r="G614" s="56" t="s">
        <v>239</v>
      </c>
      <c r="J614" s="56">
        <f t="shared" si="154"/>
        <v>-19.599999999999994</v>
      </c>
      <c r="K614" s="56">
        <f t="shared" si="155"/>
        <v>-26.099999999999998</v>
      </c>
      <c r="L614" s="56">
        <f t="shared" si="156"/>
        <v>-6.5000000000000036</v>
      </c>
      <c r="M614" s="56">
        <f t="shared" si="157"/>
        <v>20.099999999999994</v>
      </c>
      <c r="N614" s="56">
        <f t="shared" ref="N614:N678" si="160">C614/D614</f>
        <v>1.5414364640883975</v>
      </c>
      <c r="O614" s="56">
        <f t="shared" ref="O614:O667" si="161">D614/E614</f>
        <v>1.2188552188552191</v>
      </c>
      <c r="P614" s="56" t="s">
        <v>246</v>
      </c>
      <c r="Q614" s="47">
        <f t="shared" si="159"/>
        <v>0.80544740344311849</v>
      </c>
    </row>
    <row r="615" spans="1:17" s="56" customFormat="1" x14ac:dyDescent="0.25">
      <c r="A615" s="56" t="s">
        <v>219</v>
      </c>
      <c r="B615" s="56" t="s">
        <v>200</v>
      </c>
      <c r="C615" s="56">
        <v>-55.9</v>
      </c>
      <c r="D615" s="56">
        <v>-35.700000000000003</v>
      </c>
      <c r="E615" s="56">
        <v>-29.8</v>
      </c>
      <c r="G615" s="56" t="s">
        <v>239</v>
      </c>
      <c r="J615" s="56">
        <f t="shared" si="154"/>
        <v>-20.199999999999996</v>
      </c>
      <c r="K615" s="56">
        <f t="shared" si="155"/>
        <v>-26.099999999999998</v>
      </c>
      <c r="L615" s="56">
        <f t="shared" si="156"/>
        <v>-5.9000000000000021</v>
      </c>
      <c r="M615" s="56">
        <f t="shared" si="157"/>
        <v>20.299999999999997</v>
      </c>
      <c r="N615" s="56">
        <f t="shared" si="160"/>
        <v>1.5658263305322127</v>
      </c>
      <c r="O615" s="56">
        <f t="shared" si="161"/>
        <v>1.1979865771812082</v>
      </c>
      <c r="P615" s="56" t="s">
        <v>247</v>
      </c>
      <c r="Q615" s="47">
        <f t="shared" si="159"/>
        <v>0.79914981657890893</v>
      </c>
    </row>
    <row r="616" spans="1:17" s="56" customFormat="1" x14ac:dyDescent="0.25">
      <c r="A616" s="56" t="s">
        <v>219</v>
      </c>
      <c r="B616" s="56" t="s">
        <v>201</v>
      </c>
      <c r="C616" s="56">
        <v>-55.2</v>
      </c>
      <c r="D616" s="56">
        <v>-35.6</v>
      </c>
      <c r="E616" s="56">
        <v>-29.3</v>
      </c>
      <c r="G616" s="56" t="s">
        <v>239</v>
      </c>
      <c r="J616" s="56">
        <f t="shared" si="154"/>
        <v>-19.600000000000001</v>
      </c>
      <c r="K616" s="56">
        <f t="shared" si="155"/>
        <v>-25.900000000000002</v>
      </c>
      <c r="L616" s="56">
        <f t="shared" si="156"/>
        <v>-6.3000000000000007</v>
      </c>
      <c r="M616" s="56">
        <f t="shared" si="157"/>
        <v>21</v>
      </c>
      <c r="N616" s="56">
        <f t="shared" si="160"/>
        <v>1.550561797752809</v>
      </c>
      <c r="O616" s="56">
        <f t="shared" si="161"/>
        <v>1.2150170648464165</v>
      </c>
      <c r="P616" s="56" t="s">
        <v>248</v>
      </c>
      <c r="Q616" s="47">
        <f t="shared" si="159"/>
        <v>0.80307380497179959</v>
      </c>
    </row>
    <row r="617" spans="1:17" s="56" customFormat="1" x14ac:dyDescent="0.25">
      <c r="A617" s="56" t="s">
        <v>219</v>
      </c>
      <c r="B617" s="56" t="s">
        <v>202</v>
      </c>
      <c r="C617" s="56">
        <v>-55.4</v>
      </c>
      <c r="D617" s="56">
        <v>-34.200000000000003</v>
      </c>
      <c r="E617" s="56">
        <v>-29.9</v>
      </c>
      <c r="G617" s="56" t="s">
        <v>239</v>
      </c>
      <c r="J617" s="56">
        <f t="shared" si="154"/>
        <v>-21.199999999999996</v>
      </c>
      <c r="K617" s="56">
        <f t="shared" si="155"/>
        <v>-25.5</v>
      </c>
      <c r="L617" s="56">
        <f t="shared" si="156"/>
        <v>-4.3000000000000043</v>
      </c>
      <c r="M617" s="56">
        <f t="shared" si="157"/>
        <v>20.100000000000001</v>
      </c>
      <c r="N617" s="56">
        <f t="shared" si="160"/>
        <v>1.6198830409356724</v>
      </c>
      <c r="O617" s="56">
        <f t="shared" si="161"/>
        <v>1.1438127090301005</v>
      </c>
      <c r="P617" s="56" t="s">
        <v>249</v>
      </c>
      <c r="Q617" s="47">
        <f t="shared" si="159"/>
        <v>0.78570256449600306</v>
      </c>
    </row>
    <row r="618" spans="1:17" s="56" customFormat="1" x14ac:dyDescent="0.25">
      <c r="A618" s="56" t="s">
        <v>219</v>
      </c>
      <c r="B618" s="56" t="s">
        <v>203</v>
      </c>
      <c r="C618" s="56">
        <v>-55.7</v>
      </c>
      <c r="D618" s="56">
        <v>-35.299999999999997</v>
      </c>
      <c r="E618" s="56">
        <v>-29.1</v>
      </c>
      <c r="G618" s="56" t="s">
        <v>239</v>
      </c>
      <c r="J618" s="56">
        <f t="shared" si="154"/>
        <v>-20.400000000000006</v>
      </c>
      <c r="K618" s="56">
        <f t="shared" si="155"/>
        <v>-26.6</v>
      </c>
      <c r="L618" s="56">
        <f t="shared" si="156"/>
        <v>-6.1999999999999957</v>
      </c>
      <c r="M618" s="56">
        <f t="shared" si="157"/>
        <v>20</v>
      </c>
      <c r="N618" s="56">
        <f t="shared" si="160"/>
        <v>1.577903682719547</v>
      </c>
      <c r="O618" s="56">
        <f t="shared" si="161"/>
        <v>1.2130584192439862</v>
      </c>
      <c r="P618" s="56" t="s">
        <v>250</v>
      </c>
      <c r="Q618" s="47">
        <f t="shared" si="159"/>
        <v>0.79608557590573803</v>
      </c>
    </row>
    <row r="619" spans="1:17" s="56" customFormat="1" x14ac:dyDescent="0.25">
      <c r="A619" s="56" t="s">
        <v>219</v>
      </c>
      <c r="B619" s="56" t="s">
        <v>204</v>
      </c>
      <c r="C619" s="56">
        <v>-55.3</v>
      </c>
      <c r="D619" s="56">
        <v>-35.700000000000003</v>
      </c>
      <c r="E619" s="56">
        <v>-30.9</v>
      </c>
      <c r="G619" s="56" t="s">
        <v>239</v>
      </c>
      <c r="J619" s="56">
        <f t="shared" si="154"/>
        <v>-19.599999999999994</v>
      </c>
      <c r="K619" s="56">
        <f t="shared" si="155"/>
        <v>-24.4</v>
      </c>
      <c r="L619" s="56">
        <f t="shared" si="156"/>
        <v>-4.8000000000000043</v>
      </c>
      <c r="M619" s="56">
        <f t="shared" si="157"/>
        <v>18.5</v>
      </c>
      <c r="N619" s="56">
        <f t="shared" si="160"/>
        <v>1.5490196078431371</v>
      </c>
      <c r="O619" s="56">
        <f t="shared" si="161"/>
        <v>1.1553398058252429</v>
      </c>
      <c r="P619" s="56" t="s">
        <v>251</v>
      </c>
      <c r="Q619" s="47">
        <f t="shared" si="159"/>
        <v>0.80347347202827091</v>
      </c>
    </row>
    <row r="620" spans="1:17" s="56" customFormat="1" x14ac:dyDescent="0.25">
      <c r="A620" s="56" t="s">
        <v>219</v>
      </c>
      <c r="B620" s="56" t="s">
        <v>205</v>
      </c>
      <c r="C620" s="56">
        <v>-56.9</v>
      </c>
      <c r="D620" s="56">
        <v>-36.799999999999997</v>
      </c>
      <c r="E620" s="56">
        <v>-30.1</v>
      </c>
      <c r="G620" s="56" t="s">
        <v>239</v>
      </c>
      <c r="J620" s="56">
        <f t="shared" si="154"/>
        <v>-20.100000000000001</v>
      </c>
      <c r="K620" s="56">
        <f t="shared" si="155"/>
        <v>-26.799999999999997</v>
      </c>
      <c r="L620" s="56">
        <f t="shared" si="156"/>
        <v>-6.6999999999999957</v>
      </c>
      <c r="M620" s="56">
        <f t="shared" si="157"/>
        <v>20.6</v>
      </c>
      <c r="N620" s="56">
        <f t="shared" si="160"/>
        <v>1.5461956521739131</v>
      </c>
      <c r="O620" s="56">
        <f t="shared" si="161"/>
        <v>1.2225913621262456</v>
      </c>
      <c r="P620" s="56" t="s">
        <v>252</v>
      </c>
      <c r="Q620" s="47">
        <f t="shared" si="159"/>
        <v>0.80420686511498196</v>
      </c>
    </row>
    <row r="621" spans="1:17" s="56" customFormat="1" x14ac:dyDescent="0.25">
      <c r="A621" s="56" t="s">
        <v>219</v>
      </c>
      <c r="B621" s="56" t="s">
        <v>206</v>
      </c>
      <c r="C621" s="56">
        <v>-54.9</v>
      </c>
      <c r="D621" s="56">
        <v>-36.299999999999997</v>
      </c>
      <c r="E621" s="56">
        <v>-29.9</v>
      </c>
      <c r="G621" s="56" t="s">
        <v>239</v>
      </c>
      <c r="J621" s="56">
        <f t="shared" si="154"/>
        <v>-18.600000000000001</v>
      </c>
      <c r="K621" s="56">
        <f t="shared" si="155"/>
        <v>-25</v>
      </c>
      <c r="L621" s="56">
        <f t="shared" si="156"/>
        <v>-6.3999999999999986</v>
      </c>
      <c r="M621" s="56">
        <f t="shared" si="157"/>
        <v>16.600000000000001</v>
      </c>
      <c r="N621" s="56">
        <f t="shared" si="160"/>
        <v>1.5123966942148761</v>
      </c>
      <c r="O621" s="56">
        <f t="shared" si="161"/>
        <v>1.2140468227424748</v>
      </c>
      <c r="P621" s="56" t="s">
        <v>253</v>
      </c>
      <c r="Q621" s="47">
        <f t="shared" si="159"/>
        <v>0.81314339805003011</v>
      </c>
    </row>
    <row r="622" spans="1:17" s="56" customFormat="1" x14ac:dyDescent="0.25">
      <c r="A622" s="56" t="s">
        <v>219</v>
      </c>
      <c r="B622" s="56" t="s">
        <v>215</v>
      </c>
      <c r="C622" s="56">
        <v>-54.8</v>
      </c>
      <c r="D622" s="56">
        <v>-38.299999999999997</v>
      </c>
      <c r="E622" s="56">
        <v>-29</v>
      </c>
      <c r="G622" s="56" t="s">
        <v>239</v>
      </c>
      <c r="J622" s="56">
        <f t="shared" si="154"/>
        <v>-16.5</v>
      </c>
      <c r="K622" s="56">
        <f t="shared" si="155"/>
        <v>-25.799999999999997</v>
      </c>
      <c r="L622" s="56">
        <f t="shared" si="156"/>
        <v>-9.2999999999999972</v>
      </c>
      <c r="M622" s="56">
        <f t="shared" si="157"/>
        <v>18</v>
      </c>
      <c r="N622" s="56">
        <f t="shared" si="160"/>
        <v>1.4308093994778068</v>
      </c>
      <c r="O622" s="56">
        <f t="shared" si="161"/>
        <v>1.3206896551724137</v>
      </c>
      <c r="P622" s="56" t="s">
        <v>254</v>
      </c>
      <c r="Q622" s="47">
        <f t="shared" si="159"/>
        <v>0.83600544824124867</v>
      </c>
    </row>
    <row r="623" spans="1:17" s="56" customFormat="1" x14ac:dyDescent="0.25">
      <c r="A623" s="56" t="s">
        <v>219</v>
      </c>
      <c r="B623" s="56" t="s">
        <v>207</v>
      </c>
      <c r="C623" s="56">
        <v>-54.7</v>
      </c>
      <c r="D623" s="56">
        <v>-36.799999999999997</v>
      </c>
      <c r="E623" s="56">
        <v>-28.8</v>
      </c>
      <c r="G623" s="56" t="s">
        <v>239</v>
      </c>
      <c r="J623" s="56">
        <f t="shared" si="154"/>
        <v>-17.900000000000006</v>
      </c>
      <c r="K623" s="56">
        <f t="shared" si="155"/>
        <v>-25.900000000000002</v>
      </c>
      <c r="L623" s="56">
        <f t="shared" si="156"/>
        <v>-7.9999999999999964</v>
      </c>
      <c r="M623" s="56">
        <f t="shared" si="157"/>
        <v>18</v>
      </c>
      <c r="N623" s="56">
        <f t="shared" si="160"/>
        <v>1.486413043478261</v>
      </c>
      <c r="O623" s="56">
        <f t="shared" si="161"/>
        <v>1.2777777777777777</v>
      </c>
      <c r="P623" s="56" t="s">
        <v>255</v>
      </c>
      <c r="Q623" s="47">
        <f t="shared" si="159"/>
        <v>0.82021979486171759</v>
      </c>
    </row>
    <row r="624" spans="1:17" s="56" customFormat="1" x14ac:dyDescent="0.25">
      <c r="A624" s="56" t="s">
        <v>219</v>
      </c>
      <c r="B624" s="56" t="s">
        <v>208</v>
      </c>
      <c r="C624" s="56">
        <v>-55.2</v>
      </c>
      <c r="D624" s="56">
        <v>-36.700000000000003</v>
      </c>
      <c r="E624" s="56">
        <v>-30.8</v>
      </c>
      <c r="G624" s="56" t="s">
        <v>239</v>
      </c>
      <c r="J624" s="56">
        <f t="shared" si="154"/>
        <v>-18.5</v>
      </c>
      <c r="K624" s="56">
        <f t="shared" si="155"/>
        <v>-24.400000000000002</v>
      </c>
      <c r="L624" s="56">
        <f t="shared" si="156"/>
        <v>-5.9000000000000021</v>
      </c>
      <c r="M624" s="56">
        <f t="shared" si="157"/>
        <v>17.700000000000003</v>
      </c>
      <c r="N624" s="56">
        <f t="shared" si="160"/>
        <v>1.5040871934604905</v>
      </c>
      <c r="O624" s="56">
        <f t="shared" si="161"/>
        <v>1.1915584415584417</v>
      </c>
      <c r="P624" s="56" t="s">
        <v>256</v>
      </c>
      <c r="Q624" s="47">
        <f t="shared" si="159"/>
        <v>0.81538645589914494</v>
      </c>
    </row>
    <row r="625" spans="1:17" s="56" customFormat="1" x14ac:dyDescent="0.25">
      <c r="A625" s="56" t="s">
        <v>219</v>
      </c>
      <c r="B625" s="56" t="s">
        <v>209</v>
      </c>
      <c r="C625" s="56">
        <v>-55.7</v>
      </c>
      <c r="D625" s="56">
        <v>-37.5</v>
      </c>
      <c r="E625" s="56">
        <v>-28.8</v>
      </c>
      <c r="G625" s="56" t="s">
        <v>239</v>
      </c>
      <c r="J625" s="56">
        <f t="shared" si="154"/>
        <v>-18.200000000000003</v>
      </c>
      <c r="K625" s="56">
        <f t="shared" si="155"/>
        <v>-26.900000000000002</v>
      </c>
      <c r="L625" s="56">
        <f t="shared" si="156"/>
        <v>-8.6999999999999993</v>
      </c>
      <c r="M625" s="56">
        <f t="shared" si="157"/>
        <v>20.100000000000001</v>
      </c>
      <c r="N625" s="56">
        <f t="shared" si="160"/>
        <v>1.4853333333333334</v>
      </c>
      <c r="O625" s="56">
        <f t="shared" si="161"/>
        <v>1.3020833333333333</v>
      </c>
      <c r="P625" s="56" t="s">
        <v>257</v>
      </c>
      <c r="Q625" s="47">
        <f t="shared" si="159"/>
        <v>0.82051785548333189</v>
      </c>
    </row>
    <row r="626" spans="1:17" s="56" customFormat="1" x14ac:dyDescent="0.25">
      <c r="A626" s="56" t="s">
        <v>219</v>
      </c>
      <c r="B626" s="56" t="s">
        <v>210</v>
      </c>
      <c r="C626" s="56">
        <v>-55.8</v>
      </c>
      <c r="D626" s="56">
        <v>-35.6</v>
      </c>
      <c r="E626" s="56">
        <v>-29.5</v>
      </c>
      <c r="G626" s="56" t="s">
        <v>239</v>
      </c>
      <c r="J626" s="56">
        <f t="shared" si="154"/>
        <v>-20.199999999999996</v>
      </c>
      <c r="K626" s="56">
        <f t="shared" si="155"/>
        <v>-26.299999999999997</v>
      </c>
      <c r="L626" s="56">
        <f t="shared" si="156"/>
        <v>-6.1000000000000014</v>
      </c>
      <c r="M626" s="56">
        <f t="shared" si="157"/>
        <v>19</v>
      </c>
      <c r="N626" s="56">
        <f t="shared" si="160"/>
        <v>1.5674157303370786</v>
      </c>
      <c r="O626" s="56">
        <f t="shared" si="161"/>
        <v>1.2067796610169492</v>
      </c>
      <c r="P626" s="56" t="s">
        <v>258</v>
      </c>
      <c r="Q626" s="47">
        <f t="shared" si="159"/>
        <v>0.79874453459239314</v>
      </c>
    </row>
    <row r="627" spans="1:17" s="56" customFormat="1" x14ac:dyDescent="0.25">
      <c r="A627" s="56" t="s">
        <v>219</v>
      </c>
      <c r="B627" s="56" t="s">
        <v>211</v>
      </c>
      <c r="C627" s="56">
        <v>-55.5</v>
      </c>
      <c r="D627" s="56">
        <v>-36.799999999999997</v>
      </c>
      <c r="E627" s="56">
        <v>-29.5</v>
      </c>
      <c r="G627" s="56" t="s">
        <v>239</v>
      </c>
      <c r="J627" s="56">
        <f t="shared" si="154"/>
        <v>-18.700000000000003</v>
      </c>
      <c r="K627" s="56">
        <f t="shared" si="155"/>
        <v>-26</v>
      </c>
      <c r="L627" s="56">
        <f t="shared" si="156"/>
        <v>-7.2999999999999972</v>
      </c>
      <c r="M627" s="56">
        <f t="shared" si="157"/>
        <v>18.600000000000001</v>
      </c>
      <c r="N627" s="56">
        <f t="shared" si="160"/>
        <v>1.5081521739130437</v>
      </c>
      <c r="O627" s="56">
        <f t="shared" si="161"/>
        <v>1.2474576271186439</v>
      </c>
      <c r="P627" s="56" t="s">
        <v>259</v>
      </c>
      <c r="Q627" s="47">
        <f t="shared" si="159"/>
        <v>0.81428684323342904</v>
      </c>
    </row>
    <row r="628" spans="1:17" s="56" customFormat="1" x14ac:dyDescent="0.25">
      <c r="A628" s="56" t="s">
        <v>219</v>
      </c>
      <c r="B628" s="56" t="s">
        <v>190</v>
      </c>
      <c r="C628" s="56">
        <v>-55.2</v>
      </c>
      <c r="D628" s="56">
        <v>-36.9</v>
      </c>
      <c r="E628" s="56">
        <v>-29</v>
      </c>
      <c r="G628" s="56" t="s">
        <v>239</v>
      </c>
      <c r="J628" s="56">
        <f t="shared" si="154"/>
        <v>-18.300000000000004</v>
      </c>
      <c r="K628" s="56">
        <f t="shared" si="155"/>
        <v>-26.200000000000003</v>
      </c>
      <c r="L628" s="56">
        <f t="shared" si="156"/>
        <v>-7.8999999999999986</v>
      </c>
      <c r="M628" s="56">
        <f t="shared" si="157"/>
        <v>18.900000000000006</v>
      </c>
      <c r="N628" s="56">
        <f t="shared" si="160"/>
        <v>1.4959349593495936</v>
      </c>
      <c r="O628" s="56">
        <f t="shared" si="161"/>
        <v>1.2724137931034483</v>
      </c>
      <c r="P628" s="56" t="s">
        <v>260</v>
      </c>
      <c r="Q628" s="47">
        <f t="shared" si="159"/>
        <v>0.81760519865615167</v>
      </c>
    </row>
    <row r="629" spans="1:17" s="56" customFormat="1" x14ac:dyDescent="0.25">
      <c r="A629" s="56" t="s">
        <v>219</v>
      </c>
      <c r="B629" s="56" t="s">
        <v>191</v>
      </c>
      <c r="C629" s="56">
        <v>-54.7</v>
      </c>
      <c r="D629" s="56">
        <v>-36.299999999999997</v>
      </c>
      <c r="E629" s="56">
        <v>-28.7</v>
      </c>
      <c r="G629" s="56" t="s">
        <v>239</v>
      </c>
      <c r="J629" s="56">
        <f t="shared" si="154"/>
        <v>-18.400000000000006</v>
      </c>
      <c r="K629" s="56">
        <f t="shared" si="155"/>
        <v>-26.000000000000004</v>
      </c>
      <c r="L629" s="56">
        <f t="shared" si="156"/>
        <v>-7.5999999999999979</v>
      </c>
      <c r="M629" s="56">
        <f t="shared" si="157"/>
        <v>18.300000000000004</v>
      </c>
      <c r="N629" s="56">
        <f t="shared" si="160"/>
        <v>1.506887052341598</v>
      </c>
      <c r="O629" s="56">
        <f t="shared" si="161"/>
        <v>1.2648083623693378</v>
      </c>
      <c r="P629" s="56" t="s">
        <v>261</v>
      </c>
      <c r="Q629" s="47">
        <f t="shared" si="159"/>
        <v>0.8146285927086655</v>
      </c>
    </row>
    <row r="630" spans="1:17" s="56" customFormat="1" x14ac:dyDescent="0.25">
      <c r="A630" s="56" t="s">
        <v>219</v>
      </c>
      <c r="B630" s="56" t="s">
        <v>192</v>
      </c>
      <c r="C630" s="56">
        <v>-54.2</v>
      </c>
      <c r="D630" s="56">
        <v>-36.4</v>
      </c>
      <c r="E630" s="56">
        <v>-29.5</v>
      </c>
      <c r="G630" s="56" t="s">
        <v>239</v>
      </c>
      <c r="J630" s="56">
        <f t="shared" si="154"/>
        <v>-17.800000000000004</v>
      </c>
      <c r="K630" s="56">
        <f t="shared" si="155"/>
        <v>-24.700000000000003</v>
      </c>
      <c r="L630" s="56">
        <f t="shared" si="156"/>
        <v>-6.8999999999999986</v>
      </c>
      <c r="M630" s="56">
        <f t="shared" si="157"/>
        <v>18</v>
      </c>
      <c r="N630" s="56">
        <f t="shared" si="160"/>
        <v>1.4890109890109891</v>
      </c>
      <c r="O630" s="56">
        <f t="shared" si="161"/>
        <v>1.2338983050847456</v>
      </c>
      <c r="P630" s="56" t="s">
        <v>262</v>
      </c>
      <c r="Q630" s="47">
        <f t="shared" si="159"/>
        <v>0.8195039449979229</v>
      </c>
    </row>
    <row r="631" spans="1:17" s="56" customFormat="1" x14ac:dyDescent="0.25">
      <c r="A631" s="56" t="s">
        <v>219</v>
      </c>
      <c r="B631" s="56" t="s">
        <v>193</v>
      </c>
      <c r="C631" s="56">
        <v>-54.2</v>
      </c>
      <c r="D631" s="56">
        <v>-36.200000000000003</v>
      </c>
      <c r="E631" s="56">
        <v>-28.4</v>
      </c>
      <c r="G631" s="56" t="s">
        <v>239</v>
      </c>
      <c r="J631" s="56">
        <f t="shared" si="154"/>
        <v>-18</v>
      </c>
      <c r="K631" s="56">
        <f t="shared" si="155"/>
        <v>-25.800000000000004</v>
      </c>
      <c r="L631" s="56">
        <f t="shared" si="156"/>
        <v>-7.8000000000000043</v>
      </c>
      <c r="M631" s="56">
        <f t="shared" si="157"/>
        <v>17.700000000000003</v>
      </c>
      <c r="N631" s="56">
        <f t="shared" si="160"/>
        <v>1.4972375690607735</v>
      </c>
      <c r="O631" s="56">
        <f t="shared" si="161"/>
        <v>1.2746478873239437</v>
      </c>
      <c r="P631" s="56" t="s">
        <v>263</v>
      </c>
      <c r="Q631" s="47">
        <f t="shared" si="159"/>
        <v>0.81724945944723004</v>
      </c>
    </row>
    <row r="632" spans="1:17" s="56" customFormat="1" x14ac:dyDescent="0.25">
      <c r="A632" s="56" t="s">
        <v>219</v>
      </c>
      <c r="B632" s="56" t="s">
        <v>194</v>
      </c>
      <c r="C632" s="56">
        <v>-55.6</v>
      </c>
      <c r="D632" s="56">
        <v>-36.5</v>
      </c>
      <c r="E632" s="56">
        <v>-28.2</v>
      </c>
      <c r="G632" s="56" t="s">
        <v>239</v>
      </c>
      <c r="J632" s="56">
        <f t="shared" si="154"/>
        <v>-19.100000000000001</v>
      </c>
      <c r="K632" s="56">
        <f t="shared" si="155"/>
        <v>-27.400000000000002</v>
      </c>
      <c r="L632" s="56">
        <f t="shared" si="156"/>
        <v>-8.3000000000000007</v>
      </c>
      <c r="M632" s="56">
        <f t="shared" si="157"/>
        <v>18.800000000000004</v>
      </c>
      <c r="N632" s="56">
        <f t="shared" si="160"/>
        <v>1.5232876712328767</v>
      </c>
      <c r="O632" s="56">
        <f t="shared" si="161"/>
        <v>1.2943262411347518</v>
      </c>
      <c r="P632" s="56" t="s">
        <v>264</v>
      </c>
      <c r="Q632" s="47">
        <f t="shared" si="159"/>
        <v>0.81023133742400077</v>
      </c>
    </row>
    <row r="633" spans="1:17" s="56" customFormat="1" x14ac:dyDescent="0.25">
      <c r="A633" s="56" t="s">
        <v>219</v>
      </c>
      <c r="B633" s="56" t="s">
        <v>195</v>
      </c>
      <c r="C633" s="56">
        <v>-54.7</v>
      </c>
      <c r="D633" s="56">
        <v>-36.799999999999997</v>
      </c>
      <c r="E633" s="56">
        <v>-29.2</v>
      </c>
      <c r="G633" s="56" t="s">
        <v>239</v>
      </c>
      <c r="J633" s="56">
        <f t="shared" si="154"/>
        <v>-17.900000000000006</v>
      </c>
      <c r="K633" s="56">
        <f t="shared" si="155"/>
        <v>-25.500000000000004</v>
      </c>
      <c r="L633" s="56">
        <f t="shared" si="156"/>
        <v>-7.5999999999999979</v>
      </c>
      <c r="M633" s="56">
        <f t="shared" si="157"/>
        <v>18.5</v>
      </c>
      <c r="N633" s="56">
        <f t="shared" si="160"/>
        <v>1.486413043478261</v>
      </c>
      <c r="O633" s="56">
        <f t="shared" si="161"/>
        <v>1.2602739726027397</v>
      </c>
      <c r="P633" s="56" t="s">
        <v>265</v>
      </c>
      <c r="Q633" s="47">
        <f t="shared" si="159"/>
        <v>0.82021979486171759</v>
      </c>
    </row>
    <row r="634" spans="1:17" s="56" customFormat="1" x14ac:dyDescent="0.25">
      <c r="A634" s="56" t="s">
        <v>219</v>
      </c>
      <c r="B634" s="56" t="s">
        <v>196</v>
      </c>
      <c r="C634" s="56">
        <v>-55.9</v>
      </c>
      <c r="D634" s="56">
        <v>-36.200000000000003</v>
      </c>
      <c r="E634" s="56">
        <v>-28.4</v>
      </c>
      <c r="G634" s="56" t="s">
        <v>239</v>
      </c>
      <c r="J634" s="56">
        <f t="shared" si="154"/>
        <v>-19.699999999999996</v>
      </c>
      <c r="K634" s="56">
        <f t="shared" si="155"/>
        <v>-27.5</v>
      </c>
      <c r="L634" s="56">
        <f t="shared" si="156"/>
        <v>-7.8000000000000043</v>
      </c>
      <c r="M634" s="56">
        <f t="shared" si="157"/>
        <v>19.600000000000001</v>
      </c>
      <c r="N634" s="56">
        <f t="shared" si="160"/>
        <v>1.5441988950276242</v>
      </c>
      <c r="O634" s="56">
        <f t="shared" si="161"/>
        <v>1.2746478873239437</v>
      </c>
      <c r="P634" s="56" t="s">
        <v>266</v>
      </c>
      <c r="Q634" s="47">
        <f t="shared" si="159"/>
        <v>0.80472664499590696</v>
      </c>
    </row>
    <row r="635" spans="1:17" s="56" customFormat="1" x14ac:dyDescent="0.25">
      <c r="A635" s="56" t="s">
        <v>219</v>
      </c>
      <c r="B635" s="56" t="s">
        <v>197</v>
      </c>
      <c r="C635" s="56">
        <v>-56.4</v>
      </c>
      <c r="D635" s="56">
        <v>-36.299999999999997</v>
      </c>
      <c r="E635" s="56">
        <v>-29</v>
      </c>
      <c r="G635" s="56" t="s">
        <v>239</v>
      </c>
      <c r="J635" s="56">
        <f t="shared" si="154"/>
        <v>-20.100000000000001</v>
      </c>
      <c r="K635" s="56">
        <f t="shared" si="155"/>
        <v>-27.4</v>
      </c>
      <c r="L635" s="56">
        <f t="shared" si="156"/>
        <v>-7.2999999999999972</v>
      </c>
      <c r="M635" s="56">
        <f t="shared" si="157"/>
        <v>19.699999999999996</v>
      </c>
      <c r="N635" s="56">
        <f t="shared" si="160"/>
        <v>1.553719008264463</v>
      </c>
      <c r="O635" s="56">
        <f t="shared" si="161"/>
        <v>1.2517241379310344</v>
      </c>
      <c r="P635" s="56" t="s">
        <v>267</v>
      </c>
      <c r="Q635" s="47">
        <f t="shared" si="159"/>
        <v>0.80225745323842002</v>
      </c>
    </row>
    <row r="636" spans="1:17" s="56" customFormat="1" x14ac:dyDescent="0.25">
      <c r="A636" s="56" t="s">
        <v>219</v>
      </c>
      <c r="B636" s="56" t="s">
        <v>212</v>
      </c>
      <c r="C636" s="56">
        <v>-56.1</v>
      </c>
      <c r="D636" s="56">
        <v>-36.700000000000003</v>
      </c>
      <c r="E636" s="56">
        <v>-28.8</v>
      </c>
      <c r="G636" s="56" t="s">
        <v>239</v>
      </c>
      <c r="J636" s="56">
        <f t="shared" si="154"/>
        <v>-19.399999999999999</v>
      </c>
      <c r="K636" s="56">
        <f t="shared" si="155"/>
        <v>-27.3</v>
      </c>
      <c r="L636" s="56">
        <f t="shared" si="156"/>
        <v>-7.9000000000000021</v>
      </c>
      <c r="M636" s="56">
        <f t="shared" si="157"/>
        <v>20.300000000000004</v>
      </c>
      <c r="N636" s="56">
        <f t="shared" si="160"/>
        <v>1.5286103542234331</v>
      </c>
      <c r="O636" s="56">
        <f t="shared" si="161"/>
        <v>1.2743055555555556</v>
      </c>
      <c r="P636" s="56" t="s">
        <v>268</v>
      </c>
      <c r="Q636" s="47">
        <f t="shared" si="159"/>
        <v>0.80881947819435906</v>
      </c>
    </row>
    <row r="637" spans="1:17" s="56" customFormat="1" x14ac:dyDescent="0.25">
      <c r="A637" s="56" t="s">
        <v>219</v>
      </c>
      <c r="B637" s="56" t="s">
        <v>213</v>
      </c>
      <c r="C637" s="56">
        <v>-54.9</v>
      </c>
      <c r="D637" s="56">
        <v>-35.799999999999997</v>
      </c>
      <c r="E637" s="56">
        <v>-29.6</v>
      </c>
      <c r="G637" s="56" t="s">
        <v>239</v>
      </c>
      <c r="J637" s="56">
        <f t="shared" si="154"/>
        <v>-19.100000000000001</v>
      </c>
      <c r="K637" s="56">
        <f t="shared" si="155"/>
        <v>-25.299999999999997</v>
      </c>
      <c r="L637" s="56">
        <f t="shared" si="156"/>
        <v>-6.1999999999999957</v>
      </c>
      <c r="M637" s="56">
        <f t="shared" si="157"/>
        <v>20</v>
      </c>
      <c r="N637" s="56">
        <f t="shared" si="160"/>
        <v>1.5335195530726258</v>
      </c>
      <c r="O637" s="56">
        <f t="shared" si="161"/>
        <v>1.2094594594594592</v>
      </c>
      <c r="P637" s="56" t="s">
        <v>269</v>
      </c>
      <c r="Q637" s="47">
        <f t="shared" si="159"/>
        <v>0.80752381863848954</v>
      </c>
    </row>
    <row r="638" spans="1:17" s="56" customFormat="1" x14ac:dyDescent="0.25">
      <c r="A638" s="56" t="s">
        <v>219</v>
      </c>
      <c r="B638" s="56" t="s">
        <v>214</v>
      </c>
      <c r="C638" s="56">
        <v>-54.6</v>
      </c>
      <c r="D638" s="56">
        <v>-34.9</v>
      </c>
      <c r="E638" s="56">
        <v>-29.3</v>
      </c>
      <c r="G638" s="56" t="s">
        <v>239</v>
      </c>
      <c r="J638" s="56">
        <f t="shared" si="154"/>
        <v>-19.700000000000003</v>
      </c>
      <c r="K638" s="56">
        <f t="shared" si="155"/>
        <v>-25.3</v>
      </c>
      <c r="L638" s="56">
        <f t="shared" si="156"/>
        <v>-5.5999999999999979</v>
      </c>
      <c r="M638" s="56">
        <f t="shared" si="157"/>
        <v>19.399999999999999</v>
      </c>
      <c r="N638" s="56">
        <f t="shared" si="160"/>
        <v>1.5644699140401148</v>
      </c>
      <c r="O638" s="56">
        <f t="shared" si="161"/>
        <v>1.1911262798634812</v>
      </c>
      <c r="P638" s="56" t="s">
        <v>270</v>
      </c>
      <c r="Q638" s="47">
        <f t="shared" si="159"/>
        <v>0.7994961783486767</v>
      </c>
    </row>
    <row r="639" spans="1:17" s="56" customFormat="1" x14ac:dyDescent="0.25">
      <c r="A639" s="56" t="s">
        <v>219</v>
      </c>
      <c r="B639" s="56" t="s">
        <v>216</v>
      </c>
      <c r="C639" s="56">
        <v>-54.8</v>
      </c>
      <c r="D639" s="56">
        <v>-35.200000000000003</v>
      </c>
      <c r="E639" s="56">
        <v>-29</v>
      </c>
      <c r="G639" s="56" t="s">
        <v>239</v>
      </c>
      <c r="J639" s="56">
        <f t="shared" ref="J639:J670" si="162">C639-D639</f>
        <v>-19.599999999999994</v>
      </c>
      <c r="K639" s="56">
        <f t="shared" ref="K639:K701" si="163">C639-E639</f>
        <v>-25.799999999999997</v>
      </c>
      <c r="L639" s="56">
        <f t="shared" ref="L639:L667" si="164">D639-E639</f>
        <v>-6.2000000000000028</v>
      </c>
      <c r="M639" s="56">
        <f t="shared" si="157"/>
        <v>13.599999999999994</v>
      </c>
      <c r="N639" s="56">
        <f t="shared" si="160"/>
        <v>1.5568181818181817</v>
      </c>
      <c r="O639" s="56">
        <f t="shared" si="161"/>
        <v>1.2137931034482761</v>
      </c>
      <c r="P639" s="56" t="s">
        <v>271</v>
      </c>
      <c r="Q639" s="47">
        <f t="shared" ref="Q639:Q660" si="165">SQRT(D639/C639)</f>
        <v>0.80145852445610544</v>
      </c>
    </row>
    <row r="640" spans="1:17" s="56" customFormat="1" x14ac:dyDescent="0.25">
      <c r="A640" s="56" t="s">
        <v>219</v>
      </c>
      <c r="B640" s="56" t="s">
        <v>217</v>
      </c>
      <c r="C640" s="56">
        <v>-55.5</v>
      </c>
      <c r="D640" s="56">
        <v>-41.2</v>
      </c>
      <c r="E640" s="56">
        <v>-30</v>
      </c>
      <c r="G640" s="56" t="s">
        <v>239</v>
      </c>
      <c r="J640" s="56">
        <f t="shared" si="162"/>
        <v>-14.299999999999997</v>
      </c>
      <c r="K640" s="56">
        <f t="shared" si="163"/>
        <v>-25.5</v>
      </c>
      <c r="L640" s="56">
        <f t="shared" si="164"/>
        <v>-11.200000000000003</v>
      </c>
      <c r="M640" s="56">
        <f t="shared" si="157"/>
        <v>14.100000000000001</v>
      </c>
      <c r="N640" s="56">
        <f t="shared" si="160"/>
        <v>1.3470873786407767</v>
      </c>
      <c r="O640" s="56">
        <f t="shared" si="161"/>
        <v>1.3733333333333335</v>
      </c>
      <c r="P640" s="56" t="s">
        <v>272</v>
      </c>
      <c r="Q640" s="47">
        <f t="shared" si="165"/>
        <v>0.86159290987237258</v>
      </c>
    </row>
    <row r="641" spans="1:17" s="56" customFormat="1" x14ac:dyDescent="0.25">
      <c r="A641" s="56" t="s">
        <v>219</v>
      </c>
      <c r="B641" s="56" t="s">
        <v>208</v>
      </c>
      <c r="C641" s="56">
        <v>-55.6</v>
      </c>
      <c r="D641" s="56">
        <v>-41.4</v>
      </c>
      <c r="E641" s="56">
        <v>-30.2</v>
      </c>
      <c r="G641" s="56" t="s">
        <v>239</v>
      </c>
      <c r="J641" s="56">
        <f t="shared" si="162"/>
        <v>-14.200000000000003</v>
      </c>
      <c r="K641" s="56">
        <f t="shared" si="163"/>
        <v>-25.400000000000002</v>
      </c>
      <c r="L641" s="56">
        <f t="shared" si="164"/>
        <v>-11.2</v>
      </c>
      <c r="M641" s="56">
        <f t="shared" si="157"/>
        <v>14.200000000000003</v>
      </c>
      <c r="N641" s="56">
        <f t="shared" si="160"/>
        <v>1.3429951690821258</v>
      </c>
      <c r="O641" s="56">
        <f t="shared" si="161"/>
        <v>1.3708609271523178</v>
      </c>
      <c r="P641" s="56" t="s">
        <v>273</v>
      </c>
      <c r="Q641" s="47">
        <f t="shared" si="165"/>
        <v>0.86290458136850945</v>
      </c>
    </row>
    <row r="642" spans="1:17" s="56" customFormat="1" x14ac:dyDescent="0.25">
      <c r="A642" s="56" t="s">
        <v>219</v>
      </c>
      <c r="B642" s="56" t="s">
        <v>209</v>
      </c>
      <c r="C642" s="56">
        <v>-55.4</v>
      </c>
      <c r="D642" s="56">
        <v>-41.4</v>
      </c>
      <c r="E642" s="56">
        <v>-30.9</v>
      </c>
      <c r="G642" s="56" t="s">
        <v>239</v>
      </c>
      <c r="J642" s="56">
        <f t="shared" si="162"/>
        <v>-14</v>
      </c>
      <c r="K642" s="56">
        <f t="shared" si="163"/>
        <v>-24.5</v>
      </c>
      <c r="L642" s="56">
        <f t="shared" si="164"/>
        <v>-10.5</v>
      </c>
      <c r="M642" s="56">
        <f t="shared" si="157"/>
        <v>14.699999999999996</v>
      </c>
      <c r="N642" s="56">
        <f t="shared" si="160"/>
        <v>1.3381642512077294</v>
      </c>
      <c r="O642" s="56">
        <f t="shared" si="161"/>
        <v>1.3398058252427185</v>
      </c>
      <c r="P642" s="56" t="s">
        <v>274</v>
      </c>
      <c r="Q642" s="47">
        <f t="shared" si="165"/>
        <v>0.8644607676306445</v>
      </c>
    </row>
    <row r="643" spans="1:17" s="56" customFormat="1" x14ac:dyDescent="0.25">
      <c r="A643" s="56" t="s">
        <v>219</v>
      </c>
      <c r="B643" s="56" t="s">
        <v>210</v>
      </c>
      <c r="C643" s="56">
        <v>-54.4</v>
      </c>
      <c r="D643" s="56">
        <v>-40.700000000000003</v>
      </c>
      <c r="E643" s="56">
        <v>-33.5</v>
      </c>
      <c r="G643" s="56" t="s">
        <v>239</v>
      </c>
      <c r="J643" s="56">
        <f t="shared" si="162"/>
        <v>-13.699999999999996</v>
      </c>
      <c r="K643" s="56">
        <f t="shared" si="163"/>
        <v>-20.9</v>
      </c>
      <c r="L643" s="56">
        <f t="shared" si="164"/>
        <v>-7.2000000000000028</v>
      </c>
      <c r="M643" s="56">
        <f t="shared" si="157"/>
        <v>12.699999999999996</v>
      </c>
      <c r="N643" s="56">
        <f t="shared" si="160"/>
        <v>1.3366093366093366</v>
      </c>
      <c r="O643" s="56">
        <f t="shared" si="161"/>
        <v>1.2149253731343284</v>
      </c>
      <c r="P643" s="56" t="s">
        <v>275</v>
      </c>
      <c r="Q643" s="47">
        <f t="shared" si="165"/>
        <v>0.8649634470345452</v>
      </c>
    </row>
    <row r="644" spans="1:17" s="56" customFormat="1" x14ac:dyDescent="0.25">
      <c r="A644" s="56" t="s">
        <v>219</v>
      </c>
      <c r="B644" s="56" t="s">
        <v>218</v>
      </c>
      <c r="C644" s="56">
        <v>-56.5</v>
      </c>
      <c r="D644" s="56">
        <v>-41.7</v>
      </c>
      <c r="E644" s="56">
        <v>-29.2</v>
      </c>
      <c r="G644" s="56" t="s">
        <v>239</v>
      </c>
      <c r="J644" s="56">
        <f t="shared" si="162"/>
        <v>-14.799999999999997</v>
      </c>
      <c r="K644" s="56">
        <f t="shared" si="163"/>
        <v>-27.3</v>
      </c>
      <c r="L644" s="56">
        <f t="shared" si="164"/>
        <v>-12.500000000000004</v>
      </c>
      <c r="M644" s="56">
        <f t="shared" si="157"/>
        <v>27.4</v>
      </c>
      <c r="N644" s="56">
        <f t="shared" si="160"/>
        <v>1.354916067146283</v>
      </c>
      <c r="O644" s="56">
        <f t="shared" si="161"/>
        <v>1.428082191780822</v>
      </c>
      <c r="P644" s="56" t="s">
        <v>276</v>
      </c>
      <c r="Q644" s="47">
        <f t="shared" si="165"/>
        <v>0.85910016723612204</v>
      </c>
    </row>
    <row r="645" spans="1:17" s="48" customFormat="1" x14ac:dyDescent="0.25">
      <c r="A645" s="48" t="s">
        <v>227</v>
      </c>
      <c r="B645" s="48" t="s">
        <v>220</v>
      </c>
      <c r="C645" s="48">
        <v>-47.6</v>
      </c>
      <c r="D645" s="48">
        <v>-29.1</v>
      </c>
      <c r="E645" s="48">
        <v>-25.9</v>
      </c>
      <c r="G645" s="48" t="s">
        <v>239</v>
      </c>
      <c r="J645" s="48">
        <f t="shared" si="162"/>
        <v>-18.5</v>
      </c>
      <c r="K645" s="48">
        <f t="shared" si="163"/>
        <v>-21.700000000000003</v>
      </c>
      <c r="L645" s="48">
        <f t="shared" si="164"/>
        <v>-3.2000000000000028</v>
      </c>
      <c r="N645" s="48">
        <f t="shared" si="160"/>
        <v>1.6357388316151202</v>
      </c>
      <c r="O645" s="48">
        <f t="shared" si="161"/>
        <v>1.1235521235521237</v>
      </c>
      <c r="P645" s="48" t="s">
        <v>277</v>
      </c>
      <c r="Q645" s="47">
        <f t="shared" si="165"/>
        <v>0.78188524593774378</v>
      </c>
    </row>
    <row r="646" spans="1:17" s="48" customFormat="1" x14ac:dyDescent="0.25">
      <c r="A646" s="48" t="s">
        <v>227</v>
      </c>
      <c r="B646" s="48" t="s">
        <v>207</v>
      </c>
      <c r="C646" s="48">
        <v>-44.4</v>
      </c>
      <c r="D646" s="48">
        <v>-28.9</v>
      </c>
      <c r="E646" s="48">
        <v>-25.6</v>
      </c>
      <c r="G646" s="48" t="s">
        <v>239</v>
      </c>
      <c r="J646" s="48">
        <f t="shared" si="162"/>
        <v>-15.5</v>
      </c>
      <c r="K646" s="48">
        <f t="shared" si="163"/>
        <v>-18.799999999999997</v>
      </c>
      <c r="L646" s="48">
        <f t="shared" si="164"/>
        <v>-3.2999999999999972</v>
      </c>
      <c r="N646" s="48">
        <f t="shared" si="160"/>
        <v>1.5363321799307958</v>
      </c>
      <c r="O646" s="48">
        <f t="shared" si="161"/>
        <v>1.1289062499999998</v>
      </c>
      <c r="P646" s="48" t="s">
        <v>278</v>
      </c>
      <c r="Q646" s="47">
        <f t="shared" si="165"/>
        <v>0.80678429638962412</v>
      </c>
    </row>
    <row r="647" spans="1:17" s="48" customFormat="1" x14ac:dyDescent="0.25">
      <c r="A647" s="48" t="s">
        <v>227</v>
      </c>
      <c r="B647" s="48" t="s">
        <v>208</v>
      </c>
      <c r="C647" s="48">
        <v>-47.9</v>
      </c>
      <c r="D647" s="48">
        <v>-29</v>
      </c>
      <c r="E647" s="48">
        <v>-25.9</v>
      </c>
      <c r="G647" s="48" t="s">
        <v>239</v>
      </c>
      <c r="J647" s="48">
        <f t="shared" si="162"/>
        <v>-18.899999999999999</v>
      </c>
      <c r="K647" s="48">
        <f t="shared" si="163"/>
        <v>-22</v>
      </c>
      <c r="L647" s="48">
        <f t="shared" si="164"/>
        <v>-3.1000000000000014</v>
      </c>
      <c r="N647" s="48">
        <f t="shared" si="160"/>
        <v>1.6517241379310343</v>
      </c>
      <c r="O647" s="48">
        <f t="shared" si="161"/>
        <v>1.1196911196911197</v>
      </c>
      <c r="P647" s="48" t="s">
        <v>279</v>
      </c>
      <c r="Q647" s="47">
        <f t="shared" si="165"/>
        <v>0.77809252338511004</v>
      </c>
    </row>
    <row r="648" spans="1:17" s="48" customFormat="1" x14ac:dyDescent="0.25">
      <c r="A648" s="48" t="s">
        <v>227</v>
      </c>
      <c r="B648" s="48" t="s">
        <v>209</v>
      </c>
      <c r="C648" s="48">
        <v>-47.4</v>
      </c>
      <c r="D648" s="48">
        <v>-27.7</v>
      </c>
      <c r="E648" s="48">
        <v>-25.1</v>
      </c>
      <c r="G648" s="48" t="s">
        <v>239</v>
      </c>
      <c r="J648" s="48">
        <f t="shared" si="162"/>
        <v>-19.7</v>
      </c>
      <c r="K648" s="48">
        <f t="shared" si="163"/>
        <v>-22.299999999999997</v>
      </c>
      <c r="L648" s="48">
        <f t="shared" si="164"/>
        <v>-2.5999999999999979</v>
      </c>
      <c r="N648" s="48">
        <f t="shared" si="160"/>
        <v>1.7111913357400721</v>
      </c>
      <c r="O648" s="48">
        <f t="shared" si="161"/>
        <v>1.1035856573705178</v>
      </c>
      <c r="P648" s="48" t="s">
        <v>280</v>
      </c>
      <c r="Q648" s="47">
        <f t="shared" si="165"/>
        <v>0.7644528668623124</v>
      </c>
    </row>
    <row r="649" spans="1:17" s="48" customFormat="1" x14ac:dyDescent="0.25">
      <c r="A649" s="48" t="s">
        <v>227</v>
      </c>
      <c r="B649" s="48" t="s">
        <v>210</v>
      </c>
      <c r="C649" s="48">
        <v>-49.1</v>
      </c>
      <c r="D649" s="48">
        <v>-30</v>
      </c>
      <c r="E649" s="48">
        <v>-27.5</v>
      </c>
      <c r="G649" s="48" t="s">
        <v>239</v>
      </c>
      <c r="J649" s="48">
        <f t="shared" si="162"/>
        <v>-19.100000000000001</v>
      </c>
      <c r="K649" s="48">
        <f t="shared" si="163"/>
        <v>-21.6</v>
      </c>
      <c r="L649" s="48">
        <f t="shared" si="164"/>
        <v>-2.5</v>
      </c>
      <c r="N649" s="48">
        <f t="shared" si="160"/>
        <v>1.6366666666666667</v>
      </c>
      <c r="O649" s="48">
        <f t="shared" si="161"/>
        <v>1.0909090909090908</v>
      </c>
      <c r="P649" s="48" t="s">
        <v>281</v>
      </c>
      <c r="Q649" s="47">
        <f t="shared" si="165"/>
        <v>0.78166358706295258</v>
      </c>
    </row>
    <row r="650" spans="1:17" s="48" customFormat="1" x14ac:dyDescent="0.25">
      <c r="A650" s="48" t="s">
        <v>227</v>
      </c>
      <c r="B650" s="48" t="s">
        <v>211</v>
      </c>
      <c r="C650" s="48">
        <v>-49</v>
      </c>
      <c r="D650" s="48">
        <v>-29.7</v>
      </c>
      <c r="E650" s="48">
        <v>-27.5</v>
      </c>
      <c r="G650" s="48" t="s">
        <v>239</v>
      </c>
      <c r="J650" s="48">
        <f t="shared" si="162"/>
        <v>-19.3</v>
      </c>
      <c r="K650" s="48">
        <f t="shared" si="163"/>
        <v>-21.5</v>
      </c>
      <c r="L650" s="48">
        <f t="shared" si="164"/>
        <v>-2.1999999999999993</v>
      </c>
      <c r="N650" s="48">
        <f t="shared" si="160"/>
        <v>1.6498316498316499</v>
      </c>
      <c r="O650" s="48">
        <f t="shared" si="161"/>
        <v>1.08</v>
      </c>
      <c r="P650" s="48" t="s">
        <v>282</v>
      </c>
      <c r="Q650" s="47">
        <f t="shared" si="165"/>
        <v>0.77853866248221215</v>
      </c>
    </row>
    <row r="651" spans="1:17" s="48" customFormat="1" x14ac:dyDescent="0.25">
      <c r="A651" s="48" t="s">
        <v>227</v>
      </c>
      <c r="B651" s="48" t="s">
        <v>190</v>
      </c>
      <c r="C651" s="48">
        <v>-48.6</v>
      </c>
      <c r="D651" s="48">
        <v>-30.6</v>
      </c>
      <c r="E651" s="48">
        <v>-28.1</v>
      </c>
      <c r="G651" s="48" t="s">
        <v>239</v>
      </c>
      <c r="J651" s="48">
        <f t="shared" si="162"/>
        <v>-18</v>
      </c>
      <c r="K651" s="48">
        <f t="shared" si="163"/>
        <v>-20.5</v>
      </c>
      <c r="L651" s="48">
        <f t="shared" si="164"/>
        <v>-2.5</v>
      </c>
      <c r="N651" s="48">
        <f t="shared" si="160"/>
        <v>1.588235294117647</v>
      </c>
      <c r="O651" s="48">
        <f t="shared" si="161"/>
        <v>1.0889679715302492</v>
      </c>
      <c r="P651" s="48" t="s">
        <v>283</v>
      </c>
      <c r="Q651" s="47">
        <f t="shared" si="165"/>
        <v>0.79349204761587222</v>
      </c>
    </row>
    <row r="652" spans="1:17" s="48" customFormat="1" x14ac:dyDescent="0.25">
      <c r="A652" s="48" t="s">
        <v>227</v>
      </c>
      <c r="B652" s="48" t="s">
        <v>191</v>
      </c>
      <c r="C652" s="48">
        <v>-47</v>
      </c>
      <c r="D652" s="48">
        <v>-30.2</v>
      </c>
      <c r="E652" s="48">
        <v>-28.2</v>
      </c>
      <c r="G652" s="48" t="s">
        <v>239</v>
      </c>
      <c r="J652" s="48">
        <f t="shared" si="162"/>
        <v>-16.8</v>
      </c>
      <c r="K652" s="48">
        <f t="shared" si="163"/>
        <v>-18.8</v>
      </c>
      <c r="L652" s="48">
        <f t="shared" si="164"/>
        <v>-2</v>
      </c>
      <c r="N652" s="48">
        <f t="shared" si="160"/>
        <v>1.5562913907284768</v>
      </c>
      <c r="O652" s="48">
        <f t="shared" si="161"/>
        <v>1.0709219858156029</v>
      </c>
      <c r="P652" s="48" t="s">
        <v>284</v>
      </c>
      <c r="Q652" s="47">
        <f t="shared" si="165"/>
        <v>0.80159415634681475</v>
      </c>
    </row>
    <row r="653" spans="1:17" s="48" customFormat="1" x14ac:dyDescent="0.25">
      <c r="A653" s="48" t="s">
        <v>227</v>
      </c>
      <c r="B653" s="48" t="s">
        <v>192</v>
      </c>
      <c r="C653" s="48">
        <v>-48.2</v>
      </c>
      <c r="D653" s="48">
        <v>-28.9</v>
      </c>
      <c r="E653" s="48">
        <v>-27.1</v>
      </c>
      <c r="G653" s="48" t="s">
        <v>239</v>
      </c>
      <c r="J653" s="48">
        <f t="shared" si="162"/>
        <v>-19.300000000000004</v>
      </c>
      <c r="K653" s="48">
        <f t="shared" si="163"/>
        <v>-21.1</v>
      </c>
      <c r="L653" s="48">
        <f t="shared" si="164"/>
        <v>-1.7999999999999972</v>
      </c>
      <c r="N653" s="48">
        <f t="shared" si="160"/>
        <v>1.6678200692041525</v>
      </c>
      <c r="O653" s="48">
        <f t="shared" si="161"/>
        <v>1.0664206642066421</v>
      </c>
      <c r="P653" s="48" t="s">
        <v>285</v>
      </c>
      <c r="Q653" s="47">
        <f t="shared" si="165"/>
        <v>0.77432878174627084</v>
      </c>
    </row>
    <row r="654" spans="1:17" s="48" customFormat="1" x14ac:dyDescent="0.25">
      <c r="A654" s="48" t="s">
        <v>227</v>
      </c>
      <c r="B654" s="48" t="s">
        <v>221</v>
      </c>
      <c r="C654" s="48">
        <v>-49.7</v>
      </c>
      <c r="D654" s="48">
        <v>-30.3</v>
      </c>
      <c r="E654" s="48">
        <v>-28.1</v>
      </c>
      <c r="G654" s="48" t="s">
        <v>239</v>
      </c>
      <c r="J654" s="48">
        <f t="shared" si="162"/>
        <v>-19.400000000000002</v>
      </c>
      <c r="K654" s="48">
        <f t="shared" si="163"/>
        <v>-21.6</v>
      </c>
      <c r="L654" s="48">
        <f t="shared" si="164"/>
        <v>-2.1999999999999993</v>
      </c>
      <c r="N654" s="48">
        <f t="shared" si="160"/>
        <v>1.6402640264026402</v>
      </c>
      <c r="O654" s="48">
        <f t="shared" si="161"/>
        <v>1.0782918149466192</v>
      </c>
      <c r="P654" s="48" t="s">
        <v>286</v>
      </c>
      <c r="Q654" s="47">
        <f t="shared" si="165"/>
        <v>0.7808059603295282</v>
      </c>
    </row>
    <row r="655" spans="1:17" s="48" customFormat="1" x14ac:dyDescent="0.25">
      <c r="A655" s="48" t="s">
        <v>227</v>
      </c>
      <c r="B655" s="48" t="s">
        <v>207</v>
      </c>
      <c r="C655" s="48">
        <v>-50.8</v>
      </c>
      <c r="D655" s="48">
        <v>-29.6</v>
      </c>
      <c r="E655" s="48">
        <v>-27</v>
      </c>
      <c r="G655" s="48" t="s">
        <v>239</v>
      </c>
      <c r="J655" s="48">
        <f t="shared" si="162"/>
        <v>-21.199999999999996</v>
      </c>
      <c r="K655" s="48">
        <f t="shared" si="163"/>
        <v>-23.799999999999997</v>
      </c>
      <c r="L655" s="48">
        <f t="shared" si="164"/>
        <v>-2.6000000000000014</v>
      </c>
      <c r="N655" s="48">
        <f t="shared" si="160"/>
        <v>1.716216216216216</v>
      </c>
      <c r="O655" s="48">
        <f t="shared" si="161"/>
        <v>1.0962962962962963</v>
      </c>
      <c r="P655" s="48" t="s">
        <v>287</v>
      </c>
      <c r="Q655" s="47">
        <f t="shared" si="165"/>
        <v>0.76333293218249842</v>
      </c>
    </row>
    <row r="656" spans="1:17" s="48" customFormat="1" x14ac:dyDescent="0.25">
      <c r="A656" s="48" t="s">
        <v>227</v>
      </c>
      <c r="B656" s="48" t="s">
        <v>208</v>
      </c>
      <c r="C656" s="48">
        <v>-48.9</v>
      </c>
      <c r="D656" s="48">
        <v>-29.6</v>
      </c>
      <c r="E656" s="48">
        <v>-27.9</v>
      </c>
      <c r="G656" s="48" t="s">
        <v>239</v>
      </c>
      <c r="J656" s="48">
        <f t="shared" si="162"/>
        <v>-19.299999999999997</v>
      </c>
      <c r="K656" s="48">
        <f t="shared" si="163"/>
        <v>-21</v>
      </c>
      <c r="L656" s="48">
        <f t="shared" si="164"/>
        <v>-1.7000000000000028</v>
      </c>
      <c r="N656" s="48">
        <f t="shared" si="160"/>
        <v>1.652027027027027</v>
      </c>
      <c r="O656" s="48">
        <f t="shared" si="161"/>
        <v>1.0609318996415771</v>
      </c>
      <c r="P656" s="48" t="s">
        <v>288</v>
      </c>
      <c r="Q656" s="47">
        <f t="shared" si="165"/>
        <v>0.77802119085223698</v>
      </c>
    </row>
    <row r="657" spans="1:17" s="48" customFormat="1" x14ac:dyDescent="0.25">
      <c r="A657" s="48" t="s">
        <v>227</v>
      </c>
      <c r="B657" s="48" t="s">
        <v>209</v>
      </c>
      <c r="C657" s="48">
        <v>-51.7</v>
      </c>
      <c r="D657" s="48">
        <v>-31</v>
      </c>
      <c r="E657" s="48">
        <v>-28.3</v>
      </c>
      <c r="G657" s="48" t="s">
        <v>239</v>
      </c>
      <c r="J657" s="48">
        <f t="shared" si="162"/>
        <v>-20.700000000000003</v>
      </c>
      <c r="K657" s="48">
        <f t="shared" si="163"/>
        <v>-23.400000000000002</v>
      </c>
      <c r="L657" s="48">
        <f t="shared" si="164"/>
        <v>-2.6999999999999993</v>
      </c>
      <c r="N657" s="48">
        <f t="shared" si="160"/>
        <v>1.667741935483871</v>
      </c>
      <c r="O657" s="48">
        <f t="shared" si="161"/>
        <v>1.0954063604240283</v>
      </c>
      <c r="P657" s="48" t="s">
        <v>289</v>
      </c>
      <c r="Q657" s="47">
        <f t="shared" si="165"/>
        <v>0.77434692018800078</v>
      </c>
    </row>
    <row r="658" spans="1:17" s="48" customFormat="1" x14ac:dyDescent="0.25">
      <c r="A658" s="48" t="s">
        <v>227</v>
      </c>
      <c r="B658" s="48" t="s">
        <v>222</v>
      </c>
      <c r="C658" s="48">
        <v>-52</v>
      </c>
      <c r="D658" s="48">
        <v>-29.7</v>
      </c>
      <c r="E658" s="48">
        <v>-27.6</v>
      </c>
      <c r="G658" s="48" t="s">
        <v>239</v>
      </c>
      <c r="J658" s="48">
        <f t="shared" si="162"/>
        <v>-22.3</v>
      </c>
      <c r="K658" s="48">
        <f t="shared" si="163"/>
        <v>-24.4</v>
      </c>
      <c r="L658" s="48">
        <f t="shared" si="164"/>
        <v>-2.0999999999999979</v>
      </c>
      <c r="N658" s="48">
        <f t="shared" si="160"/>
        <v>1.7508417508417509</v>
      </c>
      <c r="O658" s="48">
        <f t="shared" si="161"/>
        <v>1.076086956521739</v>
      </c>
      <c r="P658" s="48" t="s">
        <v>290</v>
      </c>
      <c r="Q658" s="47">
        <f t="shared" si="165"/>
        <v>0.75574721048366833</v>
      </c>
    </row>
    <row r="659" spans="1:17" s="48" customFormat="1" x14ac:dyDescent="0.25">
      <c r="A659" s="48" t="s">
        <v>227</v>
      </c>
      <c r="B659" s="48" t="s">
        <v>225</v>
      </c>
      <c r="C659" s="48">
        <v>-53.7</v>
      </c>
      <c r="D659" s="48">
        <v>-24.4</v>
      </c>
      <c r="E659" s="48">
        <v>-25</v>
      </c>
      <c r="G659" s="48" t="s">
        <v>239</v>
      </c>
      <c r="J659" s="48">
        <f t="shared" si="162"/>
        <v>-29.300000000000004</v>
      </c>
      <c r="K659" s="48">
        <f t="shared" si="163"/>
        <v>-28.700000000000003</v>
      </c>
      <c r="L659" s="48">
        <f t="shared" si="164"/>
        <v>0.60000000000000142</v>
      </c>
      <c r="N659" s="48">
        <f t="shared" si="160"/>
        <v>2.2008196721311477</v>
      </c>
      <c r="O659" s="48">
        <f t="shared" si="161"/>
        <v>0.97599999999999998</v>
      </c>
      <c r="P659" s="48" t="s">
        <v>291</v>
      </c>
      <c r="Q659" s="47">
        <f t="shared" si="165"/>
        <v>0.67407430144856473</v>
      </c>
    </row>
    <row r="660" spans="1:17" s="48" customFormat="1" x14ac:dyDescent="0.25">
      <c r="A660" s="48" t="s">
        <v>227</v>
      </c>
      <c r="B660" s="48" t="s">
        <v>208</v>
      </c>
      <c r="C660" s="48">
        <v>-51.7</v>
      </c>
      <c r="D660" s="48">
        <v>-30.8</v>
      </c>
      <c r="E660" s="48">
        <v>-27</v>
      </c>
      <c r="G660" s="48" t="s">
        <v>239</v>
      </c>
      <c r="J660" s="48">
        <f t="shared" si="162"/>
        <v>-20.900000000000002</v>
      </c>
      <c r="K660" s="48">
        <f t="shared" si="163"/>
        <v>-24.700000000000003</v>
      </c>
      <c r="L660" s="48">
        <f t="shared" si="164"/>
        <v>-3.8000000000000007</v>
      </c>
      <c r="N660" s="48">
        <f t="shared" si="160"/>
        <v>1.6785714285714286</v>
      </c>
      <c r="O660" s="48">
        <f t="shared" si="161"/>
        <v>1.1407407407407408</v>
      </c>
      <c r="P660" s="48" t="s">
        <v>292</v>
      </c>
      <c r="Q660" s="47">
        <f t="shared" si="165"/>
        <v>0.77184498498795973</v>
      </c>
    </row>
    <row r="661" spans="1:17" s="48" customFormat="1" x14ac:dyDescent="0.25">
      <c r="A661" s="48" t="s">
        <v>227</v>
      </c>
      <c r="B661" s="48" t="s">
        <v>209</v>
      </c>
      <c r="C661" s="48">
        <v>-57.4</v>
      </c>
      <c r="D661" s="48">
        <v>-29</v>
      </c>
      <c r="E661" s="48">
        <v>-27</v>
      </c>
      <c r="G661" s="48" t="s">
        <v>239</v>
      </c>
      <c r="J661" s="48">
        <f t="shared" si="162"/>
        <v>-28.4</v>
      </c>
      <c r="K661" s="48">
        <f t="shared" si="163"/>
        <v>-30.4</v>
      </c>
      <c r="L661" s="48">
        <f t="shared" si="164"/>
        <v>-2</v>
      </c>
      <c r="N661" s="48">
        <f t="shared" si="160"/>
        <v>1.9793103448275862</v>
      </c>
      <c r="O661" s="48">
        <f t="shared" si="161"/>
        <v>1.0740740740740742</v>
      </c>
      <c r="P661" s="48" t="s">
        <v>293</v>
      </c>
      <c r="Q661" s="47">
        <f t="shared" ref="Q661:Q714" si="166">SQRT(D661/C661)</f>
        <v>0.71079285367555356</v>
      </c>
    </row>
    <row r="662" spans="1:17" s="48" customFormat="1" x14ac:dyDescent="0.25">
      <c r="A662" s="48" t="s">
        <v>227</v>
      </c>
      <c r="B662" s="48" t="s">
        <v>226</v>
      </c>
      <c r="C662" s="48">
        <v>-57.4</v>
      </c>
      <c r="D662" s="48">
        <v>-31.8</v>
      </c>
      <c r="E662" s="48">
        <v>-28.2</v>
      </c>
      <c r="G662" s="48" t="s">
        <v>239</v>
      </c>
      <c r="J662" s="48">
        <f t="shared" si="162"/>
        <v>-25.599999999999998</v>
      </c>
      <c r="K662" s="48">
        <f t="shared" si="163"/>
        <v>-29.2</v>
      </c>
      <c r="L662" s="48">
        <f t="shared" si="164"/>
        <v>-3.6000000000000014</v>
      </c>
      <c r="N662" s="48">
        <f t="shared" si="160"/>
        <v>1.8050314465408803</v>
      </c>
      <c r="O662" s="48">
        <f t="shared" si="161"/>
        <v>1.1276595744680851</v>
      </c>
      <c r="P662" s="48" t="s">
        <v>294</v>
      </c>
      <c r="Q662" s="47">
        <f t="shared" si="166"/>
        <v>0.74431644388735296</v>
      </c>
    </row>
    <row r="663" spans="1:17" s="48" customFormat="1" x14ac:dyDescent="0.25">
      <c r="A663" s="48" t="s">
        <v>227</v>
      </c>
      <c r="B663" s="48" t="s">
        <v>223</v>
      </c>
      <c r="C663" s="48">
        <v>-44.3</v>
      </c>
      <c r="D663" s="48">
        <v>-28.8</v>
      </c>
      <c r="E663" s="48">
        <v>-28.2</v>
      </c>
      <c r="G663" s="48" t="s">
        <v>239</v>
      </c>
      <c r="J663" s="48">
        <f t="shared" si="162"/>
        <v>-15.499999999999996</v>
      </c>
      <c r="K663" s="48">
        <f t="shared" si="163"/>
        <v>-16.099999999999998</v>
      </c>
      <c r="L663" s="48">
        <f t="shared" si="164"/>
        <v>-0.60000000000000142</v>
      </c>
      <c r="N663" s="48">
        <f t="shared" si="160"/>
        <v>1.5381944444444442</v>
      </c>
      <c r="O663" s="48">
        <f t="shared" si="161"/>
        <v>1.021276595744681</v>
      </c>
      <c r="P663" s="48" t="s">
        <v>295</v>
      </c>
      <c r="Q663" s="47">
        <f t="shared" si="166"/>
        <v>0.80629576882007503</v>
      </c>
    </row>
    <row r="664" spans="1:17" s="48" customFormat="1" x14ac:dyDescent="0.25">
      <c r="A664" s="48" t="s">
        <v>227</v>
      </c>
      <c r="B664" s="48" t="s">
        <v>207</v>
      </c>
      <c r="C664" s="48">
        <v>-44.6</v>
      </c>
      <c r="D664" s="48">
        <v>-27.4</v>
      </c>
      <c r="E664" s="48">
        <v>-25.8</v>
      </c>
      <c r="G664" s="48" t="s">
        <v>239</v>
      </c>
      <c r="J664" s="48">
        <f t="shared" si="162"/>
        <v>-17.200000000000003</v>
      </c>
      <c r="K664" s="48">
        <f t="shared" si="163"/>
        <v>-18.8</v>
      </c>
      <c r="L664" s="48">
        <f t="shared" si="164"/>
        <v>-1.5999999999999979</v>
      </c>
      <c r="N664" s="48">
        <f t="shared" si="160"/>
        <v>1.6277372262773724</v>
      </c>
      <c r="O664" s="48">
        <f t="shared" si="161"/>
        <v>1.0620155038759689</v>
      </c>
      <c r="P664" s="48" t="s">
        <v>296</v>
      </c>
      <c r="Q664" s="47">
        <f t="shared" si="166"/>
        <v>0.78380467961396694</v>
      </c>
    </row>
    <row r="665" spans="1:17" s="48" customFormat="1" x14ac:dyDescent="0.25">
      <c r="A665" s="48" t="s">
        <v>227</v>
      </c>
      <c r="B665" s="48" t="s">
        <v>208</v>
      </c>
      <c r="C665" s="48">
        <v>-46.4</v>
      </c>
      <c r="D665" s="48">
        <v>-28.2</v>
      </c>
      <c r="E665" s="48">
        <v>-25.4</v>
      </c>
      <c r="G665" s="48" t="s">
        <v>239</v>
      </c>
      <c r="J665" s="48">
        <f t="shared" si="162"/>
        <v>-18.2</v>
      </c>
      <c r="K665" s="48">
        <f t="shared" si="163"/>
        <v>-21</v>
      </c>
      <c r="L665" s="48">
        <f t="shared" si="164"/>
        <v>-2.8000000000000007</v>
      </c>
      <c r="N665" s="48">
        <f t="shared" si="160"/>
        <v>1.6453900709219857</v>
      </c>
      <c r="O665" s="48">
        <f t="shared" si="161"/>
        <v>1.110236220472441</v>
      </c>
      <c r="P665" s="48" t="s">
        <v>297</v>
      </c>
      <c r="Q665" s="47">
        <f t="shared" si="166"/>
        <v>0.77958875100251102</v>
      </c>
    </row>
    <row r="666" spans="1:17" s="48" customFormat="1" x14ac:dyDescent="0.25">
      <c r="A666" s="48" t="s">
        <v>227</v>
      </c>
      <c r="B666" s="48" t="s">
        <v>209</v>
      </c>
      <c r="C666" s="48">
        <v>-45.4</v>
      </c>
      <c r="D666" s="48">
        <v>-27.4</v>
      </c>
      <c r="E666" s="48">
        <v>-26.2</v>
      </c>
      <c r="G666" s="48" t="s">
        <v>239</v>
      </c>
      <c r="J666" s="48">
        <f t="shared" si="162"/>
        <v>-18</v>
      </c>
      <c r="K666" s="48">
        <f t="shared" si="163"/>
        <v>-19.2</v>
      </c>
      <c r="L666" s="48">
        <f t="shared" si="164"/>
        <v>-1.1999999999999993</v>
      </c>
      <c r="N666" s="48">
        <f t="shared" si="160"/>
        <v>1.6569343065693432</v>
      </c>
      <c r="O666" s="48">
        <f t="shared" si="161"/>
        <v>1.0458015267175573</v>
      </c>
      <c r="P666" s="48" t="s">
        <v>298</v>
      </c>
      <c r="Q666" s="47">
        <f t="shared" si="166"/>
        <v>0.77686821860267263</v>
      </c>
    </row>
    <row r="667" spans="1:17" s="48" customFormat="1" x14ac:dyDescent="0.25">
      <c r="A667" s="48" t="s">
        <v>227</v>
      </c>
      <c r="B667" s="48" t="s">
        <v>224</v>
      </c>
      <c r="C667" s="48">
        <v>-47.8</v>
      </c>
      <c r="D667" s="48">
        <v>-27</v>
      </c>
      <c r="E667" s="48">
        <v>-26.1</v>
      </c>
      <c r="G667" s="48" t="s">
        <v>239</v>
      </c>
      <c r="J667" s="48">
        <f t="shared" si="162"/>
        <v>-20.799999999999997</v>
      </c>
      <c r="K667" s="48">
        <f t="shared" si="163"/>
        <v>-21.699999999999996</v>
      </c>
      <c r="L667" s="48">
        <f t="shared" si="164"/>
        <v>-0.89999999999999858</v>
      </c>
      <c r="N667" s="48">
        <f t="shared" si="160"/>
        <v>1.7703703703703704</v>
      </c>
      <c r="O667" s="48">
        <f t="shared" si="161"/>
        <v>1.0344827586206895</v>
      </c>
      <c r="P667" s="48" t="s">
        <v>299</v>
      </c>
      <c r="Q667" s="47">
        <f t="shared" si="166"/>
        <v>0.75156739982875509</v>
      </c>
    </row>
    <row r="668" spans="1:17" s="59" customFormat="1" x14ac:dyDescent="0.25">
      <c r="A668" s="59" t="s">
        <v>228</v>
      </c>
      <c r="B668" s="59" t="s">
        <v>229</v>
      </c>
      <c r="C668" s="59">
        <v>-66.900000000000006</v>
      </c>
      <c r="D668" s="59">
        <v>-50.2</v>
      </c>
      <c r="G668" s="59" t="s">
        <v>239</v>
      </c>
      <c r="J668" s="59">
        <f t="shared" si="162"/>
        <v>-16.700000000000003</v>
      </c>
      <c r="N668" s="59">
        <f t="shared" si="160"/>
        <v>1.3326693227091635</v>
      </c>
      <c r="O668" s="59">
        <f t="shared" ref="O668:O677" si="167">E668/D668</f>
        <v>0</v>
      </c>
      <c r="P668" s="59" t="s">
        <v>300</v>
      </c>
      <c r="Q668" s="47">
        <f t="shared" si="166"/>
        <v>0.86624112813796139</v>
      </c>
    </row>
    <row r="669" spans="1:17" s="59" customFormat="1" x14ac:dyDescent="0.25">
      <c r="A669" s="59" t="s">
        <v>228</v>
      </c>
      <c r="B669" s="59" t="s">
        <v>230</v>
      </c>
      <c r="C669" s="59">
        <v>-77.7</v>
      </c>
      <c r="D669" s="59">
        <v>-36.1</v>
      </c>
      <c r="G669" s="59" t="s">
        <v>239</v>
      </c>
      <c r="J669" s="59">
        <f t="shared" si="162"/>
        <v>-41.6</v>
      </c>
      <c r="N669" s="59">
        <f t="shared" si="160"/>
        <v>2.1523545706371192</v>
      </c>
      <c r="O669" s="59">
        <f t="shared" si="167"/>
        <v>0</v>
      </c>
      <c r="P669" s="59" t="s">
        <v>301</v>
      </c>
      <c r="Q669" s="47">
        <f t="shared" si="166"/>
        <v>0.68162120316746644</v>
      </c>
    </row>
    <row r="670" spans="1:17" s="59" customFormat="1" x14ac:dyDescent="0.25">
      <c r="A670" s="59" t="s">
        <v>228</v>
      </c>
      <c r="B670" s="59" t="s">
        <v>231</v>
      </c>
      <c r="C670" s="59">
        <v>-81.599999999999994</v>
      </c>
      <c r="D670" s="59">
        <v>-55.7</v>
      </c>
      <c r="G670" s="59" t="s">
        <v>239</v>
      </c>
      <c r="J670" s="59">
        <f t="shared" si="162"/>
        <v>-25.899999999999991</v>
      </c>
      <c r="N670" s="59">
        <f t="shared" si="160"/>
        <v>1.4649910233393175</v>
      </c>
      <c r="O670" s="59">
        <f t="shared" si="167"/>
        <v>0</v>
      </c>
      <c r="P670" s="59" t="s">
        <v>302</v>
      </c>
      <c r="Q670" s="47">
        <f t="shared" si="166"/>
        <v>0.8261949159948192</v>
      </c>
    </row>
    <row r="671" spans="1:17" s="59" customFormat="1" x14ac:dyDescent="0.25">
      <c r="A671" s="59" t="s">
        <v>228</v>
      </c>
      <c r="B671" s="59" t="s">
        <v>232</v>
      </c>
      <c r="C671" s="59">
        <v>-73.8</v>
      </c>
      <c r="D671" s="59">
        <v>-44</v>
      </c>
      <c r="G671" s="59" t="s">
        <v>239</v>
      </c>
      <c r="J671" s="59">
        <f t="shared" ref="J671:J678" si="168">C671-D671</f>
        <v>-29.799999999999997</v>
      </c>
      <c r="N671" s="59">
        <f t="shared" si="160"/>
        <v>1.6772727272727272</v>
      </c>
      <c r="O671" s="59">
        <f t="shared" si="167"/>
        <v>0</v>
      </c>
      <c r="P671" s="59" t="s">
        <v>303</v>
      </c>
      <c r="Q671" s="47">
        <f t="shared" si="166"/>
        <v>0.77214374442821243</v>
      </c>
    </row>
    <row r="672" spans="1:17" s="59" customFormat="1" x14ac:dyDescent="0.25">
      <c r="A672" s="59" t="s">
        <v>228</v>
      </c>
      <c r="B672" s="59" t="s">
        <v>233</v>
      </c>
      <c r="C672" s="59">
        <v>-60.4</v>
      </c>
      <c r="D672" s="59">
        <v>-49.5</v>
      </c>
      <c r="G672" s="59" t="s">
        <v>239</v>
      </c>
      <c r="J672" s="59">
        <f t="shared" si="168"/>
        <v>-10.899999999999999</v>
      </c>
      <c r="N672" s="59">
        <f t="shared" si="160"/>
        <v>1.2202020202020201</v>
      </c>
      <c r="O672" s="59">
        <f t="shared" si="167"/>
        <v>0</v>
      </c>
      <c r="P672" s="59" t="s">
        <v>304</v>
      </c>
      <c r="Q672" s="47">
        <f t="shared" si="166"/>
        <v>0.90528251051318764</v>
      </c>
    </row>
    <row r="673" spans="1:17" s="59" customFormat="1" x14ac:dyDescent="0.25">
      <c r="A673" s="59" t="s">
        <v>228</v>
      </c>
      <c r="B673" s="59" t="s">
        <v>234</v>
      </c>
      <c r="C673" s="59">
        <v>-71.400000000000006</v>
      </c>
      <c r="D673" s="59">
        <v>-48</v>
      </c>
      <c r="G673" s="59" t="s">
        <v>239</v>
      </c>
      <c r="J673" s="59">
        <f t="shared" si="168"/>
        <v>-23.400000000000006</v>
      </c>
      <c r="N673" s="59">
        <f t="shared" si="160"/>
        <v>1.4875</v>
      </c>
      <c r="O673" s="59">
        <f t="shared" si="167"/>
        <v>0</v>
      </c>
      <c r="P673" s="59" t="s">
        <v>305</v>
      </c>
      <c r="Q673" s="47">
        <f t="shared" si="166"/>
        <v>0.81992006169078768</v>
      </c>
    </row>
    <row r="674" spans="1:17" s="59" customFormat="1" x14ac:dyDescent="0.25">
      <c r="A674" s="59" t="s">
        <v>228</v>
      </c>
      <c r="B674" s="59" t="s">
        <v>235</v>
      </c>
      <c r="C674" s="59">
        <v>-70.8</v>
      </c>
      <c r="D674" s="59">
        <v>-55.1</v>
      </c>
      <c r="G674" s="59" t="s">
        <v>239</v>
      </c>
      <c r="J674" s="59">
        <f t="shared" si="168"/>
        <v>-15.699999999999996</v>
      </c>
      <c r="N674" s="59">
        <f t="shared" si="160"/>
        <v>1.2849364791288564</v>
      </c>
      <c r="O674" s="59">
        <f t="shared" si="167"/>
        <v>0</v>
      </c>
      <c r="P674" s="59" t="s">
        <v>306</v>
      </c>
      <c r="Q674" s="47">
        <f t="shared" si="166"/>
        <v>0.88218398736920045</v>
      </c>
    </row>
    <row r="675" spans="1:17" s="59" customFormat="1" x14ac:dyDescent="0.25">
      <c r="A675" s="59" t="s">
        <v>228</v>
      </c>
      <c r="B675" s="59" t="s">
        <v>236</v>
      </c>
      <c r="C675" s="59">
        <v>-73.5</v>
      </c>
      <c r="D675" s="59">
        <v>-57.6</v>
      </c>
      <c r="G675" s="59" t="s">
        <v>239</v>
      </c>
      <c r="J675" s="59">
        <f t="shared" si="168"/>
        <v>-15.899999999999999</v>
      </c>
      <c r="N675" s="59">
        <f t="shared" si="160"/>
        <v>1.2760416666666667</v>
      </c>
      <c r="O675" s="59">
        <f t="shared" si="167"/>
        <v>0</v>
      </c>
      <c r="P675" s="59" t="s">
        <v>307</v>
      </c>
      <c r="Q675" s="47">
        <f t="shared" si="166"/>
        <v>0.88525333627598102</v>
      </c>
    </row>
    <row r="676" spans="1:17" s="59" customFormat="1" x14ac:dyDescent="0.25">
      <c r="A676" s="59" t="s">
        <v>228</v>
      </c>
      <c r="B676" s="59" t="s">
        <v>237</v>
      </c>
      <c r="C676" s="59">
        <v>-83.9</v>
      </c>
      <c r="D676" s="59">
        <v>-45.6</v>
      </c>
      <c r="G676" s="59" t="s">
        <v>239</v>
      </c>
      <c r="J676" s="59">
        <f t="shared" si="168"/>
        <v>-38.300000000000004</v>
      </c>
      <c r="N676" s="59">
        <f t="shared" si="160"/>
        <v>1.8399122807017545</v>
      </c>
      <c r="O676" s="59">
        <f t="shared" si="167"/>
        <v>0</v>
      </c>
      <c r="P676" s="59" t="s">
        <v>308</v>
      </c>
      <c r="Q676" s="47">
        <f t="shared" si="166"/>
        <v>0.73722735409973517</v>
      </c>
    </row>
    <row r="677" spans="1:17" s="59" customFormat="1" x14ac:dyDescent="0.25">
      <c r="A677" s="59" t="s">
        <v>228</v>
      </c>
      <c r="B677" s="59" t="s">
        <v>238</v>
      </c>
      <c r="C677" s="59">
        <v>-71.599999999999994</v>
      </c>
      <c r="D677" s="59">
        <v>-65.900000000000006</v>
      </c>
      <c r="G677" s="59" t="s">
        <v>239</v>
      </c>
      <c r="J677" s="59">
        <f t="shared" si="168"/>
        <v>-5.6999999999999886</v>
      </c>
      <c r="N677" s="59">
        <f t="shared" si="160"/>
        <v>1.0864946889226099</v>
      </c>
      <c r="O677" s="59">
        <f t="shared" si="167"/>
        <v>0</v>
      </c>
      <c r="P677" s="59" t="s">
        <v>309</v>
      </c>
      <c r="Q677" s="47">
        <f t="shared" si="166"/>
        <v>0.95937013787824044</v>
      </c>
    </row>
    <row r="678" spans="1:17" s="60" customFormat="1" x14ac:dyDescent="0.25">
      <c r="A678" s="60" t="s">
        <v>228</v>
      </c>
      <c r="B678" s="61">
        <v>188.98</v>
      </c>
      <c r="C678" s="61">
        <v>-74.2</v>
      </c>
      <c r="D678" s="61">
        <v>-64.2</v>
      </c>
      <c r="E678" s="62" t="s">
        <v>462</v>
      </c>
      <c r="J678" s="60">
        <f t="shared" si="168"/>
        <v>-10</v>
      </c>
      <c r="N678" s="60">
        <f t="shared" si="160"/>
        <v>1.1557632398753894</v>
      </c>
      <c r="Q678" s="47">
        <f t="shared" si="166"/>
        <v>0.93017692430640819</v>
      </c>
    </row>
    <row r="679" spans="1:17" s="60" customFormat="1" x14ac:dyDescent="0.25">
      <c r="A679" s="60" t="s">
        <v>228</v>
      </c>
      <c r="B679" s="61">
        <v>78</v>
      </c>
      <c r="C679" s="61">
        <v>-67.19</v>
      </c>
      <c r="D679" s="61">
        <v>-55.67</v>
      </c>
      <c r="E679" s="62" t="s">
        <v>462</v>
      </c>
      <c r="J679" s="60">
        <f t="shared" ref="J679:J742" si="169">C679-D679</f>
        <v>-11.519999999999996</v>
      </c>
      <c r="N679" s="60">
        <f t="shared" ref="N679:N742" si="170">C679/D679</f>
        <v>1.2069337165439193</v>
      </c>
      <c r="Q679" s="47">
        <f t="shared" si="166"/>
        <v>0.91024497503178814</v>
      </c>
    </row>
    <row r="680" spans="1:17" s="60" customFormat="1" x14ac:dyDescent="0.25">
      <c r="A680" s="60" t="s">
        <v>228</v>
      </c>
      <c r="B680" s="61">
        <v>70.099999999999994</v>
      </c>
      <c r="C680" s="61">
        <v>-67.86</v>
      </c>
      <c r="D680" s="61">
        <v>-56.28</v>
      </c>
      <c r="E680" s="62" t="s">
        <v>462</v>
      </c>
      <c r="J680" s="60">
        <f t="shared" si="169"/>
        <v>-11.579999999999998</v>
      </c>
      <c r="N680" s="60">
        <f t="shared" si="170"/>
        <v>1.2057569296375266</v>
      </c>
      <c r="Q680" s="47">
        <f t="shared" si="166"/>
        <v>0.91068905422898572</v>
      </c>
    </row>
    <row r="681" spans="1:17" s="60" customFormat="1" x14ac:dyDescent="0.25">
      <c r="A681" s="60" t="s">
        <v>228</v>
      </c>
      <c r="B681" s="61">
        <v>201.17</v>
      </c>
      <c r="C681" s="61">
        <v>-71.45</v>
      </c>
      <c r="D681" s="61">
        <v>-62.43</v>
      </c>
      <c r="E681" s="62" t="s">
        <v>462</v>
      </c>
      <c r="J681" s="60">
        <f t="shared" si="169"/>
        <v>-9.0200000000000031</v>
      </c>
      <c r="N681" s="60">
        <f t="shared" si="170"/>
        <v>1.1444818196379947</v>
      </c>
      <c r="Q681" s="47">
        <f t="shared" si="166"/>
        <v>0.93475016589365123</v>
      </c>
    </row>
    <row r="682" spans="1:17" s="60" customFormat="1" x14ac:dyDescent="0.25">
      <c r="A682" s="60" t="s">
        <v>228</v>
      </c>
      <c r="B682" s="61">
        <v>35</v>
      </c>
      <c r="C682" s="61">
        <v>-69.63</v>
      </c>
      <c r="D682" s="61">
        <v>-54.37</v>
      </c>
      <c r="E682" s="62" t="s">
        <v>462</v>
      </c>
      <c r="J682" s="60">
        <f t="shared" si="169"/>
        <v>-15.259999999999998</v>
      </c>
      <c r="N682" s="60">
        <f t="shared" si="170"/>
        <v>1.2806694868493655</v>
      </c>
      <c r="Q682" s="47">
        <f t="shared" si="166"/>
        <v>0.88365241541464234</v>
      </c>
    </row>
    <row r="683" spans="1:17" s="60" customFormat="1" x14ac:dyDescent="0.25">
      <c r="A683" s="60" t="s">
        <v>228</v>
      </c>
      <c r="B683" s="61">
        <v>111.252</v>
      </c>
      <c r="C683" s="61">
        <v>-64.8</v>
      </c>
      <c r="D683" s="61">
        <v>-53.22</v>
      </c>
      <c r="E683" s="62" t="s">
        <v>462</v>
      </c>
      <c r="J683" s="60">
        <f t="shared" si="169"/>
        <v>-11.579999999999998</v>
      </c>
      <c r="N683" s="60">
        <f t="shared" si="170"/>
        <v>1.2175873731679818</v>
      </c>
      <c r="Q683" s="47">
        <f t="shared" si="166"/>
        <v>0.90625399105123738</v>
      </c>
    </row>
    <row r="684" spans="1:17" s="60" customFormat="1" x14ac:dyDescent="0.25">
      <c r="A684" s="60" t="s">
        <v>228</v>
      </c>
      <c r="B684" s="61">
        <v>85.3</v>
      </c>
      <c r="C684" s="61">
        <v>-73.2</v>
      </c>
      <c r="D684" s="61">
        <v>-65.260000000000005</v>
      </c>
      <c r="E684" s="62" t="s">
        <v>462</v>
      </c>
      <c r="J684" s="60">
        <f t="shared" si="169"/>
        <v>-7.9399999999999977</v>
      </c>
      <c r="N684" s="60">
        <f t="shared" si="170"/>
        <v>1.1216671774440699</v>
      </c>
      <c r="Q684" s="47">
        <f t="shared" si="166"/>
        <v>0.9442086923158507</v>
      </c>
    </row>
    <row r="685" spans="1:17" s="60" customFormat="1" x14ac:dyDescent="0.25">
      <c r="A685" s="60" t="s">
        <v>228</v>
      </c>
      <c r="B685" s="61">
        <v>78.03</v>
      </c>
      <c r="C685" s="61">
        <v>-67.86</v>
      </c>
      <c r="D685" s="61">
        <v>-41.36</v>
      </c>
      <c r="E685" s="62" t="s">
        <v>462</v>
      </c>
      <c r="J685" s="60">
        <f t="shared" si="169"/>
        <v>-26.5</v>
      </c>
      <c r="N685" s="60">
        <f t="shared" si="170"/>
        <v>1.6407156673114121</v>
      </c>
      <c r="Q685" s="47">
        <f t="shared" si="166"/>
        <v>0.78069848644115225</v>
      </c>
    </row>
    <row r="686" spans="1:17" s="60" customFormat="1" x14ac:dyDescent="0.25">
      <c r="A686" s="60" t="s">
        <v>228</v>
      </c>
      <c r="B686" s="63"/>
      <c r="C686" s="61">
        <v>-69.739999999999995</v>
      </c>
      <c r="D686" s="61">
        <v>-52.64</v>
      </c>
      <c r="E686" s="62" t="s">
        <v>462</v>
      </c>
      <c r="J686" s="60">
        <f t="shared" si="169"/>
        <v>-17.099999999999994</v>
      </c>
      <c r="N686" s="60">
        <f t="shared" si="170"/>
        <v>1.3248480243161094</v>
      </c>
      <c r="Q686" s="47">
        <f t="shared" si="166"/>
        <v>0.86879431171329946</v>
      </c>
    </row>
    <row r="687" spans="1:17" s="60" customFormat="1" x14ac:dyDescent="0.25">
      <c r="A687" s="60" t="s">
        <v>228</v>
      </c>
      <c r="B687" s="61">
        <v>48.77</v>
      </c>
      <c r="C687" s="61">
        <v>-76.31</v>
      </c>
      <c r="D687" s="61">
        <v>-62.93</v>
      </c>
      <c r="E687" s="62" t="s">
        <v>462</v>
      </c>
      <c r="J687" s="60">
        <f t="shared" si="169"/>
        <v>-13.380000000000003</v>
      </c>
      <c r="N687" s="60">
        <f t="shared" si="170"/>
        <v>1.2126171937072938</v>
      </c>
      <c r="Q687" s="47">
        <f t="shared" si="166"/>
        <v>0.90810933295944385</v>
      </c>
    </row>
    <row r="688" spans="1:17" s="60" customFormat="1" x14ac:dyDescent="0.25">
      <c r="A688" s="60" t="s">
        <v>228</v>
      </c>
      <c r="B688" s="61">
        <v>76.2</v>
      </c>
      <c r="C688" s="61">
        <v>-66.180000000000007</v>
      </c>
      <c r="D688" s="61">
        <v>-50.04</v>
      </c>
      <c r="E688" s="62" t="s">
        <v>462</v>
      </c>
      <c r="J688" s="60">
        <f t="shared" si="169"/>
        <v>-16.140000000000008</v>
      </c>
      <c r="N688" s="60">
        <f t="shared" si="170"/>
        <v>1.3225419664268587</v>
      </c>
      <c r="Q688" s="47">
        <f t="shared" si="166"/>
        <v>0.86955142091621407</v>
      </c>
    </row>
    <row r="689" spans="1:17" s="60" customFormat="1" x14ac:dyDescent="0.25">
      <c r="A689" s="60" t="s">
        <v>228</v>
      </c>
      <c r="B689" s="63"/>
      <c r="C689" s="61">
        <v>-66.760000000000005</v>
      </c>
      <c r="D689" s="61">
        <v>-51.92</v>
      </c>
      <c r="E689" s="62" t="s">
        <v>463</v>
      </c>
      <c r="J689" s="60">
        <f t="shared" si="169"/>
        <v>-14.840000000000003</v>
      </c>
      <c r="K689" s="60">
        <f t="shared" si="163"/>
        <v>-31.660000000000004</v>
      </c>
      <c r="N689" s="60">
        <f t="shared" si="170"/>
        <v>1.2858243451463791</v>
      </c>
      <c r="Q689" s="47">
        <f t="shared" si="166"/>
        <v>0.88187935927424932</v>
      </c>
    </row>
    <row r="690" spans="1:17" s="60" customFormat="1" x14ac:dyDescent="0.25">
      <c r="A690" s="60" t="s">
        <v>228</v>
      </c>
      <c r="B690" s="61">
        <v>67</v>
      </c>
      <c r="C690" s="61">
        <v>-63.15</v>
      </c>
      <c r="D690" s="61">
        <v>-45.74</v>
      </c>
      <c r="E690" s="62" t="s">
        <v>462</v>
      </c>
      <c r="J690" s="60">
        <f t="shared" si="169"/>
        <v>-17.409999999999997</v>
      </c>
      <c r="N690" s="60">
        <f t="shared" si="170"/>
        <v>1.3806296458242238</v>
      </c>
      <c r="Q690" s="47">
        <f t="shared" si="166"/>
        <v>0.85106239786945126</v>
      </c>
    </row>
    <row r="691" spans="1:17" s="60" customFormat="1" x14ac:dyDescent="0.25">
      <c r="A691" s="60" t="s">
        <v>228</v>
      </c>
      <c r="B691" s="61">
        <v>54.86</v>
      </c>
      <c r="C691" s="61">
        <v>-71.84</v>
      </c>
      <c r="D691" s="61">
        <v>-50.88</v>
      </c>
      <c r="E691" s="62" t="s">
        <v>462</v>
      </c>
      <c r="J691" s="60">
        <f t="shared" si="169"/>
        <v>-20.96</v>
      </c>
      <c r="N691" s="60">
        <f t="shared" si="170"/>
        <v>1.4119496855345912</v>
      </c>
      <c r="Q691" s="47">
        <f t="shared" si="166"/>
        <v>0.84157027901486525</v>
      </c>
    </row>
    <row r="692" spans="1:17" s="60" customFormat="1" x14ac:dyDescent="0.25">
      <c r="A692" s="60" t="s">
        <v>228</v>
      </c>
      <c r="B692" s="61">
        <v>48.76</v>
      </c>
      <c r="C692" s="61">
        <v>-71.84</v>
      </c>
      <c r="D692" s="61">
        <v>-50.57</v>
      </c>
      <c r="E692" s="62" t="s">
        <v>462</v>
      </c>
      <c r="J692" s="60">
        <f t="shared" si="169"/>
        <v>-21.270000000000003</v>
      </c>
      <c r="N692" s="60">
        <f t="shared" si="170"/>
        <v>1.4206051018390351</v>
      </c>
      <c r="Q692" s="47">
        <f t="shared" si="166"/>
        <v>0.83900261605969451</v>
      </c>
    </row>
    <row r="693" spans="1:17" s="60" customFormat="1" x14ac:dyDescent="0.25">
      <c r="A693" s="60" t="s">
        <v>228</v>
      </c>
      <c r="B693" s="61">
        <v>86.87</v>
      </c>
      <c r="C693" s="61">
        <v>-65.150000000000006</v>
      </c>
      <c r="D693" s="61">
        <v>-45.46</v>
      </c>
      <c r="E693" s="62" t="s">
        <v>462</v>
      </c>
      <c r="J693" s="60">
        <f t="shared" si="169"/>
        <v>-19.690000000000005</v>
      </c>
      <c r="N693" s="60">
        <f t="shared" si="170"/>
        <v>1.4331280246370437</v>
      </c>
      <c r="Q693" s="47">
        <f t="shared" si="166"/>
        <v>0.83532889740852412</v>
      </c>
    </row>
    <row r="694" spans="1:17" s="60" customFormat="1" x14ac:dyDescent="0.25">
      <c r="A694" s="60" t="s">
        <v>228</v>
      </c>
      <c r="B694" s="61">
        <v>67</v>
      </c>
      <c r="C694" s="61">
        <v>-79.8</v>
      </c>
      <c r="D694" s="61">
        <v>-51</v>
      </c>
      <c r="E694" s="62" t="s">
        <v>462</v>
      </c>
      <c r="J694" s="60">
        <f t="shared" si="169"/>
        <v>-28.799999999999997</v>
      </c>
      <c r="N694" s="60">
        <f t="shared" si="170"/>
        <v>1.5647058823529412</v>
      </c>
      <c r="Q694" s="47">
        <f t="shared" si="166"/>
        <v>0.79943589133895054</v>
      </c>
    </row>
    <row r="695" spans="1:17" s="60" customFormat="1" x14ac:dyDescent="0.25">
      <c r="A695" s="60" t="s">
        <v>228</v>
      </c>
      <c r="B695" s="63"/>
      <c r="C695" s="61">
        <v>-63.85</v>
      </c>
      <c r="D695" s="61">
        <v>-45.7</v>
      </c>
      <c r="E695" s="62" t="s">
        <v>462</v>
      </c>
      <c r="J695" s="60">
        <f t="shared" si="169"/>
        <v>-18.149999999999999</v>
      </c>
      <c r="N695" s="60">
        <f t="shared" si="170"/>
        <v>1.3971553610503282</v>
      </c>
      <c r="Q695" s="47">
        <f t="shared" si="166"/>
        <v>0.84601419353442719</v>
      </c>
    </row>
    <row r="696" spans="1:17" s="60" customFormat="1" x14ac:dyDescent="0.25">
      <c r="A696" s="60" t="s">
        <v>228</v>
      </c>
      <c r="B696" s="63"/>
      <c r="C696" s="61">
        <v>-70.709999999999994</v>
      </c>
      <c r="D696" s="61">
        <v>-42.07</v>
      </c>
      <c r="E696" s="62" t="s">
        <v>462</v>
      </c>
      <c r="J696" s="60">
        <f t="shared" si="169"/>
        <v>-28.639999999999993</v>
      </c>
      <c r="N696" s="60">
        <f t="shared" si="170"/>
        <v>1.6807701449964343</v>
      </c>
      <c r="Q696" s="47">
        <f t="shared" si="166"/>
        <v>0.77133997137153509</v>
      </c>
    </row>
    <row r="697" spans="1:17" s="60" customFormat="1" x14ac:dyDescent="0.25">
      <c r="A697" s="60" t="s">
        <v>228</v>
      </c>
      <c r="B697" s="61">
        <v>60.96</v>
      </c>
      <c r="C697" s="61">
        <v>-65.64</v>
      </c>
      <c r="D697" s="61">
        <v>-45.9</v>
      </c>
      <c r="E697" s="62" t="s">
        <v>462</v>
      </c>
      <c r="J697" s="60">
        <f t="shared" si="169"/>
        <v>-19.740000000000002</v>
      </c>
      <c r="N697" s="60">
        <f t="shared" si="170"/>
        <v>1.4300653594771242</v>
      </c>
      <c r="Q697" s="47">
        <f t="shared" si="166"/>
        <v>0.83622290005359223</v>
      </c>
    </row>
    <row r="698" spans="1:17" s="60" customFormat="1" x14ac:dyDescent="0.25">
      <c r="A698" s="60" t="s">
        <v>228</v>
      </c>
      <c r="B698" s="63"/>
      <c r="C698" s="61">
        <v>-64.83</v>
      </c>
      <c r="D698" s="61">
        <v>-43.21</v>
      </c>
      <c r="E698" s="62" t="s">
        <v>462</v>
      </c>
      <c r="J698" s="60">
        <f t="shared" si="169"/>
        <v>-21.619999999999997</v>
      </c>
      <c r="N698" s="60">
        <f t="shared" si="170"/>
        <v>1.5003471418653089</v>
      </c>
      <c r="Q698" s="47">
        <f t="shared" si="166"/>
        <v>0.81640211727484702</v>
      </c>
    </row>
    <row r="699" spans="1:17" s="60" customFormat="1" x14ac:dyDescent="0.25">
      <c r="A699" s="60" t="s">
        <v>228</v>
      </c>
      <c r="B699" s="61">
        <v>45.72</v>
      </c>
      <c r="C699" s="61">
        <v>-73.540000000000006</v>
      </c>
      <c r="D699" s="61">
        <v>-44.74</v>
      </c>
      <c r="E699" s="62" t="s">
        <v>462</v>
      </c>
      <c r="J699" s="60">
        <f t="shared" si="169"/>
        <v>-28.800000000000004</v>
      </c>
      <c r="N699" s="60">
        <f t="shared" si="170"/>
        <v>1.6437192668752794</v>
      </c>
      <c r="Q699" s="47">
        <f t="shared" si="166"/>
        <v>0.7799848676732728</v>
      </c>
    </row>
    <row r="700" spans="1:17" s="60" customFormat="1" x14ac:dyDescent="0.25">
      <c r="A700" s="60" t="s">
        <v>228</v>
      </c>
      <c r="B700" s="61">
        <v>14.33</v>
      </c>
      <c r="C700" s="61">
        <v>-79.02</v>
      </c>
      <c r="D700" s="61">
        <v>-64.31</v>
      </c>
      <c r="E700" s="62" t="s">
        <v>462</v>
      </c>
      <c r="J700" s="60">
        <f t="shared" si="169"/>
        <v>-14.709999999999994</v>
      </c>
      <c r="N700" s="60">
        <f t="shared" si="170"/>
        <v>1.2287358109158761</v>
      </c>
      <c r="Q700" s="47">
        <f t="shared" si="166"/>
        <v>0.9021333583815272</v>
      </c>
    </row>
    <row r="701" spans="1:17" s="60" customFormat="1" x14ac:dyDescent="0.25">
      <c r="A701" s="60" t="s">
        <v>228</v>
      </c>
      <c r="B701" s="61">
        <v>58.83</v>
      </c>
      <c r="C701" s="61">
        <v>-67.67</v>
      </c>
      <c r="D701" s="61">
        <v>-8.75</v>
      </c>
      <c r="E701" s="62" t="s">
        <v>464</v>
      </c>
      <c r="J701" s="60">
        <f t="shared" si="169"/>
        <v>-58.92</v>
      </c>
      <c r="K701" s="60">
        <f t="shared" si="163"/>
        <v>-19.79</v>
      </c>
      <c r="N701" s="60">
        <f t="shared" si="170"/>
        <v>7.733714285714286</v>
      </c>
      <c r="Q701" s="47">
        <f t="shared" si="166"/>
        <v>0.35958861936056424</v>
      </c>
    </row>
    <row r="702" spans="1:17" s="60" customFormat="1" x14ac:dyDescent="0.25">
      <c r="A702" s="60" t="s">
        <v>228</v>
      </c>
      <c r="B702" s="61">
        <v>73.150000000000006</v>
      </c>
      <c r="C702" s="61">
        <v>-64.14</v>
      </c>
      <c r="D702" s="61">
        <v>-48.75</v>
      </c>
      <c r="E702" s="62" t="s">
        <v>462</v>
      </c>
      <c r="J702" s="60">
        <f t="shared" si="169"/>
        <v>-15.39</v>
      </c>
      <c r="N702" s="60">
        <f t="shared" si="170"/>
        <v>1.3156923076923077</v>
      </c>
      <c r="Q702" s="47">
        <f t="shared" si="166"/>
        <v>0.87181197928320675</v>
      </c>
    </row>
    <row r="703" spans="1:17" s="60" customFormat="1" x14ac:dyDescent="0.25">
      <c r="A703" s="60" t="s">
        <v>228</v>
      </c>
      <c r="B703" s="61">
        <v>60.96</v>
      </c>
      <c r="C703" s="61">
        <v>-64</v>
      </c>
      <c r="D703" s="61">
        <v>-48.09</v>
      </c>
      <c r="E703" s="62" t="s">
        <v>462</v>
      </c>
      <c r="J703" s="60">
        <f t="shared" si="169"/>
        <v>-15.909999999999997</v>
      </c>
      <c r="N703" s="60">
        <f t="shared" si="170"/>
        <v>1.3308380120607195</v>
      </c>
      <c r="Q703" s="47">
        <f t="shared" si="166"/>
        <v>0.86683692237929044</v>
      </c>
    </row>
    <row r="704" spans="1:17" s="60" customFormat="1" x14ac:dyDescent="0.25">
      <c r="A704" s="60" t="s">
        <v>228</v>
      </c>
      <c r="B704" s="61">
        <v>91.44</v>
      </c>
      <c r="C704" s="61">
        <v>-66.75</v>
      </c>
      <c r="D704" s="61">
        <v>-51.06</v>
      </c>
      <c r="E704" s="62" t="s">
        <v>465</v>
      </c>
      <c r="J704" s="60">
        <f t="shared" si="169"/>
        <v>-15.689999999999998</v>
      </c>
      <c r="K704" s="60">
        <f t="shared" ref="K704" si="171">C704-E704</f>
        <v>-37.260000000000005</v>
      </c>
      <c r="N704" s="60">
        <f t="shared" si="170"/>
        <v>1.3072855464159812</v>
      </c>
      <c r="Q704" s="47">
        <f t="shared" si="166"/>
        <v>0.87461066779723151</v>
      </c>
    </row>
    <row r="705" spans="1:17" s="60" customFormat="1" x14ac:dyDescent="0.25">
      <c r="A705" s="60" t="s">
        <v>228</v>
      </c>
      <c r="B705" s="61">
        <v>55.47</v>
      </c>
      <c r="C705" s="61">
        <v>-72.06</v>
      </c>
      <c r="D705" s="61">
        <v>-50.99</v>
      </c>
      <c r="E705" s="62" t="s">
        <v>462</v>
      </c>
      <c r="J705" s="60">
        <f t="shared" si="169"/>
        <v>-21.07</v>
      </c>
      <c r="N705" s="60">
        <f t="shared" si="170"/>
        <v>1.4132182780937439</v>
      </c>
      <c r="Q705" s="47">
        <f t="shared" si="166"/>
        <v>0.84119247131653019</v>
      </c>
    </row>
    <row r="706" spans="1:17" s="60" customFormat="1" x14ac:dyDescent="0.25">
      <c r="A706" s="60" t="s">
        <v>228</v>
      </c>
      <c r="B706" s="61">
        <v>88.4</v>
      </c>
      <c r="C706" s="61">
        <v>-51.58</v>
      </c>
      <c r="D706" s="61">
        <v>-33.92</v>
      </c>
      <c r="E706" s="62" t="s">
        <v>462</v>
      </c>
      <c r="J706" s="60">
        <f t="shared" si="169"/>
        <v>-17.659999999999997</v>
      </c>
      <c r="N706" s="60">
        <f t="shared" si="170"/>
        <v>1.5206367924528301</v>
      </c>
      <c r="Q706" s="47">
        <f t="shared" si="166"/>
        <v>0.81093725544000395</v>
      </c>
    </row>
    <row r="707" spans="1:17" s="60" customFormat="1" x14ac:dyDescent="0.25">
      <c r="A707" s="60" t="s">
        <v>228</v>
      </c>
      <c r="B707" s="61">
        <v>54.863999999999997</v>
      </c>
      <c r="C707" s="61">
        <v>-67.180000000000007</v>
      </c>
      <c r="D707" s="61">
        <v>-50.83</v>
      </c>
      <c r="E707" s="62" t="s">
        <v>462</v>
      </c>
      <c r="J707" s="60">
        <f t="shared" si="169"/>
        <v>-16.350000000000009</v>
      </c>
      <c r="N707" s="60">
        <f t="shared" si="170"/>
        <v>1.3216604367499509</v>
      </c>
      <c r="Q707" s="47">
        <f t="shared" si="166"/>
        <v>0.86984136210959606</v>
      </c>
    </row>
    <row r="708" spans="1:17" s="60" customFormat="1" x14ac:dyDescent="0.25">
      <c r="A708" s="60" t="s">
        <v>228</v>
      </c>
      <c r="B708" s="61">
        <v>118.87</v>
      </c>
      <c r="C708" s="61">
        <v>-65.650000000000006</v>
      </c>
      <c r="D708" s="61">
        <v>-51.11</v>
      </c>
      <c r="E708" s="62" t="s">
        <v>462</v>
      </c>
      <c r="J708" s="60">
        <f t="shared" si="169"/>
        <v>-14.540000000000006</v>
      </c>
      <c r="N708" s="60">
        <f t="shared" si="170"/>
        <v>1.2844844453140287</v>
      </c>
      <c r="Q708" s="47">
        <f t="shared" si="166"/>
        <v>0.88233920213905181</v>
      </c>
    </row>
    <row r="709" spans="1:17" s="60" customFormat="1" x14ac:dyDescent="0.25">
      <c r="A709" s="60" t="s">
        <v>228</v>
      </c>
      <c r="B709" s="61">
        <v>60.96</v>
      </c>
      <c r="C709" s="61">
        <v>-70.25</v>
      </c>
      <c r="D709" s="61">
        <v>-54.63</v>
      </c>
      <c r="E709" s="62" t="s">
        <v>462</v>
      </c>
      <c r="J709" s="60">
        <f t="shared" si="169"/>
        <v>-15.619999999999997</v>
      </c>
      <c r="N709" s="60">
        <f t="shared" si="170"/>
        <v>1.2859234852645067</v>
      </c>
      <c r="Q709" s="47">
        <f t="shared" si="166"/>
        <v>0.88184536374105948</v>
      </c>
    </row>
    <row r="710" spans="1:17" s="60" customFormat="1" x14ac:dyDescent="0.25">
      <c r="A710" s="60" t="s">
        <v>228</v>
      </c>
      <c r="B710" s="61">
        <v>103.63</v>
      </c>
      <c r="C710" s="61">
        <v>-68.88</v>
      </c>
      <c r="D710" s="61">
        <v>-56.07</v>
      </c>
      <c r="E710" s="62" t="s">
        <v>462</v>
      </c>
      <c r="J710" s="60">
        <f t="shared" si="169"/>
        <v>-12.809999999999995</v>
      </c>
      <c r="N710" s="60">
        <f t="shared" si="170"/>
        <v>1.2284644194756553</v>
      </c>
      <c r="Q710" s="47">
        <f t="shared" si="166"/>
        <v>0.90223300219173008</v>
      </c>
    </row>
    <row r="711" spans="1:17" s="60" customFormat="1" x14ac:dyDescent="0.25">
      <c r="A711" s="60" t="s">
        <v>228</v>
      </c>
      <c r="B711" s="61">
        <v>151.18</v>
      </c>
      <c r="C711" s="61">
        <v>-71.040000000000006</v>
      </c>
      <c r="D711" s="61">
        <v>-54.3</v>
      </c>
      <c r="E711" s="62" t="s">
        <v>462</v>
      </c>
      <c r="J711" s="60">
        <f t="shared" si="169"/>
        <v>-16.740000000000009</v>
      </c>
      <c r="N711" s="60">
        <f t="shared" si="170"/>
        <v>1.3082872928176796</v>
      </c>
      <c r="Q711" s="47">
        <f t="shared" si="166"/>
        <v>0.8742757620499999</v>
      </c>
    </row>
    <row r="712" spans="1:17" s="60" customFormat="1" x14ac:dyDescent="0.25">
      <c r="A712" s="60" t="s">
        <v>228</v>
      </c>
      <c r="B712" s="61">
        <v>50.292000000000002</v>
      </c>
      <c r="C712" s="61">
        <v>-52.82</v>
      </c>
      <c r="D712" s="61">
        <v>-54.12</v>
      </c>
      <c r="E712" s="62" t="s">
        <v>462</v>
      </c>
      <c r="J712" s="60">
        <f t="shared" si="169"/>
        <v>1.2999999999999972</v>
      </c>
      <c r="N712" s="60">
        <f t="shared" si="170"/>
        <v>0.97597930524759802</v>
      </c>
      <c r="Q712" s="47">
        <f t="shared" si="166"/>
        <v>1.0122311442727987</v>
      </c>
    </row>
    <row r="713" spans="1:17" s="60" customFormat="1" x14ac:dyDescent="0.25">
      <c r="A713" s="60" t="s">
        <v>228</v>
      </c>
      <c r="B713" s="61">
        <v>48.768000000000001</v>
      </c>
      <c r="C713" s="61">
        <v>-77</v>
      </c>
      <c r="D713" s="61">
        <v>-43.45</v>
      </c>
      <c r="E713" s="62" t="s">
        <v>462</v>
      </c>
      <c r="J713" s="60">
        <f t="shared" si="169"/>
        <v>-33.549999999999997</v>
      </c>
      <c r="N713" s="60">
        <f t="shared" si="170"/>
        <v>1.7721518987341771</v>
      </c>
      <c r="Q713" s="47">
        <f t="shared" si="166"/>
        <v>0.75118953286485179</v>
      </c>
    </row>
    <row r="714" spans="1:17" s="60" customFormat="1" x14ac:dyDescent="0.25">
      <c r="A714" s="60" t="s">
        <v>228</v>
      </c>
      <c r="B714" s="61">
        <v>27.43</v>
      </c>
      <c r="C714" s="61">
        <v>-66.3</v>
      </c>
      <c r="D714" s="61">
        <v>-46.89</v>
      </c>
      <c r="E714" s="62" t="s">
        <v>462</v>
      </c>
      <c r="J714" s="60">
        <f t="shared" si="169"/>
        <v>-19.409999999999997</v>
      </c>
      <c r="N714" s="60">
        <f t="shared" si="170"/>
        <v>1.4139475367882277</v>
      </c>
      <c r="Q714" s="47">
        <f t="shared" si="166"/>
        <v>0.84097551629314682</v>
      </c>
    </row>
    <row r="715" spans="1:17" s="60" customFormat="1" x14ac:dyDescent="0.25">
      <c r="A715" s="60" t="s">
        <v>228</v>
      </c>
      <c r="B715" s="61">
        <v>112.78</v>
      </c>
      <c r="C715" s="61">
        <v>-67.31</v>
      </c>
      <c r="D715" s="61">
        <v>-64.58</v>
      </c>
      <c r="E715" s="62" t="s">
        <v>462</v>
      </c>
      <c r="J715" s="60">
        <f t="shared" si="169"/>
        <v>-2.730000000000004</v>
      </c>
      <c r="N715" s="60">
        <f t="shared" si="170"/>
        <v>1.042273149581914</v>
      </c>
      <c r="Q715" s="47">
        <f t="shared" ref="Q715:Q778" si="172">SQRT(D715/C715)</f>
        <v>0.97951079145708975</v>
      </c>
    </row>
    <row r="716" spans="1:17" s="60" customFormat="1" x14ac:dyDescent="0.25">
      <c r="A716" s="60" t="s">
        <v>228</v>
      </c>
      <c r="B716" s="61">
        <v>103.63</v>
      </c>
      <c r="C716" s="61">
        <v>-63.16</v>
      </c>
      <c r="D716" s="61">
        <v>-46.7</v>
      </c>
      <c r="E716" s="62" t="s">
        <v>462</v>
      </c>
      <c r="J716" s="60">
        <f t="shared" si="169"/>
        <v>-16.459999999999994</v>
      </c>
      <c r="N716" s="60">
        <f t="shared" si="170"/>
        <v>1.3524625267665951</v>
      </c>
      <c r="Q716" s="47">
        <f t="shared" si="172"/>
        <v>0.85987907304806022</v>
      </c>
    </row>
    <row r="717" spans="1:17" s="60" customFormat="1" x14ac:dyDescent="0.25">
      <c r="A717" s="60" t="s">
        <v>228</v>
      </c>
      <c r="B717" s="61">
        <v>109.72</v>
      </c>
      <c r="C717" s="61">
        <v>-65.17</v>
      </c>
      <c r="D717" s="61">
        <v>-45.83</v>
      </c>
      <c r="E717" s="62" t="s">
        <v>462</v>
      </c>
      <c r="J717" s="60">
        <f t="shared" si="169"/>
        <v>-19.340000000000003</v>
      </c>
      <c r="N717" s="60">
        <f t="shared" si="170"/>
        <v>1.4219943268601354</v>
      </c>
      <c r="Q717" s="47">
        <f t="shared" si="172"/>
        <v>0.83859268184969538</v>
      </c>
    </row>
    <row r="718" spans="1:17" s="60" customFormat="1" x14ac:dyDescent="0.25">
      <c r="A718" s="60" t="s">
        <v>228</v>
      </c>
      <c r="B718" s="61">
        <v>77.72</v>
      </c>
      <c r="C718" s="61">
        <v>-70.5</v>
      </c>
      <c r="D718" s="61">
        <v>-48.6</v>
      </c>
      <c r="E718" s="62" t="s">
        <v>462</v>
      </c>
      <c r="J718" s="60">
        <f t="shared" si="169"/>
        <v>-21.9</v>
      </c>
      <c r="N718" s="60">
        <f t="shared" si="170"/>
        <v>1.4506172839506173</v>
      </c>
      <c r="Q718" s="47">
        <f t="shared" si="172"/>
        <v>0.83027808722599661</v>
      </c>
    </row>
    <row r="719" spans="1:17" s="60" customFormat="1" x14ac:dyDescent="0.25">
      <c r="A719" s="60" t="s">
        <v>228</v>
      </c>
      <c r="B719" s="61">
        <v>73.150000000000006</v>
      </c>
      <c r="C719" s="61">
        <v>-63.6</v>
      </c>
      <c r="D719" s="61">
        <v>-48.8</v>
      </c>
      <c r="E719" s="62" t="s">
        <v>462</v>
      </c>
      <c r="J719" s="60">
        <f t="shared" si="169"/>
        <v>-14.800000000000004</v>
      </c>
      <c r="N719" s="60">
        <f t="shared" si="170"/>
        <v>1.3032786885245902</v>
      </c>
      <c r="Q719" s="47">
        <f t="shared" si="172"/>
        <v>0.87595410695097298</v>
      </c>
    </row>
    <row r="720" spans="1:17" s="60" customFormat="1" x14ac:dyDescent="0.25">
      <c r="A720" s="60" t="s">
        <v>228</v>
      </c>
      <c r="B720" s="61">
        <v>97.536000000000001</v>
      </c>
      <c r="C720" s="61">
        <v>-74.8</v>
      </c>
      <c r="D720" s="61">
        <v>-50.77</v>
      </c>
      <c r="E720" s="62" t="s">
        <v>462</v>
      </c>
      <c r="J720" s="60">
        <f t="shared" si="169"/>
        <v>-24.029999999999994</v>
      </c>
      <c r="N720" s="60">
        <f t="shared" si="170"/>
        <v>1.4733110104392355</v>
      </c>
      <c r="Q720" s="47">
        <f t="shared" si="172"/>
        <v>0.82385879585522515</v>
      </c>
    </row>
    <row r="721" spans="1:17" s="60" customFormat="1" x14ac:dyDescent="0.25">
      <c r="A721" s="60" t="s">
        <v>228</v>
      </c>
      <c r="B721" s="61">
        <v>91.44</v>
      </c>
      <c r="C721" s="61">
        <v>-67.5</v>
      </c>
      <c r="D721" s="61">
        <v>-51.88</v>
      </c>
      <c r="E721" s="62" t="s">
        <v>462</v>
      </c>
      <c r="J721" s="60">
        <f t="shared" si="169"/>
        <v>-15.619999999999997</v>
      </c>
      <c r="N721" s="60">
        <f t="shared" si="170"/>
        <v>1.3010794140323823</v>
      </c>
      <c r="Q721" s="47">
        <f t="shared" si="172"/>
        <v>0.87669412715758088</v>
      </c>
    </row>
    <row r="722" spans="1:17" s="60" customFormat="1" x14ac:dyDescent="0.25">
      <c r="A722" s="60" t="s">
        <v>228</v>
      </c>
      <c r="B722" s="61">
        <v>54.85</v>
      </c>
      <c r="C722" s="61">
        <v>-70.099999999999994</v>
      </c>
      <c r="D722" s="61">
        <v>-52.41</v>
      </c>
      <c r="E722" s="62" t="s">
        <v>462</v>
      </c>
      <c r="J722" s="60">
        <f t="shared" si="169"/>
        <v>-17.689999999999998</v>
      </c>
      <c r="N722" s="60">
        <f t="shared" si="170"/>
        <v>1.3375310055332952</v>
      </c>
      <c r="Q722" s="47">
        <f t="shared" si="172"/>
        <v>0.86466538018250894</v>
      </c>
    </row>
    <row r="723" spans="1:17" s="60" customFormat="1" x14ac:dyDescent="0.25">
      <c r="A723" s="60" t="s">
        <v>228</v>
      </c>
      <c r="B723" s="61">
        <v>72.3</v>
      </c>
      <c r="C723" s="61">
        <v>-65.760000000000005</v>
      </c>
      <c r="D723" s="61">
        <v>-44.41</v>
      </c>
      <c r="E723" s="62" t="s">
        <v>462</v>
      </c>
      <c r="J723" s="60">
        <f t="shared" si="169"/>
        <v>-21.350000000000009</v>
      </c>
      <c r="N723" s="60">
        <f t="shared" si="170"/>
        <v>1.480747579374015</v>
      </c>
      <c r="Q723" s="47">
        <f t="shared" si="172"/>
        <v>0.82178741160858959</v>
      </c>
    </row>
    <row r="724" spans="1:17" s="60" customFormat="1" x14ac:dyDescent="0.25">
      <c r="A724" s="60" t="s">
        <v>228</v>
      </c>
      <c r="B724" s="63"/>
      <c r="C724" s="61">
        <v>-56.42</v>
      </c>
      <c r="D724" s="61">
        <v>-21.46</v>
      </c>
      <c r="E724" s="62" t="s">
        <v>462</v>
      </c>
      <c r="J724" s="60">
        <f t="shared" si="169"/>
        <v>-34.96</v>
      </c>
      <c r="N724" s="60">
        <f t="shared" si="170"/>
        <v>2.6290773532152842</v>
      </c>
      <c r="Q724" s="47">
        <f t="shared" si="172"/>
        <v>0.61673460573407179</v>
      </c>
    </row>
    <row r="725" spans="1:17" s="60" customFormat="1" x14ac:dyDescent="0.25">
      <c r="A725" s="60" t="s">
        <v>228</v>
      </c>
      <c r="B725" s="63"/>
      <c r="C725" s="61">
        <v>-69.27</v>
      </c>
      <c r="D725" s="61">
        <v>-49</v>
      </c>
      <c r="E725" s="62" t="s">
        <v>462</v>
      </c>
      <c r="J725" s="60">
        <f t="shared" si="169"/>
        <v>-20.269999999999996</v>
      </c>
      <c r="N725" s="60">
        <f t="shared" si="170"/>
        <v>1.4136734693877551</v>
      </c>
      <c r="Q725" s="47">
        <f t="shared" si="172"/>
        <v>0.84105703186543534</v>
      </c>
    </row>
    <row r="726" spans="1:17" s="60" customFormat="1" x14ac:dyDescent="0.25">
      <c r="A726" s="60" t="s">
        <v>228</v>
      </c>
      <c r="B726" s="61">
        <v>45.72</v>
      </c>
      <c r="C726" s="61">
        <v>-69.22</v>
      </c>
      <c r="D726" s="61">
        <v>-54.95</v>
      </c>
      <c r="E726" s="62" t="s">
        <v>462</v>
      </c>
      <c r="J726" s="60">
        <f t="shared" si="169"/>
        <v>-14.269999999999996</v>
      </c>
      <c r="N726" s="60">
        <f t="shared" si="170"/>
        <v>1.2596906278434941</v>
      </c>
      <c r="Q726" s="47">
        <f t="shared" si="172"/>
        <v>0.89098019581389287</v>
      </c>
    </row>
    <row r="727" spans="1:17" s="60" customFormat="1" x14ac:dyDescent="0.25">
      <c r="A727" s="60" t="s">
        <v>228</v>
      </c>
      <c r="B727" s="61">
        <v>65.5</v>
      </c>
      <c r="C727" s="61">
        <v>-66</v>
      </c>
      <c r="D727" s="61">
        <v>-47.3</v>
      </c>
      <c r="E727" s="62" t="s">
        <v>462</v>
      </c>
      <c r="J727" s="60">
        <f t="shared" si="169"/>
        <v>-18.700000000000003</v>
      </c>
      <c r="N727" s="60">
        <f t="shared" si="170"/>
        <v>1.3953488372093024</v>
      </c>
      <c r="Q727" s="47">
        <f t="shared" si="172"/>
        <v>0.84656167328001963</v>
      </c>
    </row>
    <row r="728" spans="1:17" s="60" customFormat="1" x14ac:dyDescent="0.25">
      <c r="A728" s="60" t="s">
        <v>228</v>
      </c>
      <c r="B728" s="61">
        <v>91.44</v>
      </c>
      <c r="C728" s="61">
        <v>-64.900000000000006</v>
      </c>
      <c r="D728" s="61">
        <v>-50.4</v>
      </c>
      <c r="E728" s="62" t="s">
        <v>462</v>
      </c>
      <c r="J728" s="60">
        <f t="shared" si="169"/>
        <v>-14.500000000000007</v>
      </c>
      <c r="N728" s="60">
        <f t="shared" si="170"/>
        <v>1.2876984126984128</v>
      </c>
      <c r="Q728" s="47">
        <f t="shared" si="172"/>
        <v>0.88123739869035245</v>
      </c>
    </row>
    <row r="729" spans="1:17" s="60" customFormat="1" x14ac:dyDescent="0.25">
      <c r="A729" s="60" t="s">
        <v>228</v>
      </c>
      <c r="B729" s="61">
        <v>30.46</v>
      </c>
      <c r="C729" s="61">
        <v>-79.75</v>
      </c>
      <c r="D729" s="61">
        <v>-49.27</v>
      </c>
      <c r="E729" s="62" t="s">
        <v>462</v>
      </c>
      <c r="J729" s="60">
        <f t="shared" si="169"/>
        <v>-30.479999999999997</v>
      </c>
      <c r="N729" s="60">
        <f t="shared" si="170"/>
        <v>1.6186320276030037</v>
      </c>
      <c r="Q729" s="47">
        <f t="shared" si="172"/>
        <v>0.78600613396666885</v>
      </c>
    </row>
    <row r="730" spans="1:17" s="60" customFormat="1" x14ac:dyDescent="0.25">
      <c r="A730" s="60" t="s">
        <v>228</v>
      </c>
      <c r="B730" s="61">
        <v>48.77</v>
      </c>
      <c r="C730" s="61">
        <v>-68.22</v>
      </c>
      <c r="D730" s="61">
        <v>-55.42</v>
      </c>
      <c r="E730" s="62" t="s">
        <v>462</v>
      </c>
      <c r="J730" s="60">
        <f t="shared" si="169"/>
        <v>-12.799999999999997</v>
      </c>
      <c r="N730" s="60">
        <f t="shared" si="170"/>
        <v>1.2309635510645975</v>
      </c>
      <c r="Q730" s="47">
        <f t="shared" si="172"/>
        <v>0.90131666937492649</v>
      </c>
    </row>
    <row r="731" spans="1:17" s="60" customFormat="1" x14ac:dyDescent="0.25">
      <c r="A731" s="60" t="s">
        <v>228</v>
      </c>
      <c r="B731" s="61">
        <v>79.25</v>
      </c>
      <c r="C731" s="61">
        <v>-66.959999999999994</v>
      </c>
      <c r="D731" s="61">
        <v>-57.49</v>
      </c>
      <c r="E731" s="62" t="s">
        <v>462</v>
      </c>
      <c r="J731" s="60">
        <f t="shared" si="169"/>
        <v>-9.4699999999999918</v>
      </c>
      <c r="N731" s="60">
        <f t="shared" si="170"/>
        <v>1.1647242998782394</v>
      </c>
      <c r="Q731" s="47">
        <f t="shared" si="172"/>
        <v>0.92659175582312348</v>
      </c>
    </row>
    <row r="732" spans="1:17" s="60" customFormat="1" x14ac:dyDescent="0.25">
      <c r="A732" s="60" t="s">
        <v>228</v>
      </c>
      <c r="B732" s="61">
        <v>51.82</v>
      </c>
      <c r="C732" s="61">
        <v>-71.53</v>
      </c>
      <c r="D732" s="61">
        <v>-44.05</v>
      </c>
      <c r="E732" s="62" t="s">
        <v>462</v>
      </c>
      <c r="J732" s="60">
        <f t="shared" si="169"/>
        <v>-27.480000000000004</v>
      </c>
      <c r="N732" s="60">
        <f t="shared" si="170"/>
        <v>1.6238365493757096</v>
      </c>
      <c r="Q732" s="47">
        <f t="shared" si="172"/>
        <v>0.78474551782765478</v>
      </c>
    </row>
    <row r="733" spans="1:17" s="60" customFormat="1" x14ac:dyDescent="0.25">
      <c r="A733" s="60" t="s">
        <v>228</v>
      </c>
      <c r="B733" s="61">
        <v>60.96</v>
      </c>
      <c r="C733" s="61">
        <v>-66.47</v>
      </c>
      <c r="D733" s="61">
        <v>-51.31</v>
      </c>
      <c r="E733" s="62" t="s">
        <v>462</v>
      </c>
      <c r="J733" s="60">
        <f t="shared" si="169"/>
        <v>-15.159999999999997</v>
      </c>
      <c r="N733" s="60">
        <f t="shared" si="170"/>
        <v>1.295458974858702</v>
      </c>
      <c r="Q733" s="47">
        <f t="shared" si="172"/>
        <v>0.87859386817592189</v>
      </c>
    </row>
    <row r="734" spans="1:17" s="60" customFormat="1" x14ac:dyDescent="0.25">
      <c r="A734" s="60" t="s">
        <v>228</v>
      </c>
      <c r="B734" s="61">
        <v>64</v>
      </c>
      <c r="C734" s="61">
        <v>-78.099999999999994</v>
      </c>
      <c r="D734" s="61">
        <v>-44</v>
      </c>
      <c r="E734" s="62" t="s">
        <v>462</v>
      </c>
      <c r="J734" s="60">
        <f t="shared" si="169"/>
        <v>-34.099999999999994</v>
      </c>
      <c r="N734" s="60">
        <f t="shared" si="170"/>
        <v>1.7749999999999999</v>
      </c>
      <c r="Q734" s="47">
        <f t="shared" si="172"/>
        <v>0.75058662504080154</v>
      </c>
    </row>
    <row r="735" spans="1:17" s="60" customFormat="1" x14ac:dyDescent="0.25">
      <c r="A735" s="60" t="s">
        <v>228</v>
      </c>
      <c r="B735" s="61">
        <v>54.86</v>
      </c>
      <c r="C735" s="61">
        <v>-71.010000000000005</v>
      </c>
      <c r="D735" s="61">
        <v>-54.17</v>
      </c>
      <c r="E735" s="62" t="s">
        <v>462</v>
      </c>
      <c r="J735" s="60">
        <f t="shared" si="169"/>
        <v>-16.840000000000003</v>
      </c>
      <c r="N735" s="60">
        <f t="shared" si="170"/>
        <v>1.3108731770352595</v>
      </c>
      <c r="Q735" s="47">
        <f t="shared" si="172"/>
        <v>0.87341301958137607</v>
      </c>
    </row>
    <row r="736" spans="1:17" s="60" customFormat="1" x14ac:dyDescent="0.25">
      <c r="A736" s="60" t="s">
        <v>228</v>
      </c>
      <c r="B736" s="61">
        <v>54.86</v>
      </c>
      <c r="C736" s="61">
        <v>-71.53</v>
      </c>
      <c r="D736" s="61">
        <v>-49.77</v>
      </c>
      <c r="E736" s="62" t="s">
        <v>462</v>
      </c>
      <c r="J736" s="60">
        <f t="shared" si="169"/>
        <v>-21.759999999999998</v>
      </c>
      <c r="N736" s="60">
        <f t="shared" si="170"/>
        <v>1.4372111713883866</v>
      </c>
      <c r="Q736" s="47">
        <f t="shared" si="172"/>
        <v>0.83414146006234413</v>
      </c>
    </row>
    <row r="737" spans="1:17" s="60" customFormat="1" x14ac:dyDescent="0.25">
      <c r="A737" s="60" t="s">
        <v>228</v>
      </c>
      <c r="B737" s="61">
        <v>30.48</v>
      </c>
      <c r="C737" s="61">
        <v>-80.27</v>
      </c>
      <c r="D737" s="61">
        <v>-43.89</v>
      </c>
      <c r="E737" s="62" t="s">
        <v>462</v>
      </c>
      <c r="J737" s="60">
        <f t="shared" si="169"/>
        <v>-36.379999999999995</v>
      </c>
      <c r="N737" s="60">
        <f t="shared" si="170"/>
        <v>1.8288904078377761</v>
      </c>
      <c r="Q737" s="47">
        <f t="shared" si="172"/>
        <v>0.73944548060461857</v>
      </c>
    </row>
    <row r="738" spans="1:17" s="60" customFormat="1" x14ac:dyDescent="0.25">
      <c r="A738" s="60" t="s">
        <v>228</v>
      </c>
      <c r="B738" s="61">
        <v>97.54</v>
      </c>
      <c r="C738" s="61">
        <v>-63.77</v>
      </c>
      <c r="D738" s="61">
        <v>-47.99</v>
      </c>
      <c r="E738" s="62" t="s">
        <v>462</v>
      </c>
      <c r="J738" s="60">
        <f t="shared" si="169"/>
        <v>-15.780000000000001</v>
      </c>
      <c r="N738" s="60">
        <f t="shared" si="170"/>
        <v>1.3288185038549698</v>
      </c>
      <c r="Q738" s="47">
        <f t="shared" si="172"/>
        <v>0.8674953718413847</v>
      </c>
    </row>
    <row r="739" spans="1:17" s="60" customFormat="1" x14ac:dyDescent="0.25">
      <c r="A739" s="60" t="s">
        <v>228</v>
      </c>
      <c r="B739" s="61">
        <v>50.29</v>
      </c>
      <c r="C739" s="61">
        <v>-67.69</v>
      </c>
      <c r="D739" s="61">
        <v>-50.12</v>
      </c>
      <c r="E739" s="62" t="s">
        <v>462</v>
      </c>
      <c r="J739" s="60">
        <f t="shared" si="169"/>
        <v>-17.57</v>
      </c>
      <c r="N739" s="60">
        <f t="shared" si="170"/>
        <v>1.3505586592178771</v>
      </c>
      <c r="Q739" s="47">
        <f t="shared" si="172"/>
        <v>0.86048494059374714</v>
      </c>
    </row>
    <row r="740" spans="1:17" s="60" customFormat="1" x14ac:dyDescent="0.25">
      <c r="A740" s="60" t="s">
        <v>228</v>
      </c>
      <c r="B740" s="61">
        <v>90</v>
      </c>
      <c r="C740" s="61">
        <v>-70.05</v>
      </c>
      <c r="D740" s="61">
        <v>-57.15</v>
      </c>
      <c r="E740" s="62" t="s">
        <v>462</v>
      </c>
      <c r="J740" s="60">
        <f t="shared" si="169"/>
        <v>-12.899999999999999</v>
      </c>
      <c r="N740" s="60">
        <f t="shared" si="170"/>
        <v>1.2257217847769029</v>
      </c>
      <c r="Q740" s="47">
        <f t="shared" si="172"/>
        <v>0.90324184159677579</v>
      </c>
    </row>
    <row r="741" spans="1:17" s="60" customFormat="1" x14ac:dyDescent="0.25">
      <c r="A741" s="60" t="s">
        <v>228</v>
      </c>
      <c r="B741" s="61">
        <v>79.25</v>
      </c>
      <c r="C741" s="61">
        <v>-70.2</v>
      </c>
      <c r="D741" s="61">
        <v>-44.69</v>
      </c>
      <c r="E741" s="62" t="s">
        <v>462</v>
      </c>
      <c r="J741" s="60">
        <f t="shared" si="169"/>
        <v>-25.510000000000005</v>
      </c>
      <c r="N741" s="60">
        <f t="shared" si="170"/>
        <v>1.570821212799284</v>
      </c>
      <c r="Q741" s="47">
        <f t="shared" si="172"/>
        <v>0.79787824046635492</v>
      </c>
    </row>
    <row r="742" spans="1:17" s="60" customFormat="1" x14ac:dyDescent="0.25">
      <c r="A742" s="60" t="s">
        <v>228</v>
      </c>
      <c r="B742" s="63"/>
      <c r="C742" s="61">
        <v>-72.98</v>
      </c>
      <c r="D742" s="61">
        <v>-58.58</v>
      </c>
      <c r="E742" s="62" t="s">
        <v>462</v>
      </c>
      <c r="J742" s="60">
        <f t="shared" si="169"/>
        <v>-14.400000000000006</v>
      </c>
      <c r="N742" s="60">
        <f t="shared" si="170"/>
        <v>1.2458176852167977</v>
      </c>
      <c r="Q742" s="47">
        <f t="shared" si="172"/>
        <v>0.8959272667499919</v>
      </c>
    </row>
    <row r="743" spans="1:17" s="60" customFormat="1" x14ac:dyDescent="0.25">
      <c r="A743" s="60" t="s">
        <v>228</v>
      </c>
      <c r="B743" s="61">
        <v>115.82</v>
      </c>
      <c r="C743" s="61">
        <v>-64.69</v>
      </c>
      <c r="D743" s="61">
        <v>-50.75</v>
      </c>
      <c r="E743" s="62" t="s">
        <v>462</v>
      </c>
      <c r="J743" s="60">
        <f t="shared" ref="J743:J806" si="173">C743-D743</f>
        <v>-13.939999999999998</v>
      </c>
      <c r="N743" s="60">
        <f t="shared" ref="N743:N806" si="174">C743/D743</f>
        <v>1.274679802955665</v>
      </c>
      <c r="Q743" s="47">
        <f t="shared" si="172"/>
        <v>0.88572611090909092</v>
      </c>
    </row>
    <row r="744" spans="1:17" s="60" customFormat="1" x14ac:dyDescent="0.25">
      <c r="A744" s="60" t="s">
        <v>228</v>
      </c>
      <c r="B744" s="61">
        <v>65.53</v>
      </c>
      <c r="C744" s="61">
        <v>-66.23</v>
      </c>
      <c r="D744" s="61">
        <v>-58.12</v>
      </c>
      <c r="E744" s="62" t="s">
        <v>462</v>
      </c>
      <c r="J744" s="60">
        <f t="shared" si="173"/>
        <v>-8.1100000000000065</v>
      </c>
      <c r="N744" s="60">
        <f t="shared" si="174"/>
        <v>1.139538885065382</v>
      </c>
      <c r="Q744" s="47">
        <f t="shared" si="172"/>
        <v>0.93677528735575266</v>
      </c>
    </row>
    <row r="745" spans="1:17" s="60" customFormat="1" x14ac:dyDescent="0.25">
      <c r="A745" s="60" t="s">
        <v>228</v>
      </c>
      <c r="B745" s="61">
        <v>85.34</v>
      </c>
      <c r="C745" s="61">
        <v>-68.02</v>
      </c>
      <c r="D745" s="61">
        <v>-54.71</v>
      </c>
      <c r="E745" s="62" t="s">
        <v>462</v>
      </c>
      <c r="J745" s="60">
        <f t="shared" si="173"/>
        <v>-13.309999999999995</v>
      </c>
      <c r="N745" s="60">
        <f t="shared" si="174"/>
        <v>1.24328276366295</v>
      </c>
      <c r="Q745" s="47">
        <f t="shared" si="172"/>
        <v>0.89684015195538891</v>
      </c>
    </row>
    <row r="746" spans="1:17" s="60" customFormat="1" x14ac:dyDescent="0.25">
      <c r="A746" s="60" t="s">
        <v>228</v>
      </c>
      <c r="B746" s="63"/>
      <c r="C746" s="61">
        <v>-64.25</v>
      </c>
      <c r="D746" s="61">
        <v>-53.35</v>
      </c>
      <c r="E746" s="62" t="s">
        <v>462</v>
      </c>
      <c r="J746" s="60">
        <f t="shared" si="173"/>
        <v>-10.899999999999999</v>
      </c>
      <c r="N746" s="60">
        <f t="shared" si="174"/>
        <v>1.204311152764761</v>
      </c>
      <c r="Q746" s="47">
        <f t="shared" si="172"/>
        <v>0.91123553187555695</v>
      </c>
    </row>
    <row r="747" spans="1:17" s="60" customFormat="1" x14ac:dyDescent="0.25">
      <c r="A747" s="60" t="s">
        <v>228</v>
      </c>
      <c r="B747" s="63"/>
      <c r="C747" s="61">
        <v>-67.27</v>
      </c>
      <c r="D747" s="61">
        <v>-49.15</v>
      </c>
      <c r="E747" s="62" t="s">
        <v>462</v>
      </c>
      <c r="J747" s="60">
        <f t="shared" si="173"/>
        <v>-18.119999999999997</v>
      </c>
      <c r="N747" s="60">
        <f t="shared" si="174"/>
        <v>1.3686673448626652</v>
      </c>
      <c r="Q747" s="47">
        <f t="shared" si="172"/>
        <v>0.85477349546915826</v>
      </c>
    </row>
    <row r="748" spans="1:17" s="60" customFormat="1" x14ac:dyDescent="0.25">
      <c r="A748" s="60" t="s">
        <v>228</v>
      </c>
      <c r="B748" s="61">
        <v>51.8</v>
      </c>
      <c r="C748" s="61">
        <v>-69.05</v>
      </c>
      <c r="D748" s="61">
        <v>-52.78</v>
      </c>
      <c r="E748" s="62" t="s">
        <v>462</v>
      </c>
      <c r="J748" s="60">
        <f t="shared" si="173"/>
        <v>-16.269999999999996</v>
      </c>
      <c r="N748" s="60">
        <f t="shared" si="174"/>
        <v>1.3082607048124288</v>
      </c>
      <c r="Q748" s="47">
        <f t="shared" si="172"/>
        <v>0.87428464603251332</v>
      </c>
    </row>
    <row r="749" spans="1:17" s="60" customFormat="1" x14ac:dyDescent="0.25">
      <c r="A749" s="60" t="s">
        <v>228</v>
      </c>
      <c r="B749" s="61">
        <v>55.01</v>
      </c>
      <c r="C749" s="61">
        <v>-64.599999999999994</v>
      </c>
      <c r="D749" s="61">
        <v>-49.33</v>
      </c>
      <c r="E749" s="62" t="s">
        <v>462</v>
      </c>
      <c r="J749" s="60">
        <f t="shared" si="173"/>
        <v>-15.269999999999996</v>
      </c>
      <c r="N749" s="60">
        <f t="shared" si="174"/>
        <v>1.3095479424285423</v>
      </c>
      <c r="Q749" s="47">
        <f t="shared" si="172"/>
        <v>0.87385484551020942</v>
      </c>
    </row>
    <row r="750" spans="1:17" s="60" customFormat="1" x14ac:dyDescent="0.25">
      <c r="A750" s="60" t="s">
        <v>228</v>
      </c>
      <c r="B750" s="61">
        <v>32.799999999999997</v>
      </c>
      <c r="C750" s="61">
        <v>-62.24</v>
      </c>
      <c r="D750" s="61">
        <v>-61.17</v>
      </c>
      <c r="E750" s="62" t="s">
        <v>462</v>
      </c>
      <c r="J750" s="60">
        <f t="shared" si="173"/>
        <v>-1.0700000000000003</v>
      </c>
      <c r="N750" s="60">
        <f t="shared" si="174"/>
        <v>1.0174922347555992</v>
      </c>
      <c r="Q750" s="47">
        <f t="shared" si="172"/>
        <v>0.99136697710307475</v>
      </c>
    </row>
    <row r="751" spans="1:17" s="60" customFormat="1" x14ac:dyDescent="0.25">
      <c r="A751" s="60" t="s">
        <v>228</v>
      </c>
      <c r="B751" s="63"/>
      <c r="C751" s="61">
        <v>-65.599999999999994</v>
      </c>
      <c r="D751" s="61">
        <v>-49</v>
      </c>
      <c r="E751" s="62" t="s">
        <v>462</v>
      </c>
      <c r="J751" s="60">
        <f t="shared" si="173"/>
        <v>-16.599999999999994</v>
      </c>
      <c r="N751" s="60">
        <f t="shared" si="174"/>
        <v>1.3387755102040815</v>
      </c>
      <c r="Q751" s="47">
        <f t="shared" si="172"/>
        <v>0.86426339706839095</v>
      </c>
    </row>
    <row r="752" spans="1:17" s="60" customFormat="1" x14ac:dyDescent="0.25">
      <c r="A752" s="60" t="s">
        <v>228</v>
      </c>
      <c r="B752" s="61">
        <v>116</v>
      </c>
      <c r="C752" s="61">
        <v>-33.1</v>
      </c>
      <c r="D752" s="61">
        <v>-32.86</v>
      </c>
      <c r="E752" s="62" t="s">
        <v>462</v>
      </c>
      <c r="J752" s="60">
        <f t="shared" si="173"/>
        <v>-0.24000000000000199</v>
      </c>
      <c r="N752" s="60">
        <f t="shared" si="174"/>
        <v>1.007303712720633</v>
      </c>
      <c r="Q752" s="47">
        <f t="shared" si="172"/>
        <v>0.99636802674162062</v>
      </c>
    </row>
    <row r="753" spans="1:17" s="60" customFormat="1" x14ac:dyDescent="0.25">
      <c r="A753" s="60" t="s">
        <v>228</v>
      </c>
      <c r="B753" s="61">
        <v>61</v>
      </c>
      <c r="C753" s="61">
        <v>-66.790000000000006</v>
      </c>
      <c r="D753" s="61">
        <v>-48.78</v>
      </c>
      <c r="E753" s="62" t="s">
        <v>462</v>
      </c>
      <c r="J753" s="60">
        <f t="shared" si="173"/>
        <v>-18.010000000000005</v>
      </c>
      <c r="N753" s="60">
        <f t="shared" si="174"/>
        <v>1.3692086920869209</v>
      </c>
      <c r="Q753" s="47">
        <f t="shared" si="172"/>
        <v>0.85460450187145331</v>
      </c>
    </row>
    <row r="754" spans="1:17" s="60" customFormat="1" x14ac:dyDescent="0.25">
      <c r="A754" s="60" t="s">
        <v>228</v>
      </c>
      <c r="B754" s="61">
        <v>75</v>
      </c>
      <c r="C754" s="61">
        <v>-61.88</v>
      </c>
      <c r="D754" s="61">
        <v>-45.12</v>
      </c>
      <c r="E754" s="62" t="s">
        <v>462</v>
      </c>
      <c r="J754" s="60">
        <f t="shared" si="173"/>
        <v>-16.760000000000005</v>
      </c>
      <c r="N754" s="60">
        <f t="shared" si="174"/>
        <v>1.3714539007092199</v>
      </c>
      <c r="Q754" s="47">
        <f t="shared" si="172"/>
        <v>0.85390467836956774</v>
      </c>
    </row>
    <row r="755" spans="1:17" s="60" customFormat="1" x14ac:dyDescent="0.25">
      <c r="A755" s="60" t="s">
        <v>228</v>
      </c>
      <c r="B755" s="61">
        <v>35.049999999999997</v>
      </c>
      <c r="C755" s="61">
        <v>-75.010000000000005</v>
      </c>
      <c r="D755" s="61">
        <v>-57.43</v>
      </c>
      <c r="E755" s="62" t="s">
        <v>462</v>
      </c>
      <c r="J755" s="60">
        <f t="shared" si="173"/>
        <v>-17.580000000000005</v>
      </c>
      <c r="N755" s="60">
        <f t="shared" si="174"/>
        <v>1.3061117882639737</v>
      </c>
      <c r="Q755" s="47">
        <f t="shared" si="172"/>
        <v>0.87500357094515779</v>
      </c>
    </row>
    <row r="756" spans="1:17" s="60" customFormat="1" x14ac:dyDescent="0.25">
      <c r="A756" s="60" t="s">
        <v>228</v>
      </c>
      <c r="B756" s="63"/>
      <c r="C756" s="61">
        <v>-67.37</v>
      </c>
      <c r="D756" s="61">
        <v>-55.79</v>
      </c>
      <c r="E756" s="62" t="s">
        <v>462</v>
      </c>
      <c r="J756" s="60">
        <f t="shared" si="173"/>
        <v>-11.580000000000005</v>
      </c>
      <c r="N756" s="60">
        <f t="shared" si="174"/>
        <v>1.2075640795841549</v>
      </c>
      <c r="Q756" s="47">
        <f t="shared" si="172"/>
        <v>0.9100073645812452</v>
      </c>
    </row>
    <row r="757" spans="1:17" s="60" customFormat="1" x14ac:dyDescent="0.25">
      <c r="A757" s="60" t="s">
        <v>228</v>
      </c>
      <c r="B757" s="63"/>
      <c r="C757" s="61">
        <v>-61.2</v>
      </c>
      <c r="D757" s="61">
        <v>-50.86</v>
      </c>
      <c r="E757" s="62" t="s">
        <v>462</v>
      </c>
      <c r="J757" s="60">
        <f t="shared" si="173"/>
        <v>-10.340000000000003</v>
      </c>
      <c r="N757" s="60">
        <f t="shared" si="174"/>
        <v>1.2033031852143139</v>
      </c>
      <c r="Q757" s="47">
        <f t="shared" si="172"/>
        <v>0.91161710801958229</v>
      </c>
    </row>
    <row r="758" spans="1:17" s="60" customFormat="1" x14ac:dyDescent="0.25">
      <c r="A758" s="60" t="s">
        <v>228</v>
      </c>
      <c r="B758" s="61">
        <v>73.150000000000006</v>
      </c>
      <c r="C758" s="61">
        <v>-73.849999999999994</v>
      </c>
      <c r="D758" s="61">
        <v>-46.79</v>
      </c>
      <c r="E758" s="62" t="s">
        <v>462</v>
      </c>
      <c r="J758" s="60">
        <f t="shared" si="173"/>
        <v>-27.059999999999995</v>
      </c>
      <c r="N758" s="60">
        <f t="shared" si="174"/>
        <v>1.5783287027142552</v>
      </c>
      <c r="Q758" s="47">
        <f t="shared" si="172"/>
        <v>0.79597838179970992</v>
      </c>
    </row>
    <row r="759" spans="1:17" s="60" customFormat="1" x14ac:dyDescent="0.25">
      <c r="A759" s="60" t="s">
        <v>228</v>
      </c>
      <c r="B759" s="61">
        <v>105.2</v>
      </c>
      <c r="C759" s="61">
        <v>-63.66</v>
      </c>
      <c r="D759" s="61">
        <v>-51.45</v>
      </c>
      <c r="E759" s="62" t="s">
        <v>462</v>
      </c>
      <c r="J759" s="60">
        <f t="shared" si="173"/>
        <v>-12.209999999999994</v>
      </c>
      <c r="N759" s="60">
        <f t="shared" si="174"/>
        <v>1.2373177842565597</v>
      </c>
      <c r="Q759" s="47">
        <f t="shared" si="172"/>
        <v>0.8989993389867349</v>
      </c>
    </row>
    <row r="760" spans="1:17" s="60" customFormat="1" x14ac:dyDescent="0.25">
      <c r="A760" s="60" t="s">
        <v>228</v>
      </c>
      <c r="B760" s="61">
        <v>152.4</v>
      </c>
      <c r="C760" s="61">
        <v>-77.7</v>
      </c>
      <c r="D760" s="61">
        <v>-47.1</v>
      </c>
      <c r="E760" s="62" t="s">
        <v>462</v>
      </c>
      <c r="J760" s="60">
        <f t="shared" si="173"/>
        <v>-30.6</v>
      </c>
      <c r="N760" s="60">
        <f t="shared" si="174"/>
        <v>1.6496815286624205</v>
      </c>
      <c r="Q760" s="47">
        <f t="shared" si="172"/>
        <v>0.77857408522092886</v>
      </c>
    </row>
    <row r="761" spans="1:17" s="60" customFormat="1" x14ac:dyDescent="0.25">
      <c r="A761" s="60" t="s">
        <v>228</v>
      </c>
      <c r="B761" s="61">
        <v>106.68</v>
      </c>
      <c r="C761" s="61">
        <v>-64.94</v>
      </c>
      <c r="D761" s="61">
        <v>-48.68</v>
      </c>
      <c r="E761" s="62" t="s">
        <v>462</v>
      </c>
      <c r="J761" s="60">
        <f t="shared" si="173"/>
        <v>-16.259999999999998</v>
      </c>
      <c r="N761" s="60">
        <f t="shared" si="174"/>
        <v>1.3340180772391126</v>
      </c>
      <c r="Q761" s="47">
        <f t="shared" si="172"/>
        <v>0.86580311229388429</v>
      </c>
    </row>
    <row r="762" spans="1:17" s="60" customFormat="1" x14ac:dyDescent="0.25">
      <c r="A762" s="60" t="s">
        <v>228</v>
      </c>
      <c r="B762" s="61">
        <v>114.6</v>
      </c>
      <c r="C762" s="61">
        <v>-65.09</v>
      </c>
      <c r="D762" s="61">
        <v>-54.45</v>
      </c>
      <c r="E762" s="62" t="s">
        <v>462</v>
      </c>
      <c r="J762" s="60">
        <f t="shared" si="173"/>
        <v>-10.64</v>
      </c>
      <c r="N762" s="60">
        <f t="shared" si="174"/>
        <v>1.1954086317722681</v>
      </c>
      <c r="Q762" s="47">
        <f t="shared" si="172"/>
        <v>0.91462234272123788</v>
      </c>
    </row>
    <row r="763" spans="1:17" s="60" customFormat="1" x14ac:dyDescent="0.25">
      <c r="A763" s="60" t="s">
        <v>228</v>
      </c>
      <c r="B763" s="61">
        <v>91.44</v>
      </c>
      <c r="C763" s="61">
        <v>-69.75</v>
      </c>
      <c r="D763" s="61">
        <v>-45.96</v>
      </c>
      <c r="E763" s="62" t="s">
        <v>462</v>
      </c>
      <c r="J763" s="60">
        <f t="shared" si="173"/>
        <v>-23.79</v>
      </c>
      <c r="N763" s="60">
        <f t="shared" si="174"/>
        <v>1.5176240208877285</v>
      </c>
      <c r="Q763" s="47">
        <f t="shared" si="172"/>
        <v>0.81174178849114065</v>
      </c>
    </row>
    <row r="764" spans="1:17" s="60" customFormat="1" x14ac:dyDescent="0.25">
      <c r="A764" s="60" t="s">
        <v>228</v>
      </c>
      <c r="B764" s="63"/>
      <c r="C764" s="61">
        <v>-72.58</v>
      </c>
      <c r="D764" s="61">
        <v>-57.09</v>
      </c>
      <c r="E764" s="62" t="s">
        <v>462</v>
      </c>
      <c r="J764" s="60">
        <f t="shared" si="173"/>
        <v>-15.489999999999995</v>
      </c>
      <c r="N764" s="60">
        <f t="shared" si="174"/>
        <v>1.2713259765282885</v>
      </c>
      <c r="Q764" s="47">
        <f t="shared" si="172"/>
        <v>0.88689363801892607</v>
      </c>
    </row>
    <row r="765" spans="1:17" s="60" customFormat="1" x14ac:dyDescent="0.25">
      <c r="A765" s="60" t="s">
        <v>228</v>
      </c>
      <c r="B765" s="61">
        <v>134.11199999999999</v>
      </c>
      <c r="C765" s="61">
        <v>-61.45</v>
      </c>
      <c r="D765" s="61">
        <v>-43.41</v>
      </c>
      <c r="E765" s="62" t="s">
        <v>462</v>
      </c>
      <c r="J765" s="60">
        <f t="shared" si="173"/>
        <v>-18.040000000000006</v>
      </c>
      <c r="N765" s="60">
        <f t="shared" si="174"/>
        <v>1.4155724487445291</v>
      </c>
      <c r="Q765" s="47">
        <f t="shared" si="172"/>
        <v>0.84049270683091837</v>
      </c>
    </row>
    <row r="766" spans="1:17" s="60" customFormat="1" x14ac:dyDescent="0.25">
      <c r="A766" s="60" t="s">
        <v>228</v>
      </c>
      <c r="B766" s="61">
        <v>36.576000000000001</v>
      </c>
      <c r="C766" s="61">
        <v>-78.27</v>
      </c>
      <c r="D766" s="61">
        <v>-49.44</v>
      </c>
      <c r="E766" s="62" t="s">
        <v>462</v>
      </c>
      <c r="J766" s="60">
        <f t="shared" si="173"/>
        <v>-28.83</v>
      </c>
      <c r="N766" s="60">
        <f t="shared" si="174"/>
        <v>1.583131067961165</v>
      </c>
      <c r="Q766" s="47">
        <f t="shared" si="172"/>
        <v>0.79477018043501146</v>
      </c>
    </row>
    <row r="767" spans="1:17" s="60" customFormat="1" x14ac:dyDescent="0.25">
      <c r="A767" s="60" t="s">
        <v>228</v>
      </c>
      <c r="B767" s="61">
        <v>42.68</v>
      </c>
      <c r="C767" s="61">
        <v>-77.09</v>
      </c>
      <c r="D767" s="61">
        <v>-53.67</v>
      </c>
      <c r="E767" s="62" t="s">
        <v>462</v>
      </c>
      <c r="J767" s="60">
        <f t="shared" si="173"/>
        <v>-23.42</v>
      </c>
      <c r="N767" s="60">
        <f t="shared" si="174"/>
        <v>1.4363704117756662</v>
      </c>
      <c r="Q767" s="47">
        <f t="shared" si="172"/>
        <v>0.83438555094910238</v>
      </c>
    </row>
    <row r="768" spans="1:17" s="60" customFormat="1" x14ac:dyDescent="0.25">
      <c r="A768" s="60" t="s">
        <v>228</v>
      </c>
      <c r="B768" s="61">
        <v>77.739999999999995</v>
      </c>
      <c r="C768" s="61">
        <v>-62.7</v>
      </c>
      <c r="D768" s="61">
        <v>-55.23</v>
      </c>
      <c r="E768" s="62" t="s">
        <v>462</v>
      </c>
      <c r="J768" s="60">
        <f t="shared" si="173"/>
        <v>-7.470000000000006</v>
      </c>
      <c r="N768" s="60">
        <f t="shared" si="174"/>
        <v>1.1352525801195004</v>
      </c>
      <c r="Q768" s="47">
        <f t="shared" si="172"/>
        <v>0.93854208430903019</v>
      </c>
    </row>
    <row r="769" spans="1:17" s="60" customFormat="1" x14ac:dyDescent="0.25">
      <c r="A769" s="60" t="s">
        <v>228</v>
      </c>
      <c r="B769" s="61">
        <v>70.12</v>
      </c>
      <c r="C769" s="61">
        <v>-64.14</v>
      </c>
      <c r="D769" s="61">
        <v>-54.6</v>
      </c>
      <c r="E769" s="62" t="s">
        <v>462</v>
      </c>
      <c r="J769" s="60">
        <f t="shared" si="173"/>
        <v>-9.5399999999999991</v>
      </c>
      <c r="N769" s="60">
        <f t="shared" si="174"/>
        <v>1.1747252747252748</v>
      </c>
      <c r="Q769" s="47">
        <f t="shared" si="172"/>
        <v>0.92263907487614405</v>
      </c>
    </row>
    <row r="770" spans="1:17" s="60" customFormat="1" x14ac:dyDescent="0.25">
      <c r="A770" s="60" t="s">
        <v>228</v>
      </c>
      <c r="B770" s="61">
        <v>48.77</v>
      </c>
      <c r="C770" s="61">
        <v>-60.14</v>
      </c>
      <c r="D770" s="61">
        <v>-43.86</v>
      </c>
      <c r="E770" s="62" t="s">
        <v>462</v>
      </c>
      <c r="J770" s="60">
        <f t="shared" si="173"/>
        <v>-16.28</v>
      </c>
      <c r="N770" s="60">
        <f t="shared" si="174"/>
        <v>1.3711810305517556</v>
      </c>
      <c r="Q770" s="47">
        <f t="shared" si="172"/>
        <v>0.85398963925649163</v>
      </c>
    </row>
    <row r="771" spans="1:17" s="60" customFormat="1" x14ac:dyDescent="0.25">
      <c r="A771" s="60" t="s">
        <v>228</v>
      </c>
      <c r="B771" s="63"/>
      <c r="C771" s="61">
        <v>-85.41</v>
      </c>
      <c r="D771" s="61">
        <v>-50.07</v>
      </c>
      <c r="E771" s="62" t="s">
        <v>462</v>
      </c>
      <c r="J771" s="60">
        <f t="shared" si="173"/>
        <v>-35.339999999999996</v>
      </c>
      <c r="N771" s="60">
        <f t="shared" si="174"/>
        <v>1.7058118633912522</v>
      </c>
      <c r="Q771" s="47">
        <f t="shared" si="172"/>
        <v>0.76565731269132142</v>
      </c>
    </row>
    <row r="772" spans="1:17" s="60" customFormat="1" x14ac:dyDescent="0.25">
      <c r="A772" s="60" t="s">
        <v>228</v>
      </c>
      <c r="B772" s="61">
        <v>60.96</v>
      </c>
      <c r="C772" s="61">
        <v>-66.2</v>
      </c>
      <c r="D772" s="61">
        <v>-51.12</v>
      </c>
      <c r="E772" s="62" t="s">
        <v>462</v>
      </c>
      <c r="J772" s="60">
        <f t="shared" si="173"/>
        <v>-15.080000000000005</v>
      </c>
      <c r="N772" s="60">
        <f t="shared" si="174"/>
        <v>1.2949921752738656</v>
      </c>
      <c r="Q772" s="47">
        <f t="shared" si="172"/>
        <v>0.87875220515596153</v>
      </c>
    </row>
    <row r="773" spans="1:17" s="60" customFormat="1" x14ac:dyDescent="0.25">
      <c r="A773" s="60" t="s">
        <v>228</v>
      </c>
      <c r="B773" s="63"/>
      <c r="C773" s="61">
        <v>-66.44</v>
      </c>
      <c r="D773" s="61">
        <v>-46.48</v>
      </c>
      <c r="E773" s="62" t="s">
        <v>462</v>
      </c>
      <c r="J773" s="60">
        <f t="shared" si="173"/>
        <v>-19.96</v>
      </c>
      <c r="N773" s="60">
        <f t="shared" si="174"/>
        <v>1.4294320137693632</v>
      </c>
      <c r="Q773" s="47">
        <f t="shared" si="172"/>
        <v>0.83640813430300642</v>
      </c>
    </row>
    <row r="774" spans="1:17" s="60" customFormat="1" x14ac:dyDescent="0.25">
      <c r="A774" s="60" t="s">
        <v>228</v>
      </c>
      <c r="B774" s="63"/>
      <c r="C774" s="61">
        <v>-27.03</v>
      </c>
      <c r="D774" s="61">
        <v>-35.47</v>
      </c>
      <c r="E774" s="62" t="s">
        <v>462</v>
      </c>
      <c r="J774" s="60">
        <f t="shared" si="173"/>
        <v>8.4399999999999977</v>
      </c>
      <c r="N774" s="60">
        <f t="shared" si="174"/>
        <v>0.76205243868057515</v>
      </c>
      <c r="Q774" s="47">
        <f t="shared" si="172"/>
        <v>1.1455329122195366</v>
      </c>
    </row>
    <row r="775" spans="1:17" s="60" customFormat="1" x14ac:dyDescent="0.25">
      <c r="A775" s="60" t="s">
        <v>228</v>
      </c>
      <c r="B775" s="61">
        <v>69.494399999999999</v>
      </c>
      <c r="C775" s="61">
        <v>-69.05</v>
      </c>
      <c r="D775" s="61">
        <v>-61.69</v>
      </c>
      <c r="E775" s="62" t="s">
        <v>462</v>
      </c>
      <c r="J775" s="60">
        <f t="shared" si="173"/>
        <v>-7.3599999999999994</v>
      </c>
      <c r="N775" s="60">
        <f t="shared" si="174"/>
        <v>1.1193062084616632</v>
      </c>
      <c r="Q775" s="47">
        <f t="shared" si="172"/>
        <v>0.94520398435958763</v>
      </c>
    </row>
    <row r="776" spans="1:17" s="60" customFormat="1" x14ac:dyDescent="0.25">
      <c r="A776" s="60" t="s">
        <v>228</v>
      </c>
      <c r="B776" s="63"/>
      <c r="C776" s="61">
        <v>-62.71</v>
      </c>
      <c r="D776" s="61">
        <v>-55.04</v>
      </c>
      <c r="E776" s="62" t="s">
        <v>466</v>
      </c>
      <c r="J776" s="60">
        <f t="shared" si="173"/>
        <v>-7.6700000000000017</v>
      </c>
      <c r="K776" s="60">
        <f t="shared" ref="K776:K825" si="175">C776-E776</f>
        <v>-26.72</v>
      </c>
      <c r="N776" s="60">
        <f t="shared" si="174"/>
        <v>1.1393531976744187</v>
      </c>
      <c r="Q776" s="47">
        <f t="shared" si="172"/>
        <v>0.93685162025789526</v>
      </c>
    </row>
    <row r="777" spans="1:17" s="60" customFormat="1" x14ac:dyDescent="0.25">
      <c r="A777" s="60" t="s">
        <v>228</v>
      </c>
      <c r="B777" s="61">
        <v>75</v>
      </c>
      <c r="C777" s="61">
        <v>-65.17</v>
      </c>
      <c r="D777" s="61">
        <v>-70.58</v>
      </c>
      <c r="E777" s="62" t="s">
        <v>462</v>
      </c>
      <c r="J777" s="60">
        <f t="shared" si="173"/>
        <v>5.4099999999999966</v>
      </c>
      <c r="N777" s="60">
        <f t="shared" si="174"/>
        <v>0.92334939076225564</v>
      </c>
      <c r="Q777" s="47">
        <f t="shared" si="172"/>
        <v>1.0406794206625092</v>
      </c>
    </row>
    <row r="778" spans="1:17" s="60" customFormat="1" x14ac:dyDescent="0.25">
      <c r="A778" s="60" t="s">
        <v>228</v>
      </c>
      <c r="B778" s="61">
        <v>45.5</v>
      </c>
      <c r="C778" s="61">
        <v>-65.17</v>
      </c>
      <c r="D778" s="61">
        <v>-70.58</v>
      </c>
      <c r="E778" s="62" t="s">
        <v>462</v>
      </c>
      <c r="J778" s="60">
        <f t="shared" si="173"/>
        <v>5.4099999999999966</v>
      </c>
      <c r="N778" s="60">
        <f t="shared" si="174"/>
        <v>0.92334939076225564</v>
      </c>
      <c r="Q778" s="47">
        <f t="shared" si="172"/>
        <v>1.0406794206625092</v>
      </c>
    </row>
    <row r="779" spans="1:17" s="60" customFormat="1" x14ac:dyDescent="0.25">
      <c r="A779" s="60" t="s">
        <v>228</v>
      </c>
      <c r="B779" s="61">
        <v>67.06</v>
      </c>
      <c r="C779" s="61">
        <v>-70.64</v>
      </c>
      <c r="D779" s="61">
        <v>-47.53</v>
      </c>
      <c r="E779" s="62" t="s">
        <v>462</v>
      </c>
      <c r="J779" s="60">
        <f t="shared" si="173"/>
        <v>-23.11</v>
      </c>
      <c r="N779" s="60">
        <f t="shared" si="174"/>
        <v>1.4862192299600252</v>
      </c>
      <c r="Q779" s="47">
        <f t="shared" ref="Q779:Q842" si="176">SQRT(D779/C779)</f>
        <v>0.82027327435471864</v>
      </c>
    </row>
    <row r="780" spans="1:17" s="60" customFormat="1" x14ac:dyDescent="0.25">
      <c r="A780" s="60" t="s">
        <v>228</v>
      </c>
      <c r="B780" s="61">
        <v>42.671999999999997</v>
      </c>
      <c r="C780" s="61">
        <v>-63.82</v>
      </c>
      <c r="D780" s="61">
        <v>-44.73</v>
      </c>
      <c r="E780" s="62" t="s">
        <v>462</v>
      </c>
      <c r="J780" s="60">
        <f t="shared" si="173"/>
        <v>-19.090000000000003</v>
      </c>
      <c r="N780" s="60">
        <f t="shared" si="174"/>
        <v>1.4267829197406663</v>
      </c>
      <c r="Q780" s="47">
        <f t="shared" si="176"/>
        <v>0.83718424965977944</v>
      </c>
    </row>
    <row r="781" spans="1:17" s="60" customFormat="1" x14ac:dyDescent="0.25">
      <c r="A781" s="60" t="s">
        <v>228</v>
      </c>
      <c r="B781" s="61">
        <v>67.055999999999997</v>
      </c>
      <c r="C781" s="61">
        <v>-57.12</v>
      </c>
      <c r="D781" s="61">
        <v>-35.47</v>
      </c>
      <c r="E781" s="62" t="s">
        <v>462</v>
      </c>
      <c r="J781" s="60">
        <f t="shared" si="173"/>
        <v>-21.65</v>
      </c>
      <c r="N781" s="60">
        <f t="shared" si="174"/>
        <v>1.6103749647589511</v>
      </c>
      <c r="Q781" s="47">
        <f t="shared" si="176"/>
        <v>0.7880186478477158</v>
      </c>
    </row>
    <row r="782" spans="1:17" s="60" customFormat="1" x14ac:dyDescent="0.25">
      <c r="A782" s="60" t="s">
        <v>228</v>
      </c>
      <c r="B782" s="61">
        <v>82.296000000000006</v>
      </c>
      <c r="C782" s="61">
        <v>-72.08</v>
      </c>
      <c r="D782" s="61">
        <v>-49.24</v>
      </c>
      <c r="E782" s="62" t="s">
        <v>467</v>
      </c>
      <c r="J782" s="60">
        <f t="shared" si="173"/>
        <v>-22.839999999999996</v>
      </c>
      <c r="K782" s="60">
        <f t="shared" si="175"/>
        <v>-27.28</v>
      </c>
      <c r="N782" s="60">
        <f t="shared" si="174"/>
        <v>1.463850528025995</v>
      </c>
      <c r="Q782" s="47">
        <f t="shared" si="176"/>
        <v>0.82651670020385626</v>
      </c>
    </row>
    <row r="783" spans="1:17" s="60" customFormat="1" x14ac:dyDescent="0.25">
      <c r="A783" s="60" t="s">
        <v>228</v>
      </c>
      <c r="B783" s="61">
        <v>56.4</v>
      </c>
      <c r="C783" s="61">
        <v>-70.67</v>
      </c>
      <c r="D783" s="61">
        <v>-47.63</v>
      </c>
      <c r="E783" s="62" t="s">
        <v>462</v>
      </c>
      <c r="J783" s="60">
        <f t="shared" si="173"/>
        <v>-23.04</v>
      </c>
      <c r="N783" s="60">
        <f t="shared" si="174"/>
        <v>1.4837287423892505</v>
      </c>
      <c r="Q783" s="47">
        <f t="shared" si="176"/>
        <v>0.82096141356584473</v>
      </c>
    </row>
    <row r="784" spans="1:17" s="60" customFormat="1" x14ac:dyDescent="0.25">
      <c r="A784" s="60" t="s">
        <v>228</v>
      </c>
      <c r="B784" s="61">
        <v>70.099999999999994</v>
      </c>
      <c r="C784" s="61">
        <v>-70.95</v>
      </c>
      <c r="D784" s="61">
        <v>-51.55</v>
      </c>
      <c r="E784" s="62" t="s">
        <v>462</v>
      </c>
      <c r="J784" s="60">
        <f t="shared" si="173"/>
        <v>-19.400000000000006</v>
      </c>
      <c r="N784" s="60">
        <f t="shared" si="174"/>
        <v>1.376333656644035</v>
      </c>
      <c r="Q784" s="47">
        <f t="shared" si="176"/>
        <v>0.85238958559908096</v>
      </c>
    </row>
    <row r="785" spans="1:17" s="60" customFormat="1" x14ac:dyDescent="0.25">
      <c r="A785" s="60" t="s">
        <v>228</v>
      </c>
      <c r="B785" s="61">
        <v>60.96</v>
      </c>
      <c r="C785" s="61">
        <v>-66.97</v>
      </c>
      <c r="D785" s="61">
        <v>-47.92</v>
      </c>
      <c r="E785" s="62" t="s">
        <v>462</v>
      </c>
      <c r="J785" s="60">
        <f t="shared" si="173"/>
        <v>-19.049999999999997</v>
      </c>
      <c r="N785" s="60">
        <f t="shared" si="174"/>
        <v>1.3975375626043405</v>
      </c>
      <c r="Q785" s="47">
        <f t="shared" si="176"/>
        <v>0.84589850074067596</v>
      </c>
    </row>
    <row r="786" spans="1:17" s="60" customFormat="1" x14ac:dyDescent="0.25">
      <c r="A786" s="60" t="s">
        <v>228</v>
      </c>
      <c r="B786" s="63"/>
      <c r="C786" s="61">
        <v>-66.7</v>
      </c>
      <c r="D786" s="61">
        <v>-42.39</v>
      </c>
      <c r="E786" s="62" t="s">
        <v>462</v>
      </c>
      <c r="J786" s="60">
        <f t="shared" si="173"/>
        <v>-24.310000000000002</v>
      </c>
      <c r="N786" s="60">
        <f t="shared" si="174"/>
        <v>1.5734843123378155</v>
      </c>
      <c r="Q786" s="47">
        <f t="shared" si="176"/>
        <v>0.79720275581752631</v>
      </c>
    </row>
    <row r="787" spans="1:17" s="60" customFormat="1" x14ac:dyDescent="0.25">
      <c r="A787" s="60" t="s">
        <v>228</v>
      </c>
      <c r="B787" s="61">
        <v>60.4</v>
      </c>
      <c r="C787" s="61">
        <v>-69</v>
      </c>
      <c r="D787" s="61">
        <v>-48.2</v>
      </c>
      <c r="E787" s="62" t="s">
        <v>462</v>
      </c>
      <c r="J787" s="60">
        <f t="shared" si="173"/>
        <v>-20.799999999999997</v>
      </c>
      <c r="N787" s="60">
        <f t="shared" si="174"/>
        <v>1.4315352697095436</v>
      </c>
      <c r="Q787" s="47">
        <f t="shared" si="176"/>
        <v>0.83579347008557159</v>
      </c>
    </row>
    <row r="788" spans="1:17" s="60" customFormat="1" x14ac:dyDescent="0.25">
      <c r="A788" s="60" t="s">
        <v>228</v>
      </c>
      <c r="B788" s="63"/>
      <c r="C788" s="61">
        <v>-69.06</v>
      </c>
      <c r="D788" s="61">
        <v>-47.39</v>
      </c>
      <c r="E788" s="62" t="s">
        <v>462</v>
      </c>
      <c r="J788" s="60">
        <f t="shared" si="173"/>
        <v>-21.67</v>
      </c>
      <c r="N788" s="60">
        <f t="shared" si="174"/>
        <v>1.4572694661320955</v>
      </c>
      <c r="Q788" s="47">
        <f t="shared" si="176"/>
        <v>0.82838088196597026</v>
      </c>
    </row>
    <row r="789" spans="1:17" s="60" customFormat="1" x14ac:dyDescent="0.25">
      <c r="A789" s="60" t="s">
        <v>228</v>
      </c>
      <c r="B789" s="61">
        <v>56.08</v>
      </c>
      <c r="C789" s="61">
        <v>-66.75</v>
      </c>
      <c r="D789" s="61">
        <v>-40.94</v>
      </c>
      <c r="E789" s="62" t="s">
        <v>462</v>
      </c>
      <c r="J789" s="60">
        <f t="shared" si="173"/>
        <v>-25.810000000000002</v>
      </c>
      <c r="N789" s="60">
        <f t="shared" si="174"/>
        <v>1.6304347826086958</v>
      </c>
      <c r="Q789" s="47">
        <f t="shared" si="176"/>
        <v>0.78315600829804866</v>
      </c>
    </row>
    <row r="790" spans="1:17" s="60" customFormat="1" x14ac:dyDescent="0.25">
      <c r="A790" s="60" t="s">
        <v>228</v>
      </c>
      <c r="B790" s="63"/>
      <c r="C790" s="61">
        <v>-65.87</v>
      </c>
      <c r="D790" s="61">
        <v>-43.34</v>
      </c>
      <c r="E790" s="62" t="s">
        <v>462</v>
      </c>
      <c r="J790" s="60">
        <f t="shared" si="173"/>
        <v>-22.53</v>
      </c>
      <c r="N790" s="60">
        <f t="shared" si="174"/>
        <v>1.5198431010613751</v>
      </c>
      <c r="Q790" s="47">
        <f t="shared" si="176"/>
        <v>0.81114897134364705</v>
      </c>
    </row>
    <row r="791" spans="1:17" s="60" customFormat="1" x14ac:dyDescent="0.25">
      <c r="A791" s="60" t="s">
        <v>228</v>
      </c>
      <c r="B791" s="61">
        <v>65</v>
      </c>
      <c r="C791" s="61">
        <v>-79.209999999999994</v>
      </c>
      <c r="D791" s="61">
        <v>-46.94</v>
      </c>
      <c r="E791" s="62" t="s">
        <v>462</v>
      </c>
      <c r="J791" s="60">
        <f t="shared" si="173"/>
        <v>-32.269999999999996</v>
      </c>
      <c r="N791" s="60">
        <f t="shared" si="174"/>
        <v>1.6874733702599063</v>
      </c>
      <c r="Q791" s="47">
        <f t="shared" si="176"/>
        <v>0.7698064329420512</v>
      </c>
    </row>
    <row r="792" spans="1:17" s="60" customFormat="1" x14ac:dyDescent="0.25">
      <c r="A792" s="60" t="s">
        <v>228</v>
      </c>
      <c r="B792" s="61">
        <v>85</v>
      </c>
      <c r="C792" s="61">
        <v>-69.16</v>
      </c>
      <c r="D792" s="61">
        <v>-50.11</v>
      </c>
      <c r="E792" s="62" t="s">
        <v>462</v>
      </c>
      <c r="J792" s="60">
        <f t="shared" si="173"/>
        <v>-19.049999999999997</v>
      </c>
      <c r="N792" s="60">
        <f t="shared" si="174"/>
        <v>1.3801636399920174</v>
      </c>
      <c r="Q792" s="47">
        <f t="shared" si="176"/>
        <v>0.85120606437304491</v>
      </c>
    </row>
    <row r="793" spans="1:17" s="60" customFormat="1" x14ac:dyDescent="0.25">
      <c r="A793" s="60" t="s">
        <v>228</v>
      </c>
      <c r="B793" s="61">
        <v>79.25</v>
      </c>
      <c r="C793" s="61">
        <v>-72.97</v>
      </c>
      <c r="D793" s="61">
        <v>-52.77</v>
      </c>
      <c r="E793" s="62" t="s">
        <v>462</v>
      </c>
      <c r="J793" s="60">
        <f t="shared" si="173"/>
        <v>-20.199999999999996</v>
      </c>
      <c r="N793" s="60">
        <f t="shared" si="174"/>
        <v>1.3827932537426566</v>
      </c>
      <c r="Q793" s="47">
        <f t="shared" si="176"/>
        <v>0.8503963235369163</v>
      </c>
    </row>
    <row r="794" spans="1:17" s="60" customFormat="1" x14ac:dyDescent="0.25">
      <c r="A794" s="60" t="s">
        <v>228</v>
      </c>
      <c r="B794" s="63"/>
      <c r="C794" s="61">
        <v>-77.41</v>
      </c>
      <c r="D794" s="61">
        <v>-48.75</v>
      </c>
      <c r="E794" s="62" t="s">
        <v>462</v>
      </c>
      <c r="J794" s="60">
        <f t="shared" si="173"/>
        <v>-28.659999999999997</v>
      </c>
      <c r="N794" s="60">
        <f t="shared" si="174"/>
        <v>1.5878974358974358</v>
      </c>
      <c r="Q794" s="47">
        <f t="shared" si="176"/>
        <v>0.79357645909803121</v>
      </c>
    </row>
    <row r="795" spans="1:17" s="60" customFormat="1" x14ac:dyDescent="0.25">
      <c r="A795" s="60" t="s">
        <v>228</v>
      </c>
      <c r="B795" s="61">
        <v>192</v>
      </c>
      <c r="C795" s="61">
        <v>-72.47</v>
      </c>
      <c r="D795" s="61">
        <v>-55.02</v>
      </c>
      <c r="E795" s="62" t="s">
        <v>462</v>
      </c>
      <c r="J795" s="60">
        <f t="shared" si="173"/>
        <v>-17.449999999999996</v>
      </c>
      <c r="N795" s="60">
        <f t="shared" si="174"/>
        <v>1.317157397310069</v>
      </c>
      <c r="Q795" s="47">
        <f t="shared" si="176"/>
        <v>0.87132698103474482</v>
      </c>
    </row>
    <row r="796" spans="1:17" s="60" customFormat="1" x14ac:dyDescent="0.25">
      <c r="A796" s="60" t="s">
        <v>228</v>
      </c>
      <c r="B796" s="63"/>
      <c r="C796" s="61">
        <v>-70.2</v>
      </c>
      <c r="D796" s="61">
        <v>-45.2</v>
      </c>
      <c r="E796" s="62" t="s">
        <v>462</v>
      </c>
      <c r="J796" s="60">
        <f t="shared" si="173"/>
        <v>-25</v>
      </c>
      <c r="N796" s="60">
        <f t="shared" si="174"/>
        <v>1.5530973451327432</v>
      </c>
      <c r="Q796" s="47">
        <f t="shared" si="176"/>
        <v>0.80241799822451887</v>
      </c>
    </row>
    <row r="797" spans="1:17" s="60" customFormat="1" x14ac:dyDescent="0.25">
      <c r="A797" s="60" t="s">
        <v>228</v>
      </c>
      <c r="B797" s="61">
        <v>97.23</v>
      </c>
      <c r="C797" s="61">
        <v>-77.83</v>
      </c>
      <c r="D797" s="61">
        <v>-50.6</v>
      </c>
      <c r="E797" s="62" t="s">
        <v>462</v>
      </c>
      <c r="J797" s="60">
        <f t="shared" si="173"/>
        <v>-27.229999999999997</v>
      </c>
      <c r="N797" s="60">
        <f t="shared" si="174"/>
        <v>1.5381422924901185</v>
      </c>
      <c r="Q797" s="47">
        <f t="shared" si="176"/>
        <v>0.80630943775821096</v>
      </c>
    </row>
    <row r="798" spans="1:17" s="60" customFormat="1" x14ac:dyDescent="0.25">
      <c r="A798" s="60" t="s">
        <v>228</v>
      </c>
      <c r="B798" s="61">
        <v>59.44</v>
      </c>
      <c r="C798" s="61">
        <v>-72.45</v>
      </c>
      <c r="D798" s="61">
        <v>-45.65</v>
      </c>
      <c r="E798" s="62" t="s">
        <v>462</v>
      </c>
      <c r="J798" s="60">
        <f t="shared" si="173"/>
        <v>-26.800000000000004</v>
      </c>
      <c r="N798" s="60">
        <f t="shared" si="174"/>
        <v>1.5870755750273824</v>
      </c>
      <c r="Q798" s="47">
        <f t="shared" si="176"/>
        <v>0.79378190773425839</v>
      </c>
    </row>
    <row r="799" spans="1:17" s="60" customFormat="1" x14ac:dyDescent="0.25">
      <c r="A799" s="60" t="s">
        <v>228</v>
      </c>
      <c r="B799" s="61">
        <v>85.343999999999994</v>
      </c>
      <c r="C799" s="61">
        <v>-69.47</v>
      </c>
      <c r="D799" s="61">
        <v>-48.82</v>
      </c>
      <c r="E799" s="62" t="s">
        <v>468</v>
      </c>
      <c r="J799" s="60">
        <f t="shared" si="173"/>
        <v>-20.65</v>
      </c>
      <c r="K799" s="60">
        <f t="shared" si="175"/>
        <v>-50.64</v>
      </c>
      <c r="N799" s="60">
        <f t="shared" si="174"/>
        <v>1.4229823842687424</v>
      </c>
      <c r="Q799" s="47">
        <f t="shared" si="176"/>
        <v>0.83830149005303167</v>
      </c>
    </row>
    <row r="800" spans="1:17" s="60" customFormat="1" x14ac:dyDescent="0.25">
      <c r="A800" s="60" t="s">
        <v>228</v>
      </c>
      <c r="B800" s="61">
        <v>79.248000000000005</v>
      </c>
      <c r="C800" s="61">
        <v>-71.03</v>
      </c>
      <c r="D800" s="61">
        <v>-44.53</v>
      </c>
      <c r="E800" s="62" t="s">
        <v>462</v>
      </c>
      <c r="J800" s="60">
        <f t="shared" si="173"/>
        <v>-26.5</v>
      </c>
      <c r="N800" s="60">
        <f t="shared" si="174"/>
        <v>1.595104423983831</v>
      </c>
      <c r="Q800" s="47">
        <f t="shared" si="176"/>
        <v>0.79178166408167971</v>
      </c>
    </row>
    <row r="801" spans="1:17" s="60" customFormat="1" x14ac:dyDescent="0.25">
      <c r="A801" s="60" t="s">
        <v>228</v>
      </c>
      <c r="B801" s="63"/>
      <c r="C801" s="61">
        <v>-71.37</v>
      </c>
      <c r="D801" s="61">
        <v>-50.4</v>
      </c>
      <c r="E801" s="62" t="s">
        <v>462</v>
      </c>
      <c r="J801" s="60">
        <f t="shared" si="173"/>
        <v>-20.970000000000006</v>
      </c>
      <c r="N801" s="60">
        <f t="shared" si="174"/>
        <v>1.4160714285714286</v>
      </c>
      <c r="Q801" s="47">
        <f t="shared" si="176"/>
        <v>0.84034461195083798</v>
      </c>
    </row>
    <row r="802" spans="1:17" s="60" customFormat="1" x14ac:dyDescent="0.25">
      <c r="A802" s="60" t="s">
        <v>228</v>
      </c>
      <c r="B802" s="63"/>
      <c r="C802" s="61">
        <v>-64.959999999999994</v>
      </c>
      <c r="D802" s="61">
        <v>-49.49</v>
      </c>
      <c r="E802" s="62" t="s">
        <v>462</v>
      </c>
      <c r="J802" s="60">
        <f t="shared" si="173"/>
        <v>-15.469999999999992</v>
      </c>
      <c r="N802" s="60">
        <f t="shared" si="174"/>
        <v>1.3125884016973124</v>
      </c>
      <c r="Q802" s="47">
        <f t="shared" si="176"/>
        <v>0.8728421668754679</v>
      </c>
    </row>
    <row r="803" spans="1:17" s="60" customFormat="1" x14ac:dyDescent="0.25">
      <c r="A803" s="60" t="s">
        <v>228</v>
      </c>
      <c r="B803" s="61">
        <v>48.77</v>
      </c>
      <c r="C803" s="61">
        <v>-72.959999999999994</v>
      </c>
      <c r="D803" s="61">
        <v>-50.7</v>
      </c>
      <c r="E803" s="62" t="s">
        <v>469</v>
      </c>
      <c r="J803" s="60">
        <f t="shared" si="173"/>
        <v>-22.259999999999991</v>
      </c>
      <c r="K803" s="60">
        <f t="shared" si="175"/>
        <v>-42.22999999999999</v>
      </c>
      <c r="N803" s="60">
        <f t="shared" si="174"/>
        <v>1.4390532544378696</v>
      </c>
      <c r="Q803" s="47">
        <f t="shared" si="176"/>
        <v>0.83360741106918779</v>
      </c>
    </row>
    <row r="804" spans="1:17" s="60" customFormat="1" x14ac:dyDescent="0.25">
      <c r="A804" s="60" t="s">
        <v>228</v>
      </c>
      <c r="B804" s="61">
        <v>59.43</v>
      </c>
      <c r="C804" s="61">
        <v>-50.38</v>
      </c>
      <c r="D804" s="61">
        <v>-50.33</v>
      </c>
      <c r="E804" s="62" t="s">
        <v>462</v>
      </c>
      <c r="J804" s="60">
        <f t="shared" si="173"/>
        <v>-5.0000000000004263E-2</v>
      </c>
      <c r="N804" s="60">
        <f t="shared" si="174"/>
        <v>1.0009934432743892</v>
      </c>
      <c r="Q804" s="47">
        <f t="shared" si="176"/>
        <v>0.9995036481552555</v>
      </c>
    </row>
    <row r="805" spans="1:17" s="60" customFormat="1" x14ac:dyDescent="0.25">
      <c r="A805" s="60" t="s">
        <v>228</v>
      </c>
      <c r="B805" s="61">
        <v>49</v>
      </c>
      <c r="C805" s="61">
        <v>-65.3</v>
      </c>
      <c r="D805" s="61">
        <v>-43.36</v>
      </c>
      <c r="E805" s="62" t="s">
        <v>462</v>
      </c>
      <c r="J805" s="60">
        <f t="shared" si="173"/>
        <v>-21.939999999999998</v>
      </c>
      <c r="N805" s="60">
        <f t="shared" si="174"/>
        <v>1.5059963099630995</v>
      </c>
      <c r="Q805" s="47">
        <f t="shared" si="176"/>
        <v>0.8148694687792305</v>
      </c>
    </row>
    <row r="806" spans="1:17" s="60" customFormat="1" x14ac:dyDescent="0.25">
      <c r="A806" s="60" t="s">
        <v>228</v>
      </c>
      <c r="B806" s="61">
        <v>70.41</v>
      </c>
      <c r="C806" s="61">
        <v>-74.69</v>
      </c>
      <c r="D806" s="61">
        <v>-47.4</v>
      </c>
      <c r="E806" s="62" t="s">
        <v>462</v>
      </c>
      <c r="J806" s="60">
        <f t="shared" si="173"/>
        <v>-27.29</v>
      </c>
      <c r="N806" s="60">
        <f t="shared" si="174"/>
        <v>1.5757383966244727</v>
      </c>
      <c r="Q806" s="47">
        <f t="shared" si="176"/>
        <v>0.79663235488518358</v>
      </c>
    </row>
    <row r="807" spans="1:17" s="60" customFormat="1" x14ac:dyDescent="0.25">
      <c r="A807" s="60" t="s">
        <v>228</v>
      </c>
      <c r="B807" s="63"/>
      <c r="C807" s="61">
        <v>-69.08</v>
      </c>
      <c r="D807" s="61">
        <v>-40.22</v>
      </c>
      <c r="E807" s="62" t="s">
        <v>462</v>
      </c>
      <c r="J807" s="60">
        <f t="shared" ref="J807:J870" si="177">C807-D807</f>
        <v>-28.86</v>
      </c>
      <c r="N807" s="60">
        <f t="shared" ref="N807:N870" si="178">C807/D807</f>
        <v>1.7175534559920438</v>
      </c>
      <c r="Q807" s="47">
        <f t="shared" si="176"/>
        <v>0.76303571933108172</v>
      </c>
    </row>
    <row r="808" spans="1:17" s="60" customFormat="1" x14ac:dyDescent="0.25">
      <c r="A808" s="60" t="s">
        <v>228</v>
      </c>
      <c r="B808" s="61">
        <v>53</v>
      </c>
      <c r="C808" s="61">
        <v>-65</v>
      </c>
      <c r="D808" s="61">
        <v>-48.7</v>
      </c>
      <c r="E808" s="62" t="s">
        <v>462</v>
      </c>
      <c r="J808" s="60">
        <f t="shared" si="177"/>
        <v>-16.299999999999997</v>
      </c>
      <c r="N808" s="60">
        <f t="shared" si="178"/>
        <v>1.3347022587268993</v>
      </c>
      <c r="Q808" s="47">
        <f t="shared" si="176"/>
        <v>0.86558117425852632</v>
      </c>
    </row>
    <row r="809" spans="1:17" s="60" customFormat="1" x14ac:dyDescent="0.25">
      <c r="A809" s="60" t="s">
        <v>228</v>
      </c>
      <c r="B809" s="61">
        <v>48.78</v>
      </c>
      <c r="C809" s="61">
        <v>-74.58</v>
      </c>
      <c r="D809" s="61">
        <v>-65.319999999999993</v>
      </c>
      <c r="E809" s="62" t="s">
        <v>462</v>
      </c>
      <c r="J809" s="60">
        <f t="shared" si="177"/>
        <v>-9.2600000000000051</v>
      </c>
      <c r="N809" s="60">
        <f t="shared" si="178"/>
        <v>1.1417636252296388</v>
      </c>
      <c r="Q809" s="47">
        <f t="shared" si="176"/>
        <v>0.93586218337985216</v>
      </c>
    </row>
    <row r="810" spans="1:17" s="60" customFormat="1" x14ac:dyDescent="0.25">
      <c r="A810" s="60" t="s">
        <v>228</v>
      </c>
      <c r="B810" s="63"/>
      <c r="C810" s="61">
        <v>-64.83</v>
      </c>
      <c r="D810" s="61">
        <v>-45.89</v>
      </c>
      <c r="E810" s="62" t="s">
        <v>462</v>
      </c>
      <c r="J810" s="60">
        <f t="shared" si="177"/>
        <v>-18.939999999999998</v>
      </c>
      <c r="N810" s="60">
        <f t="shared" si="178"/>
        <v>1.412726084114186</v>
      </c>
      <c r="Q810" s="47">
        <f t="shared" si="176"/>
        <v>0.84133899434705606</v>
      </c>
    </row>
    <row r="811" spans="1:17" s="60" customFormat="1" x14ac:dyDescent="0.25">
      <c r="A811" s="60" t="s">
        <v>228</v>
      </c>
      <c r="B811" s="61">
        <v>29.87</v>
      </c>
      <c r="C811" s="61">
        <v>-64.459999999999994</v>
      </c>
      <c r="D811" s="61">
        <v>-48.18</v>
      </c>
      <c r="E811" s="62" t="s">
        <v>470</v>
      </c>
      <c r="J811" s="60">
        <f t="shared" si="177"/>
        <v>-16.279999999999994</v>
      </c>
      <c r="K811" s="60">
        <f t="shared" si="175"/>
        <v>-27.999999999999993</v>
      </c>
      <c r="N811" s="60">
        <f t="shared" si="178"/>
        <v>1.3378995433789953</v>
      </c>
      <c r="Q811" s="47">
        <f t="shared" si="176"/>
        <v>0.86454628160529534</v>
      </c>
    </row>
    <row r="812" spans="1:17" s="60" customFormat="1" x14ac:dyDescent="0.25">
      <c r="A812" s="60" t="s">
        <v>228</v>
      </c>
      <c r="B812" s="61">
        <v>63.09</v>
      </c>
      <c r="C812" s="61">
        <v>-70.489999999999995</v>
      </c>
      <c r="D812" s="61">
        <v>-52.08</v>
      </c>
      <c r="E812" s="62" t="s">
        <v>462</v>
      </c>
      <c r="J812" s="60">
        <f t="shared" si="177"/>
        <v>-18.409999999999997</v>
      </c>
      <c r="N812" s="60">
        <f t="shared" si="178"/>
        <v>1.353494623655914</v>
      </c>
      <c r="Q812" s="47">
        <f t="shared" si="176"/>
        <v>0.85955116344632243</v>
      </c>
    </row>
    <row r="813" spans="1:17" s="60" customFormat="1" x14ac:dyDescent="0.25">
      <c r="A813" s="60" t="s">
        <v>228</v>
      </c>
      <c r="B813" s="61">
        <v>91.44</v>
      </c>
      <c r="C813" s="61">
        <v>-64.430000000000007</v>
      </c>
      <c r="D813" s="61">
        <v>-49.06</v>
      </c>
      <c r="E813" s="62" t="s">
        <v>462</v>
      </c>
      <c r="J813" s="60">
        <f t="shared" si="177"/>
        <v>-15.370000000000005</v>
      </c>
      <c r="N813" s="60">
        <f t="shared" si="178"/>
        <v>1.3132898491642888</v>
      </c>
      <c r="Q813" s="47">
        <f t="shared" si="176"/>
        <v>0.87260903680803348</v>
      </c>
    </row>
    <row r="814" spans="1:17" s="60" customFormat="1" x14ac:dyDescent="0.25">
      <c r="A814" s="60" t="s">
        <v>228</v>
      </c>
      <c r="B814" s="61">
        <v>68.58</v>
      </c>
      <c r="C814" s="61">
        <v>-63</v>
      </c>
      <c r="D814" s="61">
        <v>-49.03</v>
      </c>
      <c r="E814" s="62" t="s">
        <v>462</v>
      </c>
      <c r="J814" s="60">
        <f t="shared" si="177"/>
        <v>-13.969999999999999</v>
      </c>
      <c r="N814" s="60">
        <f t="shared" si="178"/>
        <v>1.2849275953497858</v>
      </c>
      <c r="Q814" s="47">
        <f t="shared" si="176"/>
        <v>0.88218703700177337</v>
      </c>
    </row>
    <row r="815" spans="1:17" s="60" customFormat="1" x14ac:dyDescent="0.25">
      <c r="A815" s="60" t="s">
        <v>228</v>
      </c>
      <c r="B815" s="63"/>
      <c r="C815" s="61">
        <v>-75.38</v>
      </c>
      <c r="D815" s="61">
        <v>-53.1</v>
      </c>
      <c r="E815" s="62" t="s">
        <v>462</v>
      </c>
      <c r="J815" s="60">
        <f t="shared" si="177"/>
        <v>-22.279999999999994</v>
      </c>
      <c r="N815" s="60">
        <f t="shared" si="178"/>
        <v>1.4195856873822974</v>
      </c>
      <c r="Q815" s="47">
        <f t="shared" si="176"/>
        <v>0.83930380883413191</v>
      </c>
    </row>
    <row r="816" spans="1:17" s="60" customFormat="1" x14ac:dyDescent="0.25">
      <c r="A816" s="60" t="s">
        <v>228</v>
      </c>
      <c r="B816" s="61">
        <v>85.343999999999994</v>
      </c>
      <c r="C816" s="61">
        <v>-63.46</v>
      </c>
      <c r="D816" s="61">
        <v>-43.81</v>
      </c>
      <c r="E816" s="62" t="s">
        <v>462</v>
      </c>
      <c r="J816" s="60">
        <f t="shared" si="177"/>
        <v>-19.649999999999999</v>
      </c>
      <c r="N816" s="60">
        <f t="shared" si="178"/>
        <v>1.4485277333942022</v>
      </c>
      <c r="Q816" s="47">
        <f t="shared" si="176"/>
        <v>0.83087672361522558</v>
      </c>
    </row>
    <row r="817" spans="1:17" s="60" customFormat="1" x14ac:dyDescent="0.25">
      <c r="A817" s="60" t="s">
        <v>228</v>
      </c>
      <c r="B817" s="63"/>
      <c r="C817" s="61">
        <v>-63.24</v>
      </c>
      <c r="D817" s="61">
        <v>-44.81</v>
      </c>
      <c r="E817" s="62" t="s">
        <v>462</v>
      </c>
      <c r="J817" s="60">
        <f t="shared" si="177"/>
        <v>-18.43</v>
      </c>
      <c r="N817" s="60">
        <f t="shared" si="178"/>
        <v>1.4112921222941308</v>
      </c>
      <c r="Q817" s="47">
        <f t="shared" si="176"/>
        <v>0.84176631257385637</v>
      </c>
    </row>
    <row r="818" spans="1:17" s="60" customFormat="1" x14ac:dyDescent="0.25">
      <c r="A818" s="60" t="s">
        <v>228</v>
      </c>
      <c r="B818" s="61">
        <v>146</v>
      </c>
      <c r="C818" s="61">
        <v>-63.77</v>
      </c>
      <c r="D818" s="61">
        <v>-58.42</v>
      </c>
      <c r="E818" s="62" t="s">
        <v>462</v>
      </c>
      <c r="J818" s="60">
        <f t="shared" si="177"/>
        <v>-5.3500000000000014</v>
      </c>
      <c r="N818" s="60">
        <f t="shared" si="178"/>
        <v>1.0915782266347143</v>
      </c>
      <c r="Q818" s="47">
        <f t="shared" si="176"/>
        <v>0.95713361212033776</v>
      </c>
    </row>
    <row r="819" spans="1:17" s="60" customFormat="1" x14ac:dyDescent="0.25">
      <c r="A819" s="60" t="s">
        <v>228</v>
      </c>
      <c r="B819" s="63"/>
      <c r="C819" s="61">
        <v>-65.319999999999993</v>
      </c>
      <c r="D819" s="61">
        <v>-50.2</v>
      </c>
      <c r="E819" s="62" t="s">
        <v>462</v>
      </c>
      <c r="J819" s="60">
        <f t="shared" si="177"/>
        <v>-15.11999999999999</v>
      </c>
      <c r="N819" s="60">
        <f t="shared" si="178"/>
        <v>1.3011952191235057</v>
      </c>
      <c r="Q819" s="47">
        <f t="shared" si="176"/>
        <v>0.87665511383321126</v>
      </c>
    </row>
    <row r="820" spans="1:17" s="60" customFormat="1" x14ac:dyDescent="0.25">
      <c r="A820" s="60" t="s">
        <v>228</v>
      </c>
      <c r="B820" s="63"/>
      <c r="C820" s="61">
        <v>-44.15</v>
      </c>
      <c r="D820" s="61">
        <v>-4.1500000000000004</v>
      </c>
      <c r="E820" s="62" t="s">
        <v>462</v>
      </c>
      <c r="J820" s="60">
        <f t="shared" si="177"/>
        <v>-40</v>
      </c>
      <c r="N820" s="60">
        <f t="shared" si="178"/>
        <v>10.638554216867469</v>
      </c>
      <c r="Q820" s="47">
        <f t="shared" si="176"/>
        <v>0.30659050049591802</v>
      </c>
    </row>
    <row r="821" spans="1:17" s="60" customFormat="1" x14ac:dyDescent="0.25">
      <c r="A821" s="60" t="s">
        <v>228</v>
      </c>
      <c r="B821" s="63"/>
      <c r="C821" s="61">
        <v>-62.18</v>
      </c>
      <c r="D821" s="61">
        <v>-38.81</v>
      </c>
      <c r="E821" s="62" t="s">
        <v>462</v>
      </c>
      <c r="J821" s="60">
        <f t="shared" si="177"/>
        <v>-23.369999999999997</v>
      </c>
      <c r="N821" s="60">
        <f t="shared" si="178"/>
        <v>1.6021643906209739</v>
      </c>
      <c r="Q821" s="47">
        <f t="shared" si="176"/>
        <v>0.79003523786384422</v>
      </c>
    </row>
    <row r="822" spans="1:17" s="60" customFormat="1" x14ac:dyDescent="0.25">
      <c r="A822" s="60" t="s">
        <v>228</v>
      </c>
      <c r="B822" s="61">
        <v>100</v>
      </c>
      <c r="C822" s="61">
        <v>-61.6</v>
      </c>
      <c r="D822" s="61">
        <v>-44.59</v>
      </c>
      <c r="E822" s="62" t="s">
        <v>462</v>
      </c>
      <c r="J822" s="60">
        <f t="shared" si="177"/>
        <v>-17.009999999999998</v>
      </c>
      <c r="N822" s="60">
        <f t="shared" si="178"/>
        <v>1.3814756671899528</v>
      </c>
      <c r="Q822" s="47">
        <f t="shared" si="176"/>
        <v>0.85080176090769599</v>
      </c>
    </row>
    <row r="823" spans="1:17" s="60" customFormat="1" x14ac:dyDescent="0.25">
      <c r="A823" s="60" t="s">
        <v>228</v>
      </c>
      <c r="B823" s="63"/>
      <c r="C823" s="61">
        <v>-69.08</v>
      </c>
      <c r="D823" s="61">
        <v>-56.34</v>
      </c>
      <c r="E823" s="62" t="s">
        <v>462</v>
      </c>
      <c r="J823" s="60">
        <f t="shared" si="177"/>
        <v>-12.739999999999995</v>
      </c>
      <c r="N823" s="60">
        <f t="shared" si="178"/>
        <v>1.2261270855520057</v>
      </c>
      <c r="Q823" s="47">
        <f t="shared" si="176"/>
        <v>0.90309254431737029</v>
      </c>
    </row>
    <row r="824" spans="1:17" s="60" customFormat="1" x14ac:dyDescent="0.25">
      <c r="A824" s="60" t="s">
        <v>228</v>
      </c>
      <c r="B824" s="63"/>
      <c r="C824" s="61">
        <v>-65.78</v>
      </c>
      <c r="D824" s="61">
        <v>-51.51</v>
      </c>
      <c r="E824" s="62" t="s">
        <v>462</v>
      </c>
      <c r="J824" s="60">
        <f t="shared" si="177"/>
        <v>-14.270000000000003</v>
      </c>
      <c r="N824" s="60">
        <f t="shared" si="178"/>
        <v>1.2770335857115125</v>
      </c>
      <c r="Q824" s="47">
        <f t="shared" si="176"/>
        <v>0.8849094650446625</v>
      </c>
    </row>
    <row r="825" spans="1:17" s="60" customFormat="1" x14ac:dyDescent="0.25">
      <c r="A825" s="60" t="s">
        <v>228</v>
      </c>
      <c r="B825" s="61">
        <v>118.87</v>
      </c>
      <c r="C825" s="61">
        <v>-48.95</v>
      </c>
      <c r="D825" s="61">
        <v>-48.46</v>
      </c>
      <c r="E825" s="62" t="s">
        <v>471</v>
      </c>
      <c r="J825" s="60">
        <f t="shared" si="177"/>
        <v>-0.49000000000000199</v>
      </c>
      <c r="K825" s="60">
        <f t="shared" si="175"/>
        <v>-5.18</v>
      </c>
      <c r="N825" s="60">
        <f t="shared" si="178"/>
        <v>1.0101114321089559</v>
      </c>
      <c r="Q825" s="47">
        <f t="shared" si="176"/>
        <v>0.99498230411168787</v>
      </c>
    </row>
    <row r="826" spans="1:17" s="60" customFormat="1" x14ac:dyDescent="0.25">
      <c r="A826" s="60" t="s">
        <v>228</v>
      </c>
      <c r="B826" s="61">
        <v>24.384</v>
      </c>
      <c r="C826" s="61">
        <v>-76.42</v>
      </c>
      <c r="D826" s="61">
        <v>-47.49</v>
      </c>
      <c r="E826" s="62" t="s">
        <v>462</v>
      </c>
      <c r="J826" s="60">
        <f t="shared" si="177"/>
        <v>-28.93</v>
      </c>
      <c r="N826" s="60">
        <f t="shared" si="178"/>
        <v>1.609180880185302</v>
      </c>
      <c r="Q826" s="47">
        <f t="shared" si="176"/>
        <v>0.78831096626531416</v>
      </c>
    </row>
    <row r="827" spans="1:17" s="60" customFormat="1" x14ac:dyDescent="0.25">
      <c r="A827" s="60" t="s">
        <v>228</v>
      </c>
      <c r="B827" s="63"/>
      <c r="C827" s="61">
        <v>-77.59</v>
      </c>
      <c r="D827" s="61">
        <v>-47</v>
      </c>
      <c r="E827" s="62" t="s">
        <v>462</v>
      </c>
      <c r="J827" s="60">
        <f t="shared" si="177"/>
        <v>-30.590000000000003</v>
      </c>
      <c r="N827" s="60">
        <f t="shared" si="178"/>
        <v>1.6508510638297873</v>
      </c>
      <c r="Q827" s="47">
        <f t="shared" si="176"/>
        <v>0.77829824837469697</v>
      </c>
    </row>
    <row r="828" spans="1:17" s="60" customFormat="1" x14ac:dyDescent="0.25">
      <c r="A828" s="60" t="s">
        <v>228</v>
      </c>
      <c r="B828" s="61">
        <v>121.92</v>
      </c>
      <c r="C828" s="61">
        <v>-61.68</v>
      </c>
      <c r="D828" s="61">
        <v>-50.91</v>
      </c>
      <c r="E828" s="62" t="s">
        <v>462</v>
      </c>
      <c r="J828" s="60">
        <f t="shared" si="177"/>
        <v>-10.770000000000003</v>
      </c>
      <c r="N828" s="60">
        <f t="shared" si="178"/>
        <v>1.211549793753683</v>
      </c>
      <c r="Q828" s="47">
        <f t="shared" si="176"/>
        <v>0.90850927626434597</v>
      </c>
    </row>
    <row r="829" spans="1:17" s="60" customFormat="1" x14ac:dyDescent="0.25">
      <c r="A829" s="60" t="s">
        <v>228</v>
      </c>
      <c r="B829" s="61">
        <v>54.254399999999997</v>
      </c>
      <c r="C829" s="61">
        <v>-79.2</v>
      </c>
      <c r="D829" s="61">
        <v>-52.12</v>
      </c>
      <c r="E829" s="62" t="s">
        <v>462</v>
      </c>
      <c r="J829" s="60">
        <f t="shared" si="177"/>
        <v>-27.080000000000005</v>
      </c>
      <c r="N829" s="60">
        <f t="shared" si="178"/>
        <v>1.5195702225633156</v>
      </c>
      <c r="Q829" s="47">
        <f t="shared" si="176"/>
        <v>0.81122179955965679</v>
      </c>
    </row>
    <row r="830" spans="1:17" s="60" customFormat="1" x14ac:dyDescent="0.25">
      <c r="A830" s="60" t="s">
        <v>228</v>
      </c>
      <c r="B830" s="61">
        <v>103.63</v>
      </c>
      <c r="C830" s="61">
        <v>-63.31</v>
      </c>
      <c r="D830" s="61">
        <v>-49.76</v>
      </c>
      <c r="E830" s="62" t="s">
        <v>462</v>
      </c>
      <c r="J830" s="60">
        <f t="shared" si="177"/>
        <v>-13.550000000000004</v>
      </c>
      <c r="N830" s="60">
        <f t="shared" si="178"/>
        <v>1.272307073954984</v>
      </c>
      <c r="Q830" s="47">
        <f t="shared" si="176"/>
        <v>0.88655162275730759</v>
      </c>
    </row>
    <row r="831" spans="1:17" s="60" customFormat="1" x14ac:dyDescent="0.25">
      <c r="A831" s="60" t="s">
        <v>228</v>
      </c>
      <c r="B831" s="61">
        <v>97.536000000000001</v>
      </c>
      <c r="C831" s="61">
        <v>-70.89</v>
      </c>
      <c r="D831" s="61">
        <v>-54.49</v>
      </c>
      <c r="E831" s="62" t="s">
        <v>472</v>
      </c>
      <c r="J831" s="60">
        <f t="shared" si="177"/>
        <v>-16.399999999999999</v>
      </c>
      <c r="K831" s="60">
        <f t="shared" ref="K831:K871" si="179">C831-E831</f>
        <v>-35.93</v>
      </c>
      <c r="N831" s="60">
        <f t="shared" si="178"/>
        <v>1.3009726555331254</v>
      </c>
      <c r="Q831" s="47">
        <f t="shared" si="176"/>
        <v>0.87673009740987606</v>
      </c>
    </row>
    <row r="832" spans="1:17" s="60" customFormat="1" x14ac:dyDescent="0.25">
      <c r="A832" s="60" t="s">
        <v>228</v>
      </c>
      <c r="B832" s="61">
        <v>60.96</v>
      </c>
      <c r="C832" s="61">
        <v>-66.099999999999994</v>
      </c>
      <c r="D832" s="61">
        <v>-48.19</v>
      </c>
      <c r="E832" s="62" t="s">
        <v>462</v>
      </c>
      <c r="J832" s="60">
        <f t="shared" si="177"/>
        <v>-17.909999999999997</v>
      </c>
      <c r="N832" s="60">
        <f t="shared" si="178"/>
        <v>1.3716538700975305</v>
      </c>
      <c r="Q832" s="47">
        <f t="shared" si="176"/>
        <v>0.85384243197350329</v>
      </c>
    </row>
    <row r="833" spans="1:17" s="60" customFormat="1" x14ac:dyDescent="0.25">
      <c r="A833" s="60" t="s">
        <v>228</v>
      </c>
      <c r="B833" s="61">
        <v>54.86</v>
      </c>
      <c r="C833" s="61">
        <v>-62.67</v>
      </c>
      <c r="D833" s="61">
        <v>-68.55</v>
      </c>
      <c r="E833" s="62" t="s">
        <v>473</v>
      </c>
      <c r="J833" s="60">
        <f t="shared" si="177"/>
        <v>5.8799999999999955</v>
      </c>
      <c r="K833" s="60">
        <f t="shared" si="179"/>
        <v>-37.32</v>
      </c>
      <c r="N833" s="60">
        <f t="shared" si="178"/>
        <v>0.91422319474835889</v>
      </c>
      <c r="Q833" s="47">
        <f t="shared" si="176"/>
        <v>1.045860792148446</v>
      </c>
    </row>
    <row r="834" spans="1:17" s="60" customFormat="1" x14ac:dyDescent="0.25">
      <c r="A834" s="60" t="s">
        <v>228</v>
      </c>
      <c r="B834" s="61">
        <v>48.768000000000001</v>
      </c>
      <c r="C834" s="61">
        <v>-69.290000000000006</v>
      </c>
      <c r="D834" s="61">
        <v>-48.4</v>
      </c>
      <c r="E834" s="62" t="s">
        <v>462</v>
      </c>
      <c r="J834" s="60">
        <f t="shared" si="177"/>
        <v>-20.890000000000008</v>
      </c>
      <c r="N834" s="60">
        <f t="shared" si="178"/>
        <v>1.431611570247934</v>
      </c>
      <c r="Q834" s="47">
        <f t="shared" si="176"/>
        <v>0.83577119716503734</v>
      </c>
    </row>
    <row r="835" spans="1:17" s="60" customFormat="1" x14ac:dyDescent="0.25">
      <c r="A835" s="60" t="s">
        <v>228</v>
      </c>
      <c r="B835" s="61">
        <v>48.768000000000001</v>
      </c>
      <c r="C835" s="61">
        <v>-72.63</v>
      </c>
      <c r="D835" s="61">
        <v>-62.51</v>
      </c>
      <c r="E835" s="62" t="s">
        <v>462</v>
      </c>
      <c r="J835" s="60">
        <f t="shared" si="177"/>
        <v>-10.119999999999997</v>
      </c>
      <c r="N835" s="60">
        <f t="shared" si="178"/>
        <v>1.1618940969444889</v>
      </c>
      <c r="Q835" s="47">
        <f t="shared" si="176"/>
        <v>0.92771958997064974</v>
      </c>
    </row>
    <row r="836" spans="1:17" s="60" customFormat="1" x14ac:dyDescent="0.25">
      <c r="A836" s="60" t="s">
        <v>228</v>
      </c>
      <c r="B836" s="63"/>
      <c r="C836" s="61">
        <v>-69.290000000000006</v>
      </c>
      <c r="D836" s="61">
        <v>-57.35</v>
      </c>
      <c r="E836" s="62" t="s">
        <v>462</v>
      </c>
      <c r="J836" s="60">
        <f t="shared" si="177"/>
        <v>-11.940000000000005</v>
      </c>
      <c r="N836" s="60">
        <f t="shared" si="178"/>
        <v>1.20819529206626</v>
      </c>
      <c r="Q836" s="47">
        <f t="shared" si="176"/>
        <v>0.90976962029665553</v>
      </c>
    </row>
    <row r="837" spans="1:17" s="60" customFormat="1" x14ac:dyDescent="0.25">
      <c r="A837" s="60" t="s">
        <v>228</v>
      </c>
      <c r="B837" s="63"/>
      <c r="C837" s="61">
        <v>-68.55</v>
      </c>
      <c r="D837" s="61">
        <v>-61.23</v>
      </c>
      <c r="E837" s="62" t="s">
        <v>462</v>
      </c>
      <c r="J837" s="60">
        <f t="shared" si="177"/>
        <v>-7.32</v>
      </c>
      <c r="N837" s="60">
        <f t="shared" si="178"/>
        <v>1.1195492405683489</v>
      </c>
      <c r="Q837" s="47">
        <f t="shared" si="176"/>
        <v>0.94510138619988093</v>
      </c>
    </row>
    <row r="838" spans="1:17" s="60" customFormat="1" x14ac:dyDescent="0.25">
      <c r="A838" s="60" t="s">
        <v>228</v>
      </c>
      <c r="B838" s="63"/>
      <c r="C838" s="61">
        <v>-71.91</v>
      </c>
      <c r="D838" s="61">
        <v>-52.73</v>
      </c>
      <c r="E838" s="62" t="s">
        <v>462</v>
      </c>
      <c r="J838" s="60">
        <f t="shared" si="177"/>
        <v>-19.18</v>
      </c>
      <c r="N838" s="60">
        <f t="shared" si="178"/>
        <v>1.3637398065617297</v>
      </c>
      <c r="Q838" s="47">
        <f t="shared" si="176"/>
        <v>0.85631635990819366</v>
      </c>
    </row>
    <row r="839" spans="1:17" s="60" customFormat="1" x14ac:dyDescent="0.25">
      <c r="A839" s="60" t="s">
        <v>228</v>
      </c>
      <c r="B839" s="63"/>
      <c r="C839" s="61">
        <v>-73.849999999999994</v>
      </c>
      <c r="D839" s="61">
        <v>-53.05</v>
      </c>
      <c r="E839" s="62" t="s">
        <v>462</v>
      </c>
      <c r="J839" s="60">
        <f t="shared" si="177"/>
        <v>-20.799999999999997</v>
      </c>
      <c r="N839" s="60">
        <f t="shared" si="178"/>
        <v>1.3920829406220547</v>
      </c>
      <c r="Q839" s="47">
        <f t="shared" si="176"/>
        <v>0.84755412966263832</v>
      </c>
    </row>
    <row r="840" spans="1:17" s="60" customFormat="1" x14ac:dyDescent="0.25">
      <c r="A840" s="60" t="s">
        <v>228</v>
      </c>
      <c r="B840" s="61">
        <v>91.44</v>
      </c>
      <c r="C840" s="61">
        <v>-61.94</v>
      </c>
      <c r="D840" s="61">
        <v>-52.92</v>
      </c>
      <c r="E840" s="62" t="s">
        <v>462</v>
      </c>
      <c r="J840" s="60">
        <f t="shared" si="177"/>
        <v>-9.019999999999996</v>
      </c>
      <c r="N840" s="60">
        <f t="shared" si="178"/>
        <v>1.1704459561602418</v>
      </c>
      <c r="Q840" s="47">
        <f t="shared" si="176"/>
        <v>0.92432418653208548</v>
      </c>
    </row>
    <row r="841" spans="1:17" s="60" customFormat="1" x14ac:dyDescent="0.25">
      <c r="A841" s="60" t="s">
        <v>228</v>
      </c>
      <c r="B841" s="61">
        <v>134.11000000000001</v>
      </c>
      <c r="C841" s="61">
        <v>-68.02</v>
      </c>
      <c r="D841" s="61">
        <v>-62.61</v>
      </c>
      <c r="E841" s="62" t="s">
        <v>462</v>
      </c>
      <c r="J841" s="60">
        <f t="shared" si="177"/>
        <v>-5.4099999999999966</v>
      </c>
      <c r="N841" s="60">
        <f t="shared" si="178"/>
        <v>1.0864079220571794</v>
      </c>
      <c r="Q841" s="47">
        <f t="shared" si="176"/>
        <v>0.95940844755731636</v>
      </c>
    </row>
    <row r="842" spans="1:17" s="60" customFormat="1" x14ac:dyDescent="0.25">
      <c r="A842" s="60" t="s">
        <v>228</v>
      </c>
      <c r="B842" s="61">
        <v>77.724000000000004</v>
      </c>
      <c r="C842" s="61">
        <v>-65.25</v>
      </c>
      <c r="D842" s="61">
        <v>-53.08</v>
      </c>
      <c r="E842" s="62" t="s">
        <v>462</v>
      </c>
      <c r="J842" s="60">
        <f t="shared" si="177"/>
        <v>-12.170000000000002</v>
      </c>
      <c r="N842" s="60">
        <f t="shared" si="178"/>
        <v>1.2292765636774681</v>
      </c>
      <c r="Q842" s="47">
        <f t="shared" si="176"/>
        <v>0.90193491452449837</v>
      </c>
    </row>
    <row r="843" spans="1:17" s="60" customFormat="1" x14ac:dyDescent="0.25">
      <c r="A843" s="60" t="s">
        <v>228</v>
      </c>
      <c r="B843" s="63"/>
      <c r="C843" s="61">
        <v>-67.349999999999994</v>
      </c>
      <c r="D843" s="61">
        <v>-52.02</v>
      </c>
      <c r="E843" s="62" t="s">
        <v>462</v>
      </c>
      <c r="J843" s="60">
        <f t="shared" si="177"/>
        <v>-15.329999999999991</v>
      </c>
      <c r="N843" s="60">
        <f t="shared" si="178"/>
        <v>1.2946943483275661</v>
      </c>
      <c r="Q843" s="47">
        <f t="shared" ref="Q843:Q906" si="180">SQRT(D843/C843)</f>
        <v>0.87885327188140994</v>
      </c>
    </row>
    <row r="844" spans="1:17" s="60" customFormat="1" x14ac:dyDescent="0.25">
      <c r="A844" s="60" t="s">
        <v>228</v>
      </c>
      <c r="B844" s="61">
        <v>128.02000000000001</v>
      </c>
      <c r="C844" s="61">
        <v>-69.3</v>
      </c>
      <c r="D844" s="61">
        <v>-79.05</v>
      </c>
      <c r="E844" s="62" t="s">
        <v>462</v>
      </c>
      <c r="J844" s="60">
        <f t="shared" si="177"/>
        <v>9.75</v>
      </c>
      <c r="N844" s="60">
        <f t="shared" si="178"/>
        <v>0.87666034155597727</v>
      </c>
      <c r="Q844" s="47">
        <f t="shared" si="180"/>
        <v>1.0680321346722863</v>
      </c>
    </row>
    <row r="845" spans="1:17" s="60" customFormat="1" x14ac:dyDescent="0.25">
      <c r="A845" s="60" t="s">
        <v>228</v>
      </c>
      <c r="B845" s="63"/>
      <c r="C845" s="61">
        <v>-67.78</v>
      </c>
      <c r="D845" s="61">
        <v>-47.68</v>
      </c>
      <c r="E845" s="62" t="s">
        <v>462</v>
      </c>
      <c r="J845" s="60">
        <f t="shared" si="177"/>
        <v>-20.100000000000001</v>
      </c>
      <c r="N845" s="60">
        <f t="shared" si="178"/>
        <v>1.4215604026845639</v>
      </c>
      <c r="Q845" s="47">
        <f t="shared" si="180"/>
        <v>0.8387206601871251</v>
      </c>
    </row>
    <row r="846" spans="1:17" s="60" customFormat="1" x14ac:dyDescent="0.25">
      <c r="A846" s="60" t="s">
        <v>228</v>
      </c>
      <c r="B846" s="63"/>
      <c r="C846" s="61">
        <v>-67.44</v>
      </c>
      <c r="D846" s="61">
        <v>-47.77</v>
      </c>
      <c r="E846" s="62" t="s">
        <v>462</v>
      </c>
      <c r="J846" s="60">
        <f t="shared" si="177"/>
        <v>-19.669999999999995</v>
      </c>
      <c r="N846" s="60">
        <f t="shared" si="178"/>
        <v>1.4117647058823528</v>
      </c>
      <c r="Q846" s="47">
        <f t="shared" si="180"/>
        <v>0.84162541153017323</v>
      </c>
    </row>
    <row r="847" spans="1:17" s="60" customFormat="1" x14ac:dyDescent="0.25">
      <c r="A847" s="60" t="s">
        <v>228</v>
      </c>
      <c r="B847" s="61">
        <v>76.2</v>
      </c>
      <c r="C847" s="61">
        <v>-73.760000000000005</v>
      </c>
      <c r="D847" s="61">
        <v>-53.17</v>
      </c>
      <c r="E847" s="62" t="s">
        <v>462</v>
      </c>
      <c r="J847" s="60">
        <f t="shared" si="177"/>
        <v>-20.590000000000003</v>
      </c>
      <c r="N847" s="60">
        <f t="shared" si="178"/>
        <v>1.3872484483731429</v>
      </c>
      <c r="Q847" s="47">
        <f t="shared" si="180"/>
        <v>0.84902968733626039</v>
      </c>
    </row>
    <row r="848" spans="1:17" s="60" customFormat="1" x14ac:dyDescent="0.25">
      <c r="A848" s="60" t="s">
        <v>228</v>
      </c>
      <c r="B848" s="61">
        <v>70.103999999999999</v>
      </c>
      <c r="C848" s="61">
        <v>-73.680000000000007</v>
      </c>
      <c r="D848" s="61">
        <v>-53.63</v>
      </c>
      <c r="E848" s="62" t="s">
        <v>462</v>
      </c>
      <c r="J848" s="60">
        <f t="shared" si="177"/>
        <v>-20.050000000000004</v>
      </c>
      <c r="N848" s="60">
        <f t="shared" si="178"/>
        <v>1.3738579153458885</v>
      </c>
      <c r="Q848" s="47">
        <f t="shared" si="180"/>
        <v>0.85315725823244415</v>
      </c>
    </row>
    <row r="849" spans="1:17" s="60" customFormat="1" x14ac:dyDescent="0.25">
      <c r="A849" s="60" t="s">
        <v>228</v>
      </c>
      <c r="B849" s="61">
        <v>49.07</v>
      </c>
      <c r="C849" s="61">
        <v>-68.459999999999994</v>
      </c>
      <c r="D849" s="61">
        <v>-47.73</v>
      </c>
      <c r="E849" s="62" t="s">
        <v>462</v>
      </c>
      <c r="J849" s="60">
        <f t="shared" si="177"/>
        <v>-20.729999999999997</v>
      </c>
      <c r="N849" s="60">
        <f t="shared" si="178"/>
        <v>1.4343180389692016</v>
      </c>
      <c r="Q849" s="47">
        <f t="shared" si="180"/>
        <v>0.83498230076703761</v>
      </c>
    </row>
    <row r="850" spans="1:17" s="60" customFormat="1" x14ac:dyDescent="0.25">
      <c r="A850" s="60" t="s">
        <v>228</v>
      </c>
      <c r="B850" s="61">
        <v>88.391999999999996</v>
      </c>
      <c r="C850" s="61">
        <v>-72.510000000000005</v>
      </c>
      <c r="D850" s="61">
        <v>-52.94</v>
      </c>
      <c r="E850" s="62" t="s">
        <v>462</v>
      </c>
      <c r="J850" s="60">
        <f t="shared" si="177"/>
        <v>-19.570000000000007</v>
      </c>
      <c r="N850" s="60">
        <f t="shared" si="178"/>
        <v>1.3696637703060071</v>
      </c>
      <c r="Q850" s="47">
        <f t="shared" si="180"/>
        <v>0.85446251658533556</v>
      </c>
    </row>
    <row r="851" spans="1:17" s="60" customFormat="1" x14ac:dyDescent="0.25">
      <c r="A851" s="60" t="s">
        <v>228</v>
      </c>
      <c r="B851" s="61">
        <v>48.77</v>
      </c>
      <c r="C851" s="61">
        <v>-71.569999999999993</v>
      </c>
      <c r="D851" s="61">
        <v>-49.96</v>
      </c>
      <c r="E851" s="62" t="s">
        <v>462</v>
      </c>
      <c r="J851" s="60">
        <f t="shared" si="177"/>
        <v>-21.609999999999992</v>
      </c>
      <c r="N851" s="60">
        <f t="shared" si="178"/>
        <v>1.4325460368294634</v>
      </c>
      <c r="Q851" s="47">
        <f t="shared" si="180"/>
        <v>0.83549856101969289</v>
      </c>
    </row>
    <row r="852" spans="1:17" s="60" customFormat="1" x14ac:dyDescent="0.25">
      <c r="A852" s="60" t="s">
        <v>228</v>
      </c>
      <c r="B852" s="63"/>
      <c r="C852" s="61">
        <v>-77.59</v>
      </c>
      <c r="D852" s="61">
        <v>-56.68</v>
      </c>
      <c r="E852" s="62" t="s">
        <v>462</v>
      </c>
      <c r="J852" s="60">
        <f t="shared" si="177"/>
        <v>-20.910000000000004</v>
      </c>
      <c r="N852" s="60">
        <f t="shared" si="178"/>
        <v>1.3689131968948482</v>
      </c>
      <c r="Q852" s="47">
        <f t="shared" si="180"/>
        <v>0.85469673485435294</v>
      </c>
    </row>
    <row r="853" spans="1:17" s="60" customFormat="1" x14ac:dyDescent="0.25">
      <c r="A853" s="60" t="s">
        <v>228</v>
      </c>
      <c r="B853" s="61">
        <v>54.559199999999997</v>
      </c>
      <c r="C853" s="61">
        <v>-63.95</v>
      </c>
      <c r="D853" s="61">
        <v>-35.369999999999997</v>
      </c>
      <c r="E853" s="62" t="s">
        <v>462</v>
      </c>
      <c r="J853" s="60">
        <f t="shared" si="177"/>
        <v>-28.580000000000005</v>
      </c>
      <c r="N853" s="60">
        <f t="shared" si="178"/>
        <v>1.808029403449251</v>
      </c>
      <c r="Q853" s="47">
        <f t="shared" si="180"/>
        <v>0.74369909928253319</v>
      </c>
    </row>
    <row r="854" spans="1:17" s="60" customFormat="1" x14ac:dyDescent="0.25">
      <c r="A854" s="60" t="s">
        <v>228</v>
      </c>
      <c r="B854" s="61">
        <v>85.34</v>
      </c>
      <c r="C854" s="61">
        <v>-67.19</v>
      </c>
      <c r="D854" s="61">
        <v>-49.77</v>
      </c>
      <c r="E854" s="62" t="s">
        <v>462</v>
      </c>
      <c r="J854" s="60">
        <f t="shared" si="177"/>
        <v>-17.419999999999995</v>
      </c>
      <c r="N854" s="60">
        <f t="shared" si="178"/>
        <v>1.3500100462125777</v>
      </c>
      <c r="Q854" s="47">
        <f t="shared" si="180"/>
        <v>0.86065976347022033</v>
      </c>
    </row>
    <row r="855" spans="1:17" s="60" customFormat="1" x14ac:dyDescent="0.25">
      <c r="A855" s="60" t="s">
        <v>228</v>
      </c>
      <c r="B855" s="61">
        <v>73.150000000000006</v>
      </c>
      <c r="C855" s="61">
        <v>-62.89</v>
      </c>
      <c r="D855" s="61">
        <v>-45.55</v>
      </c>
      <c r="E855" s="62" t="s">
        <v>462</v>
      </c>
      <c r="J855" s="60">
        <f t="shared" si="177"/>
        <v>-17.340000000000003</v>
      </c>
      <c r="N855" s="60">
        <f t="shared" si="178"/>
        <v>1.3806805708013172</v>
      </c>
      <c r="Q855" s="47">
        <f t="shared" si="180"/>
        <v>0.85104670244587477</v>
      </c>
    </row>
    <row r="856" spans="1:17" s="60" customFormat="1" x14ac:dyDescent="0.25">
      <c r="A856" s="60" t="s">
        <v>228</v>
      </c>
      <c r="B856" s="61">
        <v>47.5</v>
      </c>
      <c r="C856" s="61">
        <v>-74.66</v>
      </c>
      <c r="D856" s="61">
        <v>-46.89</v>
      </c>
      <c r="E856" s="62" t="s">
        <v>462</v>
      </c>
      <c r="J856" s="60">
        <f t="shared" si="177"/>
        <v>-27.769999999999996</v>
      </c>
      <c r="N856" s="60">
        <f t="shared" si="178"/>
        <v>1.5922371507784174</v>
      </c>
      <c r="Q856" s="47">
        <f t="shared" si="180"/>
        <v>0.79249425680360763</v>
      </c>
    </row>
    <row r="857" spans="1:17" s="60" customFormat="1" x14ac:dyDescent="0.25">
      <c r="A857" s="60" t="s">
        <v>228</v>
      </c>
      <c r="B857" s="63"/>
      <c r="C857" s="61">
        <v>-66.19</v>
      </c>
      <c r="D857" s="61">
        <v>-39.799999999999997</v>
      </c>
      <c r="E857" s="62" t="s">
        <v>474</v>
      </c>
      <c r="J857" s="60">
        <f t="shared" si="177"/>
        <v>-26.39</v>
      </c>
      <c r="K857" s="60">
        <f t="shared" si="179"/>
        <v>-33.82</v>
      </c>
      <c r="N857" s="60">
        <f t="shared" si="178"/>
        <v>1.6630653266331659</v>
      </c>
      <c r="Q857" s="47">
        <f t="shared" si="180"/>
        <v>0.77543490373012547</v>
      </c>
    </row>
    <row r="858" spans="1:17" s="60" customFormat="1" x14ac:dyDescent="0.25">
      <c r="A858" s="60" t="s">
        <v>228</v>
      </c>
      <c r="B858" s="61">
        <v>152.4</v>
      </c>
      <c r="C858" s="61">
        <v>-73.08</v>
      </c>
      <c r="D858" s="61">
        <v>-53.6</v>
      </c>
      <c r="E858" s="62" t="s">
        <v>462</v>
      </c>
      <c r="J858" s="60">
        <f t="shared" si="177"/>
        <v>-19.479999999999997</v>
      </c>
      <c r="N858" s="60">
        <f t="shared" si="178"/>
        <v>1.3634328358208954</v>
      </c>
      <c r="Q858" s="47">
        <f t="shared" si="180"/>
        <v>0.85641275236203696</v>
      </c>
    </row>
    <row r="859" spans="1:17" s="60" customFormat="1" x14ac:dyDescent="0.25">
      <c r="A859" s="60" t="s">
        <v>228</v>
      </c>
      <c r="B859" s="61">
        <v>34</v>
      </c>
      <c r="C859" s="61">
        <v>-73.16</v>
      </c>
      <c r="D859" s="61">
        <v>-44.25</v>
      </c>
      <c r="E859" s="62" t="s">
        <v>462</v>
      </c>
      <c r="J859" s="60">
        <f t="shared" si="177"/>
        <v>-28.909999999999997</v>
      </c>
      <c r="N859" s="60">
        <f t="shared" si="178"/>
        <v>1.6533333333333333</v>
      </c>
      <c r="Q859" s="47">
        <f t="shared" si="180"/>
        <v>0.77771377104781891</v>
      </c>
    </row>
    <row r="860" spans="1:17" s="60" customFormat="1" x14ac:dyDescent="0.25">
      <c r="A860" s="60" t="s">
        <v>228</v>
      </c>
      <c r="B860" s="61">
        <v>60.96</v>
      </c>
      <c r="C860" s="61">
        <v>-68.2</v>
      </c>
      <c r="D860" s="61">
        <v>-45.02</v>
      </c>
      <c r="E860" s="62" t="s">
        <v>462</v>
      </c>
      <c r="J860" s="60">
        <f t="shared" si="177"/>
        <v>-23.18</v>
      </c>
      <c r="N860" s="60">
        <f t="shared" si="178"/>
        <v>1.5148822745446469</v>
      </c>
      <c r="Q860" s="47">
        <f t="shared" si="180"/>
        <v>0.81247603167895721</v>
      </c>
    </row>
    <row r="861" spans="1:17" s="60" customFormat="1" x14ac:dyDescent="0.25">
      <c r="A861" s="60" t="s">
        <v>228</v>
      </c>
      <c r="B861" s="61">
        <v>73.152000000000001</v>
      </c>
      <c r="C861" s="61">
        <v>-64.900000000000006</v>
      </c>
      <c r="D861" s="61">
        <v>-47.84</v>
      </c>
      <c r="E861" s="62" t="s">
        <v>475</v>
      </c>
      <c r="J861" s="60">
        <f t="shared" si="177"/>
        <v>-17.060000000000002</v>
      </c>
      <c r="K861" s="60">
        <f t="shared" si="179"/>
        <v>-36.820000000000007</v>
      </c>
      <c r="N861" s="60">
        <f t="shared" si="178"/>
        <v>1.3566053511705687</v>
      </c>
      <c r="Q861" s="47">
        <f t="shared" si="180"/>
        <v>0.85856511249193534</v>
      </c>
    </row>
    <row r="862" spans="1:17" s="60" customFormat="1" x14ac:dyDescent="0.25">
      <c r="A862" s="60" t="s">
        <v>228</v>
      </c>
      <c r="B862" s="61">
        <v>28.92</v>
      </c>
      <c r="C862" s="61">
        <v>-71.12</v>
      </c>
      <c r="D862" s="61">
        <v>-46.48</v>
      </c>
      <c r="E862" s="62" t="s">
        <v>462</v>
      </c>
      <c r="J862" s="60">
        <f t="shared" si="177"/>
        <v>-24.640000000000008</v>
      </c>
      <c r="N862" s="60">
        <f t="shared" si="178"/>
        <v>1.530120481927711</v>
      </c>
      <c r="Q862" s="47">
        <f t="shared" si="180"/>
        <v>0.80842025400568374</v>
      </c>
    </row>
    <row r="863" spans="1:17" s="60" customFormat="1" x14ac:dyDescent="0.25">
      <c r="A863" s="60" t="s">
        <v>228</v>
      </c>
      <c r="B863" s="63"/>
      <c r="C863" s="61">
        <v>-72.12</v>
      </c>
      <c r="D863" s="61">
        <v>-46.05</v>
      </c>
      <c r="E863" s="62" t="s">
        <v>462</v>
      </c>
      <c r="J863" s="60">
        <f t="shared" si="177"/>
        <v>-26.070000000000007</v>
      </c>
      <c r="N863" s="60">
        <f t="shared" si="178"/>
        <v>1.5661237785016289</v>
      </c>
      <c r="Q863" s="47">
        <f t="shared" si="180"/>
        <v>0.79907392322323612</v>
      </c>
    </row>
    <row r="864" spans="1:17" s="60" customFormat="1" x14ac:dyDescent="0.25">
      <c r="A864" s="60" t="s">
        <v>228</v>
      </c>
      <c r="B864" s="61">
        <v>134.11000000000001</v>
      </c>
      <c r="C864" s="61">
        <v>-36.86</v>
      </c>
      <c r="D864" s="61">
        <v>-38.72</v>
      </c>
      <c r="E864" s="62" t="s">
        <v>462</v>
      </c>
      <c r="J864" s="60">
        <f t="shared" si="177"/>
        <v>1.8599999999999994</v>
      </c>
      <c r="N864" s="60">
        <f t="shared" si="178"/>
        <v>0.95196280991735538</v>
      </c>
      <c r="Q864" s="47">
        <f t="shared" si="180"/>
        <v>1.024920096669875</v>
      </c>
    </row>
    <row r="865" spans="1:17" s="60" customFormat="1" x14ac:dyDescent="0.25">
      <c r="A865" s="60" t="s">
        <v>228</v>
      </c>
      <c r="B865" s="63"/>
      <c r="C865" s="61">
        <v>-62.91</v>
      </c>
      <c r="D865" s="61">
        <v>-44.26</v>
      </c>
      <c r="E865" s="62" t="s">
        <v>462</v>
      </c>
      <c r="J865" s="60">
        <f t="shared" si="177"/>
        <v>-18.649999999999999</v>
      </c>
      <c r="N865" s="60">
        <f t="shared" si="178"/>
        <v>1.421373700858563</v>
      </c>
      <c r="Q865" s="47">
        <f t="shared" si="180"/>
        <v>0.83877574265306543</v>
      </c>
    </row>
    <row r="866" spans="1:17" s="60" customFormat="1" x14ac:dyDescent="0.25">
      <c r="A866" s="60" t="s">
        <v>228</v>
      </c>
      <c r="B866" s="61">
        <v>73.150000000000006</v>
      </c>
      <c r="C866" s="61">
        <v>-68.92</v>
      </c>
      <c r="D866" s="61">
        <v>-45.13</v>
      </c>
      <c r="E866" s="62" t="s">
        <v>462</v>
      </c>
      <c r="J866" s="60">
        <f t="shared" si="177"/>
        <v>-23.79</v>
      </c>
      <c r="N866" s="60">
        <f t="shared" si="178"/>
        <v>1.5271438067804122</v>
      </c>
      <c r="Q866" s="47">
        <f t="shared" si="180"/>
        <v>0.80920774794756101</v>
      </c>
    </row>
    <row r="867" spans="1:17" s="60" customFormat="1" x14ac:dyDescent="0.25">
      <c r="A867" s="60" t="s">
        <v>228</v>
      </c>
      <c r="B867" s="63"/>
      <c r="C867" s="61">
        <v>-56.31</v>
      </c>
      <c r="D867" s="61">
        <v>-51.51</v>
      </c>
      <c r="E867" s="62" t="s">
        <v>462</v>
      </c>
      <c r="J867" s="60">
        <f t="shared" si="177"/>
        <v>-4.8000000000000043</v>
      </c>
      <c r="N867" s="60">
        <f t="shared" si="178"/>
        <v>1.0931857891671521</v>
      </c>
      <c r="Q867" s="47">
        <f t="shared" si="180"/>
        <v>0.95642960634955831</v>
      </c>
    </row>
    <row r="868" spans="1:17" s="60" customFormat="1" x14ac:dyDescent="0.25">
      <c r="A868" s="60" t="s">
        <v>228</v>
      </c>
      <c r="B868" s="61">
        <v>121.92</v>
      </c>
      <c r="C868" s="61">
        <v>-63.65</v>
      </c>
      <c r="D868" s="61">
        <v>-50.84</v>
      </c>
      <c r="E868" s="62" t="s">
        <v>462</v>
      </c>
      <c r="J868" s="60">
        <f t="shared" si="177"/>
        <v>-12.809999999999995</v>
      </c>
      <c r="N868" s="60">
        <f t="shared" si="178"/>
        <v>1.2519669551534225</v>
      </c>
      <c r="Q868" s="47">
        <f t="shared" si="180"/>
        <v>0.89372430115382828</v>
      </c>
    </row>
    <row r="869" spans="1:17" s="60" customFormat="1" x14ac:dyDescent="0.25">
      <c r="A869" s="60" t="s">
        <v>228</v>
      </c>
      <c r="B869" s="63"/>
      <c r="C869" s="61">
        <v>-70.900000000000006</v>
      </c>
      <c r="D869" s="61">
        <v>-56.95</v>
      </c>
      <c r="E869" s="62" t="s">
        <v>462</v>
      </c>
      <c r="J869" s="60">
        <f t="shared" si="177"/>
        <v>-13.950000000000003</v>
      </c>
      <c r="N869" s="60">
        <f t="shared" si="178"/>
        <v>1.2449517120280948</v>
      </c>
      <c r="Q869" s="47">
        <f t="shared" si="180"/>
        <v>0.89623881060895194</v>
      </c>
    </row>
    <row r="870" spans="1:17" s="60" customFormat="1" x14ac:dyDescent="0.25">
      <c r="A870" s="60" t="s">
        <v>228</v>
      </c>
      <c r="B870" s="63"/>
      <c r="C870" s="61">
        <v>-64.66</v>
      </c>
      <c r="D870" s="61">
        <v>-45.15</v>
      </c>
      <c r="E870" s="62" t="s">
        <v>462</v>
      </c>
      <c r="J870" s="60">
        <f t="shared" si="177"/>
        <v>-19.509999999999998</v>
      </c>
      <c r="N870" s="60">
        <f t="shared" si="178"/>
        <v>1.4321151716500553</v>
      </c>
      <c r="Q870" s="47">
        <f t="shared" si="180"/>
        <v>0.83562423532725183</v>
      </c>
    </row>
    <row r="871" spans="1:17" s="60" customFormat="1" x14ac:dyDescent="0.25">
      <c r="A871" s="60" t="s">
        <v>228</v>
      </c>
      <c r="B871" s="63"/>
      <c r="C871" s="61">
        <v>-64.34</v>
      </c>
      <c r="D871" s="61">
        <v>-45.42</v>
      </c>
      <c r="E871" s="62" t="s">
        <v>476</v>
      </c>
      <c r="J871" s="60">
        <f t="shared" ref="J871:J934" si="181">C871-D871</f>
        <v>-18.920000000000002</v>
      </c>
      <c r="K871" s="60">
        <f t="shared" si="179"/>
        <v>-38.78</v>
      </c>
      <c r="N871" s="60">
        <f t="shared" ref="N871:N934" si="182">C871/D871</f>
        <v>1.4165565830030824</v>
      </c>
      <c r="Q871" s="47">
        <f t="shared" si="180"/>
        <v>0.84020069541712583</v>
      </c>
    </row>
    <row r="872" spans="1:17" s="60" customFormat="1" x14ac:dyDescent="0.25">
      <c r="A872" s="60" t="s">
        <v>228</v>
      </c>
      <c r="B872" s="63"/>
      <c r="C872" s="61">
        <v>-68.33</v>
      </c>
      <c r="D872" s="61">
        <v>-53.95</v>
      </c>
      <c r="E872" s="62" t="s">
        <v>462</v>
      </c>
      <c r="J872" s="60">
        <f t="shared" si="181"/>
        <v>-14.379999999999995</v>
      </c>
      <c r="N872" s="60">
        <f t="shared" si="182"/>
        <v>1.266543095458758</v>
      </c>
      <c r="Q872" s="47">
        <f t="shared" si="180"/>
        <v>0.88856666029663833</v>
      </c>
    </row>
    <row r="873" spans="1:17" s="60" customFormat="1" x14ac:dyDescent="0.25">
      <c r="A873" s="60" t="s">
        <v>228</v>
      </c>
      <c r="B873" s="61">
        <v>85.343999999999994</v>
      </c>
      <c r="C873" s="61">
        <v>-69.98</v>
      </c>
      <c r="D873" s="61">
        <v>-54.11</v>
      </c>
      <c r="E873" s="62" t="s">
        <v>462</v>
      </c>
      <c r="J873" s="60">
        <f t="shared" si="181"/>
        <v>-15.870000000000005</v>
      </c>
      <c r="N873" s="60">
        <f t="shared" si="182"/>
        <v>1.2932914433561264</v>
      </c>
      <c r="Q873" s="47">
        <f t="shared" si="180"/>
        <v>0.87932981313209901</v>
      </c>
    </row>
    <row r="874" spans="1:17" s="60" customFormat="1" x14ac:dyDescent="0.25">
      <c r="A874" s="60" t="s">
        <v>228</v>
      </c>
      <c r="B874" s="61">
        <v>85.343999999999994</v>
      </c>
      <c r="C874" s="61">
        <v>-68.569999999999993</v>
      </c>
      <c r="D874" s="61">
        <v>-48.78</v>
      </c>
      <c r="E874" s="62" t="s">
        <v>462</v>
      </c>
      <c r="J874" s="60">
        <f t="shared" si="181"/>
        <v>-19.789999999999992</v>
      </c>
      <c r="N874" s="60">
        <f t="shared" si="182"/>
        <v>1.4056990569905696</v>
      </c>
      <c r="Q874" s="47">
        <f t="shared" si="180"/>
        <v>0.84343928093328868</v>
      </c>
    </row>
    <row r="875" spans="1:17" s="60" customFormat="1" x14ac:dyDescent="0.25">
      <c r="A875" s="60" t="s">
        <v>228</v>
      </c>
      <c r="B875" s="61">
        <v>88.391999999999996</v>
      </c>
      <c r="C875" s="61">
        <v>-67.37</v>
      </c>
      <c r="D875" s="61">
        <v>-47.33</v>
      </c>
      <c r="E875" s="62" t="s">
        <v>462</v>
      </c>
      <c r="J875" s="60">
        <f t="shared" si="181"/>
        <v>-20.040000000000006</v>
      </c>
      <c r="N875" s="60">
        <f t="shared" si="182"/>
        <v>1.4234100993027679</v>
      </c>
      <c r="Q875" s="47">
        <f t="shared" si="180"/>
        <v>0.83817553159253433</v>
      </c>
    </row>
    <row r="876" spans="1:17" s="60" customFormat="1" x14ac:dyDescent="0.25">
      <c r="A876" s="60" t="s">
        <v>228</v>
      </c>
      <c r="B876" s="61">
        <v>58</v>
      </c>
      <c r="C876" s="61">
        <v>-81.2</v>
      </c>
      <c r="D876" s="61">
        <v>-51.1</v>
      </c>
      <c r="E876" s="62" t="s">
        <v>462</v>
      </c>
      <c r="J876" s="60">
        <f t="shared" si="181"/>
        <v>-30.1</v>
      </c>
      <c r="N876" s="60">
        <f t="shared" si="182"/>
        <v>1.5890410958904109</v>
      </c>
      <c r="Q876" s="47">
        <f t="shared" si="180"/>
        <v>0.79329083243636833</v>
      </c>
    </row>
    <row r="877" spans="1:17" s="60" customFormat="1" x14ac:dyDescent="0.25">
      <c r="A877" s="60" t="s">
        <v>228</v>
      </c>
      <c r="B877" s="63"/>
      <c r="C877" s="61">
        <v>-68.400000000000006</v>
      </c>
      <c r="D877" s="61">
        <v>-50.8</v>
      </c>
      <c r="E877" s="62" t="s">
        <v>462</v>
      </c>
      <c r="J877" s="60">
        <f t="shared" si="181"/>
        <v>-17.600000000000009</v>
      </c>
      <c r="N877" s="60">
        <f t="shared" si="182"/>
        <v>1.3464566929133861</v>
      </c>
      <c r="Q877" s="47">
        <f t="shared" si="180"/>
        <v>0.86179467303965862</v>
      </c>
    </row>
    <row r="878" spans="1:17" s="60" customFormat="1" x14ac:dyDescent="0.25">
      <c r="A878" s="60" t="s">
        <v>228</v>
      </c>
      <c r="B878" s="61">
        <v>56.39</v>
      </c>
      <c r="C878" s="61">
        <v>-66.52</v>
      </c>
      <c r="D878" s="61">
        <v>-42</v>
      </c>
      <c r="E878" s="62" t="s">
        <v>462</v>
      </c>
      <c r="J878" s="60">
        <f t="shared" si="181"/>
        <v>-24.519999999999996</v>
      </c>
      <c r="N878" s="60">
        <f t="shared" si="182"/>
        <v>1.5838095238095238</v>
      </c>
      <c r="Q878" s="47">
        <f t="shared" si="180"/>
        <v>0.79459993450983291</v>
      </c>
    </row>
    <row r="879" spans="1:17" s="60" customFormat="1" x14ac:dyDescent="0.25">
      <c r="A879" s="60" t="s">
        <v>228</v>
      </c>
      <c r="B879" s="61">
        <v>91.44</v>
      </c>
      <c r="C879" s="61">
        <v>-62.1</v>
      </c>
      <c r="D879" s="61">
        <v>-42.76</v>
      </c>
      <c r="E879" s="62" t="s">
        <v>462</v>
      </c>
      <c r="J879" s="60">
        <f t="shared" si="181"/>
        <v>-19.340000000000003</v>
      </c>
      <c r="N879" s="60">
        <f t="shared" si="182"/>
        <v>1.4522918615528533</v>
      </c>
      <c r="Q879" s="47">
        <f t="shared" si="180"/>
        <v>0.82979926952080552</v>
      </c>
    </row>
    <row r="880" spans="1:17" s="60" customFormat="1" x14ac:dyDescent="0.25">
      <c r="A880" s="60" t="s">
        <v>228</v>
      </c>
      <c r="B880" s="61">
        <v>73.17</v>
      </c>
      <c r="C880" s="61">
        <v>-73.75</v>
      </c>
      <c r="D880" s="61">
        <v>-58.04</v>
      </c>
      <c r="E880" s="62" t="s">
        <v>462</v>
      </c>
      <c r="J880" s="60">
        <f t="shared" si="181"/>
        <v>-15.71</v>
      </c>
      <c r="N880" s="60">
        <f t="shared" si="182"/>
        <v>1.2706753962784287</v>
      </c>
      <c r="Q880" s="47">
        <f t="shared" si="180"/>
        <v>0.88712065179853494</v>
      </c>
    </row>
    <row r="881" spans="1:17" s="60" customFormat="1" x14ac:dyDescent="0.25">
      <c r="A881" s="60" t="s">
        <v>228</v>
      </c>
      <c r="B881" s="63"/>
      <c r="C881" s="61">
        <v>-69.47</v>
      </c>
      <c r="D881" s="61">
        <v>-53.57</v>
      </c>
      <c r="E881" s="62" t="s">
        <v>462</v>
      </c>
      <c r="J881" s="60">
        <f t="shared" si="181"/>
        <v>-15.899999999999999</v>
      </c>
      <c r="N881" s="60">
        <f t="shared" si="182"/>
        <v>1.2968079148777301</v>
      </c>
      <c r="Q881" s="47">
        <f t="shared" si="180"/>
        <v>0.87813679246728249</v>
      </c>
    </row>
    <row r="882" spans="1:17" s="60" customFormat="1" x14ac:dyDescent="0.25">
      <c r="A882" s="60" t="s">
        <v>228</v>
      </c>
      <c r="B882" s="63"/>
      <c r="C882" s="61">
        <v>-69.11</v>
      </c>
      <c r="D882" s="61">
        <v>-45.4</v>
      </c>
      <c r="E882" s="62" t="s">
        <v>462</v>
      </c>
      <c r="J882" s="60">
        <f t="shared" si="181"/>
        <v>-23.71</v>
      </c>
      <c r="N882" s="60">
        <f t="shared" si="182"/>
        <v>1.5222466960352423</v>
      </c>
      <c r="Q882" s="47">
        <f t="shared" si="180"/>
        <v>0.81050832491390168</v>
      </c>
    </row>
    <row r="883" spans="1:17" s="60" customFormat="1" x14ac:dyDescent="0.25">
      <c r="A883" s="60" t="s">
        <v>228</v>
      </c>
      <c r="B883" s="61">
        <v>61.57</v>
      </c>
      <c r="C883" s="61">
        <v>-65.959999999999994</v>
      </c>
      <c r="D883" s="61">
        <v>-55.21</v>
      </c>
      <c r="E883" s="62" t="s">
        <v>462</v>
      </c>
      <c r="J883" s="60">
        <f t="shared" si="181"/>
        <v>-10.749999999999993</v>
      </c>
      <c r="N883" s="60">
        <f t="shared" si="182"/>
        <v>1.1947111030610396</v>
      </c>
      <c r="Q883" s="47">
        <f t="shared" si="180"/>
        <v>0.91488930359968468</v>
      </c>
    </row>
    <row r="884" spans="1:17" s="60" customFormat="1" x14ac:dyDescent="0.25">
      <c r="A884" s="60" t="s">
        <v>228</v>
      </c>
      <c r="B884" s="63"/>
      <c r="C884" s="61">
        <v>-72.650000000000006</v>
      </c>
      <c r="D884" s="61">
        <v>-51.59</v>
      </c>
      <c r="E884" s="62" t="s">
        <v>462</v>
      </c>
      <c r="J884" s="60">
        <f t="shared" si="181"/>
        <v>-21.060000000000002</v>
      </c>
      <c r="N884" s="60">
        <f t="shared" si="182"/>
        <v>1.4082186470246172</v>
      </c>
      <c r="Q884" s="47">
        <f t="shared" si="180"/>
        <v>0.84268440077633378</v>
      </c>
    </row>
    <row r="885" spans="1:17" s="60" customFormat="1" x14ac:dyDescent="0.25">
      <c r="A885" s="60" t="s">
        <v>228</v>
      </c>
      <c r="B885" s="63"/>
      <c r="C885" s="61">
        <v>-69.650000000000006</v>
      </c>
      <c r="D885" s="61">
        <v>-48.15</v>
      </c>
      <c r="E885" s="62" t="s">
        <v>462</v>
      </c>
      <c r="J885" s="60">
        <f t="shared" si="181"/>
        <v>-21.500000000000007</v>
      </c>
      <c r="N885" s="60">
        <f t="shared" si="182"/>
        <v>1.4465212876427831</v>
      </c>
      <c r="Q885" s="47">
        <f t="shared" si="180"/>
        <v>0.83145277160775277</v>
      </c>
    </row>
    <row r="886" spans="1:17" s="60" customFormat="1" x14ac:dyDescent="0.25">
      <c r="A886" s="60" t="s">
        <v>228</v>
      </c>
      <c r="B886" s="63"/>
      <c r="C886" s="61">
        <v>-70.58</v>
      </c>
      <c r="D886" s="61">
        <v>-53.82</v>
      </c>
      <c r="E886" s="62" t="s">
        <v>462</v>
      </c>
      <c r="J886" s="60">
        <f t="shared" si="181"/>
        <v>-16.759999999999998</v>
      </c>
      <c r="N886" s="60">
        <f t="shared" si="182"/>
        <v>1.3114083983649201</v>
      </c>
      <c r="Q886" s="47">
        <f t="shared" si="180"/>
        <v>0.8732347696232684</v>
      </c>
    </row>
    <row r="887" spans="1:17" s="60" customFormat="1" x14ac:dyDescent="0.25">
      <c r="A887" s="60" t="s">
        <v>228</v>
      </c>
      <c r="B887" s="63"/>
      <c r="C887" s="61">
        <v>-65.23</v>
      </c>
      <c r="D887" s="61">
        <v>-48.16</v>
      </c>
      <c r="E887" s="62" t="s">
        <v>462</v>
      </c>
      <c r="J887" s="60">
        <f t="shared" si="181"/>
        <v>-17.070000000000007</v>
      </c>
      <c r="N887" s="60">
        <f t="shared" si="182"/>
        <v>1.3544435215946846</v>
      </c>
      <c r="Q887" s="47">
        <f t="shared" si="180"/>
        <v>0.85925001791405164</v>
      </c>
    </row>
    <row r="888" spans="1:17" s="60" customFormat="1" x14ac:dyDescent="0.25">
      <c r="A888" s="60" t="s">
        <v>228</v>
      </c>
      <c r="B888" s="61">
        <v>73.150000000000006</v>
      </c>
      <c r="C888" s="61">
        <v>-71.459999999999994</v>
      </c>
      <c r="D888" s="61">
        <v>-49.13</v>
      </c>
      <c r="E888" s="62" t="s">
        <v>462</v>
      </c>
      <c r="J888" s="60">
        <f t="shared" si="181"/>
        <v>-22.329999999999991</v>
      </c>
      <c r="N888" s="60">
        <f t="shared" si="182"/>
        <v>1.4545084469774068</v>
      </c>
      <c r="Q888" s="47">
        <f t="shared" si="180"/>
        <v>0.82916674577758287</v>
      </c>
    </row>
    <row r="889" spans="1:17" s="60" customFormat="1" x14ac:dyDescent="0.25">
      <c r="A889" s="60" t="s">
        <v>228</v>
      </c>
      <c r="B889" s="63"/>
      <c r="C889" s="61">
        <v>-70.66</v>
      </c>
      <c r="D889" s="61">
        <v>-59.51</v>
      </c>
      <c r="E889" s="62" t="s">
        <v>462</v>
      </c>
      <c r="J889" s="60">
        <f t="shared" si="181"/>
        <v>-11.149999999999999</v>
      </c>
      <c r="N889" s="60">
        <f t="shared" si="182"/>
        <v>1.1873634683246512</v>
      </c>
      <c r="Q889" s="47">
        <f t="shared" si="180"/>
        <v>0.91771569374028927</v>
      </c>
    </row>
    <row r="890" spans="1:17" s="60" customFormat="1" x14ac:dyDescent="0.25">
      <c r="A890" s="60" t="s">
        <v>228</v>
      </c>
      <c r="B890" s="61">
        <v>103.63</v>
      </c>
      <c r="C890" s="61">
        <v>-70.2</v>
      </c>
      <c r="D890" s="61">
        <v>-59.9</v>
      </c>
      <c r="E890" s="62" t="s">
        <v>462</v>
      </c>
      <c r="J890" s="60">
        <f t="shared" si="181"/>
        <v>-10.300000000000004</v>
      </c>
      <c r="N890" s="60">
        <f t="shared" si="182"/>
        <v>1.1719532554257095</v>
      </c>
      <c r="Q890" s="47">
        <f t="shared" si="180"/>
        <v>0.92372958882800393</v>
      </c>
    </row>
    <row r="891" spans="1:17" s="60" customFormat="1" x14ac:dyDescent="0.25">
      <c r="A891" s="60" t="s">
        <v>228</v>
      </c>
      <c r="B891" s="61">
        <v>44.195999999999998</v>
      </c>
      <c r="C891" s="61">
        <v>-65.239999999999995</v>
      </c>
      <c r="D891" s="61">
        <v>-54.5</v>
      </c>
      <c r="E891" s="62" t="s">
        <v>462</v>
      </c>
      <c r="J891" s="60">
        <f t="shared" si="181"/>
        <v>-10.739999999999995</v>
      </c>
      <c r="N891" s="60">
        <f t="shared" si="182"/>
        <v>1.1970642201834862</v>
      </c>
      <c r="Q891" s="47">
        <f t="shared" si="180"/>
        <v>0.91398964396903792</v>
      </c>
    </row>
    <row r="892" spans="1:17" s="60" customFormat="1" x14ac:dyDescent="0.25">
      <c r="A892" s="60" t="s">
        <v>228</v>
      </c>
      <c r="B892" s="61">
        <v>33.5</v>
      </c>
      <c r="C892" s="61">
        <v>-64</v>
      </c>
      <c r="D892" s="61">
        <v>-54.06</v>
      </c>
      <c r="E892" s="62" t="s">
        <v>462</v>
      </c>
      <c r="J892" s="60">
        <f t="shared" si="181"/>
        <v>-9.9399999999999977</v>
      </c>
      <c r="N892" s="60">
        <f t="shared" si="182"/>
        <v>1.1838697743248243</v>
      </c>
      <c r="Q892" s="47">
        <f t="shared" si="180"/>
        <v>0.91906882223259001</v>
      </c>
    </row>
    <row r="893" spans="1:17" s="60" customFormat="1" x14ac:dyDescent="0.25">
      <c r="A893" s="60" t="s">
        <v>228</v>
      </c>
      <c r="B893" s="61">
        <v>64</v>
      </c>
      <c r="C893" s="61">
        <v>-72.64</v>
      </c>
      <c r="D893" s="61">
        <v>-60.28</v>
      </c>
      <c r="E893" s="62" t="s">
        <v>462</v>
      </c>
      <c r="J893" s="60">
        <f t="shared" si="181"/>
        <v>-12.36</v>
      </c>
      <c r="N893" s="60">
        <f t="shared" si="182"/>
        <v>1.2050431320504313</v>
      </c>
      <c r="Q893" s="47">
        <f t="shared" si="180"/>
        <v>0.91095873395998217</v>
      </c>
    </row>
    <row r="894" spans="1:17" s="60" customFormat="1" x14ac:dyDescent="0.25">
      <c r="A894" s="60" t="s">
        <v>228</v>
      </c>
      <c r="B894" s="61">
        <v>54.86</v>
      </c>
      <c r="C894" s="61">
        <v>-69.900000000000006</v>
      </c>
      <c r="D894" s="61">
        <v>-65.94</v>
      </c>
      <c r="E894" s="62" t="s">
        <v>462</v>
      </c>
      <c r="J894" s="60">
        <f t="shared" si="181"/>
        <v>-3.960000000000008</v>
      </c>
      <c r="N894" s="60">
        <f t="shared" si="182"/>
        <v>1.0600545950864424</v>
      </c>
      <c r="Q894" s="47">
        <f t="shared" si="180"/>
        <v>0.97126085038210952</v>
      </c>
    </row>
    <row r="895" spans="1:17" s="60" customFormat="1" x14ac:dyDescent="0.25">
      <c r="A895" s="60" t="s">
        <v>228</v>
      </c>
      <c r="B895" s="61">
        <v>33.5</v>
      </c>
      <c r="C895" s="61">
        <v>-77.27</v>
      </c>
      <c r="D895" s="61">
        <v>-49.93</v>
      </c>
      <c r="E895" s="62" t="s">
        <v>462</v>
      </c>
      <c r="J895" s="60">
        <f t="shared" si="181"/>
        <v>-27.339999999999996</v>
      </c>
      <c r="N895" s="60">
        <f t="shared" si="182"/>
        <v>1.5475665932305227</v>
      </c>
      <c r="Q895" s="47">
        <f t="shared" si="180"/>
        <v>0.80385057528082871</v>
      </c>
    </row>
    <row r="896" spans="1:17" s="60" customFormat="1" x14ac:dyDescent="0.25">
      <c r="A896" s="60" t="s">
        <v>228</v>
      </c>
      <c r="B896" s="61">
        <v>65.84</v>
      </c>
      <c r="C896" s="61">
        <v>-75.44</v>
      </c>
      <c r="D896" s="61">
        <v>-50.29</v>
      </c>
      <c r="E896" s="62" t="s">
        <v>462</v>
      </c>
      <c r="J896" s="60">
        <f t="shared" si="181"/>
        <v>-25.15</v>
      </c>
      <c r="N896" s="60">
        <f t="shared" si="182"/>
        <v>1.5000994233446012</v>
      </c>
      <c r="Q896" s="47">
        <f t="shared" si="180"/>
        <v>0.81646952266585293</v>
      </c>
    </row>
    <row r="897" spans="1:17" s="60" customFormat="1" x14ac:dyDescent="0.25">
      <c r="A897" s="60" t="s">
        <v>228</v>
      </c>
      <c r="B897" s="61">
        <v>91.44</v>
      </c>
      <c r="C897" s="61">
        <v>-73.7</v>
      </c>
      <c r="D897" s="61">
        <v>-41.97</v>
      </c>
      <c r="E897" s="62" t="s">
        <v>462</v>
      </c>
      <c r="J897" s="60">
        <f t="shared" si="181"/>
        <v>-31.730000000000004</v>
      </c>
      <c r="N897" s="60">
        <f t="shared" si="182"/>
        <v>1.7560162020490828</v>
      </c>
      <c r="Q897" s="47">
        <f t="shared" si="180"/>
        <v>0.75463290922128679</v>
      </c>
    </row>
    <row r="898" spans="1:17" s="60" customFormat="1" x14ac:dyDescent="0.25">
      <c r="A898" s="60" t="s">
        <v>228</v>
      </c>
      <c r="B898" s="61">
        <v>68.58</v>
      </c>
      <c r="C898" s="61">
        <v>-66.94</v>
      </c>
      <c r="D898" s="61">
        <v>-47.63</v>
      </c>
      <c r="E898" s="62" t="s">
        <v>462</v>
      </c>
      <c r="J898" s="60">
        <f t="shared" si="181"/>
        <v>-19.309999999999995</v>
      </c>
      <c r="N898" s="60">
        <f t="shared" si="182"/>
        <v>1.4054167541465461</v>
      </c>
      <c r="Q898" s="47">
        <f t="shared" si="180"/>
        <v>0.84352398653799632</v>
      </c>
    </row>
    <row r="899" spans="1:17" s="60" customFormat="1" x14ac:dyDescent="0.25">
      <c r="A899" s="60" t="s">
        <v>228</v>
      </c>
      <c r="B899" s="61">
        <v>60.96</v>
      </c>
      <c r="C899" s="61">
        <v>-63.4</v>
      </c>
      <c r="D899" s="61">
        <v>-43.2</v>
      </c>
      <c r="E899" s="62" t="s">
        <v>462</v>
      </c>
      <c r="J899" s="60">
        <f t="shared" si="181"/>
        <v>-20.199999999999996</v>
      </c>
      <c r="N899" s="60">
        <f t="shared" si="182"/>
        <v>1.4675925925925926</v>
      </c>
      <c r="Q899" s="47">
        <f t="shared" si="180"/>
        <v>0.82546230236049944</v>
      </c>
    </row>
    <row r="900" spans="1:17" s="60" customFormat="1" x14ac:dyDescent="0.25">
      <c r="A900" s="60" t="s">
        <v>228</v>
      </c>
      <c r="B900" s="61">
        <v>45</v>
      </c>
      <c r="C900" s="61">
        <v>-66.03</v>
      </c>
      <c r="D900" s="61">
        <v>-45.15</v>
      </c>
      <c r="E900" s="62" t="s">
        <v>462</v>
      </c>
      <c r="J900" s="60">
        <f t="shared" si="181"/>
        <v>-20.880000000000003</v>
      </c>
      <c r="N900" s="60">
        <f t="shared" si="182"/>
        <v>1.4624584717607974</v>
      </c>
      <c r="Q900" s="47">
        <f t="shared" si="180"/>
        <v>0.8269099708883465</v>
      </c>
    </row>
    <row r="901" spans="1:17" s="60" customFormat="1" x14ac:dyDescent="0.25">
      <c r="A901" s="60" t="s">
        <v>228</v>
      </c>
      <c r="B901" s="61">
        <v>108</v>
      </c>
      <c r="C901" s="61">
        <v>-61.44</v>
      </c>
      <c r="D901" s="61">
        <v>-49.64</v>
      </c>
      <c r="E901" s="62" t="s">
        <v>462</v>
      </c>
      <c r="J901" s="60">
        <f t="shared" si="181"/>
        <v>-11.799999999999997</v>
      </c>
      <c r="N901" s="60">
        <f t="shared" si="182"/>
        <v>1.2377115229653504</v>
      </c>
      <c r="Q901" s="47">
        <f t="shared" si="180"/>
        <v>0.89885633353352601</v>
      </c>
    </row>
    <row r="902" spans="1:17" s="60" customFormat="1" x14ac:dyDescent="0.25">
      <c r="A902" s="60" t="s">
        <v>228</v>
      </c>
      <c r="B902" s="63"/>
      <c r="C902" s="61">
        <v>-69.06</v>
      </c>
      <c r="D902" s="61">
        <v>-47.39</v>
      </c>
      <c r="E902" s="62" t="s">
        <v>462</v>
      </c>
      <c r="J902" s="60">
        <f t="shared" si="181"/>
        <v>-21.67</v>
      </c>
      <c r="N902" s="60">
        <f t="shared" si="182"/>
        <v>1.4572694661320955</v>
      </c>
      <c r="Q902" s="47">
        <f t="shared" si="180"/>
        <v>0.82838088196597026</v>
      </c>
    </row>
    <row r="903" spans="1:17" s="60" customFormat="1" x14ac:dyDescent="0.25">
      <c r="A903" s="60" t="s">
        <v>228</v>
      </c>
      <c r="B903" s="61">
        <v>91.44</v>
      </c>
      <c r="C903" s="61">
        <v>-75.94</v>
      </c>
      <c r="D903" s="61">
        <v>-59.3</v>
      </c>
      <c r="E903" s="62" t="s">
        <v>462</v>
      </c>
      <c r="J903" s="60">
        <f t="shared" si="181"/>
        <v>-16.64</v>
      </c>
      <c r="N903" s="60">
        <f t="shared" si="182"/>
        <v>1.2806070826306915</v>
      </c>
      <c r="Q903" s="47">
        <f t="shared" si="180"/>
        <v>0.88367394542472022</v>
      </c>
    </row>
    <row r="904" spans="1:17" s="60" customFormat="1" x14ac:dyDescent="0.25">
      <c r="A904" s="60" t="s">
        <v>228</v>
      </c>
      <c r="B904" s="63"/>
      <c r="C904" s="61">
        <v>-76.349999999999994</v>
      </c>
      <c r="D904" s="61">
        <v>-39.840000000000003</v>
      </c>
      <c r="E904" s="62" t="s">
        <v>462</v>
      </c>
      <c r="J904" s="60">
        <f t="shared" si="181"/>
        <v>-36.509999999999991</v>
      </c>
      <c r="N904" s="60">
        <f t="shared" si="182"/>
        <v>1.9164156626506021</v>
      </c>
      <c r="Q904" s="47">
        <f t="shared" si="180"/>
        <v>0.72236241985506178</v>
      </c>
    </row>
    <row r="905" spans="1:17" s="60" customFormat="1" x14ac:dyDescent="0.25">
      <c r="A905" s="60" t="s">
        <v>228</v>
      </c>
      <c r="B905" s="61">
        <v>71.3232</v>
      </c>
      <c r="C905" s="61">
        <v>-66.03</v>
      </c>
      <c r="D905" s="61">
        <v>-48.99</v>
      </c>
      <c r="E905" s="62" t="s">
        <v>462</v>
      </c>
      <c r="J905" s="60">
        <f t="shared" si="181"/>
        <v>-17.04</v>
      </c>
      <c r="N905" s="60">
        <f t="shared" si="182"/>
        <v>1.3478260869565217</v>
      </c>
      <c r="Q905" s="47">
        <f t="shared" si="180"/>
        <v>0.86135676921410897</v>
      </c>
    </row>
    <row r="906" spans="1:17" s="60" customFormat="1" x14ac:dyDescent="0.25">
      <c r="A906" s="60" t="s">
        <v>228</v>
      </c>
      <c r="B906" s="61">
        <v>99.1</v>
      </c>
      <c r="C906" s="61">
        <v>-62.51</v>
      </c>
      <c r="D906" s="61">
        <v>-49.7</v>
      </c>
      <c r="E906" s="62" t="s">
        <v>462</v>
      </c>
      <c r="J906" s="60">
        <f t="shared" si="181"/>
        <v>-12.809999999999995</v>
      </c>
      <c r="N906" s="60">
        <f t="shared" si="182"/>
        <v>1.2577464788732393</v>
      </c>
      <c r="Q906" s="47">
        <f t="shared" si="180"/>
        <v>0.89166854175408894</v>
      </c>
    </row>
    <row r="907" spans="1:17" s="60" customFormat="1" x14ac:dyDescent="0.25">
      <c r="A907" s="60" t="s">
        <v>228</v>
      </c>
      <c r="B907" s="63"/>
      <c r="C907" s="61">
        <v>-69.37</v>
      </c>
      <c r="D907" s="61">
        <v>-51.08</v>
      </c>
      <c r="E907" s="62" t="s">
        <v>462</v>
      </c>
      <c r="J907" s="60">
        <f t="shared" si="181"/>
        <v>-18.290000000000006</v>
      </c>
      <c r="N907" s="60">
        <f t="shared" si="182"/>
        <v>1.3580657791699298</v>
      </c>
      <c r="Q907" s="47">
        <f t="shared" ref="Q907:Q970" si="183">SQRT(D907/C907)</f>
        <v>0.85810334921599452</v>
      </c>
    </row>
    <row r="908" spans="1:17" s="60" customFormat="1" x14ac:dyDescent="0.25">
      <c r="A908" s="60" t="s">
        <v>228</v>
      </c>
      <c r="B908" s="61">
        <v>121.01</v>
      </c>
      <c r="C908" s="61">
        <v>-67.650000000000006</v>
      </c>
      <c r="D908" s="61">
        <v>-64.89</v>
      </c>
      <c r="E908" s="62" t="s">
        <v>462</v>
      </c>
      <c r="J908" s="60">
        <f t="shared" si="181"/>
        <v>-2.7600000000000051</v>
      </c>
      <c r="N908" s="60">
        <f t="shared" si="182"/>
        <v>1.0425335182616737</v>
      </c>
      <c r="Q908" s="47">
        <f t="shared" si="183"/>
        <v>0.97938846931946266</v>
      </c>
    </row>
    <row r="909" spans="1:17" s="60" customFormat="1" x14ac:dyDescent="0.25">
      <c r="A909" s="60" t="s">
        <v>228</v>
      </c>
      <c r="B909" s="63"/>
      <c r="C909" s="61">
        <v>-71.8</v>
      </c>
      <c r="D909" s="61">
        <v>-46.85</v>
      </c>
      <c r="E909" s="62" t="s">
        <v>462</v>
      </c>
      <c r="J909" s="60">
        <f t="shared" si="181"/>
        <v>-24.949999999999996</v>
      </c>
      <c r="N909" s="60">
        <f t="shared" si="182"/>
        <v>1.5325506937033084</v>
      </c>
      <c r="Q909" s="47">
        <f t="shared" si="183"/>
        <v>0.80777903153541986</v>
      </c>
    </row>
    <row r="910" spans="1:17" s="60" customFormat="1" x14ac:dyDescent="0.25">
      <c r="A910" s="60" t="s">
        <v>228</v>
      </c>
      <c r="B910" s="61">
        <v>50.44</v>
      </c>
      <c r="C910" s="61">
        <v>-66.260000000000005</v>
      </c>
      <c r="D910" s="61">
        <v>-48.28</v>
      </c>
      <c r="E910" s="62" t="s">
        <v>462</v>
      </c>
      <c r="J910" s="60">
        <f t="shared" si="181"/>
        <v>-17.980000000000004</v>
      </c>
      <c r="N910" s="60">
        <f t="shared" si="182"/>
        <v>1.3724109362054682</v>
      </c>
      <c r="Q910" s="47">
        <f t="shared" si="183"/>
        <v>0.85360689598345563</v>
      </c>
    </row>
    <row r="911" spans="1:17" s="60" customFormat="1" x14ac:dyDescent="0.25">
      <c r="A911" s="60" t="s">
        <v>228</v>
      </c>
      <c r="B911" s="61">
        <v>61</v>
      </c>
      <c r="C911" s="61">
        <v>-63.02</v>
      </c>
      <c r="D911" s="61">
        <v>-37.76</v>
      </c>
      <c r="E911" s="62" t="s">
        <v>462</v>
      </c>
      <c r="J911" s="60">
        <f t="shared" si="181"/>
        <v>-25.260000000000005</v>
      </c>
      <c r="N911" s="60">
        <f t="shared" si="182"/>
        <v>1.6689618644067798</v>
      </c>
      <c r="Q911" s="47">
        <f t="shared" si="183"/>
        <v>0.77406386372326108</v>
      </c>
    </row>
    <row r="912" spans="1:17" s="60" customFormat="1" x14ac:dyDescent="0.25">
      <c r="A912" s="60" t="s">
        <v>228</v>
      </c>
      <c r="B912" s="61">
        <v>54</v>
      </c>
      <c r="C912" s="61">
        <v>-66.62</v>
      </c>
      <c r="D912" s="61">
        <v>-52.54</v>
      </c>
      <c r="E912" s="62" t="s">
        <v>462</v>
      </c>
      <c r="J912" s="60">
        <f t="shared" si="181"/>
        <v>-14.080000000000005</v>
      </c>
      <c r="N912" s="60">
        <f t="shared" si="182"/>
        <v>1.2679862961553103</v>
      </c>
      <c r="Q912" s="47">
        <f t="shared" si="183"/>
        <v>0.88806084050559719</v>
      </c>
    </row>
    <row r="913" spans="1:17" s="60" customFormat="1" x14ac:dyDescent="0.25">
      <c r="A913" s="60" t="s">
        <v>228</v>
      </c>
      <c r="B913" s="63"/>
      <c r="C913" s="61">
        <v>-64.53</v>
      </c>
      <c r="D913" s="61">
        <v>-45.72</v>
      </c>
      <c r="E913" s="62" t="s">
        <v>462</v>
      </c>
      <c r="J913" s="60">
        <f t="shared" si="181"/>
        <v>-18.810000000000002</v>
      </c>
      <c r="N913" s="60">
        <f t="shared" si="182"/>
        <v>1.4114173228346458</v>
      </c>
      <c r="Q913" s="47">
        <f t="shared" si="183"/>
        <v>0.84172897707680649</v>
      </c>
    </row>
    <row r="914" spans="1:17" s="60" customFormat="1" x14ac:dyDescent="0.25">
      <c r="A914" s="60" t="s">
        <v>228</v>
      </c>
      <c r="B914" s="63"/>
      <c r="C914" s="61">
        <v>-59.18</v>
      </c>
      <c r="D914" s="61">
        <v>-50.83</v>
      </c>
      <c r="E914" s="62" t="s">
        <v>462</v>
      </c>
      <c r="J914" s="60">
        <f t="shared" si="181"/>
        <v>-8.3500000000000014</v>
      </c>
      <c r="N914" s="60">
        <f t="shared" si="182"/>
        <v>1.1642730670863664</v>
      </c>
      <c r="Q914" s="47">
        <f t="shared" si="183"/>
        <v>0.92677129621334364</v>
      </c>
    </row>
    <row r="915" spans="1:17" s="60" customFormat="1" x14ac:dyDescent="0.25">
      <c r="A915" s="60" t="s">
        <v>228</v>
      </c>
      <c r="B915" s="61">
        <v>50.292000000000002</v>
      </c>
      <c r="C915" s="61">
        <v>-74.03</v>
      </c>
      <c r="D915" s="61">
        <v>-48.22</v>
      </c>
      <c r="E915" s="62" t="s">
        <v>462</v>
      </c>
      <c r="J915" s="60">
        <f t="shared" si="181"/>
        <v>-25.810000000000002</v>
      </c>
      <c r="N915" s="60">
        <f t="shared" si="182"/>
        <v>1.5352550808793033</v>
      </c>
      <c r="Q915" s="47">
        <f t="shared" si="183"/>
        <v>0.80706725726351913</v>
      </c>
    </row>
    <row r="916" spans="1:17" s="60" customFormat="1" x14ac:dyDescent="0.25">
      <c r="A916" s="60" t="s">
        <v>228</v>
      </c>
      <c r="B916" s="61">
        <v>64</v>
      </c>
      <c r="C916" s="61">
        <v>-62.42</v>
      </c>
      <c r="D916" s="61">
        <v>-51.98</v>
      </c>
      <c r="E916" s="62" t="s">
        <v>462</v>
      </c>
      <c r="J916" s="60">
        <f t="shared" si="181"/>
        <v>-10.440000000000005</v>
      </c>
      <c r="N916" s="60">
        <f t="shared" si="182"/>
        <v>1.2008464794151599</v>
      </c>
      <c r="Q916" s="47">
        <f t="shared" si="183"/>
        <v>0.91254913005870908</v>
      </c>
    </row>
    <row r="917" spans="1:17" s="60" customFormat="1" x14ac:dyDescent="0.25">
      <c r="A917" s="60" t="s">
        <v>228</v>
      </c>
      <c r="B917" s="61">
        <v>64</v>
      </c>
      <c r="C917" s="61">
        <v>-73.86</v>
      </c>
      <c r="D917" s="61">
        <v>-51.52</v>
      </c>
      <c r="E917" s="62" t="s">
        <v>462</v>
      </c>
      <c r="J917" s="60">
        <f t="shared" si="181"/>
        <v>-22.339999999999996</v>
      </c>
      <c r="N917" s="60">
        <f t="shared" si="182"/>
        <v>1.4336180124223601</v>
      </c>
      <c r="Q917" s="47">
        <f t="shared" si="183"/>
        <v>0.83518613415777709</v>
      </c>
    </row>
    <row r="918" spans="1:17" s="60" customFormat="1" x14ac:dyDescent="0.25">
      <c r="A918" s="60" t="s">
        <v>228</v>
      </c>
      <c r="B918" s="61">
        <v>67.05</v>
      </c>
      <c r="C918" s="61">
        <v>-69.8</v>
      </c>
      <c r="D918" s="61">
        <v>-47.92</v>
      </c>
      <c r="E918" s="62" t="s">
        <v>462</v>
      </c>
      <c r="J918" s="60">
        <f t="shared" si="181"/>
        <v>-21.879999999999995</v>
      </c>
      <c r="N918" s="60">
        <f t="shared" si="182"/>
        <v>1.4565943238731218</v>
      </c>
      <c r="Q918" s="47">
        <f t="shared" si="183"/>
        <v>0.82857284006259724</v>
      </c>
    </row>
    <row r="919" spans="1:17" s="60" customFormat="1" x14ac:dyDescent="0.25">
      <c r="A919" s="60" t="s">
        <v>228</v>
      </c>
      <c r="B919" s="63"/>
      <c r="C919" s="61">
        <v>-69.97</v>
      </c>
      <c r="D919" s="61">
        <v>-44.46</v>
      </c>
      <c r="E919" s="62" t="s">
        <v>462</v>
      </c>
      <c r="J919" s="60">
        <f t="shared" si="181"/>
        <v>-25.509999999999998</v>
      </c>
      <c r="N919" s="60">
        <f t="shared" si="182"/>
        <v>1.573774179037337</v>
      </c>
      <c r="Q919" s="47">
        <f t="shared" si="183"/>
        <v>0.79712933576264777</v>
      </c>
    </row>
    <row r="920" spans="1:17" s="60" customFormat="1" x14ac:dyDescent="0.25">
      <c r="A920" s="60" t="s">
        <v>228</v>
      </c>
      <c r="B920" s="61">
        <v>55.4</v>
      </c>
      <c r="C920" s="61">
        <v>-67.28</v>
      </c>
      <c r="D920" s="61">
        <v>-45.69</v>
      </c>
      <c r="E920" s="62" t="s">
        <v>462</v>
      </c>
      <c r="J920" s="60">
        <f t="shared" si="181"/>
        <v>-21.590000000000003</v>
      </c>
      <c r="N920" s="60">
        <f t="shared" si="182"/>
        <v>1.4725322827752245</v>
      </c>
      <c r="Q920" s="47">
        <f t="shared" si="183"/>
        <v>0.82407661004012234</v>
      </c>
    </row>
    <row r="921" spans="1:17" s="60" customFormat="1" x14ac:dyDescent="0.25">
      <c r="A921" s="60" t="s">
        <v>228</v>
      </c>
      <c r="B921" s="61">
        <v>94.49</v>
      </c>
      <c r="C921" s="61">
        <v>-73.78</v>
      </c>
      <c r="D921" s="61">
        <v>-55.11</v>
      </c>
      <c r="E921" s="62" t="s">
        <v>462</v>
      </c>
      <c r="J921" s="60">
        <f t="shared" si="181"/>
        <v>-18.670000000000002</v>
      </c>
      <c r="N921" s="60">
        <f t="shared" si="182"/>
        <v>1.3387769914716023</v>
      </c>
      <c r="Q921" s="47">
        <f t="shared" si="183"/>
        <v>0.86426291894333285</v>
      </c>
    </row>
    <row r="922" spans="1:17" s="60" customFormat="1" x14ac:dyDescent="0.25">
      <c r="A922" s="60" t="s">
        <v>228</v>
      </c>
      <c r="B922" s="63"/>
      <c r="C922" s="61">
        <v>-68.540000000000006</v>
      </c>
      <c r="D922" s="61">
        <v>-50.21</v>
      </c>
      <c r="E922" s="62" t="s">
        <v>462</v>
      </c>
      <c r="J922" s="60">
        <f t="shared" si="181"/>
        <v>-18.330000000000005</v>
      </c>
      <c r="N922" s="60">
        <f t="shared" si="182"/>
        <v>1.3650667197769371</v>
      </c>
      <c r="Q922" s="47">
        <f t="shared" si="183"/>
        <v>0.85590006752593251</v>
      </c>
    </row>
    <row r="923" spans="1:17" s="60" customFormat="1" x14ac:dyDescent="0.25">
      <c r="A923" s="60" t="s">
        <v>228</v>
      </c>
      <c r="B923" s="61">
        <v>56.39</v>
      </c>
      <c r="C923" s="61">
        <v>-67.55</v>
      </c>
      <c r="D923" s="61">
        <v>-59.45</v>
      </c>
      <c r="E923" s="62" t="s">
        <v>462</v>
      </c>
      <c r="J923" s="60">
        <f t="shared" si="181"/>
        <v>-8.0999999999999943</v>
      </c>
      <c r="N923" s="60">
        <f t="shared" si="182"/>
        <v>1.1362489486963834</v>
      </c>
      <c r="Q923" s="47">
        <f t="shared" si="183"/>
        <v>0.93813049363828083</v>
      </c>
    </row>
    <row r="924" spans="1:17" s="60" customFormat="1" x14ac:dyDescent="0.25">
      <c r="A924" s="60" t="s">
        <v>228</v>
      </c>
      <c r="B924" s="63"/>
      <c r="C924" s="61">
        <v>-68.7</v>
      </c>
      <c r="D924" s="61">
        <v>-55.39</v>
      </c>
      <c r="E924" s="62" t="s">
        <v>462</v>
      </c>
      <c r="J924" s="60">
        <f t="shared" si="181"/>
        <v>-13.310000000000002</v>
      </c>
      <c r="N924" s="60">
        <f t="shared" si="182"/>
        <v>1.2402960823253295</v>
      </c>
      <c r="Q924" s="47">
        <f t="shared" si="183"/>
        <v>0.89791931571019956</v>
      </c>
    </row>
    <row r="925" spans="1:17" s="60" customFormat="1" x14ac:dyDescent="0.25">
      <c r="A925" s="60" t="s">
        <v>228</v>
      </c>
      <c r="B925" s="61">
        <v>60.96</v>
      </c>
      <c r="C925" s="61">
        <v>-67.61</v>
      </c>
      <c r="D925" s="61">
        <v>-57.23</v>
      </c>
      <c r="E925" s="62" t="s">
        <v>462</v>
      </c>
      <c r="J925" s="60">
        <f t="shared" si="181"/>
        <v>-10.380000000000003</v>
      </c>
      <c r="N925" s="60">
        <f t="shared" si="182"/>
        <v>1.1813734055565264</v>
      </c>
      <c r="Q925" s="47">
        <f t="shared" si="183"/>
        <v>0.92003935531213932</v>
      </c>
    </row>
    <row r="926" spans="1:17" s="60" customFormat="1" x14ac:dyDescent="0.25">
      <c r="A926" s="60" t="s">
        <v>228</v>
      </c>
      <c r="B926" s="61">
        <v>91.44</v>
      </c>
      <c r="C926" s="61">
        <v>-69.06</v>
      </c>
      <c r="D926" s="61">
        <v>-47.39</v>
      </c>
      <c r="E926" s="62" t="s">
        <v>462</v>
      </c>
      <c r="J926" s="60">
        <f t="shared" si="181"/>
        <v>-21.67</v>
      </c>
      <c r="N926" s="60">
        <f t="shared" si="182"/>
        <v>1.4572694661320955</v>
      </c>
      <c r="Q926" s="47">
        <f t="shared" si="183"/>
        <v>0.82838088196597026</v>
      </c>
    </row>
    <row r="927" spans="1:17" s="60" customFormat="1" x14ac:dyDescent="0.25">
      <c r="A927" s="60" t="s">
        <v>228</v>
      </c>
      <c r="B927" s="61">
        <v>67.06</v>
      </c>
      <c r="C927" s="61">
        <v>-79.180000000000007</v>
      </c>
      <c r="D927" s="61">
        <v>-48.98</v>
      </c>
      <c r="E927" s="62" t="s">
        <v>462</v>
      </c>
      <c r="J927" s="60">
        <f t="shared" si="181"/>
        <v>-30.20000000000001</v>
      </c>
      <c r="N927" s="60">
        <f t="shared" si="182"/>
        <v>1.6165781951817071</v>
      </c>
      <c r="Q927" s="47">
        <f t="shared" si="183"/>
        <v>0.78650527853917951</v>
      </c>
    </row>
    <row r="928" spans="1:17" s="60" customFormat="1" x14ac:dyDescent="0.25">
      <c r="A928" s="60" t="s">
        <v>228</v>
      </c>
      <c r="B928" s="61">
        <v>71.63</v>
      </c>
      <c r="C928" s="61">
        <v>-70.900000000000006</v>
      </c>
      <c r="D928" s="61">
        <v>-45.69</v>
      </c>
      <c r="E928" s="62" t="s">
        <v>462</v>
      </c>
      <c r="J928" s="60">
        <f t="shared" si="181"/>
        <v>-25.210000000000008</v>
      </c>
      <c r="N928" s="60">
        <f t="shared" si="182"/>
        <v>1.5517618734952945</v>
      </c>
      <c r="Q928" s="47">
        <f t="shared" si="183"/>
        <v>0.80276321099039227</v>
      </c>
    </row>
    <row r="929" spans="1:17" s="60" customFormat="1" x14ac:dyDescent="0.25">
      <c r="A929" s="60" t="s">
        <v>228</v>
      </c>
      <c r="B929" s="63"/>
      <c r="C929" s="61">
        <v>-75.98</v>
      </c>
      <c r="D929" s="61">
        <v>-46.65</v>
      </c>
      <c r="E929" s="62" t="s">
        <v>462</v>
      </c>
      <c r="J929" s="60">
        <f t="shared" si="181"/>
        <v>-29.330000000000005</v>
      </c>
      <c r="N929" s="60">
        <f t="shared" si="182"/>
        <v>1.6287245444801717</v>
      </c>
      <c r="Q929" s="47">
        <f t="shared" si="183"/>
        <v>0.78356707591871555</v>
      </c>
    </row>
    <row r="930" spans="1:17" s="60" customFormat="1" x14ac:dyDescent="0.25">
      <c r="A930" s="60" t="s">
        <v>228</v>
      </c>
      <c r="B930" s="61">
        <v>30.46</v>
      </c>
      <c r="C930" s="61">
        <v>-80.94</v>
      </c>
      <c r="D930" s="61">
        <v>-69.52</v>
      </c>
      <c r="E930" s="62" t="s">
        <v>462</v>
      </c>
      <c r="J930" s="60">
        <f t="shared" si="181"/>
        <v>-11.420000000000002</v>
      </c>
      <c r="N930" s="60">
        <f t="shared" si="182"/>
        <v>1.1642692750287686</v>
      </c>
      <c r="Q930" s="47">
        <f t="shared" si="183"/>
        <v>0.92677280547213314</v>
      </c>
    </row>
    <row r="931" spans="1:17" s="60" customFormat="1" x14ac:dyDescent="0.25">
      <c r="A931" s="60" t="s">
        <v>228</v>
      </c>
      <c r="B931" s="61">
        <v>100.58</v>
      </c>
      <c r="C931" s="61">
        <v>-62.29</v>
      </c>
      <c r="D931" s="61">
        <v>-47.95</v>
      </c>
      <c r="E931" s="62" t="s">
        <v>462</v>
      </c>
      <c r="J931" s="60">
        <f t="shared" si="181"/>
        <v>-14.339999999999996</v>
      </c>
      <c r="N931" s="60">
        <f t="shared" si="182"/>
        <v>1.2990615224191866</v>
      </c>
      <c r="Q931" s="47">
        <f t="shared" si="183"/>
        <v>0.87737476746341059</v>
      </c>
    </row>
    <row r="932" spans="1:17" s="60" customFormat="1" x14ac:dyDescent="0.25">
      <c r="A932" s="60" t="s">
        <v>228</v>
      </c>
      <c r="B932" s="61">
        <v>45.72</v>
      </c>
      <c r="C932" s="61">
        <v>-69.34</v>
      </c>
      <c r="D932" s="61">
        <v>-43.34</v>
      </c>
      <c r="E932" s="62" t="s">
        <v>462</v>
      </c>
      <c r="J932" s="60">
        <f t="shared" si="181"/>
        <v>-26</v>
      </c>
      <c r="N932" s="60">
        <f t="shared" si="182"/>
        <v>1.5999077065066913</v>
      </c>
      <c r="Q932" s="47">
        <f t="shared" si="183"/>
        <v>0.79059221740765662</v>
      </c>
    </row>
    <row r="933" spans="1:17" s="60" customFormat="1" x14ac:dyDescent="0.25">
      <c r="A933" s="60" t="s">
        <v>228</v>
      </c>
      <c r="B933" s="61">
        <v>71.319999999999993</v>
      </c>
      <c r="C933" s="61">
        <v>-57.41</v>
      </c>
      <c r="D933" s="61">
        <v>-45.8</v>
      </c>
      <c r="E933" s="62" t="s">
        <v>462</v>
      </c>
      <c r="J933" s="60">
        <f t="shared" si="181"/>
        <v>-11.61</v>
      </c>
      <c r="N933" s="60">
        <f t="shared" si="182"/>
        <v>1.2534934497816594</v>
      </c>
      <c r="Q933" s="47">
        <f t="shared" si="183"/>
        <v>0.89317995010591622</v>
      </c>
    </row>
    <row r="934" spans="1:17" s="60" customFormat="1" x14ac:dyDescent="0.25">
      <c r="A934" s="60" t="s">
        <v>228</v>
      </c>
      <c r="B934" s="61">
        <v>97.54</v>
      </c>
      <c r="C934" s="61">
        <v>-65.38</v>
      </c>
      <c r="D934" s="61">
        <v>-47.95</v>
      </c>
      <c r="E934" s="62" t="s">
        <v>462</v>
      </c>
      <c r="J934" s="60">
        <f t="shared" si="181"/>
        <v>-17.429999999999993</v>
      </c>
      <c r="N934" s="60">
        <f t="shared" si="182"/>
        <v>1.3635036496350363</v>
      </c>
      <c r="Q934" s="47">
        <f t="shared" si="183"/>
        <v>0.85639051309596548</v>
      </c>
    </row>
    <row r="935" spans="1:17" s="60" customFormat="1" x14ac:dyDescent="0.25">
      <c r="A935" s="60" t="s">
        <v>228</v>
      </c>
      <c r="B935" s="63"/>
      <c r="C935" s="61">
        <v>-62.52</v>
      </c>
      <c r="D935" s="61">
        <v>-45.56</v>
      </c>
      <c r="E935" s="62" t="s">
        <v>462</v>
      </c>
      <c r="J935" s="60">
        <f t="shared" ref="J935:J998" si="184">C935-D935</f>
        <v>-16.96</v>
      </c>
      <c r="N935" s="60">
        <f t="shared" ref="N935:N998" si="185">C935/D935</f>
        <v>1.3722563652326603</v>
      </c>
      <c r="Q935" s="47">
        <f t="shared" si="183"/>
        <v>0.85365496977504041</v>
      </c>
    </row>
    <row r="936" spans="1:17" s="60" customFormat="1" x14ac:dyDescent="0.25">
      <c r="A936" s="60" t="s">
        <v>228</v>
      </c>
      <c r="B936" s="61">
        <v>91.44</v>
      </c>
      <c r="C936" s="61">
        <v>-68.53</v>
      </c>
      <c r="D936" s="61">
        <v>-47.97</v>
      </c>
      <c r="E936" s="62" t="s">
        <v>462</v>
      </c>
      <c r="J936" s="60">
        <f t="shared" si="184"/>
        <v>-20.560000000000002</v>
      </c>
      <c r="N936" s="60">
        <f t="shared" si="185"/>
        <v>1.4286012090890141</v>
      </c>
      <c r="Q936" s="47">
        <f t="shared" si="183"/>
        <v>0.83665130601139703</v>
      </c>
    </row>
    <row r="937" spans="1:17" s="60" customFormat="1" x14ac:dyDescent="0.25">
      <c r="A937" s="60" t="s">
        <v>228</v>
      </c>
      <c r="B937" s="61">
        <v>24</v>
      </c>
      <c r="C937" s="61">
        <v>-57.38</v>
      </c>
      <c r="D937" s="61">
        <v>-55.7</v>
      </c>
      <c r="E937" s="62" t="s">
        <v>477</v>
      </c>
      <c r="J937" s="60">
        <f t="shared" si="184"/>
        <v>-1.6799999999999997</v>
      </c>
      <c r="K937" s="60">
        <f t="shared" ref="K937" si="186">C937-E937</f>
        <v>-7.9000000000000057</v>
      </c>
      <c r="N937" s="60">
        <f t="shared" si="185"/>
        <v>1.0301615798922801</v>
      </c>
      <c r="Q937" s="47">
        <f t="shared" si="183"/>
        <v>0.9852520011403848</v>
      </c>
    </row>
    <row r="938" spans="1:17" s="60" customFormat="1" x14ac:dyDescent="0.25">
      <c r="A938" s="60" t="s">
        <v>228</v>
      </c>
      <c r="B938" s="61">
        <v>54.86</v>
      </c>
      <c r="C938" s="61">
        <v>-71.959999999999994</v>
      </c>
      <c r="D938" s="61">
        <v>-59.42</v>
      </c>
      <c r="E938" s="62" t="s">
        <v>462</v>
      </c>
      <c r="J938" s="60">
        <f t="shared" si="184"/>
        <v>-12.539999999999992</v>
      </c>
      <c r="N938" s="60">
        <f t="shared" si="185"/>
        <v>1.211040053853921</v>
      </c>
      <c r="Q938" s="47">
        <f t="shared" si="183"/>
        <v>0.9087004568553102</v>
      </c>
    </row>
    <row r="939" spans="1:17" s="60" customFormat="1" x14ac:dyDescent="0.25">
      <c r="A939" s="60" t="s">
        <v>228</v>
      </c>
      <c r="B939" s="61">
        <v>55</v>
      </c>
      <c r="C939" s="61">
        <v>-73.739999999999995</v>
      </c>
      <c r="D939" s="61">
        <v>-42.68</v>
      </c>
      <c r="E939" s="62" t="s">
        <v>462</v>
      </c>
      <c r="J939" s="60">
        <f t="shared" si="184"/>
        <v>-31.059999999999995</v>
      </c>
      <c r="N939" s="60">
        <f t="shared" si="185"/>
        <v>1.7277413308341143</v>
      </c>
      <c r="Q939" s="47">
        <f t="shared" si="183"/>
        <v>0.76078271829313082</v>
      </c>
    </row>
    <row r="940" spans="1:17" s="60" customFormat="1" x14ac:dyDescent="0.25">
      <c r="A940" s="60" t="s">
        <v>228</v>
      </c>
      <c r="B940" s="63"/>
      <c r="C940" s="61">
        <v>-71.92</v>
      </c>
      <c r="D940" s="61">
        <v>-48.91</v>
      </c>
      <c r="E940" s="62" t="s">
        <v>462</v>
      </c>
      <c r="J940" s="60">
        <f t="shared" si="184"/>
        <v>-23.010000000000005</v>
      </c>
      <c r="N940" s="60">
        <f t="shared" si="185"/>
        <v>1.4704559394806789</v>
      </c>
      <c r="Q940" s="47">
        <f t="shared" si="183"/>
        <v>0.82465821956000374</v>
      </c>
    </row>
    <row r="941" spans="1:17" s="60" customFormat="1" x14ac:dyDescent="0.25">
      <c r="A941" s="60" t="s">
        <v>228</v>
      </c>
      <c r="B941" s="61">
        <v>48.768000000000001</v>
      </c>
      <c r="C941" s="61">
        <v>-66.459999999999994</v>
      </c>
      <c r="D941" s="61">
        <v>-52.86</v>
      </c>
      <c r="E941" s="62" t="s">
        <v>462</v>
      </c>
      <c r="J941" s="60">
        <f t="shared" si="184"/>
        <v>-13.599999999999994</v>
      </c>
      <c r="N941" s="60">
        <f t="shared" si="185"/>
        <v>1.2572833900870222</v>
      </c>
      <c r="Q941" s="47">
        <f t="shared" si="183"/>
        <v>0.89183273850186595</v>
      </c>
    </row>
    <row r="942" spans="1:17" s="60" customFormat="1" x14ac:dyDescent="0.25">
      <c r="A942" s="60" t="s">
        <v>228</v>
      </c>
      <c r="B942" s="61">
        <v>91.44</v>
      </c>
      <c r="C942" s="61">
        <v>-74.89</v>
      </c>
      <c r="D942" s="61">
        <v>-56.8</v>
      </c>
      <c r="E942" s="62" t="s">
        <v>462</v>
      </c>
      <c r="J942" s="60">
        <f t="shared" si="184"/>
        <v>-18.090000000000003</v>
      </c>
      <c r="N942" s="60">
        <f t="shared" si="185"/>
        <v>1.3184859154929578</v>
      </c>
      <c r="Q942" s="47">
        <f t="shared" si="183"/>
        <v>0.87088789197571526</v>
      </c>
    </row>
    <row r="943" spans="1:17" s="60" customFormat="1" x14ac:dyDescent="0.25">
      <c r="A943" s="60" t="s">
        <v>228</v>
      </c>
      <c r="B943" s="61">
        <v>77</v>
      </c>
      <c r="C943" s="61">
        <v>-71.790000000000006</v>
      </c>
      <c r="D943" s="61">
        <v>-55.44</v>
      </c>
      <c r="E943" s="62" t="s">
        <v>462</v>
      </c>
      <c r="J943" s="60">
        <f t="shared" si="184"/>
        <v>-16.350000000000009</v>
      </c>
      <c r="N943" s="60">
        <f t="shared" si="185"/>
        <v>1.29491341991342</v>
      </c>
      <c r="Q943" s="47">
        <f t="shared" si="183"/>
        <v>0.87877892717202843</v>
      </c>
    </row>
    <row r="944" spans="1:17" s="60" customFormat="1" x14ac:dyDescent="0.25">
      <c r="A944" s="60" t="s">
        <v>228</v>
      </c>
      <c r="B944" s="63"/>
      <c r="C944" s="61">
        <v>-74.44</v>
      </c>
      <c r="D944" s="61">
        <v>-61.18</v>
      </c>
      <c r="E944" s="62" t="s">
        <v>462</v>
      </c>
      <c r="J944" s="60">
        <f t="shared" si="184"/>
        <v>-13.259999999999998</v>
      </c>
      <c r="N944" s="60">
        <f t="shared" si="185"/>
        <v>1.2167374959136972</v>
      </c>
      <c r="Q944" s="47">
        <f t="shared" si="183"/>
        <v>0.90657043983675867</v>
      </c>
    </row>
    <row r="945" spans="1:17" s="60" customFormat="1" x14ac:dyDescent="0.25">
      <c r="A945" s="60" t="s">
        <v>228</v>
      </c>
      <c r="B945" s="61">
        <v>90.53</v>
      </c>
      <c r="C945" s="61">
        <v>-66.38</v>
      </c>
      <c r="D945" s="61">
        <v>-50.77</v>
      </c>
      <c r="E945" s="62" t="s">
        <v>462</v>
      </c>
      <c r="J945" s="60">
        <f t="shared" si="184"/>
        <v>-15.609999999999992</v>
      </c>
      <c r="N945" s="60">
        <f t="shared" si="185"/>
        <v>1.3074650384085087</v>
      </c>
      <c r="Q945" s="47">
        <f t="shared" si="183"/>
        <v>0.87455063139279654</v>
      </c>
    </row>
    <row r="946" spans="1:17" s="60" customFormat="1" x14ac:dyDescent="0.25">
      <c r="A946" s="60" t="s">
        <v>228</v>
      </c>
      <c r="B946" s="61">
        <v>51.8</v>
      </c>
      <c r="C946" s="61">
        <v>-64.349999999999994</v>
      </c>
      <c r="D946" s="61">
        <v>-50.7</v>
      </c>
      <c r="E946" s="62" t="s">
        <v>462</v>
      </c>
      <c r="J946" s="60">
        <f t="shared" si="184"/>
        <v>-13.649999999999991</v>
      </c>
      <c r="N946" s="60">
        <f t="shared" si="185"/>
        <v>1.2692307692307689</v>
      </c>
      <c r="Q946" s="47">
        <f t="shared" si="183"/>
        <v>0.88762536459859454</v>
      </c>
    </row>
    <row r="947" spans="1:17" s="60" customFormat="1" x14ac:dyDescent="0.25">
      <c r="A947" s="60" t="s">
        <v>228</v>
      </c>
      <c r="B947" s="61">
        <v>121.9</v>
      </c>
      <c r="C947" s="61">
        <v>-73.11</v>
      </c>
      <c r="D947" s="61">
        <v>-60.6</v>
      </c>
      <c r="E947" s="62" t="s">
        <v>462</v>
      </c>
      <c r="J947" s="60">
        <f t="shared" si="184"/>
        <v>-12.509999999999998</v>
      </c>
      <c r="N947" s="60">
        <f t="shared" si="185"/>
        <v>1.2064356435643564</v>
      </c>
      <c r="Q947" s="47">
        <f t="shared" si="183"/>
        <v>0.91043285146183484</v>
      </c>
    </row>
    <row r="948" spans="1:17" s="60" customFormat="1" x14ac:dyDescent="0.25">
      <c r="A948" s="60" t="s">
        <v>228</v>
      </c>
      <c r="B948" s="61">
        <v>65.5</v>
      </c>
      <c r="C948" s="61">
        <v>-78.23</v>
      </c>
      <c r="D948" s="61">
        <v>-51</v>
      </c>
      <c r="E948" s="62" t="s">
        <v>462</v>
      </c>
      <c r="J948" s="60">
        <f t="shared" si="184"/>
        <v>-27.230000000000004</v>
      </c>
      <c r="N948" s="60">
        <f t="shared" si="185"/>
        <v>1.533921568627451</v>
      </c>
      <c r="Q948" s="47">
        <f t="shared" si="183"/>
        <v>0.8074179923642123</v>
      </c>
    </row>
    <row r="949" spans="1:17" s="60" customFormat="1" x14ac:dyDescent="0.25">
      <c r="A949" s="60" t="s">
        <v>228</v>
      </c>
      <c r="B949" s="63"/>
      <c r="C949" s="61">
        <v>-63.39</v>
      </c>
      <c r="D949" s="61">
        <v>-40.5</v>
      </c>
      <c r="E949" s="62" t="s">
        <v>462</v>
      </c>
      <c r="J949" s="60">
        <f t="shared" si="184"/>
        <v>-22.89</v>
      </c>
      <c r="N949" s="60">
        <f t="shared" si="185"/>
        <v>1.5651851851851852</v>
      </c>
      <c r="Q949" s="47">
        <f t="shared" si="183"/>
        <v>0.7993134773174394</v>
      </c>
    </row>
    <row r="950" spans="1:17" s="60" customFormat="1" x14ac:dyDescent="0.25">
      <c r="A950" s="60" t="s">
        <v>228</v>
      </c>
      <c r="B950" s="63"/>
      <c r="C950" s="61">
        <v>-70.11</v>
      </c>
      <c r="D950" s="61">
        <v>-44.71</v>
      </c>
      <c r="E950" s="62" t="s">
        <v>462</v>
      </c>
      <c r="J950" s="60">
        <f t="shared" si="184"/>
        <v>-25.4</v>
      </c>
      <c r="N950" s="60">
        <f t="shared" si="185"/>
        <v>1.5681055692238872</v>
      </c>
      <c r="Q950" s="47">
        <f t="shared" si="183"/>
        <v>0.79856882395655171</v>
      </c>
    </row>
    <row r="951" spans="1:17" s="60" customFormat="1" x14ac:dyDescent="0.25">
      <c r="A951" s="60" t="s">
        <v>228</v>
      </c>
      <c r="B951" s="61">
        <v>109.7</v>
      </c>
      <c r="C951" s="61">
        <v>-77.03</v>
      </c>
      <c r="D951" s="61">
        <v>-58.75</v>
      </c>
      <c r="E951" s="62" t="s">
        <v>462</v>
      </c>
      <c r="J951" s="60">
        <f t="shared" si="184"/>
        <v>-18.28</v>
      </c>
      <c r="N951" s="60">
        <f t="shared" si="185"/>
        <v>1.3111489361702129</v>
      </c>
      <c r="Q951" s="47">
        <f t="shared" si="183"/>
        <v>0.87332116720773501</v>
      </c>
    </row>
    <row r="952" spans="1:17" s="60" customFormat="1" x14ac:dyDescent="0.25">
      <c r="A952" s="60" t="s">
        <v>228</v>
      </c>
      <c r="B952" s="61">
        <v>60.96</v>
      </c>
      <c r="C952" s="61">
        <v>-68.28</v>
      </c>
      <c r="D952" s="61">
        <v>-48.19</v>
      </c>
      <c r="E952" s="62" t="s">
        <v>462</v>
      </c>
      <c r="J952" s="60">
        <f t="shared" si="184"/>
        <v>-20.090000000000003</v>
      </c>
      <c r="N952" s="60">
        <f t="shared" si="185"/>
        <v>1.4168914712595975</v>
      </c>
      <c r="Q952" s="47">
        <f t="shared" si="183"/>
        <v>0.84010139706590159</v>
      </c>
    </row>
    <row r="953" spans="1:17" s="60" customFormat="1" x14ac:dyDescent="0.25">
      <c r="A953" s="60" t="s">
        <v>228</v>
      </c>
      <c r="B953" s="63"/>
      <c r="C953" s="61">
        <v>-68.73</v>
      </c>
      <c r="D953" s="61">
        <v>-50.76</v>
      </c>
      <c r="E953" s="62" t="s">
        <v>462</v>
      </c>
      <c r="J953" s="60">
        <f t="shared" si="184"/>
        <v>-17.970000000000006</v>
      </c>
      <c r="N953" s="60">
        <f t="shared" si="185"/>
        <v>1.354018912529551</v>
      </c>
      <c r="Q953" s="47">
        <f t="shared" si="183"/>
        <v>0.85938473418160677</v>
      </c>
    </row>
    <row r="954" spans="1:17" s="60" customFormat="1" x14ac:dyDescent="0.25">
      <c r="A954" s="60" t="s">
        <v>228</v>
      </c>
      <c r="B954" s="61">
        <v>79.25</v>
      </c>
      <c r="C954" s="61">
        <v>-68</v>
      </c>
      <c r="D954" s="61">
        <v>-51.01</v>
      </c>
      <c r="E954" s="62" t="s">
        <v>462</v>
      </c>
      <c r="J954" s="60">
        <f t="shared" si="184"/>
        <v>-16.990000000000002</v>
      </c>
      <c r="N954" s="60">
        <f t="shared" si="185"/>
        <v>1.3330719466771221</v>
      </c>
      <c r="Q954" s="47">
        <f t="shared" si="183"/>
        <v>0.86611030407421508</v>
      </c>
    </row>
    <row r="955" spans="1:17" s="60" customFormat="1" x14ac:dyDescent="0.25">
      <c r="A955" s="60" t="s">
        <v>228</v>
      </c>
      <c r="B955" s="61">
        <v>12.8</v>
      </c>
      <c r="C955" s="61">
        <v>-73.25</v>
      </c>
      <c r="D955" s="61">
        <v>-62.8</v>
      </c>
      <c r="E955" s="62" t="s">
        <v>462</v>
      </c>
      <c r="J955" s="60">
        <f t="shared" si="184"/>
        <v>-10.450000000000003</v>
      </c>
      <c r="N955" s="60">
        <f t="shared" si="185"/>
        <v>1.1664012738853504</v>
      </c>
      <c r="Q955" s="47">
        <f t="shared" si="183"/>
        <v>0.92592542030070879</v>
      </c>
    </row>
    <row r="956" spans="1:17" s="60" customFormat="1" x14ac:dyDescent="0.25">
      <c r="A956" s="60" t="s">
        <v>228</v>
      </c>
      <c r="B956" s="63"/>
      <c r="C956" s="61">
        <v>-73.08</v>
      </c>
      <c r="D956" s="61">
        <v>-64.58</v>
      </c>
      <c r="E956" s="62" t="s">
        <v>462</v>
      </c>
      <c r="J956" s="60">
        <f t="shared" si="184"/>
        <v>-8.5</v>
      </c>
      <c r="N956" s="60">
        <f t="shared" si="185"/>
        <v>1.1316196965004646</v>
      </c>
      <c r="Q956" s="47">
        <f t="shared" si="183"/>
        <v>0.94004739658542691</v>
      </c>
    </row>
    <row r="957" spans="1:17" s="60" customFormat="1" x14ac:dyDescent="0.25">
      <c r="A957" s="60" t="s">
        <v>228</v>
      </c>
      <c r="B957" s="61">
        <v>235</v>
      </c>
      <c r="C957" s="61">
        <v>-62.92</v>
      </c>
      <c r="D957" s="61">
        <v>-51.11</v>
      </c>
      <c r="E957" s="62" t="s">
        <v>462</v>
      </c>
      <c r="J957" s="60">
        <f t="shared" si="184"/>
        <v>-11.810000000000002</v>
      </c>
      <c r="N957" s="60">
        <f t="shared" si="185"/>
        <v>1.2310702406574057</v>
      </c>
      <c r="Q957" s="47">
        <f t="shared" si="183"/>
        <v>0.90127761263031914</v>
      </c>
    </row>
    <row r="958" spans="1:17" s="60" customFormat="1" x14ac:dyDescent="0.25">
      <c r="A958" s="60" t="s">
        <v>228</v>
      </c>
      <c r="B958" s="61">
        <v>152.4</v>
      </c>
      <c r="C958" s="61">
        <v>-66.11</v>
      </c>
      <c r="D958" s="61">
        <v>-50.64</v>
      </c>
      <c r="E958" s="62" t="s">
        <v>462</v>
      </c>
      <c r="J958" s="60">
        <f t="shared" si="184"/>
        <v>-15.469999999999999</v>
      </c>
      <c r="N958" s="60">
        <f t="shared" si="185"/>
        <v>1.3054897314375986</v>
      </c>
      <c r="Q958" s="47">
        <f t="shared" si="183"/>
        <v>0.87521201269223481</v>
      </c>
    </row>
    <row r="959" spans="1:17" s="60" customFormat="1" x14ac:dyDescent="0.25">
      <c r="A959" s="60" t="s">
        <v>228</v>
      </c>
      <c r="B959" s="61">
        <v>109.73</v>
      </c>
      <c r="C959" s="61">
        <v>-68.709999999999994</v>
      </c>
      <c r="D959" s="61">
        <v>-63.32</v>
      </c>
      <c r="E959" s="62" t="s">
        <v>462</v>
      </c>
      <c r="J959" s="60">
        <f t="shared" si="184"/>
        <v>-5.3899999999999935</v>
      </c>
      <c r="N959" s="60">
        <f t="shared" si="185"/>
        <v>1.0851231838281743</v>
      </c>
      <c r="Q959" s="47">
        <f t="shared" si="183"/>
        <v>0.95997622829928642</v>
      </c>
    </row>
    <row r="960" spans="1:17" s="60" customFormat="1" x14ac:dyDescent="0.25">
      <c r="A960" s="60" t="s">
        <v>228</v>
      </c>
      <c r="B960" s="61">
        <v>30.78</v>
      </c>
      <c r="C960" s="61">
        <v>-75.010000000000005</v>
      </c>
      <c r="D960" s="61">
        <v>-47.46</v>
      </c>
      <c r="E960" s="62" t="s">
        <v>462</v>
      </c>
      <c r="J960" s="60">
        <f t="shared" si="184"/>
        <v>-27.550000000000004</v>
      </c>
      <c r="N960" s="60">
        <f t="shared" si="185"/>
        <v>1.5804888327012221</v>
      </c>
      <c r="Q960" s="47">
        <f t="shared" si="183"/>
        <v>0.79543424487190939</v>
      </c>
    </row>
    <row r="961" spans="1:17" s="60" customFormat="1" x14ac:dyDescent="0.25">
      <c r="A961" s="60" t="s">
        <v>228</v>
      </c>
      <c r="B961" s="61">
        <v>42.67</v>
      </c>
      <c r="C961" s="61">
        <v>-59.86</v>
      </c>
      <c r="D961" s="61">
        <v>-39.840000000000003</v>
      </c>
      <c r="E961" s="62" t="s">
        <v>462</v>
      </c>
      <c r="J961" s="60">
        <f t="shared" si="184"/>
        <v>-20.019999999999996</v>
      </c>
      <c r="N961" s="60">
        <f t="shared" si="185"/>
        <v>1.5025100401606424</v>
      </c>
      <c r="Q961" s="47">
        <f t="shared" si="183"/>
        <v>0.81581429069331213</v>
      </c>
    </row>
    <row r="962" spans="1:17" s="60" customFormat="1" x14ac:dyDescent="0.25">
      <c r="A962" s="60" t="s">
        <v>228</v>
      </c>
      <c r="B962" s="61">
        <v>42.67</v>
      </c>
      <c r="C962" s="61">
        <v>-77.61</v>
      </c>
      <c r="D962" s="61">
        <v>-47.06</v>
      </c>
      <c r="E962" s="62" t="s">
        <v>462</v>
      </c>
      <c r="J962" s="60">
        <f t="shared" si="184"/>
        <v>-30.549999999999997</v>
      </c>
      <c r="N962" s="60">
        <f t="shared" si="185"/>
        <v>1.649171270718232</v>
      </c>
      <c r="Q962" s="47">
        <f t="shared" si="183"/>
        <v>0.77869452234427483</v>
      </c>
    </row>
    <row r="963" spans="1:17" s="60" customFormat="1" x14ac:dyDescent="0.25">
      <c r="A963" s="60" t="s">
        <v>228</v>
      </c>
      <c r="B963" s="61">
        <v>78.64</v>
      </c>
      <c r="C963" s="61">
        <v>-70.03</v>
      </c>
      <c r="D963" s="61">
        <v>-42.41</v>
      </c>
      <c r="E963" s="62" t="s">
        <v>462</v>
      </c>
      <c r="J963" s="60">
        <f t="shared" si="184"/>
        <v>-27.620000000000005</v>
      </c>
      <c r="N963" s="60">
        <f t="shared" si="185"/>
        <v>1.6512614949304412</v>
      </c>
      <c r="Q963" s="47">
        <f t="shared" si="183"/>
        <v>0.77820151697881623</v>
      </c>
    </row>
    <row r="964" spans="1:17" s="60" customFormat="1" x14ac:dyDescent="0.25">
      <c r="A964" s="60" t="s">
        <v>228</v>
      </c>
      <c r="B964" s="61">
        <v>85.34</v>
      </c>
      <c r="C964" s="61">
        <v>-78.48</v>
      </c>
      <c r="D964" s="61">
        <v>-57.85</v>
      </c>
      <c r="E964" s="62" t="s">
        <v>462</v>
      </c>
      <c r="J964" s="60">
        <f t="shared" si="184"/>
        <v>-20.630000000000003</v>
      </c>
      <c r="N964" s="60">
        <f t="shared" si="185"/>
        <v>1.3566119273984443</v>
      </c>
      <c r="Q964" s="47">
        <f t="shared" si="183"/>
        <v>0.85856303152590729</v>
      </c>
    </row>
    <row r="965" spans="1:17" s="60" customFormat="1" x14ac:dyDescent="0.25">
      <c r="A965" s="60" t="s">
        <v>228</v>
      </c>
      <c r="B965" s="61">
        <v>103.63</v>
      </c>
      <c r="C965" s="61">
        <v>-71.05</v>
      </c>
      <c r="D965" s="61">
        <v>-59.29</v>
      </c>
      <c r="E965" s="62" t="s">
        <v>462</v>
      </c>
      <c r="J965" s="60">
        <f t="shared" si="184"/>
        <v>-11.759999999999998</v>
      </c>
      <c r="N965" s="60">
        <f t="shared" si="185"/>
        <v>1.1983471074380165</v>
      </c>
      <c r="Q965" s="47">
        <f t="shared" si="183"/>
        <v>0.91350027839113968</v>
      </c>
    </row>
    <row r="966" spans="1:17" s="60" customFormat="1" x14ac:dyDescent="0.25">
      <c r="A966" s="60" t="s">
        <v>228</v>
      </c>
      <c r="B966" s="61">
        <v>67.06</v>
      </c>
      <c r="C966" s="61">
        <v>-68.64</v>
      </c>
      <c r="D966" s="61">
        <v>-56.81</v>
      </c>
      <c r="E966" s="62" t="s">
        <v>462</v>
      </c>
      <c r="J966" s="60">
        <f t="shared" si="184"/>
        <v>-11.829999999999998</v>
      </c>
      <c r="N966" s="60">
        <f t="shared" si="185"/>
        <v>1.2082379862700228</v>
      </c>
      <c r="Q966" s="47">
        <f t="shared" si="183"/>
        <v>0.90975354638029038</v>
      </c>
    </row>
    <row r="967" spans="1:17" s="60" customFormat="1" x14ac:dyDescent="0.25">
      <c r="A967" s="60" t="s">
        <v>228</v>
      </c>
      <c r="B967" s="61">
        <v>86.87</v>
      </c>
      <c r="C967" s="61">
        <v>-65.239999999999995</v>
      </c>
      <c r="D967" s="61">
        <v>-49.62</v>
      </c>
      <c r="E967" s="62" t="s">
        <v>462</v>
      </c>
      <c r="J967" s="60">
        <f t="shared" si="184"/>
        <v>-15.619999999999997</v>
      </c>
      <c r="N967" s="60">
        <f t="shared" si="185"/>
        <v>1.3147924224103185</v>
      </c>
      <c r="Q967" s="47">
        <f t="shared" si="183"/>
        <v>0.87211027601886848</v>
      </c>
    </row>
    <row r="968" spans="1:17" s="60" customFormat="1" x14ac:dyDescent="0.25">
      <c r="A968" s="60" t="s">
        <v>228</v>
      </c>
      <c r="B968" s="61">
        <v>64.010000000000005</v>
      </c>
      <c r="C968" s="61">
        <v>-67.44</v>
      </c>
      <c r="D968" s="61">
        <v>-58.01</v>
      </c>
      <c r="E968" s="62" t="s">
        <v>462</v>
      </c>
      <c r="J968" s="60">
        <f t="shared" si="184"/>
        <v>-9.43</v>
      </c>
      <c r="N968" s="60">
        <f t="shared" si="185"/>
        <v>1.1625581796242028</v>
      </c>
      <c r="Q968" s="47">
        <f t="shared" si="183"/>
        <v>0.92745458365623412</v>
      </c>
    </row>
    <row r="969" spans="1:17" s="60" customFormat="1" x14ac:dyDescent="0.25">
      <c r="A969" s="60" t="s">
        <v>228</v>
      </c>
      <c r="B969" s="61">
        <v>79.25</v>
      </c>
      <c r="C969" s="61">
        <v>-67.55</v>
      </c>
      <c r="D969" s="61">
        <v>-54.71</v>
      </c>
      <c r="E969" s="62" t="s">
        <v>462</v>
      </c>
      <c r="J969" s="60">
        <f t="shared" si="184"/>
        <v>-12.839999999999996</v>
      </c>
      <c r="N969" s="60">
        <f t="shared" si="185"/>
        <v>1.234692012429172</v>
      </c>
      <c r="Q969" s="47">
        <f t="shared" si="183"/>
        <v>0.89995476488015547</v>
      </c>
    </row>
    <row r="970" spans="1:17" s="60" customFormat="1" x14ac:dyDescent="0.25">
      <c r="A970" s="60" t="s">
        <v>228</v>
      </c>
      <c r="B970" s="61">
        <v>61</v>
      </c>
      <c r="C970" s="61">
        <v>-65.849999999999994</v>
      </c>
      <c r="D970" s="61">
        <v>-52.47</v>
      </c>
      <c r="E970" s="62" t="s">
        <v>462</v>
      </c>
      <c r="J970" s="60">
        <f t="shared" si="184"/>
        <v>-13.379999999999995</v>
      </c>
      <c r="N970" s="60">
        <f t="shared" si="185"/>
        <v>1.2550028587764437</v>
      </c>
      <c r="Q970" s="47">
        <f t="shared" si="183"/>
        <v>0.8926426686758675</v>
      </c>
    </row>
    <row r="971" spans="1:17" s="60" customFormat="1" x14ac:dyDescent="0.25">
      <c r="A971" s="60" t="s">
        <v>228</v>
      </c>
      <c r="B971" s="61">
        <v>70.099999999999994</v>
      </c>
      <c r="C971" s="61">
        <v>-67.61</v>
      </c>
      <c r="D971" s="61">
        <v>48.03</v>
      </c>
      <c r="E971" s="62" t="s">
        <v>462</v>
      </c>
      <c r="J971" s="60">
        <f t="shared" si="184"/>
        <v>-115.64</v>
      </c>
      <c r="N971" s="60">
        <f t="shared" si="185"/>
        <v>-1.4076618779929211</v>
      </c>
      <c r="Q971" s="47" t="e">
        <f t="shared" ref="Q971:Q1034" si="187">SQRT(D971/C971)</f>
        <v>#NUM!</v>
      </c>
    </row>
    <row r="972" spans="1:17" s="60" customFormat="1" x14ac:dyDescent="0.25">
      <c r="A972" s="60" t="s">
        <v>228</v>
      </c>
      <c r="B972" s="61">
        <v>76</v>
      </c>
      <c r="C972" s="61">
        <v>-61.71</v>
      </c>
      <c r="D972" s="61">
        <v>-48.26</v>
      </c>
      <c r="E972" s="62" t="s">
        <v>462</v>
      </c>
      <c r="J972" s="60">
        <f t="shared" si="184"/>
        <v>-13.450000000000003</v>
      </c>
      <c r="N972" s="60">
        <f t="shared" si="185"/>
        <v>1.2786987152921674</v>
      </c>
      <c r="Q972" s="47">
        <f t="shared" si="187"/>
        <v>0.88433310999008086</v>
      </c>
    </row>
    <row r="973" spans="1:17" s="60" customFormat="1" x14ac:dyDescent="0.25">
      <c r="A973" s="60" t="s">
        <v>228</v>
      </c>
      <c r="B973" s="61">
        <v>54.86</v>
      </c>
      <c r="C973" s="61">
        <v>-69.790000000000006</v>
      </c>
      <c r="D973" s="61">
        <v>-59.13</v>
      </c>
      <c r="E973" s="62" t="s">
        <v>462</v>
      </c>
      <c r="J973" s="60">
        <f t="shared" si="184"/>
        <v>-10.660000000000004</v>
      </c>
      <c r="N973" s="60">
        <f t="shared" si="185"/>
        <v>1.180280737358363</v>
      </c>
      <c r="Q973" s="47">
        <f t="shared" si="187"/>
        <v>0.92046512909284806</v>
      </c>
    </row>
    <row r="974" spans="1:17" s="60" customFormat="1" x14ac:dyDescent="0.25">
      <c r="A974" s="60" t="s">
        <v>228</v>
      </c>
      <c r="B974" s="61">
        <v>67.06</v>
      </c>
      <c r="C974" s="61">
        <v>-65.28</v>
      </c>
      <c r="D974" s="61">
        <v>-50.56</v>
      </c>
      <c r="E974" s="62" t="s">
        <v>462</v>
      </c>
      <c r="J974" s="60">
        <f t="shared" si="184"/>
        <v>-14.719999999999999</v>
      </c>
      <c r="N974" s="60">
        <f t="shared" si="185"/>
        <v>1.2911392405063291</v>
      </c>
      <c r="Q974" s="47">
        <f t="shared" si="187"/>
        <v>0.88006238638040235</v>
      </c>
    </row>
    <row r="975" spans="1:17" s="60" customFormat="1" x14ac:dyDescent="0.25">
      <c r="A975" s="60" t="s">
        <v>228</v>
      </c>
      <c r="B975" s="63"/>
      <c r="C975" s="61">
        <v>-63.3</v>
      </c>
      <c r="D975" s="61">
        <v>-49.42</v>
      </c>
      <c r="E975" s="62" t="s">
        <v>462</v>
      </c>
      <c r="J975" s="60">
        <f t="shared" si="184"/>
        <v>-13.879999999999995</v>
      </c>
      <c r="N975" s="60">
        <f t="shared" si="185"/>
        <v>1.2808579522460541</v>
      </c>
      <c r="Q975" s="47">
        <f t="shared" si="187"/>
        <v>0.88358740272948855</v>
      </c>
    </row>
    <row r="976" spans="1:17" s="60" customFormat="1" x14ac:dyDescent="0.25">
      <c r="A976" s="60" t="s">
        <v>228</v>
      </c>
      <c r="B976" s="61">
        <v>67.06</v>
      </c>
      <c r="C976" s="61">
        <v>-71.400000000000006</v>
      </c>
      <c r="D976" s="61">
        <v>-46.08</v>
      </c>
      <c r="E976" s="62" t="s">
        <v>462</v>
      </c>
      <c r="J976" s="60">
        <f t="shared" si="184"/>
        <v>-25.320000000000007</v>
      </c>
      <c r="N976" s="60">
        <f t="shared" si="185"/>
        <v>1.5494791666666667</v>
      </c>
      <c r="Q976" s="47">
        <f t="shared" si="187"/>
        <v>0.80335431240549404</v>
      </c>
    </row>
    <row r="977" spans="1:17" s="60" customFormat="1" x14ac:dyDescent="0.25">
      <c r="A977" s="60" t="s">
        <v>228</v>
      </c>
      <c r="B977" s="61">
        <v>76.2</v>
      </c>
      <c r="C977" s="61">
        <v>-69.92</v>
      </c>
      <c r="D977" s="61">
        <v>-49.37</v>
      </c>
      <c r="E977" s="62" t="s">
        <v>462</v>
      </c>
      <c r="J977" s="60">
        <f t="shared" si="184"/>
        <v>-20.550000000000004</v>
      </c>
      <c r="N977" s="60">
        <f t="shared" si="185"/>
        <v>1.4162446830058741</v>
      </c>
      <c r="Q977" s="47">
        <f t="shared" si="187"/>
        <v>0.84029320915114969</v>
      </c>
    </row>
    <row r="978" spans="1:17" s="60" customFormat="1" x14ac:dyDescent="0.25">
      <c r="A978" s="60" t="s">
        <v>228</v>
      </c>
      <c r="B978" s="61">
        <v>76.2</v>
      </c>
      <c r="C978" s="61">
        <v>-64.14</v>
      </c>
      <c r="D978" s="61">
        <v>-45.04</v>
      </c>
      <c r="E978" s="62" t="s">
        <v>462</v>
      </c>
      <c r="J978" s="60">
        <f t="shared" si="184"/>
        <v>-19.100000000000001</v>
      </c>
      <c r="N978" s="60">
        <f t="shared" si="185"/>
        <v>1.4240674955595027</v>
      </c>
      <c r="Q978" s="47">
        <f t="shared" si="187"/>
        <v>0.83798204460374104</v>
      </c>
    </row>
    <row r="979" spans="1:17" s="60" customFormat="1" x14ac:dyDescent="0.25">
      <c r="A979" s="60" t="s">
        <v>228</v>
      </c>
      <c r="B979" s="61">
        <v>137.19999999999999</v>
      </c>
      <c r="C979" s="61">
        <v>-67.28</v>
      </c>
      <c r="D979" s="61">
        <v>-52.3</v>
      </c>
      <c r="E979" s="62" t="s">
        <v>462</v>
      </c>
      <c r="J979" s="60">
        <f t="shared" si="184"/>
        <v>-14.980000000000004</v>
      </c>
      <c r="N979" s="60">
        <f t="shared" si="185"/>
        <v>1.2864244741873805</v>
      </c>
      <c r="Q979" s="47">
        <f t="shared" si="187"/>
        <v>0.881673632796248</v>
      </c>
    </row>
    <row r="980" spans="1:17" s="60" customFormat="1" x14ac:dyDescent="0.25">
      <c r="A980" s="60" t="s">
        <v>228</v>
      </c>
      <c r="B980" s="61">
        <v>94.49</v>
      </c>
      <c r="C980" s="61">
        <v>-66.05</v>
      </c>
      <c r="D980" s="61">
        <v>-57.96</v>
      </c>
      <c r="E980" s="62" t="s">
        <v>462</v>
      </c>
      <c r="J980" s="60">
        <f t="shared" si="184"/>
        <v>-8.0899999999999963</v>
      </c>
      <c r="N980" s="60">
        <f t="shared" si="185"/>
        <v>1.1395790200138025</v>
      </c>
      <c r="Q980" s="47">
        <f t="shared" si="187"/>
        <v>0.93675879101885007</v>
      </c>
    </row>
    <row r="981" spans="1:17" s="60" customFormat="1" x14ac:dyDescent="0.25">
      <c r="A981" s="60" t="s">
        <v>228</v>
      </c>
      <c r="B981" s="63"/>
      <c r="C981" s="61">
        <v>-66.63</v>
      </c>
      <c r="D981" s="61">
        <v>-49.47</v>
      </c>
      <c r="E981" s="62" t="s">
        <v>462</v>
      </c>
      <c r="J981" s="60">
        <f t="shared" si="184"/>
        <v>-17.159999999999997</v>
      </c>
      <c r="N981" s="60">
        <f t="shared" si="185"/>
        <v>1.346876895087932</v>
      </c>
      <c r="Q981" s="47">
        <f t="shared" si="187"/>
        <v>0.86166023007543502</v>
      </c>
    </row>
    <row r="982" spans="1:17" s="60" customFormat="1" x14ac:dyDescent="0.25">
      <c r="A982" s="60" t="s">
        <v>228</v>
      </c>
      <c r="B982" s="63"/>
      <c r="C982" s="61">
        <v>-66.680000000000007</v>
      </c>
      <c r="D982" s="61">
        <v>-59.64</v>
      </c>
      <c r="E982" s="62" t="s">
        <v>462</v>
      </c>
      <c r="J982" s="60">
        <f t="shared" si="184"/>
        <v>-7.0400000000000063</v>
      </c>
      <c r="N982" s="60">
        <f t="shared" si="185"/>
        <v>1.1180415828303154</v>
      </c>
      <c r="Q982" s="47">
        <f t="shared" si="187"/>
        <v>0.94573839711457452</v>
      </c>
    </row>
    <row r="983" spans="1:17" s="60" customFormat="1" x14ac:dyDescent="0.25">
      <c r="A983" s="60" t="s">
        <v>228</v>
      </c>
      <c r="B983" s="61">
        <v>79.248000000000005</v>
      </c>
      <c r="C983" s="61">
        <v>-68.28</v>
      </c>
      <c r="D983" s="61">
        <v>-46.29</v>
      </c>
      <c r="E983" s="62" t="s">
        <v>462</v>
      </c>
      <c r="J983" s="60">
        <f t="shared" si="184"/>
        <v>-21.990000000000002</v>
      </c>
      <c r="N983" s="60">
        <f t="shared" si="185"/>
        <v>1.4750486066104991</v>
      </c>
      <c r="Q983" s="47">
        <f t="shared" si="187"/>
        <v>0.82337340313139984</v>
      </c>
    </row>
    <row r="984" spans="1:17" s="60" customFormat="1" x14ac:dyDescent="0.25">
      <c r="A984" s="60" t="s">
        <v>228</v>
      </c>
      <c r="B984" s="61">
        <v>51.816000000000003</v>
      </c>
      <c r="C984" s="61">
        <v>-60.05</v>
      </c>
      <c r="D984" s="61">
        <v>-41.24</v>
      </c>
      <c r="E984" s="62" t="s">
        <v>462</v>
      </c>
      <c r="J984" s="60">
        <f t="shared" si="184"/>
        <v>-18.809999999999995</v>
      </c>
      <c r="N984" s="60">
        <f t="shared" si="185"/>
        <v>1.4561105722599417</v>
      </c>
      <c r="Q984" s="47">
        <f t="shared" si="187"/>
        <v>0.82871046359566336</v>
      </c>
    </row>
    <row r="985" spans="1:17" s="60" customFormat="1" x14ac:dyDescent="0.25">
      <c r="A985" s="60" t="s">
        <v>228</v>
      </c>
      <c r="B985" s="61">
        <v>106.68</v>
      </c>
      <c r="C985" s="61">
        <v>-72.069999999999993</v>
      </c>
      <c r="D985" s="61">
        <v>-69.47</v>
      </c>
      <c r="E985" s="62" t="s">
        <v>478</v>
      </c>
      <c r="J985" s="60">
        <f t="shared" si="184"/>
        <v>-2.5999999999999943</v>
      </c>
      <c r="K985" s="60">
        <f t="shared" ref="K985:K1000" si="188">C985-E985</f>
        <v>-14.719999999999992</v>
      </c>
      <c r="N985" s="60">
        <f t="shared" si="185"/>
        <v>1.0374262271484094</v>
      </c>
      <c r="Q985" s="47">
        <f t="shared" si="187"/>
        <v>0.98179629394998791</v>
      </c>
    </row>
    <row r="986" spans="1:17" s="60" customFormat="1" x14ac:dyDescent="0.25">
      <c r="A986" s="60" t="s">
        <v>228</v>
      </c>
      <c r="B986" s="63"/>
      <c r="C986" s="61">
        <v>-68.239999999999995</v>
      </c>
      <c r="D986" s="61">
        <v>-62.96</v>
      </c>
      <c r="E986" s="62" t="s">
        <v>462</v>
      </c>
      <c r="J986" s="60">
        <f t="shared" si="184"/>
        <v>-5.279999999999994</v>
      </c>
      <c r="N986" s="60">
        <f t="shared" si="185"/>
        <v>1.0838627700127064</v>
      </c>
      <c r="Q986" s="47">
        <f t="shared" si="187"/>
        <v>0.96053423978082364</v>
      </c>
    </row>
    <row r="987" spans="1:17" s="60" customFormat="1" x14ac:dyDescent="0.25">
      <c r="A987" s="60" t="s">
        <v>228</v>
      </c>
      <c r="B987" s="61">
        <v>89.92</v>
      </c>
      <c r="C987" s="61">
        <v>-71.48</v>
      </c>
      <c r="D987" s="61">
        <v>-63.36</v>
      </c>
      <c r="E987" s="62" t="s">
        <v>462</v>
      </c>
      <c r="J987" s="60">
        <f t="shared" si="184"/>
        <v>-8.1200000000000045</v>
      </c>
      <c r="N987" s="60">
        <f t="shared" si="185"/>
        <v>1.1281565656565657</v>
      </c>
      <c r="Q987" s="47">
        <f t="shared" si="187"/>
        <v>0.94148913467479178</v>
      </c>
    </row>
    <row r="988" spans="1:17" s="60" customFormat="1" x14ac:dyDescent="0.25">
      <c r="A988" s="60" t="s">
        <v>228</v>
      </c>
      <c r="B988" s="63"/>
      <c r="C988" s="61">
        <v>-80.03</v>
      </c>
      <c r="D988" s="61">
        <v>-61.07</v>
      </c>
      <c r="E988" s="62" t="s">
        <v>462</v>
      </c>
      <c r="J988" s="60">
        <f t="shared" si="184"/>
        <v>-18.96</v>
      </c>
      <c r="N988" s="60">
        <f t="shared" si="185"/>
        <v>1.3104634026526936</v>
      </c>
      <c r="Q988" s="47">
        <f t="shared" si="187"/>
        <v>0.87354956452646026</v>
      </c>
    </row>
    <row r="989" spans="1:17" s="60" customFormat="1" x14ac:dyDescent="0.25">
      <c r="A989" s="60" t="s">
        <v>228</v>
      </c>
      <c r="B989" s="61">
        <v>60.35</v>
      </c>
      <c r="C989" s="61">
        <v>-76.3</v>
      </c>
      <c r="D989" s="61">
        <v>-46.18</v>
      </c>
      <c r="E989" s="62" t="s">
        <v>462</v>
      </c>
      <c r="J989" s="60">
        <f t="shared" si="184"/>
        <v>-30.119999999999997</v>
      </c>
      <c r="N989" s="60">
        <f t="shared" si="185"/>
        <v>1.6522304027717627</v>
      </c>
      <c r="Q989" s="47">
        <f t="shared" si="187"/>
        <v>0.77797330542767362</v>
      </c>
    </row>
    <row r="990" spans="1:17" s="60" customFormat="1" x14ac:dyDescent="0.25">
      <c r="A990" s="60" t="s">
        <v>228</v>
      </c>
      <c r="B990" s="63"/>
      <c r="C990" s="61">
        <v>-65.010000000000005</v>
      </c>
      <c r="D990" s="61">
        <v>-44.5</v>
      </c>
      <c r="E990" s="62" t="s">
        <v>462</v>
      </c>
      <c r="J990" s="60">
        <f t="shared" si="184"/>
        <v>-20.510000000000005</v>
      </c>
      <c r="N990" s="60">
        <f t="shared" si="185"/>
        <v>1.4608988764044946</v>
      </c>
      <c r="Q990" s="47">
        <f t="shared" si="187"/>
        <v>0.82735124063061594</v>
      </c>
    </row>
    <row r="991" spans="1:17" s="60" customFormat="1" x14ac:dyDescent="0.25">
      <c r="A991" s="60" t="s">
        <v>228</v>
      </c>
      <c r="B991" s="61">
        <v>97.54</v>
      </c>
      <c r="C991" s="61">
        <v>-67</v>
      </c>
      <c r="D991" s="61">
        <v>-46.72</v>
      </c>
      <c r="E991" s="62" t="s">
        <v>462</v>
      </c>
      <c r="J991" s="60">
        <f t="shared" si="184"/>
        <v>-20.28</v>
      </c>
      <c r="N991" s="60">
        <f t="shared" si="185"/>
        <v>1.4340753424657535</v>
      </c>
      <c r="Q991" s="47">
        <f t="shared" si="187"/>
        <v>0.83505295211490682</v>
      </c>
    </row>
    <row r="992" spans="1:17" s="60" customFormat="1" x14ac:dyDescent="0.25">
      <c r="A992" s="60" t="s">
        <v>228</v>
      </c>
      <c r="B992" s="61">
        <v>62.48</v>
      </c>
      <c r="C992" s="61">
        <v>-65</v>
      </c>
      <c r="D992" s="61">
        <v>-49.56</v>
      </c>
      <c r="E992" s="62" t="s">
        <v>462</v>
      </c>
      <c r="J992" s="60">
        <f t="shared" si="184"/>
        <v>-15.439999999999998</v>
      </c>
      <c r="N992" s="60">
        <f t="shared" si="185"/>
        <v>1.3115415657788538</v>
      </c>
      <c r="Q992" s="47">
        <f t="shared" si="187"/>
        <v>0.87319043653806616</v>
      </c>
    </row>
    <row r="993" spans="1:17" s="60" customFormat="1" x14ac:dyDescent="0.25">
      <c r="A993" s="60" t="s">
        <v>228</v>
      </c>
      <c r="B993" s="61">
        <v>48.77</v>
      </c>
      <c r="C993" s="61">
        <v>-68.989999999999995</v>
      </c>
      <c r="D993" s="61">
        <v>-47.92</v>
      </c>
      <c r="E993" s="62" t="s">
        <v>462</v>
      </c>
      <c r="J993" s="60">
        <f t="shared" si="184"/>
        <v>-21.069999999999993</v>
      </c>
      <c r="N993" s="60">
        <f t="shared" si="185"/>
        <v>1.4396911519198663</v>
      </c>
      <c r="Q993" s="47">
        <f t="shared" si="187"/>
        <v>0.83342271347506225</v>
      </c>
    </row>
    <row r="994" spans="1:17" s="60" customFormat="1" x14ac:dyDescent="0.25">
      <c r="A994" s="60" t="s">
        <v>228</v>
      </c>
      <c r="B994" s="61">
        <v>176.78</v>
      </c>
      <c r="C994" s="61">
        <v>-61.11</v>
      </c>
      <c r="D994" s="61">
        <v>-46.97</v>
      </c>
      <c r="E994" s="62" t="s">
        <v>462</v>
      </c>
      <c r="J994" s="60">
        <f t="shared" si="184"/>
        <v>-14.14</v>
      </c>
      <c r="N994" s="60">
        <f t="shared" si="185"/>
        <v>1.301043219076006</v>
      </c>
      <c r="Q994" s="47">
        <f t="shared" si="187"/>
        <v>0.87670632186584674</v>
      </c>
    </row>
    <row r="995" spans="1:17" s="60" customFormat="1" x14ac:dyDescent="0.25">
      <c r="A995" s="60" t="s">
        <v>228</v>
      </c>
      <c r="B995" s="61">
        <v>110.33759999999999</v>
      </c>
      <c r="C995" s="61">
        <v>-66.69</v>
      </c>
      <c r="D995" s="61">
        <v>-45.02</v>
      </c>
      <c r="E995" s="62" t="s">
        <v>462</v>
      </c>
      <c r="J995" s="60">
        <f t="shared" si="184"/>
        <v>-21.669999999999995</v>
      </c>
      <c r="N995" s="60">
        <f t="shared" si="185"/>
        <v>1.4813416259440246</v>
      </c>
      <c r="Q995" s="47">
        <f t="shared" si="187"/>
        <v>0.82162261878267862</v>
      </c>
    </row>
    <row r="996" spans="1:17" s="60" customFormat="1" x14ac:dyDescent="0.25">
      <c r="A996" s="60" t="s">
        <v>228</v>
      </c>
      <c r="B996" s="61">
        <v>65.53</v>
      </c>
      <c r="C996" s="61">
        <v>-77.150000000000006</v>
      </c>
      <c r="D996" s="61">
        <v>-53.56</v>
      </c>
      <c r="E996" s="62" t="s">
        <v>462</v>
      </c>
      <c r="J996" s="60">
        <f t="shared" si="184"/>
        <v>-23.590000000000003</v>
      </c>
      <c r="N996" s="60">
        <f t="shared" si="185"/>
        <v>1.4404406273338313</v>
      </c>
      <c r="Q996" s="47">
        <f t="shared" si="187"/>
        <v>0.83320586625042148</v>
      </c>
    </row>
    <row r="997" spans="1:17" s="60" customFormat="1" x14ac:dyDescent="0.25">
      <c r="A997" s="60" t="s">
        <v>228</v>
      </c>
      <c r="B997" s="61">
        <v>96.62</v>
      </c>
      <c r="C997" s="61">
        <v>-69.81</v>
      </c>
      <c r="D997" s="61">
        <v>-46.8</v>
      </c>
      <c r="E997" s="62" t="s">
        <v>462</v>
      </c>
      <c r="J997" s="60">
        <f t="shared" si="184"/>
        <v>-23.010000000000005</v>
      </c>
      <c r="N997" s="60">
        <f t="shared" si="185"/>
        <v>1.4916666666666667</v>
      </c>
      <c r="Q997" s="47">
        <f t="shared" si="187"/>
        <v>0.81877412114240267</v>
      </c>
    </row>
    <row r="998" spans="1:17" s="60" customFormat="1" x14ac:dyDescent="0.25">
      <c r="A998" s="60" t="s">
        <v>228</v>
      </c>
      <c r="B998" s="61">
        <v>91.44</v>
      </c>
      <c r="C998" s="61">
        <v>-61.08</v>
      </c>
      <c r="D998" s="61">
        <v>-47.72</v>
      </c>
      <c r="E998" s="62" t="s">
        <v>462</v>
      </c>
      <c r="J998" s="60">
        <f t="shared" si="184"/>
        <v>-13.36</v>
      </c>
      <c r="N998" s="60">
        <f t="shared" si="185"/>
        <v>1.2799664710813077</v>
      </c>
      <c r="Q998" s="47">
        <f t="shared" si="187"/>
        <v>0.88389505313921835</v>
      </c>
    </row>
    <row r="999" spans="1:17" s="60" customFormat="1" x14ac:dyDescent="0.25">
      <c r="A999" s="60" t="s">
        <v>228</v>
      </c>
      <c r="B999" s="61">
        <v>67.055999999999997</v>
      </c>
      <c r="C999" s="61">
        <v>-53.83</v>
      </c>
      <c r="D999" s="61">
        <v>-69.459999999999994</v>
      </c>
      <c r="E999" s="62" t="s">
        <v>479</v>
      </c>
      <c r="J999" s="60">
        <f t="shared" ref="J999:J1063" si="189">C999-D999</f>
        <v>15.629999999999995</v>
      </c>
      <c r="K999" s="60">
        <f t="shared" si="188"/>
        <v>-21.849999999999998</v>
      </c>
      <c r="N999" s="60">
        <f t="shared" ref="N999:N1063" si="190">C999/D999</f>
        <v>0.7749784048373165</v>
      </c>
      <c r="Q999" s="47">
        <f t="shared" si="187"/>
        <v>1.1359394949257942</v>
      </c>
    </row>
    <row r="1000" spans="1:17" s="60" customFormat="1" x14ac:dyDescent="0.25">
      <c r="A1000" s="60" t="s">
        <v>228</v>
      </c>
      <c r="B1000" s="61">
        <v>59.45</v>
      </c>
      <c r="C1000" s="61">
        <v>-39.99</v>
      </c>
      <c r="D1000" s="61">
        <v>-49.15</v>
      </c>
      <c r="E1000" s="62" t="s">
        <v>480</v>
      </c>
      <c r="J1000" s="60">
        <f t="shared" si="189"/>
        <v>9.1599999999999966</v>
      </c>
      <c r="K1000" s="60">
        <f t="shared" si="188"/>
        <v>-17.670000000000002</v>
      </c>
      <c r="N1000" s="60">
        <f t="shared" si="190"/>
        <v>0.8136317395727366</v>
      </c>
      <c r="Q1000" s="47">
        <f t="shared" si="187"/>
        <v>1.1086285511008991</v>
      </c>
    </row>
    <row r="1001" spans="1:17" s="60" customFormat="1" x14ac:dyDescent="0.25">
      <c r="A1001" s="60" t="s">
        <v>228</v>
      </c>
      <c r="B1001" s="61">
        <v>73.150000000000006</v>
      </c>
      <c r="C1001" s="61">
        <v>-64.8</v>
      </c>
      <c r="D1001" s="61">
        <v>-44.29</v>
      </c>
      <c r="E1001" s="62" t="s">
        <v>462</v>
      </c>
      <c r="J1001" s="60">
        <f t="shared" si="189"/>
        <v>-20.509999999999998</v>
      </c>
      <c r="N1001" s="60">
        <f t="shared" si="190"/>
        <v>1.4630842176563559</v>
      </c>
      <c r="Q1001" s="47">
        <f t="shared" si="187"/>
        <v>0.82673312158216306</v>
      </c>
    </row>
    <row r="1002" spans="1:17" s="60" customFormat="1" x14ac:dyDescent="0.25">
      <c r="A1002" s="60" t="s">
        <v>228</v>
      </c>
      <c r="B1002" s="61">
        <v>65</v>
      </c>
      <c r="C1002" s="61">
        <v>-72.08</v>
      </c>
      <c r="D1002" s="61">
        <v>-61.26</v>
      </c>
      <c r="E1002" s="62" t="s">
        <v>462</v>
      </c>
      <c r="J1002" s="60">
        <f t="shared" si="189"/>
        <v>-10.82</v>
      </c>
      <c r="N1002" s="60">
        <f t="shared" si="190"/>
        <v>1.1766242246163892</v>
      </c>
      <c r="Q1002" s="47">
        <f t="shared" si="187"/>
        <v>0.92189425218332777</v>
      </c>
    </row>
    <row r="1003" spans="1:17" s="60" customFormat="1" x14ac:dyDescent="0.25">
      <c r="A1003" s="60" t="s">
        <v>228</v>
      </c>
      <c r="B1003" s="61">
        <v>45.72</v>
      </c>
      <c r="C1003" s="61">
        <v>-71.819999999999993</v>
      </c>
      <c r="D1003" s="61">
        <v>-47.35</v>
      </c>
      <c r="E1003" s="62" t="s">
        <v>462</v>
      </c>
      <c r="J1003" s="60">
        <f t="shared" si="189"/>
        <v>-24.469999999999992</v>
      </c>
      <c r="N1003" s="60">
        <f t="shared" si="190"/>
        <v>1.5167898627243925</v>
      </c>
      <c r="Q1003" s="47">
        <f t="shared" si="187"/>
        <v>0.81196496639665916</v>
      </c>
    </row>
    <row r="1004" spans="1:17" s="60" customFormat="1" x14ac:dyDescent="0.25">
      <c r="A1004" s="60" t="s">
        <v>228</v>
      </c>
      <c r="B1004" s="61">
        <v>85.34</v>
      </c>
      <c r="C1004" s="61">
        <v>-63.08</v>
      </c>
      <c r="D1004" s="61">
        <v>-42.93</v>
      </c>
      <c r="E1004" s="62" t="s">
        <v>462</v>
      </c>
      <c r="J1004" s="60">
        <f t="shared" si="189"/>
        <v>-20.149999999999999</v>
      </c>
      <c r="N1004" s="60">
        <f t="shared" si="190"/>
        <v>1.4693687398089914</v>
      </c>
      <c r="Q1004" s="47">
        <f t="shared" si="187"/>
        <v>0.82496324931115206</v>
      </c>
    </row>
    <row r="1005" spans="1:17" s="60" customFormat="1" x14ac:dyDescent="0.25">
      <c r="A1005" s="60" t="s">
        <v>228</v>
      </c>
      <c r="B1005" s="63"/>
      <c r="C1005" s="61">
        <v>-62.9</v>
      </c>
      <c r="D1005" s="61">
        <v>-51.47</v>
      </c>
      <c r="E1005" s="62" t="s">
        <v>462</v>
      </c>
      <c r="J1005" s="60">
        <f t="shared" si="189"/>
        <v>-11.43</v>
      </c>
      <c r="N1005" s="60">
        <f t="shared" si="190"/>
        <v>1.2220711093841072</v>
      </c>
      <c r="Q1005" s="47">
        <f t="shared" si="187"/>
        <v>0.90458995620735483</v>
      </c>
    </row>
    <row r="1006" spans="1:17" s="60" customFormat="1" x14ac:dyDescent="0.25">
      <c r="A1006" s="60" t="s">
        <v>228</v>
      </c>
      <c r="B1006" s="61">
        <v>109.73</v>
      </c>
      <c r="C1006" s="61">
        <v>-54.01</v>
      </c>
      <c r="D1006" s="61">
        <v>-49.62</v>
      </c>
      <c r="E1006" s="62" t="s">
        <v>462</v>
      </c>
      <c r="J1006" s="60">
        <f t="shared" si="189"/>
        <v>-4.3900000000000006</v>
      </c>
      <c r="N1006" s="60">
        <f t="shared" si="190"/>
        <v>1.088472390165256</v>
      </c>
      <c r="Q1006" s="47">
        <f t="shared" si="187"/>
        <v>0.9584981772470752</v>
      </c>
    </row>
    <row r="1007" spans="1:17" s="60" customFormat="1" x14ac:dyDescent="0.25">
      <c r="A1007" s="60" t="s">
        <v>228</v>
      </c>
      <c r="B1007" s="61">
        <v>55.47</v>
      </c>
      <c r="C1007" s="61">
        <v>-58.88</v>
      </c>
      <c r="D1007" s="61">
        <v>-47.69</v>
      </c>
      <c r="E1007" s="62" t="s">
        <v>462</v>
      </c>
      <c r="J1007" s="60">
        <f t="shared" si="189"/>
        <v>-11.190000000000005</v>
      </c>
      <c r="N1007" s="60">
        <f t="shared" si="190"/>
        <v>1.2346403858251207</v>
      </c>
      <c r="Q1007" s="47">
        <f t="shared" si="187"/>
        <v>0.89997358053010301</v>
      </c>
    </row>
    <row r="1008" spans="1:17" s="60" customFormat="1" x14ac:dyDescent="0.25">
      <c r="A1008" s="60" t="s">
        <v>228</v>
      </c>
      <c r="B1008" s="61">
        <v>121.92</v>
      </c>
      <c r="C1008" s="61">
        <v>-63.81</v>
      </c>
      <c r="D1008" s="61">
        <v>-49.32</v>
      </c>
      <c r="E1008" s="62" t="s">
        <v>462</v>
      </c>
      <c r="J1008" s="60">
        <f t="shared" si="189"/>
        <v>-14.490000000000002</v>
      </c>
      <c r="N1008" s="60">
        <f t="shared" si="190"/>
        <v>1.2937956204379562</v>
      </c>
      <c r="Q1008" s="47">
        <f t="shared" si="187"/>
        <v>0.8791584641448742</v>
      </c>
    </row>
    <row r="1009" spans="1:17" s="60" customFormat="1" x14ac:dyDescent="0.25">
      <c r="A1009" s="60" t="s">
        <v>228</v>
      </c>
      <c r="B1009" s="61">
        <v>54.86</v>
      </c>
      <c r="C1009" s="61">
        <v>-62.33</v>
      </c>
      <c r="D1009" s="61">
        <v>-49.02</v>
      </c>
      <c r="E1009" s="62" t="s">
        <v>462</v>
      </c>
      <c r="J1009" s="60">
        <f t="shared" si="189"/>
        <v>-13.309999999999995</v>
      </c>
      <c r="N1009" s="60">
        <f t="shared" si="190"/>
        <v>1.2715218278253773</v>
      </c>
      <c r="Q1009" s="47">
        <f t="shared" si="187"/>
        <v>0.88682533169701205</v>
      </c>
    </row>
    <row r="1010" spans="1:17" s="60" customFormat="1" x14ac:dyDescent="0.25">
      <c r="A1010" s="60" t="s">
        <v>228</v>
      </c>
      <c r="B1010" s="61">
        <v>74</v>
      </c>
      <c r="C1010" s="61">
        <v>-77.510000000000005</v>
      </c>
      <c r="D1010" s="61">
        <v>-52.2</v>
      </c>
      <c r="E1010" s="62" t="s">
        <v>462</v>
      </c>
      <c r="J1010" s="60">
        <f t="shared" si="189"/>
        <v>-25.310000000000002</v>
      </c>
      <c r="N1010" s="60">
        <f t="shared" si="190"/>
        <v>1.4848659003831417</v>
      </c>
      <c r="Q1010" s="47">
        <f t="shared" si="187"/>
        <v>0.82064699404808017</v>
      </c>
    </row>
    <row r="1011" spans="1:17" s="60" customFormat="1" x14ac:dyDescent="0.25">
      <c r="A1011" s="60" t="s">
        <v>228</v>
      </c>
      <c r="B1011" s="61">
        <v>39.86</v>
      </c>
      <c r="C1011" s="61">
        <v>-70.09</v>
      </c>
      <c r="D1011" s="61">
        <v>-50.13</v>
      </c>
      <c r="E1011" s="62" t="s">
        <v>462</v>
      </c>
      <c r="J1011" s="60">
        <f t="shared" si="189"/>
        <v>-19.96</v>
      </c>
      <c r="N1011" s="60">
        <f t="shared" si="190"/>
        <v>1.3981647715938559</v>
      </c>
      <c r="Q1011" s="47">
        <f t="shared" si="187"/>
        <v>0.84570874676137442</v>
      </c>
    </row>
    <row r="1012" spans="1:17" s="60" customFormat="1" x14ac:dyDescent="0.25">
      <c r="A1012" s="60" t="s">
        <v>228</v>
      </c>
      <c r="B1012" s="61">
        <v>76.2</v>
      </c>
      <c r="C1012" s="61">
        <v>-62.29</v>
      </c>
      <c r="D1012" s="61">
        <v>-49.28</v>
      </c>
      <c r="E1012" s="62" t="s">
        <v>462</v>
      </c>
      <c r="J1012" s="60">
        <f t="shared" si="189"/>
        <v>-13.009999999999998</v>
      </c>
      <c r="N1012" s="60">
        <f t="shared" si="190"/>
        <v>1.2640016233766234</v>
      </c>
      <c r="Q1012" s="47">
        <f t="shared" si="187"/>
        <v>0.88945951253224487</v>
      </c>
    </row>
    <row r="1013" spans="1:17" s="60" customFormat="1" x14ac:dyDescent="0.25">
      <c r="A1013" s="60" t="s">
        <v>228</v>
      </c>
      <c r="B1013" s="61">
        <v>122</v>
      </c>
      <c r="C1013" s="61">
        <v>-63.34</v>
      </c>
      <c r="D1013" s="61">
        <v>-58.58</v>
      </c>
      <c r="E1013" s="62" t="s">
        <v>462</v>
      </c>
      <c r="J1013" s="60">
        <f t="shared" si="189"/>
        <v>-4.7600000000000051</v>
      </c>
      <c r="N1013" s="60">
        <f t="shared" si="190"/>
        <v>1.0812564015022192</v>
      </c>
      <c r="Q1013" s="47">
        <f t="shared" si="187"/>
        <v>0.96169122684352892</v>
      </c>
    </row>
    <row r="1014" spans="1:17" s="60" customFormat="1" x14ac:dyDescent="0.25">
      <c r="A1014" s="60" t="s">
        <v>228</v>
      </c>
      <c r="B1014" s="61">
        <v>56.69</v>
      </c>
      <c r="C1014" s="61">
        <v>-63.64</v>
      </c>
      <c r="D1014" s="61">
        <v>-50.23</v>
      </c>
      <c r="E1014" s="62" t="s">
        <v>462</v>
      </c>
      <c r="J1014" s="60">
        <f t="shared" si="189"/>
        <v>-13.410000000000004</v>
      </c>
      <c r="N1014" s="60">
        <f t="shared" si="190"/>
        <v>1.2669719291260204</v>
      </c>
      <c r="Q1014" s="47">
        <f t="shared" si="187"/>
        <v>0.88841627040257853</v>
      </c>
    </row>
    <row r="1015" spans="1:17" s="60" customFormat="1" x14ac:dyDescent="0.25">
      <c r="A1015" s="60" t="s">
        <v>228</v>
      </c>
      <c r="B1015" s="61">
        <v>182.92</v>
      </c>
      <c r="C1015" s="61">
        <v>-74.77</v>
      </c>
      <c r="D1015" s="61">
        <v>-59.08</v>
      </c>
      <c r="E1015" s="62" t="s">
        <v>462</v>
      </c>
      <c r="J1015" s="60">
        <f t="shared" si="189"/>
        <v>-15.689999999999998</v>
      </c>
      <c r="N1015" s="60">
        <f t="shared" si="190"/>
        <v>1.2655721056194988</v>
      </c>
      <c r="Q1015" s="47">
        <f t="shared" si="187"/>
        <v>0.88890746417813726</v>
      </c>
    </row>
    <row r="1016" spans="1:17" s="60" customFormat="1" x14ac:dyDescent="0.25">
      <c r="A1016" s="60" t="s">
        <v>228</v>
      </c>
      <c r="B1016" s="61">
        <v>65.53</v>
      </c>
      <c r="C1016" s="61">
        <v>-67.900000000000006</v>
      </c>
      <c r="D1016" s="61">
        <v>-47.3</v>
      </c>
      <c r="E1016" s="62" t="s">
        <v>462</v>
      </c>
      <c r="J1016" s="60">
        <f t="shared" si="189"/>
        <v>-20.600000000000009</v>
      </c>
      <c r="N1016" s="60">
        <f t="shared" si="190"/>
        <v>1.4355179704016916</v>
      </c>
      <c r="Q1016" s="47">
        <f t="shared" si="187"/>
        <v>0.83463325220412254</v>
      </c>
    </row>
    <row r="1017" spans="1:17" s="60" customFormat="1" x14ac:dyDescent="0.25">
      <c r="A1017" s="60" t="s">
        <v>228</v>
      </c>
      <c r="B1017" s="61">
        <v>77.72</v>
      </c>
      <c r="C1017" s="61">
        <v>-63.5</v>
      </c>
      <c r="D1017" s="61">
        <v>-46.4</v>
      </c>
      <c r="E1017" s="62" t="s">
        <v>462</v>
      </c>
      <c r="J1017" s="60">
        <f t="shared" si="189"/>
        <v>-17.100000000000001</v>
      </c>
      <c r="N1017" s="60">
        <f t="shared" si="190"/>
        <v>1.3685344827586208</v>
      </c>
      <c r="Q1017" s="47">
        <f t="shared" si="187"/>
        <v>0.85481498665929045</v>
      </c>
    </row>
    <row r="1018" spans="1:17" s="60" customFormat="1" x14ac:dyDescent="0.25">
      <c r="A1018" s="60" t="s">
        <v>228</v>
      </c>
      <c r="B1018" s="63"/>
      <c r="C1018" s="61">
        <v>-43.4</v>
      </c>
      <c r="D1018" s="61">
        <v>-39.4</v>
      </c>
      <c r="E1018" s="62" t="s">
        <v>462</v>
      </c>
      <c r="J1018" s="60">
        <f t="shared" si="189"/>
        <v>-4</v>
      </c>
      <c r="N1018" s="60">
        <f t="shared" si="190"/>
        <v>1.101522842639594</v>
      </c>
      <c r="Q1018" s="47">
        <f t="shared" si="187"/>
        <v>0.95280328577439766</v>
      </c>
    </row>
    <row r="1019" spans="1:17" s="60" customFormat="1" x14ac:dyDescent="0.25">
      <c r="A1019" s="60" t="s">
        <v>228</v>
      </c>
      <c r="B1019" s="63"/>
      <c r="C1019" s="61">
        <v>-69.5</v>
      </c>
      <c r="D1019" s="61">
        <v>-47.2</v>
      </c>
      <c r="E1019" s="62" t="s">
        <v>462</v>
      </c>
      <c r="J1019" s="60">
        <f t="shared" si="189"/>
        <v>-22.299999999999997</v>
      </c>
      <c r="N1019" s="60">
        <f t="shared" si="190"/>
        <v>1.472457627118644</v>
      </c>
      <c r="Q1019" s="47">
        <f t="shared" si="187"/>
        <v>0.82409750069241328</v>
      </c>
    </row>
    <row r="1020" spans="1:17" s="60" customFormat="1" x14ac:dyDescent="0.25">
      <c r="A1020" s="60" t="s">
        <v>228</v>
      </c>
      <c r="B1020" s="63"/>
      <c r="C1020" s="61">
        <v>-70.599999999999994</v>
      </c>
      <c r="D1020" s="61">
        <v>-47</v>
      </c>
      <c r="E1020" s="62" t="s">
        <v>462</v>
      </c>
      <c r="J1020" s="60">
        <f t="shared" si="189"/>
        <v>-23.599999999999994</v>
      </c>
      <c r="N1020" s="60">
        <f t="shared" si="190"/>
        <v>1.5021276595744679</v>
      </c>
      <c r="Q1020" s="47">
        <f t="shared" si="187"/>
        <v>0.81591812064900204</v>
      </c>
    </row>
    <row r="1021" spans="1:17" s="60" customFormat="1" x14ac:dyDescent="0.25">
      <c r="A1021" s="60" t="s">
        <v>228</v>
      </c>
      <c r="B1021" s="61">
        <v>109.73</v>
      </c>
      <c r="C1021" s="61">
        <v>-74.3</v>
      </c>
      <c r="D1021" s="61">
        <v>-49.6</v>
      </c>
      <c r="E1021" s="62" t="s">
        <v>462</v>
      </c>
      <c r="J1021" s="60">
        <f t="shared" si="189"/>
        <v>-24.699999999999996</v>
      </c>
      <c r="N1021" s="60">
        <f t="shared" si="190"/>
        <v>1.4979838709677418</v>
      </c>
      <c r="Q1021" s="47">
        <f t="shared" si="187"/>
        <v>0.81704585551452313</v>
      </c>
    </row>
    <row r="1022" spans="1:17" s="60" customFormat="1" x14ac:dyDescent="0.25">
      <c r="A1022" s="60" t="s">
        <v>228</v>
      </c>
      <c r="B1022" s="61">
        <v>60.96</v>
      </c>
      <c r="C1022" s="61">
        <v>-69.400000000000006</v>
      </c>
      <c r="D1022" s="61">
        <v>-48.8</v>
      </c>
      <c r="E1022" s="62" t="s">
        <v>462</v>
      </c>
      <c r="J1022" s="60">
        <f t="shared" si="189"/>
        <v>-20.600000000000009</v>
      </c>
      <c r="N1022" s="60">
        <f t="shared" si="190"/>
        <v>1.4221311475409839</v>
      </c>
      <c r="Q1022" s="47">
        <f t="shared" si="187"/>
        <v>0.8385523411322896</v>
      </c>
    </row>
    <row r="1023" spans="1:17" s="60" customFormat="1" x14ac:dyDescent="0.25">
      <c r="A1023" s="60" t="s">
        <v>228</v>
      </c>
      <c r="B1023" s="61">
        <v>79.239999999999995</v>
      </c>
      <c r="C1023" s="61">
        <v>-70.5</v>
      </c>
      <c r="D1023" s="61">
        <v>-51.2</v>
      </c>
      <c r="E1023" s="62" t="s">
        <v>462</v>
      </c>
      <c r="J1023" s="60">
        <f t="shared" si="189"/>
        <v>-19.299999999999997</v>
      </c>
      <c r="N1023" s="60">
        <f t="shared" si="190"/>
        <v>1.376953125</v>
      </c>
      <c r="Q1023" s="47">
        <f t="shared" si="187"/>
        <v>0.85219782606609196</v>
      </c>
    </row>
    <row r="1024" spans="1:17" s="60" customFormat="1" x14ac:dyDescent="0.25">
      <c r="A1024" s="60" t="s">
        <v>228</v>
      </c>
      <c r="B1024" s="61">
        <v>192</v>
      </c>
      <c r="C1024" s="61">
        <v>-64.61</v>
      </c>
      <c r="D1024" s="61">
        <v>-43.61</v>
      </c>
      <c r="E1024" s="62" t="s">
        <v>462</v>
      </c>
      <c r="J1024" s="60">
        <f t="shared" si="189"/>
        <v>-21</v>
      </c>
      <c r="N1024" s="60">
        <f t="shared" si="190"/>
        <v>1.4815409309791332</v>
      </c>
      <c r="Q1024" s="47">
        <f t="shared" si="187"/>
        <v>0.82156735232696176</v>
      </c>
    </row>
    <row r="1025" spans="1:17" s="60" customFormat="1" x14ac:dyDescent="0.25">
      <c r="A1025" s="60" t="s">
        <v>228</v>
      </c>
      <c r="B1025" s="61">
        <v>54.86</v>
      </c>
      <c r="C1025" s="61">
        <v>-71.599999999999994</v>
      </c>
      <c r="D1025" s="61">
        <v>-44.1</v>
      </c>
      <c r="E1025" s="62" t="s">
        <v>462</v>
      </c>
      <c r="J1025" s="60">
        <f t="shared" si="189"/>
        <v>-27.499999999999993</v>
      </c>
      <c r="N1025" s="60">
        <f t="shared" si="190"/>
        <v>1.6235827664399092</v>
      </c>
      <c r="Q1025" s="47">
        <f t="shared" si="187"/>
        <v>0.78480684738953266</v>
      </c>
    </row>
    <row r="1026" spans="1:17" s="60" customFormat="1" x14ac:dyDescent="0.25">
      <c r="A1026" s="60" t="s">
        <v>228</v>
      </c>
      <c r="B1026" s="61">
        <v>85.34</v>
      </c>
      <c r="C1026" s="61">
        <v>-70.8</v>
      </c>
      <c r="D1026" s="61">
        <v>-50.1</v>
      </c>
      <c r="E1026" s="62" t="s">
        <v>462</v>
      </c>
      <c r="J1026" s="60">
        <f t="shared" si="189"/>
        <v>-20.699999999999996</v>
      </c>
      <c r="N1026" s="60">
        <f t="shared" si="190"/>
        <v>1.4131736526946106</v>
      </c>
      <c r="Q1026" s="47">
        <f t="shared" si="187"/>
        <v>0.84120575285958887</v>
      </c>
    </row>
    <row r="1027" spans="1:17" s="60" customFormat="1" x14ac:dyDescent="0.25">
      <c r="A1027" s="60" t="s">
        <v>228</v>
      </c>
      <c r="B1027" s="61">
        <v>73.150000000000006</v>
      </c>
      <c r="C1027" s="61">
        <v>-65.599999999999994</v>
      </c>
      <c r="D1027" s="61">
        <v>-46.9</v>
      </c>
      <c r="E1027" s="62" t="s">
        <v>462</v>
      </c>
      <c r="J1027" s="60">
        <f t="shared" si="189"/>
        <v>-18.699999999999996</v>
      </c>
      <c r="N1027" s="60">
        <f t="shared" si="190"/>
        <v>1.3987206823027718</v>
      </c>
      <c r="Q1027" s="47">
        <f t="shared" si="187"/>
        <v>0.84554066986174237</v>
      </c>
    </row>
    <row r="1028" spans="1:17" s="60" customFormat="1" x14ac:dyDescent="0.25">
      <c r="A1028" s="60" t="s">
        <v>228</v>
      </c>
      <c r="B1028" s="61">
        <v>55</v>
      </c>
      <c r="C1028" s="61">
        <v>-63.9</v>
      </c>
      <c r="D1028" s="61">
        <v>-46</v>
      </c>
      <c r="E1028" s="62" t="s">
        <v>462</v>
      </c>
      <c r="J1028" s="60">
        <f t="shared" si="189"/>
        <v>-17.899999999999999</v>
      </c>
      <c r="N1028" s="60">
        <f t="shared" si="190"/>
        <v>1.3891304347826086</v>
      </c>
      <c r="Q1028" s="47">
        <f t="shared" si="187"/>
        <v>0.84845436199117197</v>
      </c>
    </row>
    <row r="1029" spans="1:17" s="60" customFormat="1" x14ac:dyDescent="0.25">
      <c r="A1029" s="60" t="s">
        <v>228</v>
      </c>
      <c r="B1029" s="63"/>
      <c r="C1029" s="61">
        <v>-65.8</v>
      </c>
      <c r="D1029" s="61">
        <v>-48.5</v>
      </c>
      <c r="E1029" s="62" t="s">
        <v>462</v>
      </c>
      <c r="J1029" s="60">
        <f t="shared" si="189"/>
        <v>-17.299999999999997</v>
      </c>
      <c r="N1029" s="60">
        <f t="shared" si="190"/>
        <v>1.3567010309278349</v>
      </c>
      <c r="Q1029" s="47">
        <f t="shared" si="187"/>
        <v>0.85853483730673441</v>
      </c>
    </row>
    <row r="1030" spans="1:17" s="60" customFormat="1" x14ac:dyDescent="0.25">
      <c r="A1030" s="60" t="s">
        <v>228</v>
      </c>
      <c r="B1030" s="61">
        <v>73.150000000000006</v>
      </c>
      <c r="C1030" s="61">
        <v>-67.5</v>
      </c>
      <c r="D1030" s="61">
        <v>-49.8</v>
      </c>
      <c r="E1030" s="62" t="s">
        <v>462</v>
      </c>
      <c r="J1030" s="60">
        <f t="shared" si="189"/>
        <v>-17.700000000000003</v>
      </c>
      <c r="N1030" s="60">
        <f t="shared" si="190"/>
        <v>1.3554216867469879</v>
      </c>
      <c r="Q1030" s="47">
        <f t="shared" si="187"/>
        <v>0.85893991511500833</v>
      </c>
    </row>
    <row r="1031" spans="1:17" s="60" customFormat="1" x14ac:dyDescent="0.25">
      <c r="A1031" s="60" t="s">
        <v>228</v>
      </c>
      <c r="B1031" s="63"/>
      <c r="C1031" s="61">
        <v>-73.3</v>
      </c>
      <c r="D1031" s="61">
        <v>-45.1</v>
      </c>
      <c r="E1031" s="62" t="s">
        <v>462</v>
      </c>
      <c r="J1031" s="60">
        <f t="shared" si="189"/>
        <v>-28.199999999999996</v>
      </c>
      <c r="N1031" s="60">
        <f t="shared" si="190"/>
        <v>1.6252771618625277</v>
      </c>
      <c r="Q1031" s="47">
        <f t="shared" si="187"/>
        <v>0.78439764952378888</v>
      </c>
    </row>
    <row r="1032" spans="1:17" s="60" customFormat="1" x14ac:dyDescent="0.25">
      <c r="A1032" s="60" t="s">
        <v>228</v>
      </c>
      <c r="B1032" s="63"/>
      <c r="C1032" s="61">
        <v>-72.2</v>
      </c>
      <c r="D1032" s="61">
        <v>-45</v>
      </c>
      <c r="E1032" s="62" t="s">
        <v>462</v>
      </c>
      <c r="J1032" s="60">
        <f t="shared" si="189"/>
        <v>-27.200000000000003</v>
      </c>
      <c r="N1032" s="60">
        <f t="shared" si="190"/>
        <v>1.6044444444444446</v>
      </c>
      <c r="Q1032" s="47">
        <f t="shared" si="187"/>
        <v>0.78947368421052633</v>
      </c>
    </row>
    <row r="1033" spans="1:17" s="60" customFormat="1" x14ac:dyDescent="0.25">
      <c r="A1033" s="60" t="s">
        <v>228</v>
      </c>
      <c r="B1033" s="61">
        <v>48.77</v>
      </c>
      <c r="C1033" s="61">
        <v>-49.2</v>
      </c>
      <c r="D1033" s="61">
        <v>-41.3</v>
      </c>
      <c r="E1033" s="62" t="s">
        <v>462</v>
      </c>
      <c r="J1033" s="60">
        <f t="shared" si="189"/>
        <v>-7.9000000000000057</v>
      </c>
      <c r="N1033" s="60">
        <f t="shared" si="190"/>
        <v>1.1912832929782085</v>
      </c>
      <c r="Q1033" s="47">
        <f t="shared" si="187"/>
        <v>0.91620461377846329</v>
      </c>
    </row>
    <row r="1034" spans="1:17" s="60" customFormat="1" x14ac:dyDescent="0.25">
      <c r="A1034" s="60" t="s">
        <v>228</v>
      </c>
      <c r="B1034" s="61">
        <v>91.44</v>
      </c>
      <c r="C1034" s="61">
        <v>-69.8</v>
      </c>
      <c r="D1034" s="61">
        <v>-46.7</v>
      </c>
      <c r="E1034" s="62" t="s">
        <v>462</v>
      </c>
      <c r="J1034" s="60">
        <f t="shared" si="189"/>
        <v>-23.099999999999994</v>
      </c>
      <c r="N1034" s="60">
        <f t="shared" si="190"/>
        <v>1.4946466809421839</v>
      </c>
      <c r="Q1034" s="47">
        <f t="shared" si="187"/>
        <v>0.81795748132818313</v>
      </c>
    </row>
    <row r="1035" spans="1:17" s="60" customFormat="1" x14ac:dyDescent="0.25">
      <c r="A1035" s="60" t="s">
        <v>228</v>
      </c>
      <c r="B1035" s="61">
        <v>54.86</v>
      </c>
      <c r="C1035" s="61">
        <v>-64.8</v>
      </c>
      <c r="D1035" s="61">
        <v>-45.6</v>
      </c>
      <c r="E1035" s="62" t="s">
        <v>462</v>
      </c>
      <c r="J1035" s="60">
        <f t="shared" si="189"/>
        <v>-19.199999999999996</v>
      </c>
      <c r="N1035" s="60">
        <f t="shared" si="190"/>
        <v>1.4210526315789473</v>
      </c>
      <c r="Q1035" s="47">
        <f t="shared" ref="Q1035:Q1093" si="191">SQRT(D1035/C1035)</f>
        <v>0.83887049280786108</v>
      </c>
    </row>
    <row r="1036" spans="1:17" s="60" customFormat="1" x14ac:dyDescent="0.25">
      <c r="A1036" s="60" t="s">
        <v>228</v>
      </c>
      <c r="B1036" s="61">
        <v>77.72</v>
      </c>
      <c r="C1036" s="61">
        <v>-71.900000000000006</v>
      </c>
      <c r="D1036" s="61">
        <v>-46.1</v>
      </c>
      <c r="E1036" s="62" t="s">
        <v>462</v>
      </c>
      <c r="J1036" s="60">
        <f t="shared" si="189"/>
        <v>-25.800000000000004</v>
      </c>
      <c r="N1036" s="60">
        <f t="shared" si="190"/>
        <v>1.559652928416486</v>
      </c>
      <c r="Q1036" s="47">
        <f t="shared" si="191"/>
        <v>0.8007298478829683</v>
      </c>
    </row>
    <row r="1037" spans="1:17" s="60" customFormat="1" x14ac:dyDescent="0.25">
      <c r="A1037" s="60" t="s">
        <v>228</v>
      </c>
      <c r="B1037" s="61">
        <v>67</v>
      </c>
      <c r="C1037" s="61">
        <v>-68.27</v>
      </c>
      <c r="D1037" s="61">
        <v>-47.86</v>
      </c>
      <c r="E1037" s="62" t="s">
        <v>462</v>
      </c>
      <c r="J1037" s="60">
        <f t="shared" si="189"/>
        <v>-20.409999999999997</v>
      </c>
      <c r="N1037" s="60">
        <f t="shared" si="190"/>
        <v>1.4264521521103217</v>
      </c>
      <c r="Q1037" s="47">
        <f t="shared" si="191"/>
        <v>0.83728130773463605</v>
      </c>
    </row>
    <row r="1038" spans="1:17" s="60" customFormat="1" x14ac:dyDescent="0.25">
      <c r="A1038" s="60" t="s">
        <v>228</v>
      </c>
      <c r="B1038" s="61">
        <v>53.34</v>
      </c>
      <c r="C1038" s="61">
        <v>-71.099999999999994</v>
      </c>
      <c r="D1038" s="61">
        <v>-46.5</v>
      </c>
      <c r="E1038" s="62" t="s">
        <v>462</v>
      </c>
      <c r="J1038" s="60">
        <f t="shared" si="189"/>
        <v>-24.599999999999994</v>
      </c>
      <c r="N1038" s="60">
        <f t="shared" si="190"/>
        <v>1.5290322580645159</v>
      </c>
      <c r="Q1038" s="47">
        <f t="shared" si="191"/>
        <v>0.80870788225326784</v>
      </c>
    </row>
    <row r="1039" spans="1:17" s="60" customFormat="1" x14ac:dyDescent="0.25">
      <c r="A1039" s="60" t="s">
        <v>228</v>
      </c>
      <c r="B1039" s="61">
        <v>59.44</v>
      </c>
      <c r="C1039" s="61">
        <v>-74.900000000000006</v>
      </c>
      <c r="D1039" s="61">
        <v>-46.8</v>
      </c>
      <c r="E1039" s="62" t="s">
        <v>462</v>
      </c>
      <c r="J1039" s="60">
        <f t="shared" si="189"/>
        <v>-28.100000000000009</v>
      </c>
      <c r="N1039" s="60">
        <f t="shared" si="190"/>
        <v>1.6004273504273507</v>
      </c>
      <c r="Q1039" s="47">
        <f t="shared" si="191"/>
        <v>0.79046385800643615</v>
      </c>
    </row>
    <row r="1040" spans="1:17" s="60" customFormat="1" x14ac:dyDescent="0.25">
      <c r="A1040" s="60" t="s">
        <v>228</v>
      </c>
      <c r="B1040" s="61">
        <v>50.3</v>
      </c>
      <c r="C1040" s="61">
        <v>-75.95</v>
      </c>
      <c r="D1040" s="61">
        <v>-53.31</v>
      </c>
      <c r="E1040" s="62" t="s">
        <v>481</v>
      </c>
      <c r="J1040" s="60">
        <f t="shared" si="189"/>
        <v>-22.64</v>
      </c>
      <c r="K1040" s="60">
        <f t="shared" ref="K1040:K1061" si="192">C1040-E1040</f>
        <v>-75.95</v>
      </c>
      <c r="N1040" s="60">
        <f t="shared" si="190"/>
        <v>1.4246858000375164</v>
      </c>
      <c r="Q1040" s="47">
        <f t="shared" si="191"/>
        <v>0.83780018546015911</v>
      </c>
    </row>
    <row r="1041" spans="1:17" s="60" customFormat="1" x14ac:dyDescent="0.25">
      <c r="A1041" s="60" t="s">
        <v>228</v>
      </c>
      <c r="B1041" s="63"/>
      <c r="C1041" s="61">
        <v>-73.7</v>
      </c>
      <c r="D1041" s="61">
        <v>-48.5</v>
      </c>
      <c r="E1041" s="62" t="s">
        <v>462</v>
      </c>
      <c r="J1041" s="60">
        <f t="shared" si="189"/>
        <v>-25.200000000000003</v>
      </c>
      <c r="N1041" s="60">
        <f t="shared" si="190"/>
        <v>1.5195876288659795</v>
      </c>
      <c r="Q1041" s="47">
        <f t="shared" si="191"/>
        <v>0.81121715342660783</v>
      </c>
    </row>
    <row r="1042" spans="1:17" s="60" customFormat="1" x14ac:dyDescent="0.25">
      <c r="A1042" s="60" t="s">
        <v>228</v>
      </c>
      <c r="B1042" s="61">
        <v>67.06</v>
      </c>
      <c r="C1042" s="61">
        <v>-69.400000000000006</v>
      </c>
      <c r="D1042" s="61">
        <v>-49.4</v>
      </c>
      <c r="E1042" s="62" t="s">
        <v>462</v>
      </c>
      <c r="J1042" s="60">
        <f t="shared" si="189"/>
        <v>-20.000000000000007</v>
      </c>
      <c r="N1042" s="60">
        <f t="shared" si="190"/>
        <v>1.4048582995951417</v>
      </c>
      <c r="Q1042" s="47">
        <f t="shared" si="191"/>
        <v>0.8436916272902405</v>
      </c>
    </row>
    <row r="1043" spans="1:17" s="60" customFormat="1" x14ac:dyDescent="0.25">
      <c r="A1043" s="60" t="s">
        <v>228</v>
      </c>
      <c r="B1043" s="61">
        <v>30.48</v>
      </c>
      <c r="C1043" s="61">
        <v>-67.400000000000006</v>
      </c>
      <c r="D1043" s="61">
        <v>-47.4</v>
      </c>
      <c r="E1043" s="62" t="s">
        <v>462</v>
      </c>
      <c r="J1043" s="60">
        <f t="shared" si="189"/>
        <v>-20.000000000000007</v>
      </c>
      <c r="N1043" s="60">
        <f t="shared" si="190"/>
        <v>1.4219409282700424</v>
      </c>
      <c r="Q1043" s="47">
        <f t="shared" si="191"/>
        <v>0.83860842766781774</v>
      </c>
    </row>
    <row r="1044" spans="1:17" s="60" customFormat="1" x14ac:dyDescent="0.25">
      <c r="A1044" s="60" t="s">
        <v>228</v>
      </c>
      <c r="B1044" s="63"/>
      <c r="C1044" s="61">
        <v>-74.900000000000006</v>
      </c>
      <c r="D1044" s="61">
        <v>-49.5</v>
      </c>
      <c r="E1044" s="62" t="s">
        <v>462</v>
      </c>
      <c r="J1044" s="60">
        <f t="shared" si="189"/>
        <v>-25.400000000000006</v>
      </c>
      <c r="N1044" s="60">
        <f t="shared" si="190"/>
        <v>1.5131313131313133</v>
      </c>
      <c r="Q1044" s="47">
        <f t="shared" si="191"/>
        <v>0.8129459852289489</v>
      </c>
    </row>
    <row r="1045" spans="1:17" s="60" customFormat="1" x14ac:dyDescent="0.25">
      <c r="A1045" s="60" t="s">
        <v>228</v>
      </c>
      <c r="B1045" s="61">
        <v>60</v>
      </c>
      <c r="C1045" s="61">
        <v>-69</v>
      </c>
      <c r="D1045" s="61">
        <v>-47.3</v>
      </c>
      <c r="E1045" s="62" t="s">
        <v>462</v>
      </c>
      <c r="J1045" s="60">
        <f t="shared" si="189"/>
        <v>-21.700000000000003</v>
      </c>
      <c r="N1045" s="60">
        <f t="shared" si="190"/>
        <v>1.4587737843551798</v>
      </c>
      <c r="Q1045" s="47">
        <f t="shared" si="191"/>
        <v>0.82795364989642484</v>
      </c>
    </row>
    <row r="1046" spans="1:17" s="60" customFormat="1" x14ac:dyDescent="0.25">
      <c r="A1046" s="60" t="s">
        <v>228</v>
      </c>
      <c r="B1046" s="61">
        <v>59.44</v>
      </c>
      <c r="C1046" s="61">
        <v>-67.5</v>
      </c>
      <c r="D1046" s="61">
        <v>46.7</v>
      </c>
      <c r="E1046" s="62" t="s">
        <v>462</v>
      </c>
      <c r="J1046" s="60">
        <f t="shared" si="189"/>
        <v>-114.2</v>
      </c>
      <c r="N1046" s="60">
        <f t="shared" si="190"/>
        <v>-1.4453961456102782</v>
      </c>
      <c r="Q1046" s="47" t="e">
        <f t="shared" si="191"/>
        <v>#NUM!</v>
      </c>
    </row>
    <row r="1047" spans="1:17" s="60" customFormat="1" x14ac:dyDescent="0.25">
      <c r="A1047" s="60" t="s">
        <v>228</v>
      </c>
      <c r="B1047" s="61">
        <v>68.34</v>
      </c>
      <c r="C1047" s="61">
        <v>-68.900000000000006</v>
      </c>
      <c r="D1047" s="61">
        <v>-48.2</v>
      </c>
      <c r="E1047" s="62" t="s">
        <v>462</v>
      </c>
      <c r="J1047" s="60">
        <f t="shared" si="189"/>
        <v>-20.700000000000003</v>
      </c>
      <c r="N1047" s="60">
        <f t="shared" si="190"/>
        <v>1.4294605809128631</v>
      </c>
      <c r="Q1047" s="47">
        <f t="shared" si="191"/>
        <v>0.83639977663617249</v>
      </c>
    </row>
    <row r="1048" spans="1:17" s="60" customFormat="1" x14ac:dyDescent="0.25">
      <c r="A1048" s="60" t="s">
        <v>228</v>
      </c>
      <c r="B1048" s="63"/>
      <c r="C1048" s="61">
        <v>-78.7</v>
      </c>
      <c r="D1048" s="61">
        <v>-45.5</v>
      </c>
      <c r="E1048" s="62" t="s">
        <v>462</v>
      </c>
      <c r="J1048" s="60">
        <f t="shared" si="189"/>
        <v>-33.200000000000003</v>
      </c>
      <c r="N1048" s="60">
        <f t="shared" si="190"/>
        <v>1.7296703296703297</v>
      </c>
      <c r="Q1048" s="47">
        <f t="shared" si="191"/>
        <v>0.76035837200327872</v>
      </c>
    </row>
    <row r="1049" spans="1:17" s="60" customFormat="1" x14ac:dyDescent="0.25">
      <c r="A1049" s="60" t="s">
        <v>228</v>
      </c>
      <c r="B1049" s="61">
        <v>48.76</v>
      </c>
      <c r="C1049" s="61">
        <v>-69.099999999999994</v>
      </c>
      <c r="D1049" s="61">
        <v>-49.2</v>
      </c>
      <c r="E1049" s="62" t="s">
        <v>462</v>
      </c>
      <c r="J1049" s="60">
        <f t="shared" si="189"/>
        <v>-19.899999999999991</v>
      </c>
      <c r="N1049" s="60">
        <f t="shared" si="190"/>
        <v>1.404471544715447</v>
      </c>
      <c r="Q1049" s="47">
        <f t="shared" si="191"/>
        <v>0.84380778464293826</v>
      </c>
    </row>
    <row r="1050" spans="1:17" s="60" customFormat="1" x14ac:dyDescent="0.25">
      <c r="A1050" s="60" t="s">
        <v>228</v>
      </c>
      <c r="B1050" s="63"/>
      <c r="C1050" s="61">
        <v>-66.900000000000006</v>
      </c>
      <c r="D1050" s="61">
        <v>-48</v>
      </c>
      <c r="E1050" s="62" t="s">
        <v>462</v>
      </c>
      <c r="J1050" s="60">
        <f t="shared" si="189"/>
        <v>-18.900000000000006</v>
      </c>
      <c r="N1050" s="60">
        <f t="shared" si="190"/>
        <v>1.39375</v>
      </c>
      <c r="Q1050" s="47">
        <f t="shared" si="191"/>
        <v>0.84704709977525339</v>
      </c>
    </row>
    <row r="1051" spans="1:17" s="60" customFormat="1" x14ac:dyDescent="0.25">
      <c r="A1051" s="60" t="s">
        <v>228</v>
      </c>
      <c r="B1051" s="61">
        <v>90</v>
      </c>
      <c r="C1051" s="61">
        <v>-65.8</v>
      </c>
      <c r="D1051" s="61">
        <v>-47.3</v>
      </c>
      <c r="E1051" s="62" t="s">
        <v>462</v>
      </c>
      <c r="J1051" s="60">
        <f t="shared" si="189"/>
        <v>-18.5</v>
      </c>
      <c r="N1051" s="60">
        <f t="shared" si="190"/>
        <v>1.3911205073995772</v>
      </c>
      <c r="Q1051" s="47">
        <f t="shared" si="191"/>
        <v>0.84784726502031704</v>
      </c>
    </row>
    <row r="1052" spans="1:17" s="60" customFormat="1" x14ac:dyDescent="0.25">
      <c r="A1052" s="60" t="s">
        <v>228</v>
      </c>
      <c r="B1052" s="61">
        <v>61</v>
      </c>
      <c r="C1052" s="61">
        <v>-65.8</v>
      </c>
      <c r="D1052" s="61">
        <v>-48.1</v>
      </c>
      <c r="E1052" s="62" t="s">
        <v>462</v>
      </c>
      <c r="J1052" s="60">
        <f t="shared" si="189"/>
        <v>-17.699999999999996</v>
      </c>
      <c r="N1052" s="60">
        <f t="shared" si="190"/>
        <v>1.3679833679833679</v>
      </c>
      <c r="Q1052" s="47">
        <f t="shared" si="191"/>
        <v>0.85498715751388799</v>
      </c>
    </row>
    <row r="1053" spans="1:17" s="60" customFormat="1" x14ac:dyDescent="0.25">
      <c r="A1053" s="60" t="s">
        <v>228</v>
      </c>
      <c r="B1053" s="61">
        <v>121.9</v>
      </c>
      <c r="C1053" s="61">
        <v>-64.5</v>
      </c>
      <c r="D1053" s="61">
        <v>-47.2</v>
      </c>
      <c r="E1053" s="62" t="s">
        <v>462</v>
      </c>
      <c r="J1053" s="60">
        <f t="shared" si="189"/>
        <v>-17.299999999999997</v>
      </c>
      <c r="N1053" s="60">
        <f t="shared" si="190"/>
        <v>1.3665254237288136</v>
      </c>
      <c r="Q1053" s="47">
        <f t="shared" si="191"/>
        <v>0.85544312828874491</v>
      </c>
    </row>
    <row r="1054" spans="1:17" s="60" customFormat="1" x14ac:dyDescent="0.25">
      <c r="A1054" s="60" t="s">
        <v>228</v>
      </c>
      <c r="B1054" s="61">
        <v>91.44</v>
      </c>
      <c r="C1054" s="61">
        <v>-73</v>
      </c>
      <c r="D1054" s="61">
        <v>-42.9</v>
      </c>
      <c r="E1054" s="62" t="s">
        <v>462</v>
      </c>
      <c r="J1054" s="60">
        <f t="shared" si="189"/>
        <v>-30.1</v>
      </c>
      <c r="N1054" s="60">
        <f t="shared" si="190"/>
        <v>1.7016317016317017</v>
      </c>
      <c r="Q1054" s="47">
        <f t="shared" si="191"/>
        <v>0.76659717771246216</v>
      </c>
    </row>
    <row r="1055" spans="1:17" s="60" customFormat="1" x14ac:dyDescent="0.25">
      <c r="A1055" s="60" t="s">
        <v>228</v>
      </c>
      <c r="B1055" s="61">
        <v>44.5</v>
      </c>
      <c r="C1055" s="61">
        <v>-65.040000000000006</v>
      </c>
      <c r="D1055" s="61">
        <v>-41.12</v>
      </c>
      <c r="E1055" s="62" t="s">
        <v>462</v>
      </c>
      <c r="J1055" s="60">
        <f t="shared" si="189"/>
        <v>-23.920000000000009</v>
      </c>
      <c r="N1055" s="60">
        <f t="shared" si="190"/>
        <v>1.5817120622568095</v>
      </c>
      <c r="Q1055" s="47">
        <f t="shared" si="191"/>
        <v>0.79512660769415988</v>
      </c>
    </row>
    <row r="1056" spans="1:17" s="60" customFormat="1" x14ac:dyDescent="0.25">
      <c r="A1056" s="60" t="s">
        <v>228</v>
      </c>
      <c r="B1056" s="61">
        <v>44.5</v>
      </c>
      <c r="C1056" s="61">
        <v>-64.47</v>
      </c>
      <c r="D1056" s="61">
        <v>-42.35</v>
      </c>
      <c r="E1056" s="62" t="s">
        <v>462</v>
      </c>
      <c r="J1056" s="60">
        <f t="shared" si="189"/>
        <v>-22.119999999999997</v>
      </c>
      <c r="N1056" s="60">
        <f t="shared" si="190"/>
        <v>1.5223140495867769</v>
      </c>
      <c r="Q1056" s="47">
        <f t="shared" si="191"/>
        <v>0.81049039457354621</v>
      </c>
    </row>
    <row r="1057" spans="1:17" s="60" customFormat="1" x14ac:dyDescent="0.25">
      <c r="A1057" s="60" t="s">
        <v>228</v>
      </c>
      <c r="B1057" s="61">
        <v>91.44</v>
      </c>
      <c r="C1057" s="61">
        <v>-61.23</v>
      </c>
      <c r="D1057" s="61">
        <v>-45.06</v>
      </c>
      <c r="E1057" s="62" t="s">
        <v>462</v>
      </c>
      <c r="J1057" s="60">
        <f t="shared" si="189"/>
        <v>-16.169999999999995</v>
      </c>
      <c r="N1057" s="60">
        <f t="shared" si="190"/>
        <v>1.3588548601864179</v>
      </c>
      <c r="Q1057" s="47">
        <f t="shared" si="191"/>
        <v>0.85785416462292796</v>
      </c>
    </row>
    <row r="1058" spans="1:17" s="60" customFormat="1" x14ac:dyDescent="0.25">
      <c r="A1058" s="60" t="s">
        <v>228</v>
      </c>
      <c r="B1058" s="63"/>
      <c r="C1058" s="61">
        <v>-68.89</v>
      </c>
      <c r="D1058" s="61">
        <v>-45.82</v>
      </c>
      <c r="E1058" s="62" t="s">
        <v>462</v>
      </c>
      <c r="J1058" s="60">
        <f t="shared" si="189"/>
        <v>-23.07</v>
      </c>
      <c r="N1058" s="60">
        <f t="shared" si="190"/>
        <v>1.5034919249236141</v>
      </c>
      <c r="Q1058" s="47">
        <f t="shared" si="191"/>
        <v>0.81554785545881681</v>
      </c>
    </row>
    <row r="1059" spans="1:17" s="60" customFormat="1" x14ac:dyDescent="0.25">
      <c r="A1059" s="60" t="s">
        <v>228</v>
      </c>
      <c r="B1059" s="61">
        <v>60.35</v>
      </c>
      <c r="C1059" s="61">
        <v>-69.3</v>
      </c>
      <c r="D1059" s="61">
        <v>-48.6</v>
      </c>
      <c r="E1059" s="62" t="s">
        <v>462</v>
      </c>
      <c r="J1059" s="60">
        <f t="shared" si="189"/>
        <v>-20.699999999999996</v>
      </c>
      <c r="N1059" s="60">
        <f t="shared" si="190"/>
        <v>1.4259259259259258</v>
      </c>
      <c r="Q1059" s="47">
        <f t="shared" si="191"/>
        <v>0.83743578935862384</v>
      </c>
    </row>
    <row r="1060" spans="1:17" s="60" customFormat="1" x14ac:dyDescent="0.25">
      <c r="A1060" s="60" t="s">
        <v>228</v>
      </c>
      <c r="B1060" s="63"/>
      <c r="C1060" s="61">
        <v>-67</v>
      </c>
      <c r="D1060" s="61">
        <v>-48.8</v>
      </c>
      <c r="E1060" s="62" t="s">
        <v>462</v>
      </c>
      <c r="J1060" s="60">
        <f t="shared" si="189"/>
        <v>-18.200000000000003</v>
      </c>
      <c r="N1060" s="60">
        <f t="shared" si="190"/>
        <v>1.3729508196721312</v>
      </c>
      <c r="Q1060" s="47">
        <f t="shared" si="191"/>
        <v>0.85343904817814842</v>
      </c>
    </row>
    <row r="1061" spans="1:17" s="60" customFormat="1" x14ac:dyDescent="0.25">
      <c r="A1061" s="60" t="s">
        <v>228</v>
      </c>
      <c r="B1061" s="61">
        <v>201.17</v>
      </c>
      <c r="C1061" s="61">
        <v>-46.98</v>
      </c>
      <c r="D1061" s="61">
        <v>-56.88</v>
      </c>
      <c r="E1061" s="62" t="s">
        <v>482</v>
      </c>
      <c r="J1061" s="60">
        <f t="shared" si="189"/>
        <v>9.9000000000000057</v>
      </c>
      <c r="K1061" s="60">
        <f t="shared" si="192"/>
        <v>-24.009999999999998</v>
      </c>
      <c r="N1061" s="60">
        <f t="shared" si="190"/>
        <v>0.82594936708860756</v>
      </c>
      <c r="Q1061" s="47">
        <f t="shared" si="191"/>
        <v>1.1003308454045353</v>
      </c>
    </row>
    <row r="1062" spans="1:17" s="60" customFormat="1" x14ac:dyDescent="0.25">
      <c r="A1062" s="60" t="s">
        <v>228</v>
      </c>
      <c r="B1062" s="61">
        <v>121.92</v>
      </c>
      <c r="C1062" s="61">
        <v>-67.95</v>
      </c>
      <c r="D1062" s="61">
        <v>-62.92</v>
      </c>
      <c r="E1062" s="62" t="s">
        <v>462</v>
      </c>
      <c r="J1062" s="60">
        <f t="shared" si="189"/>
        <v>-5.0300000000000011</v>
      </c>
      <c r="N1062" s="60">
        <f t="shared" si="190"/>
        <v>1.079942784488239</v>
      </c>
      <c r="Q1062" s="47">
        <f t="shared" si="191"/>
        <v>0.96227593838987813</v>
      </c>
    </row>
    <row r="1063" spans="1:17" s="54" customFormat="1" x14ac:dyDescent="0.25">
      <c r="A1063" s="54" t="s">
        <v>228</v>
      </c>
      <c r="B1063" s="64">
        <v>97.8</v>
      </c>
      <c r="C1063" s="65">
        <v>-77.7</v>
      </c>
      <c r="D1063" s="66">
        <v>-36.1</v>
      </c>
      <c r="J1063" s="54">
        <f t="shared" si="189"/>
        <v>-41.6</v>
      </c>
      <c r="N1063" s="54">
        <f t="shared" si="190"/>
        <v>2.1523545706371192</v>
      </c>
      <c r="Q1063" s="47">
        <f t="shared" si="191"/>
        <v>0.68162120316746644</v>
      </c>
    </row>
    <row r="1064" spans="1:17" s="54" customFormat="1" x14ac:dyDescent="0.25">
      <c r="A1064" s="54" t="s">
        <v>228</v>
      </c>
      <c r="B1064" s="64">
        <v>61.6</v>
      </c>
      <c r="C1064" s="65">
        <v>-78.239999999999995</v>
      </c>
      <c r="D1064" s="66">
        <v>-61.36</v>
      </c>
      <c r="J1064" s="54">
        <f t="shared" ref="J1064:J1093" si="193">C1064-D1064</f>
        <v>-16.879999999999995</v>
      </c>
      <c r="N1064" s="54">
        <f t="shared" ref="N1064:N1093" si="194">C1064/D1064</f>
        <v>1.2750977835723598</v>
      </c>
      <c r="Q1064" s="47">
        <f t="shared" si="191"/>
        <v>0.88558092726306292</v>
      </c>
    </row>
    <row r="1065" spans="1:17" s="54" customFormat="1" x14ac:dyDescent="0.25">
      <c r="A1065" s="54" t="s">
        <v>228</v>
      </c>
      <c r="B1065" s="64">
        <v>223.5</v>
      </c>
      <c r="C1065" s="65">
        <v>-66.900000000000006</v>
      </c>
      <c r="D1065" s="66">
        <v>-50.2</v>
      </c>
      <c r="J1065" s="54">
        <f t="shared" si="193"/>
        <v>-16.700000000000003</v>
      </c>
      <c r="N1065" s="54">
        <f t="shared" si="194"/>
        <v>1.3326693227091635</v>
      </c>
      <c r="Q1065" s="47">
        <f t="shared" si="191"/>
        <v>0.86624112813796139</v>
      </c>
    </row>
    <row r="1066" spans="1:17" s="54" customFormat="1" x14ac:dyDescent="0.25">
      <c r="A1066" s="54" t="s">
        <v>228</v>
      </c>
      <c r="B1066" s="64">
        <v>128.9</v>
      </c>
      <c r="C1066" s="65">
        <v>-71.584000000000003</v>
      </c>
      <c r="D1066" s="66">
        <v>-65.900000000000006</v>
      </c>
      <c r="J1066" s="54">
        <f t="shared" si="193"/>
        <v>-5.6839999999999975</v>
      </c>
      <c r="N1066" s="54">
        <f t="shared" si="194"/>
        <v>1.0862518968133534</v>
      </c>
      <c r="Q1066" s="47">
        <f t="shared" si="191"/>
        <v>0.9594773480409351</v>
      </c>
    </row>
    <row r="1067" spans="1:17" s="54" customFormat="1" x14ac:dyDescent="0.25">
      <c r="A1067" s="54" t="s">
        <v>228</v>
      </c>
      <c r="B1067" s="64">
        <v>231.04</v>
      </c>
      <c r="C1067" s="65">
        <v>-73.7</v>
      </c>
      <c r="D1067" s="66">
        <v>-60.174999999999997</v>
      </c>
      <c r="J1067" s="54">
        <f t="shared" si="193"/>
        <v>-13.525000000000006</v>
      </c>
      <c r="N1067" s="54">
        <f t="shared" si="194"/>
        <v>1.224761113419194</v>
      </c>
      <c r="Q1067" s="47">
        <f t="shared" si="191"/>
        <v>0.90359601208334095</v>
      </c>
    </row>
    <row r="1068" spans="1:17" s="54" customFormat="1" x14ac:dyDescent="0.25">
      <c r="A1068" s="54" t="s">
        <v>228</v>
      </c>
      <c r="B1068" s="64">
        <v>91</v>
      </c>
      <c r="C1068" s="65">
        <v>-73.799499999999995</v>
      </c>
      <c r="D1068" s="66">
        <v>-44.008000000000003</v>
      </c>
      <c r="J1068" s="54">
        <f t="shared" si="193"/>
        <v>-29.791499999999992</v>
      </c>
      <c r="N1068" s="54">
        <f t="shared" si="194"/>
        <v>1.6769564624613704</v>
      </c>
      <c r="Q1068" s="47">
        <f t="shared" si="191"/>
        <v>0.77221655203784278</v>
      </c>
    </row>
    <row r="1069" spans="1:17" s="54" customFormat="1" x14ac:dyDescent="0.25">
      <c r="A1069" s="54" t="s">
        <v>228</v>
      </c>
      <c r="B1069" s="64">
        <v>96</v>
      </c>
      <c r="C1069" s="65">
        <v>-73.509</v>
      </c>
      <c r="D1069" s="66">
        <v>-57.607999999999997</v>
      </c>
      <c r="J1069" s="54">
        <f t="shared" si="193"/>
        <v>-15.901000000000003</v>
      </c>
      <c r="N1069" s="54">
        <f t="shared" si="194"/>
        <v>1.2760206915706154</v>
      </c>
      <c r="Q1069" s="47">
        <f t="shared" si="191"/>
        <v>0.88526061209743734</v>
      </c>
    </row>
    <row r="1070" spans="1:17" s="54" customFormat="1" x14ac:dyDescent="0.25">
      <c r="A1070" s="54" t="s">
        <v>228</v>
      </c>
      <c r="B1070" s="64">
        <v>78</v>
      </c>
      <c r="C1070" s="65">
        <v>-68.7</v>
      </c>
      <c r="D1070" s="66">
        <v>-52</v>
      </c>
      <c r="J1070" s="54">
        <f t="shared" si="193"/>
        <v>-16.700000000000003</v>
      </c>
      <c r="N1070" s="54">
        <f t="shared" si="194"/>
        <v>1.3211538461538461</v>
      </c>
      <c r="Q1070" s="47">
        <f t="shared" si="191"/>
        <v>0.87000811453660254</v>
      </c>
    </row>
    <row r="1071" spans="1:17" s="54" customFormat="1" x14ac:dyDescent="0.25">
      <c r="A1071" s="54" t="s">
        <v>228</v>
      </c>
      <c r="B1071" s="64">
        <v>87.17</v>
      </c>
      <c r="C1071" s="65">
        <v>-61.965000000000003</v>
      </c>
      <c r="D1071" s="66">
        <v>-47.408000000000001</v>
      </c>
      <c r="J1071" s="54">
        <f t="shared" si="193"/>
        <v>-14.557000000000002</v>
      </c>
      <c r="N1071" s="54">
        <f t="shared" si="194"/>
        <v>1.3070578805264934</v>
      </c>
      <c r="Q1071" s="47">
        <f t="shared" si="191"/>
        <v>0.87468683517613122</v>
      </c>
    </row>
    <row r="1072" spans="1:17" s="54" customFormat="1" x14ac:dyDescent="0.25">
      <c r="A1072" s="54" t="s">
        <v>228</v>
      </c>
      <c r="B1072" s="64">
        <v>78</v>
      </c>
      <c r="C1072" s="65">
        <v>-69.5</v>
      </c>
      <c r="D1072" s="66">
        <v>-53</v>
      </c>
      <c r="J1072" s="54">
        <f t="shared" si="193"/>
        <v>-16.5</v>
      </c>
      <c r="N1072" s="54">
        <f t="shared" si="194"/>
        <v>1.3113207547169812</v>
      </c>
      <c r="Q1072" s="47">
        <f t="shared" si="191"/>
        <v>0.87326395096646126</v>
      </c>
    </row>
    <row r="1073" spans="1:17" s="54" customFormat="1" x14ac:dyDescent="0.25">
      <c r="A1073" s="54" t="s">
        <v>228</v>
      </c>
      <c r="B1073" s="64">
        <v>87.17</v>
      </c>
      <c r="C1073" s="65">
        <v>-62.3</v>
      </c>
      <c r="D1073" s="66">
        <v>-47.9</v>
      </c>
      <c r="J1073" s="54">
        <f t="shared" si="193"/>
        <v>-14.399999999999999</v>
      </c>
      <c r="N1073" s="54">
        <f t="shared" si="194"/>
        <v>1.3006263048016702</v>
      </c>
      <c r="Q1073" s="47">
        <f t="shared" si="191"/>
        <v>0.87684682421162707</v>
      </c>
    </row>
    <row r="1074" spans="1:17" s="54" customFormat="1" x14ac:dyDescent="0.25">
      <c r="A1074" s="54" t="s">
        <v>228</v>
      </c>
      <c r="B1074" s="64">
        <v>243.08</v>
      </c>
      <c r="C1074" s="65">
        <v>-69.5</v>
      </c>
      <c r="D1074" s="66">
        <v>-54.7</v>
      </c>
      <c r="J1074" s="54">
        <f t="shared" si="193"/>
        <v>-14.799999999999997</v>
      </c>
      <c r="N1074" s="54">
        <f t="shared" si="194"/>
        <v>1.2705667276051187</v>
      </c>
      <c r="Q1074" s="47">
        <f t="shared" si="191"/>
        <v>0.88715858769006473</v>
      </c>
    </row>
    <row r="1075" spans="1:17" s="54" customFormat="1" x14ac:dyDescent="0.25">
      <c r="A1075" s="54" t="s">
        <v>228</v>
      </c>
      <c r="B1075" s="64">
        <v>84.7</v>
      </c>
      <c r="C1075" s="65">
        <v>-68.805999999999997</v>
      </c>
      <c r="D1075" s="66">
        <v>-58.91</v>
      </c>
      <c r="J1075" s="54">
        <f t="shared" si="193"/>
        <v>-9.8960000000000008</v>
      </c>
      <c r="N1075" s="54">
        <f t="shared" si="194"/>
        <v>1.1679850619589205</v>
      </c>
      <c r="Q1075" s="47">
        <f t="shared" si="191"/>
        <v>0.92529742977406626</v>
      </c>
    </row>
    <row r="1076" spans="1:17" s="54" customFormat="1" x14ac:dyDescent="0.25">
      <c r="A1076" s="54" t="s">
        <v>228</v>
      </c>
      <c r="B1076" s="64">
        <v>100.3</v>
      </c>
      <c r="C1076" s="65">
        <v>-69.239999999999995</v>
      </c>
      <c r="D1076" s="66">
        <v>-59.128999999999998</v>
      </c>
      <c r="J1076" s="54">
        <f t="shared" si="193"/>
        <v>-10.110999999999997</v>
      </c>
      <c r="N1076" s="54">
        <f t="shared" si="194"/>
        <v>1.1709990021816705</v>
      </c>
      <c r="Q1076" s="47">
        <f t="shared" si="191"/>
        <v>0.92410588823099726</v>
      </c>
    </row>
    <row r="1077" spans="1:17" s="54" customFormat="1" x14ac:dyDescent="0.25">
      <c r="A1077" s="54" t="s">
        <v>228</v>
      </c>
      <c r="B1077" s="64">
        <v>57.3</v>
      </c>
      <c r="C1077" s="65">
        <v>-92.8</v>
      </c>
      <c r="D1077" s="66">
        <v>-41.7</v>
      </c>
      <c r="J1077" s="54">
        <f t="shared" si="193"/>
        <v>-51.099999999999994</v>
      </c>
      <c r="N1077" s="54">
        <f t="shared" si="194"/>
        <v>2.2254196642685851</v>
      </c>
      <c r="Q1077" s="47">
        <f t="shared" si="191"/>
        <v>0.67033830882313605</v>
      </c>
    </row>
    <row r="1078" spans="1:17" s="54" customFormat="1" x14ac:dyDescent="0.25">
      <c r="A1078" s="54" t="s">
        <v>228</v>
      </c>
      <c r="B1078" s="64">
        <v>57.3</v>
      </c>
      <c r="C1078" s="65">
        <v>-92.3</v>
      </c>
      <c r="D1078" s="66">
        <v>-41.8</v>
      </c>
      <c r="J1078" s="54">
        <f t="shared" si="193"/>
        <v>-50.5</v>
      </c>
      <c r="N1078" s="54">
        <f t="shared" si="194"/>
        <v>2.2081339712918662</v>
      </c>
      <c r="Q1078" s="47">
        <f t="shared" si="191"/>
        <v>0.67295696191464016</v>
      </c>
    </row>
    <row r="1079" spans="1:17" s="54" customFormat="1" x14ac:dyDescent="0.25">
      <c r="A1079" s="54" t="s">
        <v>228</v>
      </c>
      <c r="B1079" s="64">
        <v>57.3</v>
      </c>
      <c r="C1079" s="65">
        <v>-92.8</v>
      </c>
      <c r="D1079" s="66">
        <v>-42</v>
      </c>
      <c r="J1079" s="54">
        <f t="shared" si="193"/>
        <v>-50.8</v>
      </c>
      <c r="N1079" s="54">
        <f t="shared" si="194"/>
        <v>2.2095238095238097</v>
      </c>
      <c r="Q1079" s="47">
        <f t="shared" si="191"/>
        <v>0.67274527638367831</v>
      </c>
    </row>
    <row r="1080" spans="1:17" s="54" customFormat="1" x14ac:dyDescent="0.25">
      <c r="A1080" s="54" t="s">
        <v>228</v>
      </c>
      <c r="B1080" s="64">
        <v>30.5</v>
      </c>
      <c r="C1080" s="65">
        <v>-83.9</v>
      </c>
      <c r="D1080" s="66">
        <v>-45.6</v>
      </c>
      <c r="J1080" s="54">
        <f t="shared" si="193"/>
        <v>-38.300000000000004</v>
      </c>
      <c r="N1080" s="54">
        <f t="shared" si="194"/>
        <v>1.8399122807017545</v>
      </c>
      <c r="Q1080" s="47">
        <f t="shared" si="191"/>
        <v>0.73722735409973517</v>
      </c>
    </row>
    <row r="1081" spans="1:17" s="54" customFormat="1" x14ac:dyDescent="0.25">
      <c r="A1081" s="54" t="s">
        <v>228</v>
      </c>
      <c r="B1081" s="64">
        <v>249.94</v>
      </c>
      <c r="C1081" s="65">
        <v>-55.984999999999999</v>
      </c>
      <c r="D1081" s="66">
        <v>-47.811999999999998</v>
      </c>
      <c r="J1081" s="54">
        <f t="shared" si="193"/>
        <v>-8.1730000000000018</v>
      </c>
      <c r="N1081" s="54">
        <f t="shared" si="194"/>
        <v>1.1709403497030035</v>
      </c>
      <c r="Q1081" s="47">
        <f t="shared" si="191"/>
        <v>0.92412903220335774</v>
      </c>
    </row>
    <row r="1082" spans="1:17" s="53" customFormat="1" x14ac:dyDescent="0.25">
      <c r="A1082" s="53" t="s">
        <v>228</v>
      </c>
      <c r="C1082" s="67">
        <v>-91.14</v>
      </c>
      <c r="D1082" s="68">
        <v>-34.200000000000003</v>
      </c>
      <c r="G1082" s="53" t="s">
        <v>483</v>
      </c>
      <c r="J1082" s="53">
        <f t="shared" si="193"/>
        <v>-56.94</v>
      </c>
      <c r="N1082" s="53">
        <f t="shared" si="194"/>
        <v>2.664912280701754</v>
      </c>
      <c r="Q1082" s="47">
        <f t="shared" si="191"/>
        <v>0.61257397344543252</v>
      </c>
    </row>
    <row r="1083" spans="1:17" s="53" customFormat="1" x14ac:dyDescent="0.25">
      <c r="A1083" s="53" t="s">
        <v>228</v>
      </c>
      <c r="C1083" s="67">
        <v>-62.85</v>
      </c>
      <c r="D1083" s="68">
        <v>-35.6</v>
      </c>
      <c r="G1083" s="53" t="s">
        <v>483</v>
      </c>
      <c r="J1083" s="53">
        <f t="shared" si="193"/>
        <v>-27.25</v>
      </c>
      <c r="N1083" s="53">
        <f t="shared" si="194"/>
        <v>1.7654494382022472</v>
      </c>
      <c r="Q1083" s="47">
        <f t="shared" si="191"/>
        <v>0.75261411306338111</v>
      </c>
    </row>
    <row r="1084" spans="1:17" s="53" customFormat="1" x14ac:dyDescent="0.25">
      <c r="A1084" s="53" t="s">
        <v>228</v>
      </c>
      <c r="C1084" s="67">
        <v>-61.89</v>
      </c>
      <c r="D1084" s="68">
        <v>-36.200000000000003</v>
      </c>
      <c r="G1084" s="53" t="s">
        <v>483</v>
      </c>
      <c r="J1084" s="53">
        <f t="shared" si="193"/>
        <v>-25.689999999999998</v>
      </c>
      <c r="N1084" s="53">
        <f t="shared" si="194"/>
        <v>1.7096685082872927</v>
      </c>
      <c r="Q1084" s="47">
        <f t="shared" si="191"/>
        <v>0.76479324591672393</v>
      </c>
    </row>
    <row r="1085" spans="1:17" s="53" customFormat="1" x14ac:dyDescent="0.25">
      <c r="A1085" s="53" t="s">
        <v>228</v>
      </c>
      <c r="C1085" s="67">
        <v>-64.349999999999994</v>
      </c>
      <c r="D1085" s="68">
        <v>-38.6</v>
      </c>
      <c r="G1085" s="53" t="s">
        <v>483</v>
      </c>
      <c r="J1085" s="53">
        <f t="shared" si="193"/>
        <v>-25.749999999999993</v>
      </c>
      <c r="N1085" s="53">
        <f t="shared" si="194"/>
        <v>1.6670984455958546</v>
      </c>
      <c r="Q1085" s="47">
        <f t="shared" si="191"/>
        <v>0.77449635237656211</v>
      </c>
    </row>
    <row r="1086" spans="1:17" s="53" customFormat="1" x14ac:dyDescent="0.25">
      <c r="A1086" s="53" t="s">
        <v>228</v>
      </c>
      <c r="C1086" s="67">
        <v>-65.069999999999993</v>
      </c>
      <c r="D1086" s="68">
        <v>-36.799999999999997</v>
      </c>
      <c r="G1086" s="53" t="s">
        <v>483</v>
      </c>
      <c r="J1086" s="53">
        <f t="shared" si="193"/>
        <v>-28.269999999999996</v>
      </c>
      <c r="N1086" s="53">
        <f t="shared" si="194"/>
        <v>1.7682065217391303</v>
      </c>
      <c r="Q1086" s="47">
        <f t="shared" si="191"/>
        <v>0.75202712578067499</v>
      </c>
    </row>
    <row r="1087" spans="1:17" s="53" customFormat="1" x14ac:dyDescent="0.25">
      <c r="A1087" s="53" t="s">
        <v>228</v>
      </c>
      <c r="C1087" s="67">
        <v>-61.2</v>
      </c>
      <c r="D1087" s="68">
        <v>-38.200000000000003</v>
      </c>
      <c r="G1087" s="53" t="s">
        <v>483</v>
      </c>
      <c r="J1087" s="53">
        <f t="shared" si="193"/>
        <v>-23</v>
      </c>
      <c r="N1087" s="53">
        <f t="shared" si="194"/>
        <v>1.6020942408376964</v>
      </c>
      <c r="Q1087" s="47">
        <f t="shared" si="191"/>
        <v>0.79005253403552078</v>
      </c>
    </row>
    <row r="1088" spans="1:17" s="53" customFormat="1" x14ac:dyDescent="0.25">
      <c r="A1088" s="53" t="s">
        <v>228</v>
      </c>
      <c r="C1088" s="67">
        <v>-79.650000000000006</v>
      </c>
      <c r="D1088" s="68">
        <v>-37</v>
      </c>
      <c r="G1088" s="53" t="s">
        <v>483</v>
      </c>
      <c r="J1088" s="53">
        <f t="shared" si="193"/>
        <v>-42.650000000000006</v>
      </c>
      <c r="N1088" s="53">
        <f t="shared" si="194"/>
        <v>2.1527027027027028</v>
      </c>
      <c r="Q1088" s="47">
        <f t="shared" si="191"/>
        <v>0.68156608552590747</v>
      </c>
    </row>
    <row r="1089" spans="1:17" s="53" customFormat="1" x14ac:dyDescent="0.25">
      <c r="A1089" s="53" t="s">
        <v>228</v>
      </c>
      <c r="C1089" s="67">
        <v>-50.69</v>
      </c>
      <c r="D1089" s="68">
        <v>-37.1</v>
      </c>
      <c r="G1089" s="53" t="s">
        <v>483</v>
      </c>
      <c r="J1089" s="53">
        <f t="shared" si="193"/>
        <v>-13.589999999999996</v>
      </c>
      <c r="N1089" s="53">
        <f t="shared" si="194"/>
        <v>1.3663072776280323</v>
      </c>
      <c r="Q1089" s="47">
        <f t="shared" si="191"/>
        <v>0.85551141605163494</v>
      </c>
    </row>
    <row r="1090" spans="1:17" s="53" customFormat="1" x14ac:dyDescent="0.25">
      <c r="A1090" s="53" t="s">
        <v>228</v>
      </c>
      <c r="C1090" s="67">
        <v>-47.89</v>
      </c>
      <c r="D1090" s="68">
        <v>-37.6</v>
      </c>
      <c r="G1090" s="53" t="s">
        <v>483</v>
      </c>
      <c r="J1090" s="53">
        <f t="shared" si="193"/>
        <v>-10.29</v>
      </c>
      <c r="N1090" s="53">
        <f t="shared" si="194"/>
        <v>1.2736702127659574</v>
      </c>
      <c r="Q1090" s="47">
        <f t="shared" si="191"/>
        <v>0.8860770821612679</v>
      </c>
    </row>
    <row r="1091" spans="1:17" s="53" customFormat="1" x14ac:dyDescent="0.25">
      <c r="A1091" s="53" t="s">
        <v>228</v>
      </c>
      <c r="C1091" s="67">
        <v>-49.33</v>
      </c>
      <c r="D1091" s="68">
        <v>-38.799999999999997</v>
      </c>
      <c r="G1091" s="53" t="s">
        <v>483</v>
      </c>
      <c r="J1091" s="53">
        <f t="shared" si="193"/>
        <v>-10.530000000000001</v>
      </c>
      <c r="N1091" s="53">
        <f t="shared" si="194"/>
        <v>1.2713917525773197</v>
      </c>
      <c r="Q1091" s="47">
        <f t="shared" si="191"/>
        <v>0.88687069579288302</v>
      </c>
    </row>
    <row r="1092" spans="1:17" s="53" customFormat="1" x14ac:dyDescent="0.25">
      <c r="A1092" s="53" t="s">
        <v>228</v>
      </c>
      <c r="C1092" s="68">
        <v>-78.45</v>
      </c>
      <c r="D1092" s="68">
        <v>-35</v>
      </c>
      <c r="G1092" s="53" t="s">
        <v>483</v>
      </c>
      <c r="J1092" s="53">
        <f t="shared" si="193"/>
        <v>-43.45</v>
      </c>
      <c r="N1092" s="53">
        <f t="shared" si="194"/>
        <v>2.2414285714285715</v>
      </c>
      <c r="Q1092" s="47">
        <f t="shared" si="191"/>
        <v>0.66794014761078124</v>
      </c>
    </row>
    <row r="1093" spans="1:17" s="53" customFormat="1" x14ac:dyDescent="0.25">
      <c r="A1093" s="53" t="s">
        <v>228</v>
      </c>
      <c r="C1093" s="67">
        <v>-69.45</v>
      </c>
      <c r="D1093" s="68">
        <v>-38.299999999999997</v>
      </c>
      <c r="G1093" s="53" t="s">
        <v>483</v>
      </c>
      <c r="J1093" s="53">
        <f t="shared" si="193"/>
        <v>-31.150000000000006</v>
      </c>
      <c r="N1093" s="53">
        <f t="shared" si="194"/>
        <v>1.8133159268929506</v>
      </c>
      <c r="Q1093" s="47">
        <f t="shared" si="191"/>
        <v>0.74261422146996725</v>
      </c>
    </row>
    <row r="1094" spans="1:17" x14ac:dyDescent="0.25">
      <c r="C1094">
        <v>-72.069999999999993</v>
      </c>
      <c r="D1094">
        <v>-69.47</v>
      </c>
      <c r="E1094" t="s">
        <v>478</v>
      </c>
      <c r="J1094" s="53">
        <f>C1094-D1094</f>
        <v>-2.5999999999999943</v>
      </c>
      <c r="K1094">
        <f>C1094-E1094</f>
        <v>-14.719999999999992</v>
      </c>
    </row>
    <row r="1095" spans="1:17" x14ac:dyDescent="0.25">
      <c r="B1095" t="s">
        <v>519</v>
      </c>
      <c r="C1095">
        <v>-53.83</v>
      </c>
      <c r="D1095">
        <v>-69.459999999999994</v>
      </c>
      <c r="E1095" t="s">
        <v>479</v>
      </c>
      <c r="J1095" s="53">
        <f>C1095-D1095</f>
        <v>15.629999999999995</v>
      </c>
      <c r="K1095">
        <f t="shared" ref="K1095:K1125" si="195">C1095-E1095</f>
        <v>-21.849999999999998</v>
      </c>
    </row>
    <row r="1096" spans="1:17" x14ac:dyDescent="0.25">
      <c r="C1096">
        <v>-62.67</v>
      </c>
      <c r="D1096">
        <v>-68.55</v>
      </c>
      <c r="E1096" t="s">
        <v>473</v>
      </c>
      <c r="J1096" s="53">
        <f>C1096-D1096</f>
        <v>5.8799999999999955</v>
      </c>
      <c r="K1096">
        <f t="shared" si="195"/>
        <v>-37.32</v>
      </c>
    </row>
    <row r="1097" spans="1:17" x14ac:dyDescent="0.25">
      <c r="B1097" t="s">
        <v>520</v>
      </c>
      <c r="C1097">
        <v>-46.98</v>
      </c>
      <c r="D1097">
        <v>-56.88</v>
      </c>
      <c r="E1097" t="s">
        <v>482</v>
      </c>
      <c r="J1097" s="53">
        <f t="shared" ref="J1097:J1110" si="196">C1097-D1097</f>
        <v>9.9000000000000057</v>
      </c>
      <c r="K1097">
        <f t="shared" si="195"/>
        <v>-24.009999999999998</v>
      </c>
    </row>
    <row r="1098" spans="1:17" x14ac:dyDescent="0.25">
      <c r="C1098">
        <v>-57.38</v>
      </c>
      <c r="D1098">
        <v>-55.7</v>
      </c>
      <c r="E1098" t="s">
        <v>477</v>
      </c>
      <c r="J1098" s="53">
        <f t="shared" si="196"/>
        <v>-1.6799999999999997</v>
      </c>
      <c r="K1098">
        <f t="shared" si="195"/>
        <v>-7.9000000000000057</v>
      </c>
    </row>
    <row r="1099" spans="1:17" x14ac:dyDescent="0.25">
      <c r="C1099">
        <v>-62.71</v>
      </c>
      <c r="D1099">
        <v>-55.04</v>
      </c>
      <c r="E1099" t="s">
        <v>466</v>
      </c>
      <c r="J1099" s="53">
        <f t="shared" si="196"/>
        <v>-7.6700000000000017</v>
      </c>
      <c r="K1099">
        <f t="shared" si="195"/>
        <v>-26.72</v>
      </c>
    </row>
    <row r="1100" spans="1:17" x14ac:dyDescent="0.25">
      <c r="C1100">
        <v>-70.89</v>
      </c>
      <c r="D1100">
        <v>-54.49</v>
      </c>
      <c r="E1100" t="s">
        <v>472</v>
      </c>
      <c r="J1100" s="53">
        <f t="shared" si="196"/>
        <v>-16.399999999999999</v>
      </c>
      <c r="K1100">
        <f t="shared" si="195"/>
        <v>-35.93</v>
      </c>
    </row>
    <row r="1101" spans="1:17" x14ac:dyDescent="0.25">
      <c r="C1101">
        <v>-66.760000000000005</v>
      </c>
      <c r="D1101">
        <v>-51.92</v>
      </c>
      <c r="E1101" t="s">
        <v>463</v>
      </c>
      <c r="J1101" s="53">
        <f t="shared" si="196"/>
        <v>-14.840000000000003</v>
      </c>
      <c r="K1101">
        <f t="shared" si="195"/>
        <v>-31.660000000000004</v>
      </c>
    </row>
    <row r="1102" spans="1:17" x14ac:dyDescent="0.25">
      <c r="C1102">
        <v>-66.75</v>
      </c>
      <c r="D1102">
        <v>-51.06</v>
      </c>
      <c r="E1102" t="s">
        <v>465</v>
      </c>
      <c r="J1102" s="53">
        <f t="shared" si="196"/>
        <v>-15.689999999999998</v>
      </c>
      <c r="K1102">
        <f t="shared" si="195"/>
        <v>-37.260000000000005</v>
      </c>
    </row>
    <row r="1103" spans="1:17" x14ac:dyDescent="0.25">
      <c r="C1103">
        <v>-72.959999999999994</v>
      </c>
      <c r="D1103">
        <v>-50.7</v>
      </c>
      <c r="E1103" t="s">
        <v>469</v>
      </c>
      <c r="J1103" s="53">
        <f t="shared" si="196"/>
        <v>-22.259999999999991</v>
      </c>
      <c r="K1103">
        <f t="shared" si="195"/>
        <v>-42.22999999999999</v>
      </c>
    </row>
    <row r="1104" spans="1:17" x14ac:dyDescent="0.25">
      <c r="C1104">
        <v>-72.08</v>
      </c>
      <c r="D1104">
        <v>-49.24</v>
      </c>
      <c r="E1104" t="s">
        <v>467</v>
      </c>
      <c r="J1104" s="53">
        <f t="shared" si="196"/>
        <v>-22.839999999999996</v>
      </c>
      <c r="K1104">
        <f t="shared" si="195"/>
        <v>-27.28</v>
      </c>
    </row>
    <row r="1105" spans="1:12" x14ac:dyDescent="0.25">
      <c r="B1105" t="s">
        <v>520</v>
      </c>
      <c r="C1105">
        <v>-48.95</v>
      </c>
      <c r="D1105">
        <v>-48.46</v>
      </c>
      <c r="E1105" t="s">
        <v>471</v>
      </c>
      <c r="J1105" s="53">
        <f t="shared" si="196"/>
        <v>-0.49000000000000199</v>
      </c>
      <c r="K1105">
        <f t="shared" si="195"/>
        <v>-5.18</v>
      </c>
    </row>
    <row r="1106" spans="1:12" x14ac:dyDescent="0.25">
      <c r="C1106">
        <v>-64.459999999999994</v>
      </c>
      <c r="D1106">
        <v>-48.18</v>
      </c>
      <c r="E1106" t="s">
        <v>470</v>
      </c>
      <c r="J1106" s="53">
        <f t="shared" si="196"/>
        <v>-16.279999999999994</v>
      </c>
      <c r="K1106">
        <f t="shared" si="195"/>
        <v>-27.999999999999993</v>
      </c>
    </row>
    <row r="1107" spans="1:12" x14ac:dyDescent="0.25">
      <c r="C1107">
        <v>-64.900000000000006</v>
      </c>
      <c r="D1107">
        <v>-47.84</v>
      </c>
      <c r="E1107" t="s">
        <v>475</v>
      </c>
      <c r="J1107" s="53">
        <f t="shared" si="196"/>
        <v>-17.060000000000002</v>
      </c>
      <c r="K1107">
        <f t="shared" si="195"/>
        <v>-36.820000000000007</v>
      </c>
    </row>
    <row r="1108" spans="1:12" x14ac:dyDescent="0.25">
      <c r="C1108">
        <v>-64.34</v>
      </c>
      <c r="D1108">
        <v>-45.42</v>
      </c>
      <c r="E1108" t="s">
        <v>476</v>
      </c>
      <c r="J1108" s="53">
        <f t="shared" si="196"/>
        <v>-18.920000000000002</v>
      </c>
      <c r="K1108">
        <f t="shared" si="195"/>
        <v>-38.78</v>
      </c>
    </row>
    <row r="1109" spans="1:12" x14ac:dyDescent="0.25">
      <c r="C1109">
        <v>-66.19</v>
      </c>
      <c r="D1109">
        <v>-39.799999999999997</v>
      </c>
      <c r="E1109" t="s">
        <v>474</v>
      </c>
      <c r="J1109" s="53">
        <f t="shared" si="196"/>
        <v>-26.39</v>
      </c>
      <c r="K1109">
        <f t="shared" si="195"/>
        <v>-33.82</v>
      </c>
    </row>
    <row r="1110" spans="1:12" x14ac:dyDescent="0.25">
      <c r="C1110">
        <v>-67.67</v>
      </c>
      <c r="D1110">
        <v>-8.75</v>
      </c>
      <c r="E1110" t="s">
        <v>464</v>
      </c>
      <c r="J1110" s="53">
        <f t="shared" si="196"/>
        <v>-58.92</v>
      </c>
      <c r="K1110">
        <f t="shared" si="195"/>
        <v>-19.79</v>
      </c>
    </row>
    <row r="1111" spans="1:12" s="79" customFormat="1" x14ac:dyDescent="0.25">
      <c r="A1111" s="79" t="s">
        <v>530</v>
      </c>
      <c r="C1111" s="79">
        <v>-48.7</v>
      </c>
      <c r="D1111" s="79">
        <v>-37.299999999999997</v>
      </c>
      <c r="E1111" s="79">
        <v>-32.799999999999997</v>
      </c>
      <c r="J1111" s="79">
        <f>C1111-D1111</f>
        <v>-11.400000000000006</v>
      </c>
      <c r="K1111" s="79">
        <f t="shared" si="195"/>
        <v>-15.900000000000006</v>
      </c>
      <c r="L1111" s="79">
        <f>D1111-E1111</f>
        <v>-4.5</v>
      </c>
    </row>
    <row r="1112" spans="1:12" s="79" customFormat="1" x14ac:dyDescent="0.25">
      <c r="A1112" s="79" t="s">
        <v>530</v>
      </c>
      <c r="C1112" s="79">
        <v>-49.6</v>
      </c>
      <c r="D1112" s="79">
        <v>-38</v>
      </c>
      <c r="E1112" s="79">
        <v>-33.6</v>
      </c>
      <c r="J1112" s="79">
        <f t="shared" ref="J1112:J1125" si="197">C1112-D1112</f>
        <v>-11.600000000000001</v>
      </c>
      <c r="K1112" s="79">
        <f t="shared" si="195"/>
        <v>-16</v>
      </c>
      <c r="L1112" s="79">
        <f t="shared" ref="L1112:L1125" si="198">D1112-E1112</f>
        <v>-4.3999999999999986</v>
      </c>
    </row>
    <row r="1113" spans="1:12" s="79" customFormat="1" x14ac:dyDescent="0.25">
      <c r="A1113" s="79" t="s">
        <v>530</v>
      </c>
      <c r="C1113" s="79">
        <v>-50.5</v>
      </c>
      <c r="D1113" s="79">
        <v>-37.4</v>
      </c>
      <c r="E1113" s="79">
        <v>-33.1</v>
      </c>
      <c r="J1113" s="79">
        <f t="shared" si="197"/>
        <v>-13.100000000000001</v>
      </c>
      <c r="K1113" s="79">
        <f t="shared" si="195"/>
        <v>-17.399999999999999</v>
      </c>
      <c r="L1113" s="79">
        <f t="shared" si="198"/>
        <v>-4.2999999999999972</v>
      </c>
    </row>
    <row r="1114" spans="1:12" s="79" customFormat="1" x14ac:dyDescent="0.25">
      <c r="A1114" s="79" t="s">
        <v>530</v>
      </c>
      <c r="C1114" s="79">
        <v>-54.3</v>
      </c>
      <c r="D1114" s="79">
        <v>-36.200000000000003</v>
      </c>
      <c r="E1114" s="79">
        <v>-32.799999999999997</v>
      </c>
      <c r="J1114" s="79">
        <f t="shared" si="197"/>
        <v>-18.099999999999994</v>
      </c>
      <c r="K1114" s="79">
        <f t="shared" si="195"/>
        <v>-21.5</v>
      </c>
      <c r="L1114" s="79">
        <f t="shared" si="198"/>
        <v>-3.4000000000000057</v>
      </c>
    </row>
    <row r="1115" spans="1:12" s="79" customFormat="1" x14ac:dyDescent="0.25">
      <c r="A1115" s="79" t="s">
        <v>530</v>
      </c>
      <c r="C1115" s="79">
        <v>-48.4</v>
      </c>
      <c r="D1115" s="79">
        <v>-36</v>
      </c>
      <c r="E1115" s="79">
        <v>-32.299999999999997</v>
      </c>
      <c r="J1115" s="79">
        <f t="shared" si="197"/>
        <v>-12.399999999999999</v>
      </c>
      <c r="K1115" s="79">
        <f t="shared" si="195"/>
        <v>-16.100000000000001</v>
      </c>
      <c r="L1115" s="79">
        <f t="shared" si="198"/>
        <v>-3.7000000000000028</v>
      </c>
    </row>
    <row r="1116" spans="1:12" s="79" customFormat="1" x14ac:dyDescent="0.25">
      <c r="A1116" s="79" t="s">
        <v>530</v>
      </c>
      <c r="C1116" s="79">
        <v>-33.799999999999997</v>
      </c>
      <c r="D1116" s="79">
        <v>-31.3</v>
      </c>
      <c r="E1116" s="79">
        <v>-30.5</v>
      </c>
      <c r="J1116" s="79">
        <f t="shared" si="197"/>
        <v>-2.4999999999999964</v>
      </c>
      <c r="K1116" s="79">
        <f t="shared" si="195"/>
        <v>-3.2999999999999972</v>
      </c>
      <c r="L1116" s="79">
        <f t="shared" si="198"/>
        <v>-0.80000000000000071</v>
      </c>
    </row>
    <row r="1117" spans="1:12" s="79" customFormat="1" x14ac:dyDescent="0.25">
      <c r="A1117" s="79" t="s">
        <v>530</v>
      </c>
      <c r="C1117" s="79">
        <v>-32.200000000000003</v>
      </c>
      <c r="D1117" s="79">
        <v>-32.200000000000003</v>
      </c>
      <c r="E1117" s="79">
        <v>-29</v>
      </c>
      <c r="J1117" s="79">
        <f t="shared" si="197"/>
        <v>0</v>
      </c>
      <c r="K1117" s="79">
        <f t="shared" si="195"/>
        <v>-3.2000000000000028</v>
      </c>
      <c r="L1117" s="79">
        <f t="shared" si="198"/>
        <v>-3.2000000000000028</v>
      </c>
    </row>
    <row r="1118" spans="1:12" s="79" customFormat="1" x14ac:dyDescent="0.25">
      <c r="A1118" s="79" t="s">
        <v>530</v>
      </c>
      <c r="C1118" s="79">
        <v>-35.5</v>
      </c>
      <c r="D1118" s="79">
        <v>-32.5</v>
      </c>
      <c r="E1118" s="79">
        <v>-28.3</v>
      </c>
      <c r="J1118" s="79">
        <f t="shared" si="197"/>
        <v>-3</v>
      </c>
      <c r="K1118" s="79">
        <f t="shared" si="195"/>
        <v>-7.1999999999999993</v>
      </c>
      <c r="L1118" s="79">
        <f t="shared" si="198"/>
        <v>-4.1999999999999993</v>
      </c>
    </row>
    <row r="1119" spans="1:12" s="79" customFormat="1" x14ac:dyDescent="0.25">
      <c r="A1119" s="79" t="s">
        <v>530</v>
      </c>
      <c r="C1119" s="79">
        <v>-37.9</v>
      </c>
      <c r="D1119" s="79">
        <v>-28.7</v>
      </c>
      <c r="E1119" s="79">
        <v>-28.2</v>
      </c>
      <c r="J1119" s="79">
        <f t="shared" si="197"/>
        <v>-9.1999999999999993</v>
      </c>
      <c r="K1119" s="79">
        <f t="shared" si="195"/>
        <v>-9.6999999999999993</v>
      </c>
      <c r="L1119" s="79">
        <f t="shared" si="198"/>
        <v>-0.5</v>
      </c>
    </row>
    <row r="1120" spans="1:12" s="79" customFormat="1" x14ac:dyDescent="0.25">
      <c r="A1120" s="79" t="s">
        <v>530</v>
      </c>
      <c r="C1120" s="79">
        <v>-32.700000000000003</v>
      </c>
      <c r="D1120" s="79">
        <v>-28.4</v>
      </c>
      <c r="E1120" s="79">
        <v>-28.4</v>
      </c>
      <c r="J1120" s="79">
        <f t="shared" si="197"/>
        <v>-4.3000000000000043</v>
      </c>
      <c r="K1120" s="79">
        <f t="shared" si="195"/>
        <v>-4.3000000000000043</v>
      </c>
      <c r="L1120" s="79">
        <f t="shared" si="198"/>
        <v>0</v>
      </c>
    </row>
    <row r="1121" spans="1:12" s="79" customFormat="1" x14ac:dyDescent="0.25">
      <c r="A1121" s="79" t="s">
        <v>530</v>
      </c>
      <c r="C1121" s="79">
        <v>-31.1</v>
      </c>
      <c r="D1121" s="79">
        <v>-26.3</v>
      </c>
      <c r="E1121" s="79">
        <v>-29.5</v>
      </c>
      <c r="J1121" s="79">
        <f t="shared" si="197"/>
        <v>-4.8000000000000007</v>
      </c>
      <c r="K1121" s="79">
        <f t="shared" si="195"/>
        <v>-1.6000000000000014</v>
      </c>
      <c r="L1121" s="79">
        <f t="shared" si="198"/>
        <v>3.1999999999999993</v>
      </c>
    </row>
    <row r="1122" spans="1:12" s="79" customFormat="1" x14ac:dyDescent="0.25">
      <c r="A1122" s="79" t="s">
        <v>530</v>
      </c>
      <c r="C1122" s="79">
        <v>-32.799999999999997</v>
      </c>
      <c r="D1122" s="79">
        <v>-25.9</v>
      </c>
      <c r="E1122" s="79">
        <v>-27.1</v>
      </c>
      <c r="J1122" s="79">
        <f t="shared" si="197"/>
        <v>-6.8999999999999986</v>
      </c>
      <c r="K1122" s="79">
        <f t="shared" si="195"/>
        <v>-5.6999999999999957</v>
      </c>
      <c r="L1122" s="79">
        <f t="shared" si="198"/>
        <v>1.2000000000000028</v>
      </c>
    </row>
    <row r="1123" spans="1:12" s="79" customFormat="1" x14ac:dyDescent="0.25">
      <c r="A1123" s="79" t="s">
        <v>530</v>
      </c>
      <c r="C1123" s="79">
        <v>-41</v>
      </c>
      <c r="D1123" s="79">
        <v>-27.3</v>
      </c>
      <c r="E1123" s="79">
        <v>-22.5</v>
      </c>
      <c r="J1123" s="79">
        <f t="shared" si="197"/>
        <v>-13.7</v>
      </c>
      <c r="K1123" s="79">
        <f t="shared" si="195"/>
        <v>-18.5</v>
      </c>
      <c r="L1123" s="79">
        <f t="shared" si="198"/>
        <v>-4.8000000000000007</v>
      </c>
    </row>
    <row r="1124" spans="1:12" s="79" customFormat="1" x14ac:dyDescent="0.25">
      <c r="A1124" s="79" t="s">
        <v>530</v>
      </c>
      <c r="C1124" s="79">
        <v>-35.1</v>
      </c>
      <c r="D1124" s="79">
        <v>-26.6</v>
      </c>
      <c r="E1124" s="79">
        <v>-23.2</v>
      </c>
      <c r="J1124" s="79">
        <f t="shared" si="197"/>
        <v>-8.5</v>
      </c>
      <c r="K1124" s="79">
        <f t="shared" si="195"/>
        <v>-11.900000000000002</v>
      </c>
      <c r="L1124" s="79">
        <f t="shared" si="198"/>
        <v>-3.4000000000000021</v>
      </c>
    </row>
    <row r="1125" spans="1:12" s="79" customFormat="1" x14ac:dyDescent="0.25">
      <c r="A1125" s="79" t="s">
        <v>530</v>
      </c>
      <c r="C1125" s="79">
        <v>-40</v>
      </c>
      <c r="D1125" s="79">
        <v>-25.9</v>
      </c>
      <c r="E1125" s="79">
        <v>-20.9</v>
      </c>
      <c r="J1125" s="79">
        <f t="shared" si="197"/>
        <v>-14.100000000000001</v>
      </c>
      <c r="K1125" s="79">
        <f t="shared" si="195"/>
        <v>-19.100000000000001</v>
      </c>
      <c r="L1125" s="79">
        <f t="shared" si="198"/>
        <v>-5</v>
      </c>
    </row>
  </sheetData>
  <autoFilter ref="J1:P1125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1"/>
  <sheetViews>
    <sheetView zoomScale="60" zoomScaleNormal="60" workbookViewId="0">
      <selection activeCell="Q1" sqref="Q1:AB72"/>
    </sheetView>
  </sheetViews>
  <sheetFormatPr defaultRowHeight="15" x14ac:dyDescent="0.25"/>
  <cols>
    <col min="33" max="33" width="8.7109375" customWidth="1"/>
  </cols>
  <sheetData>
    <row r="1" spans="1:37" x14ac:dyDescent="0.35">
      <c r="A1" t="s">
        <v>1</v>
      </c>
      <c r="B1" t="s">
        <v>159</v>
      </c>
      <c r="C1" s="1" t="s">
        <v>2</v>
      </c>
      <c r="D1" s="1" t="s">
        <v>3</v>
      </c>
      <c r="E1" s="1" t="s">
        <v>4</v>
      </c>
      <c r="F1" s="1" t="s">
        <v>164</v>
      </c>
      <c r="G1" s="1"/>
      <c r="H1" s="1" t="s">
        <v>174</v>
      </c>
      <c r="I1" s="1" t="s">
        <v>175</v>
      </c>
      <c r="J1" s="1" t="s">
        <v>176</v>
      </c>
      <c r="K1" s="1" t="s">
        <v>177</v>
      </c>
      <c r="L1" s="1" t="s">
        <v>178</v>
      </c>
      <c r="M1" s="1" t="s">
        <v>174</v>
      </c>
      <c r="N1" s="1" t="s">
        <v>175</v>
      </c>
      <c r="O1" s="1" t="s">
        <v>176</v>
      </c>
      <c r="P1" s="1" t="s">
        <v>179</v>
      </c>
      <c r="Q1" s="1" t="s">
        <v>180</v>
      </c>
      <c r="R1" s="1" t="s">
        <v>181</v>
      </c>
      <c r="S1" s="1" t="s">
        <v>182</v>
      </c>
      <c r="T1" s="1" t="s">
        <v>183</v>
      </c>
      <c r="U1" s="1"/>
      <c r="V1" s="1" t="s">
        <v>537</v>
      </c>
      <c r="W1" s="1" t="s">
        <v>538</v>
      </c>
      <c r="X1" s="1" t="s">
        <v>539</v>
      </c>
      <c r="Y1" s="1" t="s">
        <v>6</v>
      </c>
      <c r="Z1" s="1" t="s">
        <v>142</v>
      </c>
      <c r="AA1" s="1" t="s">
        <v>143</v>
      </c>
      <c r="AB1" s="1" t="s">
        <v>157</v>
      </c>
      <c r="AC1" s="1" t="s">
        <v>142</v>
      </c>
      <c r="AD1" s="1" t="s">
        <v>143</v>
      </c>
      <c r="AE1" s="1" t="s">
        <v>157</v>
      </c>
      <c r="AF1" s="1" t="s">
        <v>179</v>
      </c>
      <c r="AG1" s="1" t="s">
        <v>540</v>
      </c>
      <c r="AH1" s="1" t="s">
        <v>537</v>
      </c>
      <c r="AJ1" t="s">
        <v>538</v>
      </c>
      <c r="AK1" t="s">
        <v>539</v>
      </c>
    </row>
    <row r="2" spans="1:37" x14ac:dyDescent="0.35">
      <c r="A2" t="s">
        <v>160</v>
      </c>
      <c r="B2" t="s">
        <v>161</v>
      </c>
      <c r="C2">
        <v>-46.2</v>
      </c>
      <c r="D2">
        <v>-36.799999999999997</v>
      </c>
      <c r="E2">
        <v>-33.4</v>
      </c>
      <c r="F2">
        <v>800</v>
      </c>
      <c r="G2">
        <f>F2*-1</f>
        <v>-800</v>
      </c>
      <c r="H2">
        <v>79.599999999999994</v>
      </c>
      <c r="I2">
        <v>7.62</v>
      </c>
      <c r="J2">
        <v>6.44</v>
      </c>
      <c r="K2">
        <v>1.8</v>
      </c>
      <c r="L2">
        <v>2.95</v>
      </c>
      <c r="M2">
        <f>(H2*100)/(SUM($H2:$J2))</f>
        <v>84.988255391842827</v>
      </c>
      <c r="N2">
        <f>(I2*100)/(SUM($H2:$J2))</f>
        <v>8.1358103779628443</v>
      </c>
      <c r="O2">
        <f>(J2*100)/(SUM($H2:$J2))</f>
        <v>6.8759342301943205</v>
      </c>
      <c r="P2">
        <f>H2/I2</f>
        <v>10.446194225721785</v>
      </c>
      <c r="Q2">
        <f>I2/J2</f>
        <v>1.1832298136645962</v>
      </c>
      <c r="R2">
        <f>H2/(I2+J2)</f>
        <v>5.6614509246088192</v>
      </c>
      <c r="S2">
        <f>I2/(H2+J2)</f>
        <v>8.8563458856345895E-2</v>
      </c>
      <c r="T2">
        <f>K2/L2</f>
        <v>0.61016949152542366</v>
      </c>
      <c r="U2">
        <f>J2/L2</f>
        <v>2.1830508474576273</v>
      </c>
      <c r="V2" s="82">
        <f>(H2*J2)/(I2*I2)</f>
        <v>8.8285421015286474</v>
      </c>
      <c r="W2">
        <f>M2*O2</f>
        <v>584.37365441326915</v>
      </c>
      <c r="X2">
        <f>N2*N2</f>
        <v>66.191410506167927</v>
      </c>
      <c r="Z2">
        <f>C2-D2</f>
        <v>-9.4000000000000057</v>
      </c>
      <c r="AA2">
        <f>C2-E2</f>
        <v>-12.800000000000004</v>
      </c>
      <c r="AB2">
        <f>D2-E2</f>
        <v>-3.3999999999999986</v>
      </c>
      <c r="AC2">
        <f>Z2*-1</f>
        <v>9.4000000000000057</v>
      </c>
      <c r="AD2">
        <f>AA2*-1</f>
        <v>12.800000000000004</v>
      </c>
      <c r="AE2">
        <f>AB2*-1</f>
        <v>3.3999999999999986</v>
      </c>
      <c r="AF2">
        <f>C2/D2</f>
        <v>1.2554347826086958</v>
      </c>
      <c r="AG2">
        <f>M2/(N2+O2)</f>
        <v>5.6614509246088183</v>
      </c>
      <c r="AH2">
        <f>10.4*(1-EXP(-0.1*AG2))</f>
        <v>4.4958191790346991</v>
      </c>
      <c r="AI2">
        <f>MAX(V2:V72)</f>
        <v>8.8285421015286474</v>
      </c>
      <c r="AJ2">
        <v>584.37365441326915</v>
      </c>
      <c r="AK2">
        <v>66.191410506167927</v>
      </c>
    </row>
    <row r="3" spans="1:37" x14ac:dyDescent="0.35">
      <c r="C3">
        <v>-45.4</v>
      </c>
      <c r="D3">
        <v>-36.5</v>
      </c>
      <c r="E3">
        <v>-33.5</v>
      </c>
      <c r="F3">
        <v>850</v>
      </c>
      <c r="G3">
        <f t="shared" ref="G3:G66" si="0">F3*-1</f>
        <v>-850</v>
      </c>
      <c r="H3">
        <v>80.069999999999993</v>
      </c>
      <c r="I3">
        <v>9.92</v>
      </c>
      <c r="J3">
        <v>5.92</v>
      </c>
      <c r="K3">
        <v>1.17</v>
      </c>
      <c r="L3">
        <v>1.82</v>
      </c>
      <c r="M3">
        <f t="shared" ref="M3:M66" si="1">(H3*100)/(SUM(H3:J3))</f>
        <v>83.484516734438529</v>
      </c>
      <c r="N3">
        <f t="shared" ref="N3:N66" si="2">(I3*100)/(SUM($H3:$J3))</f>
        <v>10.343029923886977</v>
      </c>
      <c r="O3">
        <f t="shared" ref="O3:O66" si="3">(J3*100)/(SUM($H3:$J3))</f>
        <v>6.1724533416744869</v>
      </c>
      <c r="P3">
        <f t="shared" ref="P3:P66" si="4">H3/I3</f>
        <v>8.0715725806451601</v>
      </c>
      <c r="Q3">
        <f t="shared" ref="Q3:Q66" si="5">I3/J3</f>
        <v>1.6756756756756757</v>
      </c>
      <c r="R3">
        <f t="shared" ref="R3:R66" si="6">H3/(I3+J3)</f>
        <v>5.0549242424242422</v>
      </c>
      <c r="S3">
        <f t="shared" ref="S3:S66" si="7">I3/(H3+J3)</f>
        <v>0.11536225142458426</v>
      </c>
      <c r="T3">
        <f t="shared" ref="T3:T73" si="8">K3/L3</f>
        <v>0.64285714285714279</v>
      </c>
      <c r="U3">
        <f t="shared" ref="U3:U66" si="9">J3/L3</f>
        <v>3.2527472527472527</v>
      </c>
      <c r="V3" s="82">
        <f t="shared" ref="V3:V66" si="10">(H3*J3)/(I3*I3)</f>
        <v>4.8169062174817894</v>
      </c>
      <c r="W3">
        <f t="shared" ref="W3:W66" si="11">M3*O3</f>
        <v>515.30428429556468</v>
      </c>
      <c r="X3">
        <f t="shared" ref="X3:X66" si="12">N3*N3</f>
        <v>106.97826800642144</v>
      </c>
      <c r="Z3">
        <f t="shared" ref="Z3:Z71" si="13">C3-D3</f>
        <v>-8.8999999999999986</v>
      </c>
      <c r="AA3">
        <f t="shared" ref="AA3:AA106" si="14">C3-E3</f>
        <v>-11.899999999999999</v>
      </c>
      <c r="AB3">
        <f t="shared" ref="AB3:AB66" si="15">D3-E3</f>
        <v>-3</v>
      </c>
      <c r="AC3">
        <f t="shared" ref="AC3:AC66" si="16">Z3*-1</f>
        <v>8.8999999999999986</v>
      </c>
      <c r="AD3">
        <f t="shared" ref="AD3:AD66" si="17">AA3*-1</f>
        <v>11.899999999999999</v>
      </c>
      <c r="AE3">
        <f t="shared" ref="AE3:AE66" si="18">AB3*-1</f>
        <v>3</v>
      </c>
      <c r="AF3">
        <f t="shared" ref="AF3:AF66" si="19">C3/D3</f>
        <v>1.2438356164383562</v>
      </c>
      <c r="AG3">
        <f t="shared" ref="AG3:AG66" si="20">M3/(N3+O3)</f>
        <v>5.0549242424242422</v>
      </c>
      <c r="AH3">
        <f t="shared" ref="AH3:AH66" si="21">10.4*(1-EXP(-0.1*AG3))</f>
        <v>4.1266319347888691</v>
      </c>
      <c r="AI3">
        <f>MIN(V2:V72)</f>
        <v>0.40468730462828284</v>
      </c>
      <c r="AJ3">
        <v>515.30428429556468</v>
      </c>
      <c r="AK3">
        <v>106.97826800642144</v>
      </c>
    </row>
    <row r="4" spans="1:37" x14ac:dyDescent="0.35">
      <c r="A4">
        <v>-34.299999999999997</v>
      </c>
      <c r="E4">
        <v>-34</v>
      </c>
      <c r="F4">
        <v>875</v>
      </c>
      <c r="G4">
        <f t="shared" si="0"/>
        <v>-875</v>
      </c>
      <c r="H4">
        <v>71.95</v>
      </c>
      <c r="I4">
        <v>11.95</v>
      </c>
      <c r="J4">
        <v>10.220000000000001</v>
      </c>
      <c r="K4">
        <v>1.68</v>
      </c>
      <c r="L4">
        <v>2.78</v>
      </c>
      <c r="M4">
        <f t="shared" si="1"/>
        <v>76.444963875903099</v>
      </c>
      <c r="N4">
        <f t="shared" si="2"/>
        <v>12.696557586060347</v>
      </c>
      <c r="O4">
        <f t="shared" si="3"/>
        <v>10.85847853803655</v>
      </c>
      <c r="P4">
        <f t="shared" si="4"/>
        <v>6.0209205020920509</v>
      </c>
      <c r="Q4">
        <f t="shared" si="5"/>
        <v>1.169275929549902</v>
      </c>
      <c r="R4">
        <f t="shared" si="6"/>
        <v>3.2453766350924673</v>
      </c>
      <c r="S4">
        <f t="shared" si="7"/>
        <v>0.14543020567116952</v>
      </c>
      <c r="T4">
        <f t="shared" si="8"/>
        <v>0.60431654676258995</v>
      </c>
      <c r="U4">
        <f t="shared" si="9"/>
        <v>3.6762589928057561</v>
      </c>
      <c r="V4" s="82">
        <f t="shared" si="10"/>
        <v>5.1492725967682649</v>
      </c>
      <c r="W4">
        <f t="shared" si="11"/>
        <v>830.07599958747323</v>
      </c>
      <c r="X4">
        <f t="shared" si="12"/>
        <v>161.20257453614656</v>
      </c>
      <c r="AC4">
        <f t="shared" si="16"/>
        <v>0</v>
      </c>
      <c r="AD4">
        <f t="shared" si="17"/>
        <v>0</v>
      </c>
      <c r="AE4">
        <f t="shared" si="18"/>
        <v>0</v>
      </c>
      <c r="AF4" t="e">
        <f>A4/D4</f>
        <v>#DIV/0!</v>
      </c>
      <c r="AG4">
        <f t="shared" si="20"/>
        <v>3.2453766350924673</v>
      </c>
      <c r="AH4">
        <f t="shared" si="21"/>
        <v>2.8822405909745878</v>
      </c>
      <c r="AI4">
        <f>AVERAGE(V2:V72)</f>
        <v>3.5189372096371132</v>
      </c>
      <c r="AJ4">
        <v>830.07599958747323</v>
      </c>
      <c r="AK4">
        <v>161.20257453614656</v>
      </c>
    </row>
    <row r="5" spans="1:37" x14ac:dyDescent="0.35">
      <c r="C5">
        <v>-45.7</v>
      </c>
      <c r="D5">
        <v>-37.200000000000003</v>
      </c>
      <c r="E5">
        <v>-33.799999999999997</v>
      </c>
      <c r="F5">
        <v>900</v>
      </c>
      <c r="G5">
        <f t="shared" si="0"/>
        <v>-900</v>
      </c>
      <c r="H5">
        <v>64.3</v>
      </c>
      <c r="I5">
        <v>11.72</v>
      </c>
      <c r="J5">
        <v>12.39</v>
      </c>
      <c r="K5">
        <v>3.08</v>
      </c>
      <c r="L5">
        <v>5.18</v>
      </c>
      <c r="M5">
        <f t="shared" si="1"/>
        <v>72.729329261395776</v>
      </c>
      <c r="N5">
        <f t="shared" si="2"/>
        <v>13.256418957131547</v>
      </c>
      <c r="O5">
        <f t="shared" si="3"/>
        <v>14.014251781472685</v>
      </c>
      <c r="P5">
        <f t="shared" si="4"/>
        <v>5.486348122866894</v>
      </c>
      <c r="Q5">
        <f t="shared" si="5"/>
        <v>0.94592413236481032</v>
      </c>
      <c r="R5">
        <f t="shared" si="6"/>
        <v>2.6669431771049354</v>
      </c>
      <c r="S5">
        <f t="shared" si="7"/>
        <v>0.15282305385317513</v>
      </c>
      <c r="T5">
        <f t="shared" si="8"/>
        <v>0.59459459459459463</v>
      </c>
      <c r="U5">
        <f t="shared" si="9"/>
        <v>2.3918918918918921</v>
      </c>
      <c r="V5" s="82">
        <f t="shared" si="10"/>
        <v>5.7999874780137208</v>
      </c>
      <c r="W5">
        <f t="shared" si="11"/>
        <v>1019.2471321668293</v>
      </c>
      <c r="X5">
        <f t="shared" si="12"/>
        <v>175.73264356699667</v>
      </c>
      <c r="Z5">
        <f t="shared" si="13"/>
        <v>-8.5</v>
      </c>
      <c r="AA5">
        <f t="shared" si="14"/>
        <v>-11.900000000000006</v>
      </c>
      <c r="AB5">
        <f t="shared" si="15"/>
        <v>-3.4000000000000057</v>
      </c>
      <c r="AC5">
        <f t="shared" si="16"/>
        <v>8.5</v>
      </c>
      <c r="AD5">
        <f t="shared" si="17"/>
        <v>11.900000000000006</v>
      </c>
      <c r="AE5">
        <f t="shared" si="18"/>
        <v>3.4000000000000057</v>
      </c>
      <c r="AF5">
        <f t="shared" si="19"/>
        <v>1.228494623655914</v>
      </c>
      <c r="AG5">
        <f t="shared" si="20"/>
        <v>2.6669431771049359</v>
      </c>
      <c r="AH5">
        <f t="shared" si="21"/>
        <v>2.4345655366302359</v>
      </c>
      <c r="AJ5">
        <v>1019.2471321668293</v>
      </c>
      <c r="AK5">
        <v>175.73264356699667</v>
      </c>
    </row>
    <row r="6" spans="1:37" x14ac:dyDescent="0.35">
      <c r="A6">
        <v>-36.9</v>
      </c>
      <c r="C6">
        <v>-45</v>
      </c>
      <c r="D6">
        <v>-37.299999999999997</v>
      </c>
      <c r="E6">
        <v>-33.700000000000003</v>
      </c>
      <c r="F6">
        <v>925</v>
      </c>
      <c r="G6">
        <f t="shared" si="0"/>
        <v>-925</v>
      </c>
      <c r="H6">
        <v>60.07</v>
      </c>
      <c r="I6">
        <v>14.84</v>
      </c>
      <c r="J6">
        <v>14.08</v>
      </c>
      <c r="K6">
        <v>3.15</v>
      </c>
      <c r="L6">
        <v>5.08</v>
      </c>
      <c r="M6">
        <f t="shared" si="1"/>
        <v>67.501966513091361</v>
      </c>
      <c r="N6">
        <f t="shared" si="2"/>
        <v>16.676031014720756</v>
      </c>
      <c r="O6">
        <f t="shared" si="3"/>
        <v>15.822002472187886</v>
      </c>
      <c r="P6">
        <f t="shared" si="4"/>
        <v>4.0478436657681938</v>
      </c>
      <c r="Q6">
        <f t="shared" si="5"/>
        <v>1.0539772727272727</v>
      </c>
      <c r="R6">
        <f t="shared" si="6"/>
        <v>2.0771092669432916</v>
      </c>
      <c r="S6">
        <f t="shared" si="7"/>
        <v>0.20013486176668913</v>
      </c>
      <c r="T6">
        <f t="shared" si="8"/>
        <v>0.62007874015748032</v>
      </c>
      <c r="U6">
        <f t="shared" si="9"/>
        <v>2.7716535433070866</v>
      </c>
      <c r="V6" s="82">
        <f t="shared" si="10"/>
        <v>3.8405416990576939</v>
      </c>
      <c r="W6">
        <f t="shared" si="11"/>
        <v>1068.0162810476754</v>
      </c>
      <c r="X6">
        <f t="shared" si="12"/>
        <v>278.0900104039286</v>
      </c>
      <c r="Z6">
        <f t="shared" si="13"/>
        <v>-7.7000000000000028</v>
      </c>
      <c r="AA6">
        <f t="shared" si="14"/>
        <v>-11.299999999999997</v>
      </c>
      <c r="AB6">
        <f t="shared" si="15"/>
        <v>-3.5999999999999943</v>
      </c>
      <c r="AC6">
        <f t="shared" si="16"/>
        <v>7.7000000000000028</v>
      </c>
      <c r="AD6">
        <f t="shared" si="17"/>
        <v>11.299999999999997</v>
      </c>
      <c r="AE6">
        <f t="shared" si="18"/>
        <v>3.5999999999999943</v>
      </c>
      <c r="AF6">
        <f t="shared" si="19"/>
        <v>1.2064343163538875</v>
      </c>
      <c r="AG6">
        <f t="shared" si="20"/>
        <v>2.077109266943292</v>
      </c>
      <c r="AH6">
        <f t="shared" si="21"/>
        <v>1.9506046765547516</v>
      </c>
      <c r="AJ6">
        <v>1068.0162810476754</v>
      </c>
      <c r="AK6">
        <v>278.0900104039286</v>
      </c>
    </row>
    <row r="7" spans="1:37" x14ac:dyDescent="0.35">
      <c r="C7">
        <v>-45.3</v>
      </c>
      <c r="D7">
        <v>-36.9</v>
      </c>
      <c r="E7">
        <v>-33.5</v>
      </c>
      <c r="F7">
        <v>950</v>
      </c>
      <c r="G7">
        <f t="shared" si="0"/>
        <v>-950</v>
      </c>
      <c r="H7">
        <v>63.17</v>
      </c>
      <c r="I7">
        <v>13.47</v>
      </c>
      <c r="J7">
        <v>13.61</v>
      </c>
      <c r="K7">
        <v>2.99</v>
      </c>
      <c r="L7">
        <v>4.6100000000000003</v>
      </c>
      <c r="M7">
        <f t="shared" si="1"/>
        <v>69.99445983379502</v>
      </c>
      <c r="N7">
        <f t="shared" si="2"/>
        <v>14.925207756232687</v>
      </c>
      <c r="O7">
        <f t="shared" si="3"/>
        <v>15.0803324099723</v>
      </c>
      <c r="P7">
        <f t="shared" si="4"/>
        <v>4.6896807720861169</v>
      </c>
      <c r="Q7">
        <f t="shared" si="5"/>
        <v>0.98971344599559152</v>
      </c>
      <c r="R7">
        <f t="shared" si="6"/>
        <v>2.3327178729689808</v>
      </c>
      <c r="S7">
        <f t="shared" si="7"/>
        <v>0.1754363115394634</v>
      </c>
      <c r="T7">
        <f t="shared" si="8"/>
        <v>0.64859002169197399</v>
      </c>
      <c r="U7">
        <f t="shared" si="9"/>
        <v>2.9522776572668108</v>
      </c>
      <c r="V7" s="82">
        <f t="shared" si="10"/>
        <v>4.7384228142607308</v>
      </c>
      <c r="W7">
        <f t="shared" si="11"/>
        <v>1055.5397211500833</v>
      </c>
      <c r="X7">
        <f t="shared" si="12"/>
        <v>222.76182656670838</v>
      </c>
      <c r="Z7">
        <f t="shared" si="13"/>
        <v>-8.3999999999999986</v>
      </c>
      <c r="AA7">
        <f t="shared" si="14"/>
        <v>-11.799999999999997</v>
      </c>
      <c r="AB7">
        <f t="shared" si="15"/>
        <v>-3.3999999999999986</v>
      </c>
      <c r="AC7">
        <f t="shared" si="16"/>
        <v>8.3999999999999986</v>
      </c>
      <c r="AD7">
        <f t="shared" si="17"/>
        <v>11.799999999999997</v>
      </c>
      <c r="AE7">
        <f t="shared" si="18"/>
        <v>3.3999999999999986</v>
      </c>
      <c r="AF7">
        <f t="shared" si="19"/>
        <v>1.2276422764227641</v>
      </c>
      <c r="AG7">
        <f t="shared" si="20"/>
        <v>2.3327178729689808</v>
      </c>
      <c r="AH7">
        <f t="shared" si="21"/>
        <v>2.1638416227925137</v>
      </c>
      <c r="AJ7">
        <v>1055.5397211500833</v>
      </c>
      <c r="AK7">
        <v>222.76182656670838</v>
      </c>
    </row>
    <row r="8" spans="1:37" x14ac:dyDescent="0.35">
      <c r="C8">
        <v>-45.6</v>
      </c>
      <c r="D8">
        <v>-36.799999999999997</v>
      </c>
      <c r="E8">
        <v>-33.4</v>
      </c>
      <c r="F8">
        <v>975</v>
      </c>
      <c r="G8">
        <f t="shared" si="0"/>
        <v>-975</v>
      </c>
      <c r="H8">
        <v>59.35</v>
      </c>
      <c r="I8">
        <v>15.2</v>
      </c>
      <c r="J8">
        <v>15.25</v>
      </c>
      <c r="K8">
        <v>3.09</v>
      </c>
      <c r="L8">
        <v>4.83</v>
      </c>
      <c r="M8">
        <f t="shared" si="1"/>
        <v>66.091314031180403</v>
      </c>
      <c r="N8">
        <f t="shared" si="2"/>
        <v>16.92650334075724</v>
      </c>
      <c r="O8">
        <f t="shared" si="3"/>
        <v>16.982182628062361</v>
      </c>
      <c r="P8">
        <f t="shared" si="4"/>
        <v>3.9046052631578951</v>
      </c>
      <c r="Q8">
        <f t="shared" si="5"/>
        <v>0.99672131147540977</v>
      </c>
      <c r="R8">
        <f t="shared" si="6"/>
        <v>1.9490968801313631</v>
      </c>
      <c r="S8">
        <f t="shared" si="7"/>
        <v>0.20375335120643431</v>
      </c>
      <c r="T8">
        <f t="shared" si="8"/>
        <v>0.63975155279503104</v>
      </c>
      <c r="U8">
        <f t="shared" si="9"/>
        <v>3.1573498964803313</v>
      </c>
      <c r="V8" s="82">
        <f t="shared" si="10"/>
        <v>3.9174493594182827</v>
      </c>
      <c r="W8">
        <f t="shared" si="11"/>
        <v>1122.3747650061259</v>
      </c>
      <c r="X8">
        <f t="shared" si="12"/>
        <v>286.50651534466601</v>
      </c>
      <c r="Z8">
        <f t="shared" si="13"/>
        <v>-8.8000000000000043</v>
      </c>
      <c r="AA8">
        <f t="shared" si="14"/>
        <v>-12.200000000000003</v>
      </c>
      <c r="AB8">
        <f t="shared" si="15"/>
        <v>-3.3999999999999986</v>
      </c>
      <c r="AC8">
        <f t="shared" si="16"/>
        <v>8.8000000000000043</v>
      </c>
      <c r="AD8">
        <f t="shared" si="17"/>
        <v>12.200000000000003</v>
      </c>
      <c r="AE8">
        <f t="shared" si="18"/>
        <v>3.3999999999999986</v>
      </c>
      <c r="AF8">
        <f t="shared" si="19"/>
        <v>1.2391304347826089</v>
      </c>
      <c r="AG8">
        <f t="shared" si="20"/>
        <v>1.9490968801313631</v>
      </c>
      <c r="AH8">
        <f t="shared" si="21"/>
        <v>1.8417466782564371</v>
      </c>
      <c r="AJ8">
        <v>1122.3747650061259</v>
      </c>
      <c r="AK8">
        <v>286.50651534466601</v>
      </c>
    </row>
    <row r="9" spans="1:37" x14ac:dyDescent="0.35">
      <c r="C9">
        <v>-43.7</v>
      </c>
      <c r="D9">
        <v>-36.6</v>
      </c>
      <c r="E9">
        <v>-33.799999999999997</v>
      </c>
      <c r="F9">
        <v>1000</v>
      </c>
      <c r="G9">
        <f t="shared" si="0"/>
        <v>-1000</v>
      </c>
      <c r="H9">
        <v>60.39</v>
      </c>
      <c r="I9">
        <v>13.41</v>
      </c>
      <c r="J9">
        <v>14.76</v>
      </c>
      <c r="K9">
        <v>3.51</v>
      </c>
      <c r="L9">
        <v>5.28</v>
      </c>
      <c r="M9">
        <f t="shared" si="1"/>
        <v>68.191056910569102</v>
      </c>
      <c r="N9">
        <f t="shared" si="2"/>
        <v>15.142276422764228</v>
      </c>
      <c r="O9">
        <f t="shared" si="3"/>
        <v>16.666666666666668</v>
      </c>
      <c r="P9">
        <f t="shared" si="4"/>
        <v>4.5033557046979862</v>
      </c>
      <c r="Q9">
        <f t="shared" si="5"/>
        <v>0.90853658536585369</v>
      </c>
      <c r="R9">
        <f t="shared" si="6"/>
        <v>2.1437699680511182</v>
      </c>
      <c r="S9">
        <f t="shared" si="7"/>
        <v>0.17844311377245509</v>
      </c>
      <c r="T9">
        <f t="shared" si="8"/>
        <v>0.66477272727272718</v>
      </c>
      <c r="U9">
        <f t="shared" si="9"/>
        <v>2.7954545454545454</v>
      </c>
      <c r="V9" s="82">
        <f t="shared" si="10"/>
        <v>4.9567136615467771</v>
      </c>
      <c r="W9">
        <f t="shared" si="11"/>
        <v>1136.5176151761518</v>
      </c>
      <c r="X9">
        <f t="shared" si="12"/>
        <v>229.28853526340143</v>
      </c>
      <c r="Z9">
        <f t="shared" si="13"/>
        <v>-7.1000000000000014</v>
      </c>
      <c r="AA9">
        <f t="shared" si="14"/>
        <v>-9.9000000000000057</v>
      </c>
      <c r="AB9">
        <f t="shared" si="15"/>
        <v>-2.8000000000000043</v>
      </c>
      <c r="AC9">
        <f t="shared" si="16"/>
        <v>7.1000000000000014</v>
      </c>
      <c r="AD9">
        <f t="shared" si="17"/>
        <v>9.9000000000000057</v>
      </c>
      <c r="AE9">
        <f t="shared" si="18"/>
        <v>2.8000000000000043</v>
      </c>
      <c r="AF9">
        <f t="shared" si="19"/>
        <v>1.1939890710382515</v>
      </c>
      <c r="AG9">
        <f t="shared" si="20"/>
        <v>2.1437699680511177</v>
      </c>
      <c r="AH9">
        <f t="shared" si="21"/>
        <v>2.0067416238839479</v>
      </c>
      <c r="AJ9">
        <v>1136.5176151761518</v>
      </c>
      <c r="AK9">
        <v>229.28853526340143</v>
      </c>
    </row>
    <row r="10" spans="1:37" x14ac:dyDescent="0.35">
      <c r="C10">
        <v>-45</v>
      </c>
      <c r="D10">
        <v>-36.5</v>
      </c>
      <c r="E10">
        <v>-33.4</v>
      </c>
      <c r="F10">
        <v>1025</v>
      </c>
      <c r="G10">
        <f t="shared" si="0"/>
        <v>-1025</v>
      </c>
      <c r="H10">
        <v>59.68</v>
      </c>
      <c r="I10">
        <v>13.41</v>
      </c>
      <c r="J10">
        <v>15.17</v>
      </c>
      <c r="K10">
        <v>3.62</v>
      </c>
      <c r="L10">
        <v>5.45</v>
      </c>
      <c r="M10">
        <f t="shared" si="1"/>
        <v>67.618400181282567</v>
      </c>
      <c r="N10">
        <f t="shared" si="2"/>
        <v>15.193745751189667</v>
      </c>
      <c r="O10">
        <f t="shared" si="3"/>
        <v>17.187854067527759</v>
      </c>
      <c r="P10">
        <f t="shared" si="4"/>
        <v>4.4504101416853095</v>
      </c>
      <c r="Q10">
        <f t="shared" si="5"/>
        <v>0.88398154251812788</v>
      </c>
      <c r="R10">
        <f t="shared" si="6"/>
        <v>2.0881735479356194</v>
      </c>
      <c r="S10">
        <f t="shared" si="7"/>
        <v>0.17915831663326656</v>
      </c>
      <c r="T10">
        <f t="shared" si="8"/>
        <v>0.66422018348623857</v>
      </c>
      <c r="U10">
        <f t="shared" si="9"/>
        <v>2.78348623853211</v>
      </c>
      <c r="V10" s="82">
        <f t="shared" si="10"/>
        <v>5.0345057307506442</v>
      </c>
      <c r="W10">
        <f t="shared" si="11"/>
        <v>1162.2151945955773</v>
      </c>
      <c r="X10">
        <f t="shared" si="12"/>
        <v>230.84990995179405</v>
      </c>
      <c r="Z10">
        <f t="shared" si="13"/>
        <v>-8.5</v>
      </c>
      <c r="AA10">
        <f t="shared" si="14"/>
        <v>-11.600000000000001</v>
      </c>
      <c r="AB10">
        <f t="shared" si="15"/>
        <v>-3.1000000000000014</v>
      </c>
      <c r="AC10">
        <f t="shared" si="16"/>
        <v>8.5</v>
      </c>
      <c r="AD10">
        <f t="shared" si="17"/>
        <v>11.600000000000001</v>
      </c>
      <c r="AE10">
        <f t="shared" si="18"/>
        <v>3.1000000000000014</v>
      </c>
      <c r="AF10">
        <f t="shared" si="19"/>
        <v>1.2328767123287672</v>
      </c>
      <c r="AG10">
        <f t="shared" si="20"/>
        <v>2.0881735479356189</v>
      </c>
      <c r="AH10">
        <f t="shared" si="21"/>
        <v>1.959948155065375</v>
      </c>
      <c r="AJ10">
        <v>1162.2151945955773</v>
      </c>
      <c r="AK10">
        <v>230.84990995179405</v>
      </c>
    </row>
    <row r="11" spans="1:37" x14ac:dyDescent="0.35">
      <c r="C11">
        <v>-44.4</v>
      </c>
      <c r="D11">
        <v>-36.4</v>
      </c>
      <c r="E11">
        <v>-33.200000000000003</v>
      </c>
      <c r="F11">
        <v>1050</v>
      </c>
      <c r="G11">
        <f t="shared" si="0"/>
        <v>-1050</v>
      </c>
      <c r="H11">
        <v>52.28</v>
      </c>
      <c r="I11">
        <v>16.03</v>
      </c>
      <c r="J11">
        <v>18.21</v>
      </c>
      <c r="K11">
        <v>4.32</v>
      </c>
      <c r="L11">
        <v>6.18</v>
      </c>
      <c r="M11">
        <f t="shared" si="1"/>
        <v>60.425335182616728</v>
      </c>
      <c r="N11">
        <f t="shared" si="2"/>
        <v>18.527508090614884</v>
      </c>
      <c r="O11">
        <f t="shared" si="3"/>
        <v>21.047156726768375</v>
      </c>
      <c r="P11">
        <f t="shared" si="4"/>
        <v>3.2613849033063005</v>
      </c>
      <c r="Q11">
        <f t="shared" si="5"/>
        <v>0.88028555738605163</v>
      </c>
      <c r="R11">
        <f t="shared" si="6"/>
        <v>1.5268691588785046</v>
      </c>
      <c r="S11">
        <f t="shared" si="7"/>
        <v>0.22740814299900694</v>
      </c>
      <c r="T11">
        <f t="shared" si="8"/>
        <v>0.69902912621359226</v>
      </c>
      <c r="U11">
        <f t="shared" si="9"/>
        <v>2.9466019417475731</v>
      </c>
      <c r="V11" s="82">
        <f t="shared" si="10"/>
        <v>3.7049169737497025</v>
      </c>
      <c r="W11">
        <f t="shared" si="11"/>
        <v>1271.7814998560455</v>
      </c>
      <c r="X11">
        <f t="shared" si="12"/>
        <v>343.26855604779996</v>
      </c>
      <c r="Z11">
        <f t="shared" si="13"/>
        <v>-8</v>
      </c>
      <c r="AA11">
        <f t="shared" si="14"/>
        <v>-11.199999999999996</v>
      </c>
      <c r="AB11">
        <f t="shared" si="15"/>
        <v>-3.1999999999999957</v>
      </c>
      <c r="AC11">
        <f t="shared" si="16"/>
        <v>8</v>
      </c>
      <c r="AD11">
        <f t="shared" si="17"/>
        <v>11.199999999999996</v>
      </c>
      <c r="AE11">
        <f t="shared" si="18"/>
        <v>3.1999999999999957</v>
      </c>
      <c r="AF11">
        <f t="shared" si="19"/>
        <v>1.2197802197802199</v>
      </c>
      <c r="AG11">
        <f t="shared" si="20"/>
        <v>1.5268691588785046</v>
      </c>
      <c r="AH11">
        <f t="shared" si="21"/>
        <v>1.472656321182839</v>
      </c>
      <c r="AJ11">
        <v>1271.7814998560455</v>
      </c>
      <c r="AK11">
        <v>343.26855604779996</v>
      </c>
    </row>
    <row r="12" spans="1:37" x14ac:dyDescent="0.35">
      <c r="C12">
        <v>-43.9</v>
      </c>
      <c r="D12">
        <v>-36.1</v>
      </c>
      <c r="E12">
        <v>-33.1</v>
      </c>
      <c r="F12">
        <v>1075</v>
      </c>
      <c r="G12">
        <f t="shared" si="0"/>
        <v>-1075</v>
      </c>
      <c r="H12">
        <v>55.17</v>
      </c>
      <c r="I12">
        <v>16.38</v>
      </c>
      <c r="J12">
        <v>16.32</v>
      </c>
      <c r="K12">
        <v>3.9</v>
      </c>
      <c r="L12">
        <v>5.37</v>
      </c>
      <c r="M12">
        <f t="shared" si="1"/>
        <v>62.785933765790368</v>
      </c>
      <c r="N12">
        <f t="shared" si="2"/>
        <v>18.641174462273813</v>
      </c>
      <c r="O12">
        <f t="shared" si="3"/>
        <v>18.572891771935815</v>
      </c>
      <c r="P12">
        <f t="shared" si="4"/>
        <v>3.3681318681318686</v>
      </c>
      <c r="Q12">
        <f t="shared" si="5"/>
        <v>1.0036764705882353</v>
      </c>
      <c r="R12">
        <f t="shared" si="6"/>
        <v>1.6871559633027522</v>
      </c>
      <c r="S12">
        <f t="shared" si="7"/>
        <v>0.22912295425933693</v>
      </c>
      <c r="T12">
        <f t="shared" si="8"/>
        <v>0.72625698324022347</v>
      </c>
      <c r="U12">
        <f t="shared" si="9"/>
        <v>3.0391061452513966</v>
      </c>
      <c r="V12" s="82">
        <f t="shared" si="10"/>
        <v>3.3557943887614221</v>
      </c>
      <c r="W12">
        <f t="shared" si="11"/>
        <v>1166.1163526319549</v>
      </c>
      <c r="X12">
        <f t="shared" si="12"/>
        <v>347.49338533292939</v>
      </c>
      <c r="Z12">
        <f t="shared" si="13"/>
        <v>-7.7999999999999972</v>
      </c>
      <c r="AA12">
        <f t="shared" si="14"/>
        <v>-10.799999999999997</v>
      </c>
      <c r="AB12">
        <f t="shared" si="15"/>
        <v>-3</v>
      </c>
      <c r="AC12">
        <f t="shared" si="16"/>
        <v>7.7999999999999972</v>
      </c>
      <c r="AD12">
        <f t="shared" si="17"/>
        <v>10.799999999999997</v>
      </c>
      <c r="AE12">
        <f t="shared" si="18"/>
        <v>3</v>
      </c>
      <c r="AF12">
        <f t="shared" si="19"/>
        <v>1.2160664819944598</v>
      </c>
      <c r="AG12">
        <f t="shared" si="20"/>
        <v>1.6871559633027524</v>
      </c>
      <c r="AH12">
        <f t="shared" si="21"/>
        <v>1.6146091626625905</v>
      </c>
      <c r="AJ12">
        <v>1166.1163526319549</v>
      </c>
      <c r="AK12">
        <v>347.49338533292939</v>
      </c>
    </row>
    <row r="13" spans="1:37" x14ac:dyDescent="0.35">
      <c r="C13">
        <v>-44.9</v>
      </c>
      <c r="D13">
        <v>-36.200000000000003</v>
      </c>
      <c r="E13">
        <v>-32.9</v>
      </c>
      <c r="F13">
        <v>1100</v>
      </c>
      <c r="G13">
        <f t="shared" si="0"/>
        <v>-1100</v>
      </c>
      <c r="H13">
        <v>66.66</v>
      </c>
      <c r="I13">
        <v>13.72</v>
      </c>
      <c r="J13">
        <v>11.37</v>
      </c>
      <c r="K13">
        <v>2.67</v>
      </c>
      <c r="L13">
        <v>3.63</v>
      </c>
      <c r="M13">
        <f t="shared" si="1"/>
        <v>72.653950953678475</v>
      </c>
      <c r="N13">
        <f t="shared" si="2"/>
        <v>14.953678474114442</v>
      </c>
      <c r="O13">
        <f t="shared" si="3"/>
        <v>12.392370572207085</v>
      </c>
      <c r="P13">
        <f t="shared" si="4"/>
        <v>4.8586005830903787</v>
      </c>
      <c r="Q13">
        <f t="shared" si="5"/>
        <v>1.2066842568161831</v>
      </c>
      <c r="R13">
        <f t="shared" si="6"/>
        <v>2.6568353925866877</v>
      </c>
      <c r="S13">
        <f t="shared" si="7"/>
        <v>0.17582980904780213</v>
      </c>
      <c r="T13">
        <f t="shared" si="8"/>
        <v>0.73553719008264462</v>
      </c>
      <c r="U13">
        <f t="shared" si="9"/>
        <v>3.1322314049586777</v>
      </c>
      <c r="V13" s="82">
        <f t="shared" si="10"/>
        <v>4.0264058768030324</v>
      </c>
      <c r="W13">
        <f t="shared" si="11"/>
        <v>900.35468375294204</v>
      </c>
      <c r="X13">
        <f t="shared" si="12"/>
        <v>223.61249990719364</v>
      </c>
      <c r="Z13">
        <f t="shared" si="13"/>
        <v>-8.6999999999999957</v>
      </c>
      <c r="AA13">
        <f t="shared" si="14"/>
        <v>-12</v>
      </c>
      <c r="AB13">
        <f t="shared" si="15"/>
        <v>-3.3000000000000043</v>
      </c>
      <c r="AC13">
        <f t="shared" si="16"/>
        <v>8.6999999999999957</v>
      </c>
      <c r="AD13">
        <f t="shared" si="17"/>
        <v>12</v>
      </c>
      <c r="AE13">
        <f t="shared" si="18"/>
        <v>3.3000000000000043</v>
      </c>
      <c r="AF13">
        <f t="shared" si="19"/>
        <v>1.2403314917127071</v>
      </c>
      <c r="AG13">
        <f t="shared" si="20"/>
        <v>2.6568353925866881</v>
      </c>
      <c r="AH13">
        <f t="shared" si="21"/>
        <v>2.4265101767089527</v>
      </c>
      <c r="AJ13">
        <v>900.35468375294204</v>
      </c>
      <c r="AK13">
        <v>223.61249990719364</v>
      </c>
    </row>
    <row r="14" spans="1:37" x14ac:dyDescent="0.35">
      <c r="C14">
        <v>-45.3</v>
      </c>
      <c r="D14">
        <v>-36.299999999999997</v>
      </c>
      <c r="E14">
        <v>-33</v>
      </c>
      <c r="F14">
        <v>1125</v>
      </c>
      <c r="G14">
        <f t="shared" si="0"/>
        <v>-1125</v>
      </c>
      <c r="H14">
        <v>66.67</v>
      </c>
      <c r="I14">
        <v>13.53</v>
      </c>
      <c r="J14">
        <v>11.42</v>
      </c>
      <c r="K14">
        <v>2.63</v>
      </c>
      <c r="L14">
        <v>3.67</v>
      </c>
      <c r="M14">
        <f t="shared" si="1"/>
        <v>72.76795459506657</v>
      </c>
      <c r="N14">
        <f t="shared" si="2"/>
        <v>14.767518009168302</v>
      </c>
      <c r="O14">
        <f t="shared" si="3"/>
        <v>12.464527395765117</v>
      </c>
      <c r="P14">
        <f t="shared" si="4"/>
        <v>4.927568366592757</v>
      </c>
      <c r="Q14">
        <f t="shared" si="5"/>
        <v>1.1847635726795096</v>
      </c>
      <c r="R14">
        <f t="shared" si="6"/>
        <v>2.6721442885771545</v>
      </c>
      <c r="S14">
        <f t="shared" si="7"/>
        <v>0.1732616212063004</v>
      </c>
      <c r="T14">
        <f t="shared" si="8"/>
        <v>0.71662125340599458</v>
      </c>
      <c r="U14">
        <f t="shared" si="9"/>
        <v>3.111716621253406</v>
      </c>
      <c r="V14" s="82">
        <f t="shared" si="10"/>
        <v>4.1591153545077084</v>
      </c>
      <c r="W14">
        <f t="shared" si="11"/>
        <v>907.01816358399935</v>
      </c>
      <c r="X14">
        <f t="shared" si="12"/>
        <v>218.07958815111013</v>
      </c>
      <c r="Z14">
        <f t="shared" si="13"/>
        <v>-9</v>
      </c>
      <c r="AA14">
        <f t="shared" si="14"/>
        <v>-12.299999999999997</v>
      </c>
      <c r="AB14">
        <f t="shared" si="15"/>
        <v>-3.2999999999999972</v>
      </c>
      <c r="AC14">
        <f t="shared" si="16"/>
        <v>9</v>
      </c>
      <c r="AD14">
        <f t="shared" si="17"/>
        <v>12.299999999999997</v>
      </c>
      <c r="AE14">
        <f t="shared" si="18"/>
        <v>3.2999999999999972</v>
      </c>
      <c r="AF14">
        <f t="shared" si="19"/>
        <v>1.2479338842975207</v>
      </c>
      <c r="AG14">
        <f t="shared" si="20"/>
        <v>2.672144288577154</v>
      </c>
      <c r="AH14">
        <f t="shared" si="21"/>
        <v>2.4387073706866982</v>
      </c>
      <c r="AJ14">
        <v>907.01816358399935</v>
      </c>
      <c r="AK14">
        <v>218.07958815111013</v>
      </c>
    </row>
    <row r="15" spans="1:37" x14ac:dyDescent="0.35">
      <c r="C15">
        <v>-45</v>
      </c>
      <c r="D15">
        <v>-36.299999999999997</v>
      </c>
      <c r="E15">
        <v>-33.299999999999997</v>
      </c>
      <c r="F15">
        <v>1150</v>
      </c>
      <c r="G15">
        <f t="shared" si="0"/>
        <v>-1150</v>
      </c>
      <c r="H15">
        <v>64.73</v>
      </c>
      <c r="I15">
        <v>13.4</v>
      </c>
      <c r="J15">
        <v>12.23</v>
      </c>
      <c r="K15">
        <v>3.07</v>
      </c>
      <c r="L15">
        <v>4.17</v>
      </c>
      <c r="M15">
        <f t="shared" si="1"/>
        <v>71.635679504205385</v>
      </c>
      <c r="N15">
        <f t="shared" si="2"/>
        <v>14.829570606463035</v>
      </c>
      <c r="O15">
        <f t="shared" si="3"/>
        <v>13.534749889331561</v>
      </c>
      <c r="P15">
        <f t="shared" si="4"/>
        <v>4.830597014925373</v>
      </c>
      <c r="Q15">
        <f t="shared" si="5"/>
        <v>1.0956663941128373</v>
      </c>
      <c r="R15">
        <f t="shared" si="6"/>
        <v>2.5255559890753023</v>
      </c>
      <c r="S15">
        <f t="shared" si="7"/>
        <v>0.17411642411642411</v>
      </c>
      <c r="T15">
        <f t="shared" si="8"/>
        <v>0.73621103117505993</v>
      </c>
      <c r="U15">
        <f t="shared" si="9"/>
        <v>2.9328537170263789</v>
      </c>
      <c r="V15" s="82">
        <f t="shared" si="10"/>
        <v>4.4088210069057698</v>
      </c>
      <c r="W15">
        <f t="shared" si="11"/>
        <v>969.57100524173495</v>
      </c>
      <c r="X15">
        <f t="shared" si="12"/>
        <v>219.91616437207242</v>
      </c>
      <c r="Z15">
        <f t="shared" si="13"/>
        <v>-8.7000000000000028</v>
      </c>
      <c r="AA15">
        <f t="shared" si="14"/>
        <v>-11.700000000000003</v>
      </c>
      <c r="AB15">
        <f t="shared" si="15"/>
        <v>-3</v>
      </c>
      <c r="AC15">
        <f t="shared" si="16"/>
        <v>8.7000000000000028</v>
      </c>
      <c r="AD15">
        <f t="shared" si="17"/>
        <v>11.700000000000003</v>
      </c>
      <c r="AE15">
        <f t="shared" si="18"/>
        <v>3</v>
      </c>
      <c r="AF15">
        <f t="shared" si="19"/>
        <v>1.2396694214876034</v>
      </c>
      <c r="AG15">
        <f t="shared" si="20"/>
        <v>2.5255559890753023</v>
      </c>
      <c r="AH15">
        <f t="shared" si="21"/>
        <v>2.3211445744939603</v>
      </c>
      <c r="AJ15">
        <v>969.57100524173495</v>
      </c>
      <c r="AK15">
        <v>219.91616437207242</v>
      </c>
    </row>
    <row r="16" spans="1:37" x14ac:dyDescent="0.35">
      <c r="C16">
        <v>-45.2</v>
      </c>
      <c r="D16">
        <v>-36.1</v>
      </c>
      <c r="E16">
        <v>-32.799999999999997</v>
      </c>
      <c r="F16">
        <v>1175</v>
      </c>
      <c r="G16">
        <f t="shared" si="0"/>
        <v>-1175</v>
      </c>
      <c r="H16">
        <v>69.8</v>
      </c>
      <c r="I16">
        <v>13.07</v>
      </c>
      <c r="J16">
        <v>10.4</v>
      </c>
      <c r="K16">
        <v>2.37</v>
      </c>
      <c r="L16">
        <v>2.92</v>
      </c>
      <c r="M16">
        <f t="shared" si="1"/>
        <v>74.836496193845818</v>
      </c>
      <c r="N16">
        <f t="shared" si="2"/>
        <v>14.013080304492332</v>
      </c>
      <c r="O16">
        <f t="shared" si="3"/>
        <v>11.150423501661841</v>
      </c>
      <c r="P16">
        <f t="shared" si="4"/>
        <v>5.3404743687834735</v>
      </c>
      <c r="Q16">
        <f t="shared" si="5"/>
        <v>1.2567307692307692</v>
      </c>
      <c r="R16">
        <f t="shared" si="6"/>
        <v>2.9740093736685131</v>
      </c>
      <c r="S16">
        <f t="shared" si="7"/>
        <v>0.16296758104738154</v>
      </c>
      <c r="T16">
        <f t="shared" si="8"/>
        <v>0.81164383561643838</v>
      </c>
      <c r="U16">
        <f t="shared" si="9"/>
        <v>3.5616438356164384</v>
      </c>
      <c r="V16" s="82">
        <f t="shared" si="10"/>
        <v>4.2494975849539491</v>
      </c>
      <c r="W16">
        <f t="shared" si="11"/>
        <v>834.45862594188532</v>
      </c>
      <c r="X16">
        <f t="shared" si="12"/>
        <v>196.36641962015091</v>
      </c>
      <c r="Z16">
        <f t="shared" si="13"/>
        <v>-9.1000000000000014</v>
      </c>
      <c r="AA16">
        <f t="shared" si="14"/>
        <v>-12.400000000000006</v>
      </c>
      <c r="AB16">
        <f t="shared" si="15"/>
        <v>-3.3000000000000043</v>
      </c>
      <c r="AC16">
        <f t="shared" si="16"/>
        <v>9.1000000000000014</v>
      </c>
      <c r="AD16">
        <f t="shared" si="17"/>
        <v>12.400000000000006</v>
      </c>
      <c r="AE16">
        <f t="shared" si="18"/>
        <v>3.3000000000000043</v>
      </c>
      <c r="AF16">
        <f t="shared" si="19"/>
        <v>1.2520775623268698</v>
      </c>
      <c r="AG16">
        <f t="shared" si="20"/>
        <v>2.9740093736685127</v>
      </c>
      <c r="AH16">
        <f t="shared" si="21"/>
        <v>2.6754399571469718</v>
      </c>
      <c r="AJ16">
        <v>834.45862594188532</v>
      </c>
      <c r="AK16">
        <v>196.36641962015091</v>
      </c>
    </row>
    <row r="17" spans="1:37" x14ac:dyDescent="0.35">
      <c r="C17">
        <v>-44.6</v>
      </c>
      <c r="D17">
        <v>-36.299999999999997</v>
      </c>
      <c r="E17">
        <v>-32.9</v>
      </c>
      <c r="F17">
        <v>1200</v>
      </c>
      <c r="G17">
        <f t="shared" si="0"/>
        <v>-1200</v>
      </c>
      <c r="H17">
        <v>75.67</v>
      </c>
      <c r="I17">
        <v>11.11</v>
      </c>
      <c r="J17">
        <v>7.99</v>
      </c>
      <c r="K17">
        <v>1.83</v>
      </c>
      <c r="L17">
        <v>2.2400000000000002</v>
      </c>
      <c r="M17">
        <f t="shared" si="1"/>
        <v>79.845942808905775</v>
      </c>
      <c r="N17">
        <f t="shared" si="2"/>
        <v>11.723119130526538</v>
      </c>
      <c r="O17">
        <f t="shared" si="3"/>
        <v>8.4309380605676907</v>
      </c>
      <c r="P17">
        <f t="shared" si="4"/>
        <v>6.8109810981098118</v>
      </c>
      <c r="Q17">
        <f t="shared" si="5"/>
        <v>1.390488110137672</v>
      </c>
      <c r="R17">
        <f t="shared" si="6"/>
        <v>3.9617801047120418</v>
      </c>
      <c r="S17">
        <f t="shared" si="7"/>
        <v>0.13279942624910351</v>
      </c>
      <c r="T17">
        <f t="shared" si="8"/>
        <v>0.8169642857142857</v>
      </c>
      <c r="U17">
        <f t="shared" si="9"/>
        <v>3.5669642857142856</v>
      </c>
      <c r="V17" s="82">
        <f t="shared" si="10"/>
        <v>4.8982663342841937</v>
      </c>
      <c r="W17">
        <f t="shared" si="11"/>
        <v>673.17619820951484</v>
      </c>
      <c r="X17">
        <f t="shared" si="12"/>
        <v>137.43152214851727</v>
      </c>
      <c r="Z17">
        <f t="shared" si="13"/>
        <v>-8.3000000000000043</v>
      </c>
      <c r="AA17">
        <f t="shared" si="14"/>
        <v>-11.700000000000003</v>
      </c>
      <c r="AB17">
        <f t="shared" si="15"/>
        <v>-3.3999999999999986</v>
      </c>
      <c r="AC17">
        <f t="shared" si="16"/>
        <v>8.3000000000000043</v>
      </c>
      <c r="AD17">
        <f t="shared" si="17"/>
        <v>11.700000000000003</v>
      </c>
      <c r="AE17">
        <f t="shared" si="18"/>
        <v>3.3999999999999986</v>
      </c>
      <c r="AF17">
        <f t="shared" si="19"/>
        <v>1.228650137741047</v>
      </c>
      <c r="AG17">
        <f t="shared" si="20"/>
        <v>3.9617801047120422</v>
      </c>
      <c r="AH17">
        <f t="shared" si="21"/>
        <v>3.4019761946485865</v>
      </c>
      <c r="AJ17">
        <v>673.17619820951484</v>
      </c>
      <c r="AK17">
        <v>137.43152214851727</v>
      </c>
    </row>
    <row r="18" spans="1:37" x14ac:dyDescent="0.35">
      <c r="A18">
        <f>AVERAGE(R2:R29)</f>
        <v>3.171466770076186</v>
      </c>
      <c r="C18">
        <v>-43.7</v>
      </c>
      <c r="D18">
        <v>-36.200000000000003</v>
      </c>
      <c r="E18">
        <v>-33</v>
      </c>
      <c r="F18">
        <v>1225</v>
      </c>
      <c r="G18">
        <f t="shared" si="0"/>
        <v>-1225</v>
      </c>
      <c r="H18">
        <v>69.08</v>
      </c>
      <c r="I18">
        <v>13.04</v>
      </c>
      <c r="J18">
        <v>10.58</v>
      </c>
      <c r="K18">
        <v>2.42</v>
      </c>
      <c r="L18">
        <v>3.07</v>
      </c>
      <c r="M18">
        <f t="shared" si="1"/>
        <v>74.51995685005393</v>
      </c>
      <c r="N18">
        <f t="shared" si="2"/>
        <v>14.066882416396979</v>
      </c>
      <c r="O18">
        <f t="shared" si="3"/>
        <v>11.413160733549082</v>
      </c>
      <c r="P18">
        <f t="shared" si="4"/>
        <v>5.2975460122699385</v>
      </c>
      <c r="Q18">
        <f t="shared" si="5"/>
        <v>1.2325141776937618</v>
      </c>
      <c r="R18">
        <f t="shared" si="6"/>
        <v>2.9246401354784082</v>
      </c>
      <c r="S18">
        <f t="shared" si="7"/>
        <v>0.16369570675370324</v>
      </c>
      <c r="T18">
        <f t="shared" si="8"/>
        <v>0.78827361563517917</v>
      </c>
      <c r="U18">
        <f t="shared" si="9"/>
        <v>3.446254071661238</v>
      </c>
      <c r="V18" s="82">
        <f t="shared" si="10"/>
        <v>4.2981623320411009</v>
      </c>
      <c r="W18">
        <f t="shared" si="11"/>
        <v>850.50824538680752</v>
      </c>
      <c r="X18">
        <f t="shared" si="12"/>
        <v>197.8771809167385</v>
      </c>
      <c r="Z18">
        <f t="shared" si="13"/>
        <v>-7.5</v>
      </c>
      <c r="AA18">
        <f t="shared" si="14"/>
        <v>-10.700000000000003</v>
      </c>
      <c r="AB18">
        <f t="shared" si="15"/>
        <v>-3.2000000000000028</v>
      </c>
      <c r="AC18">
        <f t="shared" si="16"/>
        <v>7.5</v>
      </c>
      <c r="AD18">
        <f t="shared" si="17"/>
        <v>10.700000000000003</v>
      </c>
      <c r="AE18">
        <f t="shared" si="18"/>
        <v>3.2000000000000028</v>
      </c>
      <c r="AF18">
        <f t="shared" si="19"/>
        <v>1.2071823204419889</v>
      </c>
      <c r="AG18">
        <f t="shared" si="20"/>
        <v>2.9246401354784077</v>
      </c>
      <c r="AH18">
        <f t="shared" si="21"/>
        <v>2.6372101013859641</v>
      </c>
      <c r="AJ18">
        <v>850.50824538680752</v>
      </c>
      <c r="AK18">
        <v>197.8771809167385</v>
      </c>
    </row>
    <row r="19" spans="1:37" x14ac:dyDescent="0.35">
      <c r="A19">
        <f>AVERAGE(R30:R36)</f>
        <v>4.656863208567442</v>
      </c>
      <c r="C19">
        <v>-45.3</v>
      </c>
      <c r="D19">
        <v>-35.9</v>
      </c>
      <c r="E19">
        <v>-31.5</v>
      </c>
      <c r="F19">
        <v>1250</v>
      </c>
      <c r="G19">
        <f t="shared" si="0"/>
        <v>-1250</v>
      </c>
      <c r="H19">
        <v>80.3</v>
      </c>
      <c r="I19">
        <v>9.8699999999999992</v>
      </c>
      <c r="J19">
        <v>6.25</v>
      </c>
      <c r="K19">
        <v>1.28</v>
      </c>
      <c r="L19">
        <v>1.56</v>
      </c>
      <c r="M19">
        <f t="shared" si="1"/>
        <v>83.281476872018246</v>
      </c>
      <c r="N19">
        <f t="shared" si="2"/>
        <v>10.236465463596764</v>
      </c>
      <c r="O19">
        <f t="shared" si="3"/>
        <v>6.4820576643849819</v>
      </c>
      <c r="P19">
        <f t="shared" si="4"/>
        <v>8.1357649442755822</v>
      </c>
      <c r="Q19">
        <f t="shared" si="5"/>
        <v>1.5791999999999999</v>
      </c>
      <c r="R19">
        <f t="shared" si="6"/>
        <v>4.981389578163772</v>
      </c>
      <c r="S19">
        <f t="shared" si="7"/>
        <v>0.11403812824956672</v>
      </c>
      <c r="T19">
        <f t="shared" si="8"/>
        <v>0.82051282051282048</v>
      </c>
      <c r="U19">
        <f t="shared" si="9"/>
        <v>4.0064102564102564</v>
      </c>
      <c r="V19" s="82">
        <f t="shared" si="10"/>
        <v>5.1518268390802833</v>
      </c>
      <c r="W19">
        <f t="shared" si="11"/>
        <v>539.83533545956652</v>
      </c>
      <c r="X19">
        <f t="shared" si="12"/>
        <v>104.78522518740931</v>
      </c>
      <c r="Z19">
        <f t="shared" si="13"/>
        <v>-9.3999999999999986</v>
      </c>
      <c r="AA19">
        <f t="shared" si="14"/>
        <v>-13.799999999999997</v>
      </c>
      <c r="AB19">
        <f t="shared" si="15"/>
        <v>-4.3999999999999986</v>
      </c>
      <c r="AC19">
        <f t="shared" si="16"/>
        <v>9.3999999999999986</v>
      </c>
      <c r="AD19">
        <f t="shared" si="17"/>
        <v>13.799999999999997</v>
      </c>
      <c r="AE19">
        <f t="shared" si="18"/>
        <v>4.3999999999999986</v>
      </c>
      <c r="AF19">
        <f t="shared" si="19"/>
        <v>1.2618384401114207</v>
      </c>
      <c r="AG19">
        <f t="shared" si="20"/>
        <v>4.9813895781637711</v>
      </c>
      <c r="AH19">
        <f t="shared" si="21"/>
        <v>4.0803309054486467</v>
      </c>
      <c r="AJ19">
        <v>539.83533545956652</v>
      </c>
      <c r="AK19">
        <v>104.78522518740931</v>
      </c>
    </row>
    <row r="20" spans="1:37" x14ac:dyDescent="0.35">
      <c r="C20">
        <v>-44.4</v>
      </c>
      <c r="D20">
        <v>-35.6</v>
      </c>
      <c r="E20">
        <v>-31.5</v>
      </c>
      <c r="F20">
        <v>1275</v>
      </c>
      <c r="G20">
        <f t="shared" si="0"/>
        <v>-1275</v>
      </c>
      <c r="H20">
        <v>71.09</v>
      </c>
      <c r="I20">
        <v>13.15</v>
      </c>
      <c r="J20">
        <v>10.14</v>
      </c>
      <c r="K20">
        <v>2.13</v>
      </c>
      <c r="L20">
        <v>2.44</v>
      </c>
      <c r="M20">
        <f t="shared" si="1"/>
        <v>75.323161686798045</v>
      </c>
      <c r="N20">
        <f t="shared" si="2"/>
        <v>13.933036660309385</v>
      </c>
      <c r="O20">
        <f t="shared" si="3"/>
        <v>10.743801652892561</v>
      </c>
      <c r="P20">
        <f t="shared" si="4"/>
        <v>5.4060836501901139</v>
      </c>
      <c r="Q20">
        <f t="shared" si="5"/>
        <v>1.2968441814595661</v>
      </c>
      <c r="R20">
        <f t="shared" si="6"/>
        <v>3.0523829969944183</v>
      </c>
      <c r="S20">
        <f t="shared" si="7"/>
        <v>0.16188600270835898</v>
      </c>
      <c r="T20">
        <f t="shared" si="8"/>
        <v>0.87295081967213117</v>
      </c>
      <c r="U20">
        <f t="shared" si="9"/>
        <v>4.1557377049180335</v>
      </c>
      <c r="V20" s="82">
        <f t="shared" si="10"/>
        <v>4.1686454914773963</v>
      </c>
      <c r="W20">
        <f t="shared" si="11"/>
        <v>809.25710903171444</v>
      </c>
      <c r="X20">
        <f t="shared" si="12"/>
        <v>194.12951057752531</v>
      </c>
      <c r="Z20">
        <f t="shared" si="13"/>
        <v>-8.7999999999999972</v>
      </c>
      <c r="AA20">
        <f t="shared" si="14"/>
        <v>-12.899999999999999</v>
      </c>
      <c r="AB20">
        <f t="shared" si="15"/>
        <v>-4.1000000000000014</v>
      </c>
      <c r="AC20">
        <f t="shared" si="16"/>
        <v>8.7999999999999972</v>
      </c>
      <c r="AD20">
        <f t="shared" si="17"/>
        <v>12.899999999999999</v>
      </c>
      <c r="AE20">
        <f t="shared" si="18"/>
        <v>4.1000000000000014</v>
      </c>
      <c r="AF20">
        <f t="shared" si="19"/>
        <v>1.247191011235955</v>
      </c>
      <c r="AG20">
        <f t="shared" si="20"/>
        <v>3.0523829969944183</v>
      </c>
      <c r="AH20">
        <f t="shared" si="21"/>
        <v>2.7357435139755193</v>
      </c>
      <c r="AJ20">
        <v>809.25710903171444</v>
      </c>
      <c r="AK20">
        <v>194.12951057752531</v>
      </c>
    </row>
    <row r="21" spans="1:37" x14ac:dyDescent="0.35">
      <c r="C21">
        <v>-43.6</v>
      </c>
      <c r="D21">
        <v>-35.799999999999997</v>
      </c>
      <c r="E21">
        <v>-31</v>
      </c>
      <c r="F21">
        <v>1300</v>
      </c>
      <c r="G21">
        <f t="shared" si="0"/>
        <v>-1300</v>
      </c>
      <c r="H21">
        <v>73.489999999999995</v>
      </c>
      <c r="I21">
        <v>12.77</v>
      </c>
      <c r="J21">
        <v>9.09</v>
      </c>
      <c r="K21">
        <v>1.76</v>
      </c>
      <c r="L21">
        <v>2.0099999999999998</v>
      </c>
      <c r="M21">
        <f t="shared" si="1"/>
        <v>77.073938122705812</v>
      </c>
      <c r="N21">
        <f t="shared" si="2"/>
        <v>13.392763502884112</v>
      </c>
      <c r="O21">
        <f t="shared" si="3"/>
        <v>9.5332983744100694</v>
      </c>
      <c r="P21">
        <f t="shared" si="4"/>
        <v>5.754894283476899</v>
      </c>
      <c r="Q21">
        <f t="shared" si="5"/>
        <v>1.4048404840484048</v>
      </c>
      <c r="R21">
        <f t="shared" si="6"/>
        <v>3.361848124428179</v>
      </c>
      <c r="S21">
        <f t="shared" si="7"/>
        <v>0.15463792685880359</v>
      </c>
      <c r="T21">
        <f t="shared" si="8"/>
        <v>0.8756218905472638</v>
      </c>
      <c r="U21">
        <f t="shared" si="9"/>
        <v>4.5223880597014929</v>
      </c>
      <c r="V21" s="82">
        <f t="shared" si="10"/>
        <v>4.0964752573848875</v>
      </c>
      <c r="W21">
        <f t="shared" si="11"/>
        <v>734.76884901457356</v>
      </c>
      <c r="X21">
        <f t="shared" si="12"/>
        <v>179.3661142441847</v>
      </c>
      <c r="Z21">
        <f t="shared" si="13"/>
        <v>-7.8000000000000043</v>
      </c>
      <c r="AA21">
        <f t="shared" si="14"/>
        <v>-12.600000000000001</v>
      </c>
      <c r="AB21">
        <f t="shared" si="15"/>
        <v>-4.7999999999999972</v>
      </c>
      <c r="AC21">
        <f t="shared" si="16"/>
        <v>7.8000000000000043</v>
      </c>
      <c r="AD21">
        <f t="shared" si="17"/>
        <v>12.600000000000001</v>
      </c>
      <c r="AE21">
        <f t="shared" si="18"/>
        <v>4.7999999999999972</v>
      </c>
      <c r="AF21">
        <f t="shared" si="19"/>
        <v>1.2178770949720672</v>
      </c>
      <c r="AG21">
        <f t="shared" si="20"/>
        <v>3.3618481244281786</v>
      </c>
      <c r="AH21">
        <f t="shared" si="21"/>
        <v>2.9692931135126481</v>
      </c>
      <c r="AJ21">
        <v>734.76884901457356</v>
      </c>
      <c r="AK21">
        <v>179.3661142441847</v>
      </c>
    </row>
    <row r="22" spans="1:37" x14ac:dyDescent="0.35">
      <c r="C22">
        <v>-43.8</v>
      </c>
      <c r="D22">
        <v>-35.700000000000003</v>
      </c>
      <c r="E22">
        <v>-30.8</v>
      </c>
      <c r="F22">
        <v>1325</v>
      </c>
      <c r="G22">
        <f t="shared" si="0"/>
        <v>-1325</v>
      </c>
      <c r="H22">
        <v>77.78</v>
      </c>
      <c r="I22">
        <v>10.16</v>
      </c>
      <c r="J22">
        <v>7.34</v>
      </c>
      <c r="K22">
        <v>1.73</v>
      </c>
      <c r="L22">
        <v>2</v>
      </c>
      <c r="M22">
        <f t="shared" si="1"/>
        <v>81.63308144416456</v>
      </c>
      <c r="N22">
        <f t="shared" si="2"/>
        <v>10.663308144416456</v>
      </c>
      <c r="O22">
        <f t="shared" si="3"/>
        <v>7.7036104114189756</v>
      </c>
      <c r="P22">
        <f t="shared" si="4"/>
        <v>7.6555118110236222</v>
      </c>
      <c r="Q22">
        <f t="shared" si="5"/>
        <v>1.3841961852861036</v>
      </c>
      <c r="R22">
        <f t="shared" si="6"/>
        <v>4.4445714285714288</v>
      </c>
      <c r="S22">
        <f t="shared" si="7"/>
        <v>0.1193609022556391</v>
      </c>
      <c r="T22">
        <f t="shared" si="8"/>
        <v>0.86499999999999999</v>
      </c>
      <c r="U22">
        <f t="shared" si="9"/>
        <v>3.67</v>
      </c>
      <c r="V22" s="82">
        <f t="shared" si="10"/>
        <v>5.5306551863103728</v>
      </c>
      <c r="W22">
        <f t="shared" si="11"/>
        <v>628.86945612947932</v>
      </c>
      <c r="X22">
        <f t="shared" si="12"/>
        <v>113.70614058277833</v>
      </c>
      <c r="Z22">
        <f t="shared" si="13"/>
        <v>-8.0999999999999943</v>
      </c>
      <c r="AA22">
        <f t="shared" si="14"/>
        <v>-12.999999999999996</v>
      </c>
      <c r="AB22">
        <f t="shared" si="15"/>
        <v>-4.9000000000000021</v>
      </c>
      <c r="AC22">
        <f t="shared" si="16"/>
        <v>8.0999999999999943</v>
      </c>
      <c r="AD22">
        <f t="shared" si="17"/>
        <v>12.999999999999996</v>
      </c>
      <c r="AE22">
        <f t="shared" si="18"/>
        <v>4.9000000000000021</v>
      </c>
      <c r="AF22">
        <f t="shared" si="19"/>
        <v>1.2268907563025209</v>
      </c>
      <c r="AG22">
        <f t="shared" si="20"/>
        <v>4.444571428571428</v>
      </c>
      <c r="AH22">
        <f t="shared" si="21"/>
        <v>3.7318086363119845</v>
      </c>
      <c r="AJ22">
        <v>628.86945612947932</v>
      </c>
      <c r="AK22">
        <v>113.70614058277833</v>
      </c>
    </row>
    <row r="23" spans="1:37" x14ac:dyDescent="0.35">
      <c r="C23">
        <v>-43.6</v>
      </c>
      <c r="D23">
        <v>-35.4</v>
      </c>
      <c r="E23">
        <v>-30.5</v>
      </c>
      <c r="F23">
        <v>1350</v>
      </c>
      <c r="G23">
        <f t="shared" si="0"/>
        <v>-1350</v>
      </c>
      <c r="H23">
        <v>70.849999999999994</v>
      </c>
      <c r="I23">
        <v>12.07</v>
      </c>
      <c r="J23">
        <v>10.62</v>
      </c>
      <c r="K23">
        <v>2.61</v>
      </c>
      <c r="L23">
        <v>2.71</v>
      </c>
      <c r="M23">
        <f t="shared" si="1"/>
        <v>75.742997648065</v>
      </c>
      <c r="N23">
        <f t="shared" si="2"/>
        <v>12.90357066495617</v>
      </c>
      <c r="O23">
        <f t="shared" si="3"/>
        <v>11.353431686978833</v>
      </c>
      <c r="P23">
        <f t="shared" si="4"/>
        <v>5.8699254349627168</v>
      </c>
      <c r="Q23">
        <f t="shared" si="5"/>
        <v>1.1365348399246706</v>
      </c>
      <c r="R23">
        <f t="shared" si="6"/>
        <v>3.122520934332305</v>
      </c>
      <c r="S23">
        <f t="shared" si="7"/>
        <v>0.14815269424327973</v>
      </c>
      <c r="T23">
        <f t="shared" si="8"/>
        <v>0.96309963099630991</v>
      </c>
      <c r="U23">
        <f t="shared" si="9"/>
        <v>3.9188191881918817</v>
      </c>
      <c r="V23" s="82">
        <f t="shared" si="10"/>
        <v>5.164756265062473</v>
      </c>
      <c r="W23">
        <f t="shared" si="11"/>
        <v>859.9429495643044</v>
      </c>
      <c r="X23">
        <f t="shared" si="12"/>
        <v>166.50213590551743</v>
      </c>
      <c r="Z23">
        <f t="shared" si="13"/>
        <v>-8.2000000000000028</v>
      </c>
      <c r="AA23">
        <f t="shared" si="14"/>
        <v>-13.100000000000001</v>
      </c>
      <c r="AB23">
        <f t="shared" si="15"/>
        <v>-4.8999999999999986</v>
      </c>
      <c r="AC23">
        <f t="shared" si="16"/>
        <v>8.2000000000000028</v>
      </c>
      <c r="AD23">
        <f t="shared" si="17"/>
        <v>13.100000000000001</v>
      </c>
      <c r="AE23">
        <f t="shared" si="18"/>
        <v>4.8999999999999986</v>
      </c>
      <c r="AF23">
        <f t="shared" si="19"/>
        <v>1.2316384180790962</v>
      </c>
      <c r="AG23">
        <f t="shared" si="20"/>
        <v>3.1225209343323046</v>
      </c>
      <c r="AH23">
        <f t="shared" si="21"/>
        <v>2.7893109530108027</v>
      </c>
      <c r="AJ23">
        <v>859.9429495643044</v>
      </c>
      <c r="AK23">
        <v>166.50213590551743</v>
      </c>
    </row>
    <row r="24" spans="1:37" x14ac:dyDescent="0.35">
      <c r="C24">
        <v>-43.4</v>
      </c>
      <c r="D24">
        <v>-35.1</v>
      </c>
      <c r="E24">
        <v>-30.6</v>
      </c>
      <c r="F24">
        <v>1375</v>
      </c>
      <c r="G24">
        <f t="shared" si="0"/>
        <v>-1375</v>
      </c>
      <c r="H24">
        <v>67.37</v>
      </c>
      <c r="I24">
        <v>13.79</v>
      </c>
      <c r="J24">
        <v>11.37</v>
      </c>
      <c r="K24">
        <v>2.92</v>
      </c>
      <c r="L24">
        <v>3.12</v>
      </c>
      <c r="M24">
        <f t="shared" si="1"/>
        <v>72.808818761482755</v>
      </c>
      <c r="N24">
        <f t="shared" si="2"/>
        <v>14.903274613638819</v>
      </c>
      <c r="O24">
        <f t="shared" si="3"/>
        <v>12.287906624878417</v>
      </c>
      <c r="P24">
        <f t="shared" si="4"/>
        <v>4.8854242204496021</v>
      </c>
      <c r="Q24">
        <f t="shared" si="5"/>
        <v>1.2128408091468779</v>
      </c>
      <c r="R24">
        <f t="shared" si="6"/>
        <v>2.6776629570747223</v>
      </c>
      <c r="S24">
        <f t="shared" si="7"/>
        <v>0.17513335026670052</v>
      </c>
      <c r="T24">
        <f t="shared" si="8"/>
        <v>0.93589743589743579</v>
      </c>
      <c r="U24">
        <f t="shared" si="9"/>
        <v>3.6442307692307687</v>
      </c>
      <c r="V24" s="82">
        <f t="shared" si="10"/>
        <v>4.0280836393409691</v>
      </c>
      <c r="W24">
        <f t="shared" si="11"/>
        <v>894.66796640879591</v>
      </c>
      <c r="X24">
        <f t="shared" si="12"/>
        <v>222.1075942095313</v>
      </c>
      <c r="Z24">
        <f t="shared" si="13"/>
        <v>-8.2999999999999972</v>
      </c>
      <c r="AA24">
        <f t="shared" si="14"/>
        <v>-12.799999999999997</v>
      </c>
      <c r="AB24">
        <f t="shared" si="15"/>
        <v>-4.5</v>
      </c>
      <c r="AC24">
        <f t="shared" si="16"/>
        <v>8.2999999999999972</v>
      </c>
      <c r="AD24">
        <f t="shared" si="17"/>
        <v>12.799999999999997</v>
      </c>
      <c r="AE24">
        <f t="shared" si="18"/>
        <v>4.5</v>
      </c>
      <c r="AF24">
        <f t="shared" si="19"/>
        <v>1.2364672364672364</v>
      </c>
      <c r="AG24">
        <f t="shared" si="20"/>
        <v>2.6776629570747215</v>
      </c>
      <c r="AH24">
        <f t="shared" si="21"/>
        <v>2.443099732059236</v>
      </c>
      <c r="AJ24">
        <v>894.66796640879591</v>
      </c>
      <c r="AK24">
        <v>222.1075942095313</v>
      </c>
    </row>
    <row r="25" spans="1:37" x14ac:dyDescent="0.35">
      <c r="C25">
        <v>-43.8</v>
      </c>
      <c r="D25">
        <v>-35.200000000000003</v>
      </c>
      <c r="E25">
        <v>-29.9</v>
      </c>
      <c r="F25">
        <v>1400</v>
      </c>
      <c r="G25">
        <f t="shared" si="0"/>
        <v>-1400</v>
      </c>
      <c r="H25">
        <v>71.48</v>
      </c>
      <c r="I25">
        <v>12.32</v>
      </c>
      <c r="J25">
        <v>10.16</v>
      </c>
      <c r="K25">
        <v>2.33</v>
      </c>
      <c r="L25">
        <v>2.63</v>
      </c>
      <c r="M25">
        <f t="shared" si="1"/>
        <v>76.074925500212856</v>
      </c>
      <c r="N25">
        <f t="shared" si="2"/>
        <v>13.111962537249893</v>
      </c>
      <c r="O25">
        <f t="shared" si="3"/>
        <v>10.813111962537249</v>
      </c>
      <c r="P25">
        <f t="shared" si="4"/>
        <v>5.8019480519480524</v>
      </c>
      <c r="Q25">
        <f t="shared" si="5"/>
        <v>1.2125984251968505</v>
      </c>
      <c r="R25">
        <f t="shared" si="6"/>
        <v>3.1797153024911031</v>
      </c>
      <c r="S25">
        <f t="shared" si="7"/>
        <v>0.15090641842234198</v>
      </c>
      <c r="T25">
        <f t="shared" si="8"/>
        <v>0.88593155893536124</v>
      </c>
      <c r="U25">
        <f t="shared" si="9"/>
        <v>3.8631178707224336</v>
      </c>
      <c r="V25" s="82">
        <f t="shared" si="10"/>
        <v>4.7847233934896272</v>
      </c>
      <c r="W25">
        <f t="shared" si="11"/>
        <v>822.60668697548169</v>
      </c>
      <c r="X25">
        <f t="shared" si="12"/>
        <v>171.92356157824463</v>
      </c>
      <c r="Z25">
        <f t="shared" si="13"/>
        <v>-8.5999999999999943</v>
      </c>
      <c r="AA25">
        <f t="shared" si="14"/>
        <v>-13.899999999999999</v>
      </c>
      <c r="AB25">
        <f t="shared" si="15"/>
        <v>-5.3000000000000043</v>
      </c>
      <c r="AC25">
        <f t="shared" si="16"/>
        <v>8.5999999999999943</v>
      </c>
      <c r="AD25">
        <f t="shared" si="17"/>
        <v>13.899999999999999</v>
      </c>
      <c r="AE25">
        <f t="shared" si="18"/>
        <v>5.3000000000000043</v>
      </c>
      <c r="AF25">
        <f t="shared" si="19"/>
        <v>1.2443181818181817</v>
      </c>
      <c r="AG25">
        <f t="shared" si="20"/>
        <v>3.1797153024911031</v>
      </c>
      <c r="AH25">
        <f t="shared" si="21"/>
        <v>2.8327155648521414</v>
      </c>
      <c r="AJ25">
        <v>822.60668697548169</v>
      </c>
      <c r="AK25">
        <v>171.92356157824463</v>
      </c>
    </row>
    <row r="26" spans="1:37" x14ac:dyDescent="0.35">
      <c r="C26">
        <v>-43.5</v>
      </c>
      <c r="D26">
        <v>-35.200000000000003</v>
      </c>
      <c r="E26">
        <v>-29.4</v>
      </c>
      <c r="F26">
        <v>1425</v>
      </c>
      <c r="G26">
        <f t="shared" si="0"/>
        <v>-1425</v>
      </c>
      <c r="H26">
        <v>76.760000000000005</v>
      </c>
      <c r="I26">
        <v>10.75</v>
      </c>
      <c r="J26">
        <v>7.7</v>
      </c>
      <c r="K26">
        <v>1.8</v>
      </c>
      <c r="L26">
        <v>1.87</v>
      </c>
      <c r="M26">
        <f t="shared" si="1"/>
        <v>80.62178342611071</v>
      </c>
      <c r="N26">
        <f t="shared" si="2"/>
        <v>11.290830795084549</v>
      </c>
      <c r="O26">
        <f t="shared" si="3"/>
        <v>8.0873857788047463</v>
      </c>
      <c r="P26">
        <f t="shared" si="4"/>
        <v>7.1404651162790707</v>
      </c>
      <c r="Q26">
        <f t="shared" si="5"/>
        <v>1.3961038961038961</v>
      </c>
      <c r="R26">
        <f t="shared" si="6"/>
        <v>4.1604336043360437</v>
      </c>
      <c r="S26">
        <f t="shared" si="7"/>
        <v>0.12727918541321334</v>
      </c>
      <c r="T26">
        <f t="shared" si="8"/>
        <v>0.96256684491978606</v>
      </c>
      <c r="U26">
        <f t="shared" si="9"/>
        <v>4.117647058823529</v>
      </c>
      <c r="V26" s="82">
        <f t="shared" si="10"/>
        <v>5.1145657111952412</v>
      </c>
      <c r="W26">
        <f t="shared" si="11"/>
        <v>652.01946474220392</v>
      </c>
      <c r="X26">
        <f t="shared" si="12"/>
        <v>127.48286004322959</v>
      </c>
      <c r="Z26">
        <f t="shared" si="13"/>
        <v>-8.2999999999999972</v>
      </c>
      <c r="AA26">
        <f t="shared" si="14"/>
        <v>-14.100000000000001</v>
      </c>
      <c r="AB26">
        <f t="shared" si="15"/>
        <v>-5.8000000000000043</v>
      </c>
      <c r="AC26">
        <f t="shared" si="16"/>
        <v>8.2999999999999972</v>
      </c>
      <c r="AD26">
        <f t="shared" si="17"/>
        <v>14.100000000000001</v>
      </c>
      <c r="AE26">
        <f t="shared" si="18"/>
        <v>5.8000000000000043</v>
      </c>
      <c r="AF26">
        <f t="shared" si="19"/>
        <v>1.2357954545454544</v>
      </c>
      <c r="AG26">
        <f t="shared" si="20"/>
        <v>4.1604336043360437</v>
      </c>
      <c r="AH26">
        <f t="shared" si="21"/>
        <v>3.5396226623476887</v>
      </c>
      <c r="AJ26">
        <v>652.01946474220392</v>
      </c>
      <c r="AK26">
        <v>127.48286004322959</v>
      </c>
    </row>
    <row r="27" spans="1:37" x14ac:dyDescent="0.35">
      <c r="C27">
        <v>-43.5</v>
      </c>
      <c r="D27">
        <v>-35</v>
      </c>
      <c r="E27">
        <v>-29.8</v>
      </c>
      <c r="F27">
        <v>1450</v>
      </c>
      <c r="G27">
        <f t="shared" si="0"/>
        <v>-1450</v>
      </c>
      <c r="H27">
        <v>74.37</v>
      </c>
      <c r="I27">
        <v>12.56</v>
      </c>
      <c r="J27">
        <v>8.56</v>
      </c>
      <c r="K27">
        <v>1.85</v>
      </c>
      <c r="L27">
        <v>1.91</v>
      </c>
      <c r="M27">
        <f t="shared" si="1"/>
        <v>77.88250078542255</v>
      </c>
      <c r="N27">
        <f t="shared" si="2"/>
        <v>13.153209760184311</v>
      </c>
      <c r="O27">
        <f t="shared" si="3"/>
        <v>8.9642894543931302</v>
      </c>
      <c r="P27">
        <f t="shared" si="4"/>
        <v>5.9211783439490446</v>
      </c>
      <c r="Q27">
        <f t="shared" si="5"/>
        <v>1.4672897196261683</v>
      </c>
      <c r="R27">
        <f t="shared" si="6"/>
        <v>3.5213068181818183</v>
      </c>
      <c r="S27">
        <f t="shared" si="7"/>
        <v>0.15145303267816229</v>
      </c>
      <c r="T27">
        <f t="shared" si="8"/>
        <v>0.96858638743455505</v>
      </c>
      <c r="U27">
        <f t="shared" si="9"/>
        <v>4.4816753926701578</v>
      </c>
      <c r="V27" s="82">
        <f t="shared" si="10"/>
        <v>4.0354527567041263</v>
      </c>
      <c r="W27">
        <f t="shared" si="11"/>
        <v>698.16128047252801</v>
      </c>
      <c r="X27">
        <f t="shared" si="12"/>
        <v>173.00692699540781</v>
      </c>
      <c r="Z27">
        <f t="shared" si="13"/>
        <v>-8.5</v>
      </c>
      <c r="AA27">
        <f t="shared" si="14"/>
        <v>-13.7</v>
      </c>
      <c r="AB27">
        <f t="shared" si="15"/>
        <v>-5.1999999999999993</v>
      </c>
      <c r="AC27">
        <f t="shared" si="16"/>
        <v>8.5</v>
      </c>
      <c r="AD27">
        <f t="shared" si="17"/>
        <v>13.7</v>
      </c>
      <c r="AE27">
        <f t="shared" si="18"/>
        <v>5.1999999999999993</v>
      </c>
      <c r="AF27">
        <f t="shared" si="19"/>
        <v>1.2428571428571429</v>
      </c>
      <c r="AG27">
        <f t="shared" si="20"/>
        <v>3.5213068181818179</v>
      </c>
      <c r="AH27">
        <f t="shared" si="21"/>
        <v>3.0868424906148433</v>
      </c>
      <c r="AJ27">
        <v>698.16128047252801</v>
      </c>
      <c r="AK27">
        <v>173.00692699540781</v>
      </c>
    </row>
    <row r="28" spans="1:37" x14ac:dyDescent="0.35">
      <c r="C28">
        <v>-43</v>
      </c>
      <c r="D28">
        <v>-35.1</v>
      </c>
      <c r="E28">
        <v>-29.7</v>
      </c>
      <c r="F28">
        <v>1500</v>
      </c>
      <c r="G28">
        <f t="shared" si="0"/>
        <v>-1500</v>
      </c>
      <c r="H28">
        <v>74.709999999999994</v>
      </c>
      <c r="I28">
        <v>10.45</v>
      </c>
      <c r="J28">
        <v>8.67</v>
      </c>
      <c r="K28">
        <v>2.29</v>
      </c>
      <c r="L28">
        <v>2.4700000000000002</v>
      </c>
      <c r="M28">
        <f t="shared" si="1"/>
        <v>79.622721943941158</v>
      </c>
      <c r="N28">
        <f t="shared" si="2"/>
        <v>11.137162954279015</v>
      </c>
      <c r="O28">
        <f t="shared" si="3"/>
        <v>9.2401151017798142</v>
      </c>
      <c r="P28">
        <f t="shared" si="4"/>
        <v>7.1492822966507177</v>
      </c>
      <c r="Q28">
        <f t="shared" si="5"/>
        <v>1.2053056516724336</v>
      </c>
      <c r="R28">
        <f t="shared" si="6"/>
        <v>3.9074267782426779</v>
      </c>
      <c r="S28">
        <f t="shared" si="7"/>
        <v>0.12532981530343007</v>
      </c>
      <c r="T28">
        <f t="shared" si="8"/>
        <v>0.92712550607287447</v>
      </c>
      <c r="U28">
        <f t="shared" si="9"/>
        <v>3.5101214574898782</v>
      </c>
      <c r="V28" s="82">
        <f t="shared" si="10"/>
        <v>5.9315098097571033</v>
      </c>
      <c r="W28">
        <f t="shared" si="11"/>
        <v>735.72311547902575</v>
      </c>
      <c r="X28">
        <f t="shared" si="12"/>
        <v>124.03639867016487</v>
      </c>
      <c r="Z28">
        <f t="shared" si="13"/>
        <v>-7.8999999999999986</v>
      </c>
      <c r="AA28">
        <f t="shared" si="14"/>
        <v>-13.3</v>
      </c>
      <c r="AB28">
        <f t="shared" si="15"/>
        <v>-5.4000000000000021</v>
      </c>
      <c r="AC28">
        <f t="shared" si="16"/>
        <v>7.8999999999999986</v>
      </c>
      <c r="AD28">
        <f t="shared" si="17"/>
        <v>13.3</v>
      </c>
      <c r="AE28">
        <f t="shared" si="18"/>
        <v>5.4000000000000021</v>
      </c>
      <c r="AF28">
        <f t="shared" si="19"/>
        <v>1.225071225071225</v>
      </c>
      <c r="AG28">
        <f t="shared" si="20"/>
        <v>3.9074267782426779</v>
      </c>
      <c r="AH28">
        <f t="shared" si="21"/>
        <v>3.3638360491035102</v>
      </c>
      <c r="AJ28">
        <v>735.72311547902575</v>
      </c>
      <c r="AK28">
        <v>124.03639867016487</v>
      </c>
    </row>
    <row r="29" spans="1:37" x14ac:dyDescent="0.35">
      <c r="C29">
        <v>-43.5</v>
      </c>
      <c r="D29">
        <v>-35.4</v>
      </c>
      <c r="E29">
        <v>-30</v>
      </c>
      <c r="F29">
        <v>1525</v>
      </c>
      <c r="G29">
        <f t="shared" si="0"/>
        <v>-1525</v>
      </c>
      <c r="H29">
        <v>77.099999999999994</v>
      </c>
      <c r="I29">
        <v>10.26</v>
      </c>
      <c r="J29">
        <v>7.91</v>
      </c>
      <c r="K29">
        <v>1.88</v>
      </c>
      <c r="L29">
        <v>1.87</v>
      </c>
      <c r="M29">
        <f t="shared" si="1"/>
        <v>80.927889157132356</v>
      </c>
      <c r="N29">
        <f t="shared" si="2"/>
        <v>10.769392253595045</v>
      </c>
      <c r="O29">
        <f t="shared" si="3"/>
        <v>8.3027185892725939</v>
      </c>
      <c r="P29">
        <f t="shared" si="4"/>
        <v>7.5146198830409352</v>
      </c>
      <c r="Q29">
        <f t="shared" si="5"/>
        <v>1.2970922882427307</v>
      </c>
      <c r="R29">
        <f t="shared" si="6"/>
        <v>4.2432581177765538</v>
      </c>
      <c r="S29">
        <f t="shared" si="7"/>
        <v>0.12069168333137278</v>
      </c>
      <c r="T29">
        <f t="shared" si="8"/>
        <v>1.0053475935828875</v>
      </c>
      <c r="U29">
        <f t="shared" si="9"/>
        <v>4.2299465240641707</v>
      </c>
      <c r="V29" s="82">
        <f t="shared" si="10"/>
        <v>5.793435017042281</v>
      </c>
      <c r="W29">
        <f t="shared" si="11"/>
        <v>671.92148969551477</v>
      </c>
      <c r="X29">
        <f t="shared" si="12"/>
        <v>115.97980951179296</v>
      </c>
      <c r="Z29">
        <f t="shared" si="13"/>
        <v>-8.1000000000000014</v>
      </c>
      <c r="AA29">
        <f t="shared" si="14"/>
        <v>-13.5</v>
      </c>
      <c r="AB29">
        <f t="shared" si="15"/>
        <v>-5.3999999999999986</v>
      </c>
      <c r="AC29">
        <f t="shared" si="16"/>
        <v>8.1000000000000014</v>
      </c>
      <c r="AD29">
        <f t="shared" si="17"/>
        <v>13.5</v>
      </c>
      <c r="AE29">
        <f t="shared" si="18"/>
        <v>5.3999999999999986</v>
      </c>
      <c r="AF29">
        <f t="shared" si="19"/>
        <v>1.228813559322034</v>
      </c>
      <c r="AG29">
        <f t="shared" si="20"/>
        <v>4.2432581177765547</v>
      </c>
      <c r="AH29">
        <f t="shared" si="21"/>
        <v>3.5962087446332975</v>
      </c>
      <c r="AJ29">
        <v>671.92148969551477</v>
      </c>
      <c r="AK29">
        <v>115.97980951179296</v>
      </c>
    </row>
    <row r="30" spans="1:37" x14ac:dyDescent="0.35">
      <c r="C30">
        <v>-42.9</v>
      </c>
      <c r="D30">
        <v>-35</v>
      </c>
      <c r="E30">
        <v>-29.8</v>
      </c>
      <c r="F30">
        <v>1550</v>
      </c>
      <c r="G30">
        <f t="shared" si="0"/>
        <v>-1550</v>
      </c>
      <c r="H30">
        <v>69.69</v>
      </c>
      <c r="I30">
        <v>13.94</v>
      </c>
      <c r="J30">
        <v>10.49</v>
      </c>
      <c r="K30">
        <v>2.2400000000000002</v>
      </c>
      <c r="L30">
        <v>2.29</v>
      </c>
      <c r="M30">
        <f t="shared" si="1"/>
        <v>74.043773905652372</v>
      </c>
      <c r="N30">
        <f t="shared" si="2"/>
        <v>14.810879728006801</v>
      </c>
      <c r="O30">
        <f t="shared" si="3"/>
        <v>11.145346366340842</v>
      </c>
      <c r="P30">
        <f t="shared" si="4"/>
        <v>4.9992826398852221</v>
      </c>
      <c r="Q30">
        <f t="shared" si="5"/>
        <v>1.328884652049571</v>
      </c>
      <c r="R30">
        <f t="shared" si="6"/>
        <v>2.8526401964797379</v>
      </c>
      <c r="S30">
        <f t="shared" si="7"/>
        <v>0.17385881766026443</v>
      </c>
      <c r="T30">
        <f t="shared" si="8"/>
        <v>0.97816593886462888</v>
      </c>
      <c r="U30">
        <f t="shared" si="9"/>
        <v>4.5807860262008733</v>
      </c>
      <c r="V30" s="82">
        <f t="shared" si="10"/>
        <v>3.7620139808031552</v>
      </c>
      <c r="W30">
        <f t="shared" si="11"/>
        <v>825.24350644952551</v>
      </c>
      <c r="X30">
        <f t="shared" si="12"/>
        <v>219.36215831748282</v>
      </c>
      <c r="Z30">
        <f t="shared" si="13"/>
        <v>-7.8999999999999986</v>
      </c>
      <c r="AA30">
        <f t="shared" si="14"/>
        <v>-13.099999999999998</v>
      </c>
      <c r="AB30">
        <f t="shared" si="15"/>
        <v>-5.1999999999999993</v>
      </c>
      <c r="AC30">
        <f t="shared" si="16"/>
        <v>7.8999999999999986</v>
      </c>
      <c r="AD30">
        <f t="shared" si="17"/>
        <v>13.099999999999998</v>
      </c>
      <c r="AE30">
        <f t="shared" si="18"/>
        <v>5.1999999999999993</v>
      </c>
      <c r="AF30">
        <f t="shared" si="19"/>
        <v>1.2257142857142858</v>
      </c>
      <c r="AG30">
        <f t="shared" si="20"/>
        <v>2.8526401964797383</v>
      </c>
      <c r="AH30">
        <f t="shared" si="21"/>
        <v>2.5811163665198809</v>
      </c>
      <c r="AJ30">
        <v>825.24350644952551</v>
      </c>
      <c r="AK30">
        <v>219.36215831748282</v>
      </c>
    </row>
    <row r="31" spans="1:37" x14ac:dyDescent="0.35">
      <c r="C31">
        <v>-41.7</v>
      </c>
      <c r="D31">
        <v>-34.700000000000003</v>
      </c>
      <c r="E31">
        <v>-28.5</v>
      </c>
      <c r="F31">
        <v>1650</v>
      </c>
      <c r="G31">
        <f t="shared" si="0"/>
        <v>-1650</v>
      </c>
      <c r="H31">
        <v>69.02</v>
      </c>
      <c r="I31">
        <v>15.23</v>
      </c>
      <c r="J31">
        <v>10.59</v>
      </c>
      <c r="K31">
        <v>2.35</v>
      </c>
      <c r="L31">
        <v>2.0099999999999998</v>
      </c>
      <c r="M31">
        <f t="shared" si="1"/>
        <v>72.775200337410368</v>
      </c>
      <c r="N31">
        <f t="shared" si="2"/>
        <v>16.05862505272037</v>
      </c>
      <c r="O31">
        <f t="shared" si="3"/>
        <v>11.166174609869254</v>
      </c>
      <c r="P31">
        <f t="shared" si="4"/>
        <v>4.5318450426789232</v>
      </c>
      <c r="Q31">
        <f t="shared" si="5"/>
        <v>1.4381491973559963</v>
      </c>
      <c r="R31">
        <f t="shared" si="6"/>
        <v>2.6731216111541438</v>
      </c>
      <c r="S31">
        <f t="shared" si="7"/>
        <v>0.19130762467026757</v>
      </c>
      <c r="T31">
        <f t="shared" si="8"/>
        <v>1.1691542288557215</v>
      </c>
      <c r="U31">
        <f t="shared" si="9"/>
        <v>5.2686567164179108</v>
      </c>
      <c r="V31" s="82">
        <f t="shared" si="10"/>
        <v>3.1511647407728032</v>
      </c>
      <c r="W31">
        <f t="shared" si="11"/>
        <v>812.62059423573999</v>
      </c>
      <c r="X31">
        <f t="shared" si="12"/>
        <v>257.8794385838583</v>
      </c>
      <c r="Z31">
        <f t="shared" si="13"/>
        <v>-7</v>
      </c>
      <c r="AA31">
        <f t="shared" si="14"/>
        <v>-13.200000000000003</v>
      </c>
      <c r="AB31">
        <f t="shared" si="15"/>
        <v>-6.2000000000000028</v>
      </c>
      <c r="AC31">
        <f t="shared" si="16"/>
        <v>7</v>
      </c>
      <c r="AD31">
        <f t="shared" si="17"/>
        <v>13.200000000000003</v>
      </c>
      <c r="AE31">
        <f t="shared" si="18"/>
        <v>6.2000000000000028</v>
      </c>
      <c r="AF31">
        <f t="shared" si="19"/>
        <v>1.2017291066282421</v>
      </c>
      <c r="AG31">
        <f t="shared" si="20"/>
        <v>2.6731216111541438</v>
      </c>
      <c r="AH31">
        <f t="shared" si="21"/>
        <v>2.439485407769284</v>
      </c>
      <c r="AJ31">
        <v>812.62059423573999</v>
      </c>
      <c r="AK31">
        <v>257.8794385838583</v>
      </c>
    </row>
    <row r="32" spans="1:37" x14ac:dyDescent="0.35">
      <c r="C32">
        <v>-41.1</v>
      </c>
      <c r="D32">
        <v>-34.1</v>
      </c>
      <c r="E32">
        <v>-27.2</v>
      </c>
      <c r="F32">
        <v>1750</v>
      </c>
      <c r="G32">
        <f t="shared" si="0"/>
        <v>-1750</v>
      </c>
      <c r="H32">
        <v>74.78</v>
      </c>
      <c r="I32">
        <v>15.87</v>
      </c>
      <c r="J32">
        <v>6.74</v>
      </c>
      <c r="K32">
        <v>1.29</v>
      </c>
      <c r="L32">
        <v>0.94</v>
      </c>
      <c r="M32">
        <f t="shared" si="1"/>
        <v>76.784064072286682</v>
      </c>
      <c r="N32">
        <f t="shared" si="2"/>
        <v>16.295307526440087</v>
      </c>
      <c r="O32">
        <f t="shared" si="3"/>
        <v>6.9206284012732313</v>
      </c>
      <c r="P32">
        <f t="shared" si="4"/>
        <v>4.7120352867044746</v>
      </c>
      <c r="Q32">
        <f t="shared" si="5"/>
        <v>2.3545994065281897</v>
      </c>
      <c r="R32">
        <f t="shared" si="6"/>
        <v>3.3073861123396728</v>
      </c>
      <c r="S32">
        <f t="shared" si="7"/>
        <v>0.19467615309126596</v>
      </c>
      <c r="T32">
        <f t="shared" si="8"/>
        <v>1.3723404255319149</v>
      </c>
      <c r="U32">
        <f t="shared" si="9"/>
        <v>7.1702127659574471</v>
      </c>
      <c r="V32" s="82">
        <f t="shared" si="10"/>
        <v>2.0012046523243954</v>
      </c>
      <c r="W32">
        <f t="shared" si="11"/>
        <v>531.39397458385076</v>
      </c>
      <c r="X32">
        <f t="shared" si="12"/>
        <v>265.53704738125498</v>
      </c>
      <c r="Z32">
        <f t="shared" si="13"/>
        <v>-7</v>
      </c>
      <c r="AA32">
        <f t="shared" si="14"/>
        <v>-13.900000000000002</v>
      </c>
      <c r="AB32">
        <f t="shared" si="15"/>
        <v>-6.9000000000000021</v>
      </c>
      <c r="AC32">
        <f t="shared" si="16"/>
        <v>7</v>
      </c>
      <c r="AD32">
        <f t="shared" si="17"/>
        <v>13.900000000000002</v>
      </c>
      <c r="AE32">
        <f t="shared" si="18"/>
        <v>6.9000000000000021</v>
      </c>
      <c r="AF32">
        <f t="shared" si="19"/>
        <v>1.2052785923753666</v>
      </c>
      <c r="AG32">
        <f t="shared" si="20"/>
        <v>3.3073861123396728</v>
      </c>
      <c r="AH32">
        <f t="shared" si="21"/>
        <v>2.9287135868540344</v>
      </c>
      <c r="AJ32">
        <v>531.39397458385076</v>
      </c>
      <c r="AK32">
        <v>265.53704738125498</v>
      </c>
    </row>
    <row r="33" spans="1:37" x14ac:dyDescent="0.35">
      <c r="C33">
        <v>-39.700000000000003</v>
      </c>
      <c r="D33">
        <v>-34.5</v>
      </c>
      <c r="E33">
        <v>-27.9</v>
      </c>
      <c r="F33">
        <v>1800</v>
      </c>
      <c r="G33">
        <f t="shared" si="0"/>
        <v>-1800</v>
      </c>
      <c r="H33">
        <v>78.88</v>
      </c>
      <c r="I33">
        <v>14.47</v>
      </c>
      <c r="J33">
        <v>4.8899999999999997</v>
      </c>
      <c r="K33">
        <v>0.92</v>
      </c>
      <c r="L33">
        <v>0.59</v>
      </c>
      <c r="M33">
        <f t="shared" si="1"/>
        <v>80.293159609120522</v>
      </c>
      <c r="N33">
        <f t="shared" si="2"/>
        <v>14.729234527687296</v>
      </c>
      <c r="O33">
        <f t="shared" si="3"/>
        <v>4.9776058631921822</v>
      </c>
      <c r="P33">
        <f t="shared" si="4"/>
        <v>5.4512785072563918</v>
      </c>
      <c r="Q33">
        <f t="shared" si="5"/>
        <v>2.959100204498978</v>
      </c>
      <c r="R33">
        <f t="shared" si="6"/>
        <v>4.0743801652892557</v>
      </c>
      <c r="S33">
        <f t="shared" si="7"/>
        <v>0.17273486928494688</v>
      </c>
      <c r="T33">
        <f t="shared" si="8"/>
        <v>1.5593220338983051</v>
      </c>
      <c r="U33">
        <f t="shared" si="9"/>
        <v>8.2881355932203391</v>
      </c>
      <c r="V33" s="82">
        <f t="shared" si="10"/>
        <v>1.8422081479256223</v>
      </c>
      <c r="W33">
        <f t="shared" si="11"/>
        <v>399.66770204458402</v>
      </c>
      <c r="X33">
        <f t="shared" si="12"/>
        <v>216.95034977161561</v>
      </c>
      <c r="Z33">
        <f t="shared" si="13"/>
        <v>-5.2000000000000028</v>
      </c>
      <c r="AA33">
        <f t="shared" si="14"/>
        <v>-11.800000000000004</v>
      </c>
      <c r="AB33">
        <f t="shared" si="15"/>
        <v>-6.6000000000000014</v>
      </c>
      <c r="AC33">
        <f t="shared" si="16"/>
        <v>5.2000000000000028</v>
      </c>
      <c r="AD33">
        <f t="shared" si="17"/>
        <v>11.800000000000004</v>
      </c>
      <c r="AE33">
        <f t="shared" si="18"/>
        <v>6.6000000000000014</v>
      </c>
      <c r="AF33">
        <f t="shared" si="19"/>
        <v>1.1507246376811595</v>
      </c>
      <c r="AG33">
        <f t="shared" si="20"/>
        <v>4.0743801652892566</v>
      </c>
      <c r="AH33">
        <f t="shared" si="21"/>
        <v>3.4803320137122702</v>
      </c>
      <c r="AJ33">
        <v>399.66770204458402</v>
      </c>
      <c r="AK33">
        <v>216.95034977161561</v>
      </c>
    </row>
    <row r="34" spans="1:37" x14ac:dyDescent="0.35">
      <c r="C34">
        <v>-40.700000000000003</v>
      </c>
      <c r="D34">
        <v>-34.700000000000003</v>
      </c>
      <c r="E34">
        <v>-27.3</v>
      </c>
      <c r="F34">
        <v>1850</v>
      </c>
      <c r="G34">
        <f t="shared" si="0"/>
        <v>-1850</v>
      </c>
      <c r="H34">
        <v>83.96</v>
      </c>
      <c r="I34">
        <v>11.8</v>
      </c>
      <c r="J34">
        <v>3.23</v>
      </c>
      <c r="K34">
        <v>0.53</v>
      </c>
      <c r="L34">
        <v>0.32</v>
      </c>
      <c r="M34">
        <f t="shared" si="1"/>
        <v>84.816648146277402</v>
      </c>
      <c r="N34">
        <f t="shared" si="2"/>
        <v>11.92039599959592</v>
      </c>
      <c r="O34">
        <f t="shared" si="3"/>
        <v>3.2629558541266794</v>
      </c>
      <c r="P34">
        <f t="shared" si="4"/>
        <v>7.1152542372881342</v>
      </c>
      <c r="Q34">
        <f t="shared" si="5"/>
        <v>3.6532507739938085</v>
      </c>
      <c r="R34">
        <f t="shared" si="6"/>
        <v>5.5861610113107112</v>
      </c>
      <c r="S34">
        <f t="shared" si="7"/>
        <v>0.13533662117215278</v>
      </c>
      <c r="T34">
        <f t="shared" si="8"/>
        <v>1.65625</v>
      </c>
      <c r="U34">
        <f t="shared" si="9"/>
        <v>10.09375</v>
      </c>
      <c r="V34" s="82">
        <f t="shared" si="10"/>
        <v>1.9476501005458198</v>
      </c>
      <c r="W34">
        <f t="shared" si="11"/>
        <v>276.75297859629865</v>
      </c>
      <c r="X34">
        <f t="shared" si="12"/>
        <v>142.0958407871824</v>
      </c>
      <c r="Z34">
        <f t="shared" si="13"/>
        <v>-6</v>
      </c>
      <c r="AA34">
        <f t="shared" si="14"/>
        <v>-13.400000000000002</v>
      </c>
      <c r="AB34">
        <f t="shared" si="15"/>
        <v>-7.4000000000000021</v>
      </c>
      <c r="AC34">
        <f t="shared" si="16"/>
        <v>6</v>
      </c>
      <c r="AD34">
        <f t="shared" si="17"/>
        <v>13.400000000000002</v>
      </c>
      <c r="AE34">
        <f t="shared" si="18"/>
        <v>7.4000000000000021</v>
      </c>
      <c r="AF34">
        <f t="shared" si="19"/>
        <v>1.1729106628242074</v>
      </c>
      <c r="AG34">
        <f t="shared" si="20"/>
        <v>5.5861610113107121</v>
      </c>
      <c r="AH34">
        <f t="shared" si="21"/>
        <v>4.4511988907196178</v>
      </c>
      <c r="AJ34">
        <v>276.75297859629865</v>
      </c>
      <c r="AK34">
        <v>142.0958407871824</v>
      </c>
    </row>
    <row r="35" spans="1:37" x14ac:dyDescent="0.35">
      <c r="C35">
        <v>-40.1</v>
      </c>
      <c r="D35">
        <v>-35.6</v>
      </c>
      <c r="E35">
        <v>-28.4</v>
      </c>
      <c r="F35">
        <v>1900</v>
      </c>
      <c r="G35">
        <f t="shared" si="0"/>
        <v>-1900</v>
      </c>
      <c r="H35">
        <v>85.64</v>
      </c>
      <c r="I35">
        <v>10.7</v>
      </c>
      <c r="J35">
        <v>2.79</v>
      </c>
      <c r="K35">
        <v>0.42</v>
      </c>
      <c r="L35">
        <v>0.28999999999999998</v>
      </c>
      <c r="M35">
        <f t="shared" si="1"/>
        <v>86.391606980732362</v>
      </c>
      <c r="N35">
        <f t="shared" si="2"/>
        <v>10.793906990820133</v>
      </c>
      <c r="O35">
        <f t="shared" si="3"/>
        <v>2.8144860284474928</v>
      </c>
      <c r="P35">
        <f t="shared" si="4"/>
        <v>8.0037383177570103</v>
      </c>
      <c r="Q35">
        <f t="shared" si="5"/>
        <v>3.8351254480286734</v>
      </c>
      <c r="R35">
        <f t="shared" si="6"/>
        <v>6.348406226834693</v>
      </c>
      <c r="S35">
        <f t="shared" si="7"/>
        <v>0.12099966074861471</v>
      </c>
      <c r="T35">
        <f t="shared" si="8"/>
        <v>1.4482758620689655</v>
      </c>
      <c r="U35">
        <f t="shared" si="9"/>
        <v>9.6206896551724146</v>
      </c>
      <c r="V35" s="82">
        <f t="shared" si="10"/>
        <v>2.0869560660319681</v>
      </c>
      <c r="W35">
        <f t="shared" si="11"/>
        <v>243.14797082239812</v>
      </c>
      <c r="X35">
        <f t="shared" si="12"/>
        <v>116.50842812647575</v>
      </c>
      <c r="Z35">
        <f t="shared" si="13"/>
        <v>-4.5</v>
      </c>
      <c r="AA35">
        <f t="shared" si="14"/>
        <v>-11.700000000000003</v>
      </c>
      <c r="AB35">
        <f t="shared" si="15"/>
        <v>-7.2000000000000028</v>
      </c>
      <c r="AC35">
        <f t="shared" si="16"/>
        <v>4.5</v>
      </c>
      <c r="AD35">
        <f t="shared" si="17"/>
        <v>11.700000000000003</v>
      </c>
      <c r="AE35">
        <f t="shared" si="18"/>
        <v>7.2000000000000028</v>
      </c>
      <c r="AF35">
        <f t="shared" si="19"/>
        <v>1.1264044943820224</v>
      </c>
      <c r="AG35">
        <f t="shared" si="20"/>
        <v>6.3484062268346921</v>
      </c>
      <c r="AH35">
        <f t="shared" si="21"/>
        <v>4.8877924706575291</v>
      </c>
      <c r="AJ35">
        <v>243.14797082239812</v>
      </c>
      <c r="AK35">
        <v>116.50842812647575</v>
      </c>
    </row>
    <row r="36" spans="1:37" s="2" customFormat="1" x14ac:dyDescent="0.35">
      <c r="C36" s="2">
        <v>-40</v>
      </c>
      <c r="D36" s="2">
        <v>-35.700000000000003</v>
      </c>
      <c r="E36" s="2">
        <v>-30.4</v>
      </c>
      <c r="F36" s="2">
        <v>1950</v>
      </c>
      <c r="G36">
        <f t="shared" si="0"/>
        <v>-1950</v>
      </c>
      <c r="H36" s="2">
        <v>88.03</v>
      </c>
      <c r="I36" s="2">
        <v>9.09</v>
      </c>
      <c r="J36" s="2">
        <v>2.2599999999999998</v>
      </c>
      <c r="K36" s="2">
        <v>0.31</v>
      </c>
      <c r="L36" s="2">
        <v>0.22</v>
      </c>
      <c r="M36">
        <f t="shared" si="1"/>
        <v>88.579190984101416</v>
      </c>
      <c r="N36">
        <f t="shared" si="2"/>
        <v>9.1467095995170045</v>
      </c>
      <c r="O36">
        <f t="shared" si="3"/>
        <v>2.2740994163815653</v>
      </c>
      <c r="P36" s="2">
        <f t="shared" si="4"/>
        <v>9.6842684268426851</v>
      </c>
      <c r="Q36" s="2">
        <f t="shared" si="5"/>
        <v>4.0221238938053103</v>
      </c>
      <c r="R36" s="2">
        <f t="shared" si="6"/>
        <v>7.7559471365638766</v>
      </c>
      <c r="S36" s="2">
        <f t="shared" si="7"/>
        <v>0.10067560084173219</v>
      </c>
      <c r="T36" s="2">
        <f t="shared" si="8"/>
        <v>1.4090909090909092</v>
      </c>
      <c r="U36" s="2">
        <f t="shared" si="9"/>
        <v>10.272727272727272</v>
      </c>
      <c r="V36" s="82">
        <f t="shared" si="10"/>
        <v>2.4077499059036813</v>
      </c>
      <c r="W36">
        <f t="shared" si="11"/>
        <v>201.43788652049625</v>
      </c>
      <c r="X36">
        <f t="shared" si="12"/>
        <v>83.66229649789652</v>
      </c>
      <c r="Z36" s="2">
        <f t="shared" si="13"/>
        <v>-4.2999999999999972</v>
      </c>
      <c r="AA36" s="2">
        <f t="shared" si="14"/>
        <v>-9.6000000000000014</v>
      </c>
      <c r="AB36" s="2">
        <f t="shared" si="15"/>
        <v>-5.3000000000000043</v>
      </c>
      <c r="AC36" s="2">
        <f t="shared" si="16"/>
        <v>4.2999999999999972</v>
      </c>
      <c r="AD36" s="2">
        <f t="shared" si="17"/>
        <v>9.6000000000000014</v>
      </c>
      <c r="AE36" s="2">
        <f t="shared" si="18"/>
        <v>5.3000000000000043</v>
      </c>
      <c r="AF36" s="2">
        <f t="shared" si="19"/>
        <v>1.1204481792717087</v>
      </c>
      <c r="AG36">
        <f t="shared" si="20"/>
        <v>7.7559471365638766</v>
      </c>
      <c r="AH36">
        <f t="shared" si="21"/>
        <v>5.6115292935045487</v>
      </c>
      <c r="AJ36" s="2">
        <v>201.43788652049625</v>
      </c>
      <c r="AK36" s="2">
        <v>83.66229649789652</v>
      </c>
    </row>
    <row r="37" spans="1:37" x14ac:dyDescent="0.35">
      <c r="A37" t="s">
        <v>163</v>
      </c>
      <c r="C37">
        <v>-44.4</v>
      </c>
      <c r="D37">
        <v>-36.9</v>
      </c>
      <c r="E37">
        <v>-33.200000000000003</v>
      </c>
      <c r="F37" s="3">
        <v>600</v>
      </c>
      <c r="G37">
        <f t="shared" si="0"/>
        <v>-600</v>
      </c>
      <c r="H37" s="3">
        <v>24.5</v>
      </c>
      <c r="I37" s="3">
        <v>14.9</v>
      </c>
      <c r="J37" s="3">
        <v>25.1</v>
      </c>
      <c r="K37" s="3">
        <v>7.74</v>
      </c>
      <c r="L37" s="3">
        <v>15.96</v>
      </c>
      <c r="M37">
        <f t="shared" si="1"/>
        <v>37.984496124031011</v>
      </c>
      <c r="N37">
        <f t="shared" si="2"/>
        <v>23.100775193798448</v>
      </c>
      <c r="O37">
        <f t="shared" si="3"/>
        <v>38.914728682170541</v>
      </c>
      <c r="P37">
        <f t="shared" si="4"/>
        <v>1.6442953020134228</v>
      </c>
      <c r="Q37">
        <f t="shared" si="5"/>
        <v>0.59362549800796816</v>
      </c>
      <c r="R37">
        <f t="shared" si="6"/>
        <v>0.61250000000000004</v>
      </c>
      <c r="S37">
        <f t="shared" si="7"/>
        <v>0.30040322580645162</v>
      </c>
      <c r="T37">
        <f t="shared" si="8"/>
        <v>0.48496240601503759</v>
      </c>
      <c r="U37">
        <f t="shared" si="9"/>
        <v>1.5726817042606516</v>
      </c>
      <c r="V37" s="82">
        <f t="shared" si="10"/>
        <v>2.7699202738615378</v>
      </c>
      <c r="W37">
        <f t="shared" si="11"/>
        <v>1478.1563607956252</v>
      </c>
      <c r="X37">
        <f t="shared" si="12"/>
        <v>533.64581455441373</v>
      </c>
      <c r="Z37">
        <f t="shared" si="13"/>
        <v>-7.5</v>
      </c>
      <c r="AA37">
        <f t="shared" si="14"/>
        <v>-11.199999999999996</v>
      </c>
      <c r="AB37">
        <f t="shared" si="15"/>
        <v>-3.6999999999999957</v>
      </c>
      <c r="AC37">
        <f t="shared" si="16"/>
        <v>7.5</v>
      </c>
      <c r="AD37">
        <f t="shared" si="17"/>
        <v>11.199999999999996</v>
      </c>
      <c r="AE37">
        <f t="shared" si="18"/>
        <v>3.6999999999999957</v>
      </c>
      <c r="AF37">
        <f t="shared" si="19"/>
        <v>1.2032520325203253</v>
      </c>
      <c r="AG37">
        <f t="shared" si="20"/>
        <v>0.61250000000000004</v>
      </c>
      <c r="AH37">
        <f t="shared" si="21"/>
        <v>0.61788414101084232</v>
      </c>
      <c r="AJ37">
        <v>1478.1563607956252</v>
      </c>
      <c r="AK37">
        <v>533.64581455441373</v>
      </c>
    </row>
    <row r="38" spans="1:37" x14ac:dyDescent="0.35">
      <c r="C38">
        <v>-44.3</v>
      </c>
      <c r="D38">
        <v>-35.5</v>
      </c>
      <c r="E38">
        <v>-32.200000000000003</v>
      </c>
      <c r="F38" s="3">
        <v>700</v>
      </c>
      <c r="G38">
        <f t="shared" si="0"/>
        <v>-700</v>
      </c>
      <c r="H38" s="3">
        <v>28.88</v>
      </c>
      <c r="I38" s="3">
        <v>13</v>
      </c>
      <c r="J38" s="3">
        <v>24.66</v>
      </c>
      <c r="K38" s="3">
        <v>7.96</v>
      </c>
      <c r="L38" s="3">
        <v>15.4</v>
      </c>
      <c r="M38">
        <f t="shared" si="1"/>
        <v>43.402464682897509</v>
      </c>
      <c r="N38">
        <f t="shared" si="2"/>
        <v>19.537120529005112</v>
      </c>
      <c r="O38">
        <f t="shared" si="3"/>
        <v>37.06041478809739</v>
      </c>
      <c r="P38">
        <f t="shared" si="4"/>
        <v>2.2215384615384615</v>
      </c>
      <c r="Q38">
        <f t="shared" si="5"/>
        <v>0.52716950527169504</v>
      </c>
      <c r="R38">
        <f t="shared" si="6"/>
        <v>0.76686139139670739</v>
      </c>
      <c r="S38">
        <f t="shared" si="7"/>
        <v>0.24280911468061264</v>
      </c>
      <c r="T38">
        <f t="shared" si="8"/>
        <v>0.51688311688311683</v>
      </c>
      <c r="U38">
        <f t="shared" si="9"/>
        <v>1.6012987012987012</v>
      </c>
      <c r="V38" s="82">
        <f t="shared" si="10"/>
        <v>4.2140875739644965</v>
      </c>
      <c r="W38">
        <f t="shared" si="11"/>
        <v>1608.5133439739295</v>
      </c>
      <c r="X38">
        <f t="shared" si="12"/>
        <v>381.69907856487299</v>
      </c>
      <c r="Z38">
        <f t="shared" si="13"/>
        <v>-8.7999999999999972</v>
      </c>
      <c r="AA38">
        <f t="shared" si="14"/>
        <v>-12.099999999999994</v>
      </c>
      <c r="AB38">
        <f t="shared" si="15"/>
        <v>-3.2999999999999972</v>
      </c>
      <c r="AC38">
        <f t="shared" si="16"/>
        <v>8.7999999999999972</v>
      </c>
      <c r="AD38">
        <f t="shared" si="17"/>
        <v>12.099999999999994</v>
      </c>
      <c r="AE38">
        <f t="shared" si="18"/>
        <v>3.2999999999999972</v>
      </c>
      <c r="AF38">
        <f t="shared" si="19"/>
        <v>1.2478873239436619</v>
      </c>
      <c r="AG38">
        <f t="shared" si="20"/>
        <v>0.76686139139670739</v>
      </c>
      <c r="AH38">
        <f t="shared" si="21"/>
        <v>0.76772280206580557</v>
      </c>
      <c r="AJ38">
        <v>1608.5133439739295</v>
      </c>
      <c r="AK38">
        <v>381.69907856487299</v>
      </c>
    </row>
    <row r="39" spans="1:37" x14ac:dyDescent="0.35">
      <c r="C39">
        <v>-44.8</v>
      </c>
      <c r="D39">
        <v>-34.700000000000003</v>
      </c>
      <c r="E39">
        <v>-31.9</v>
      </c>
      <c r="F39" s="3">
        <v>750</v>
      </c>
      <c r="G39">
        <f t="shared" si="0"/>
        <v>-750</v>
      </c>
      <c r="H39" s="3">
        <v>50.62</v>
      </c>
      <c r="I39" s="3">
        <v>12.14</v>
      </c>
      <c r="J39" s="3">
        <v>16.350000000000001</v>
      </c>
      <c r="K39" s="3">
        <v>5.38</v>
      </c>
      <c r="L39" s="3">
        <v>8.84</v>
      </c>
      <c r="M39">
        <f t="shared" si="1"/>
        <v>63.986853747945901</v>
      </c>
      <c r="N39">
        <f t="shared" si="2"/>
        <v>15.345721147768929</v>
      </c>
      <c r="O39">
        <f t="shared" si="3"/>
        <v>20.667425104285176</v>
      </c>
      <c r="P39">
        <f t="shared" si="4"/>
        <v>4.1696869851729819</v>
      </c>
      <c r="Q39">
        <f t="shared" si="5"/>
        <v>0.74250764525993884</v>
      </c>
      <c r="R39">
        <f t="shared" si="6"/>
        <v>1.7767637767637765</v>
      </c>
      <c r="S39">
        <f t="shared" si="7"/>
        <v>0.18127519784978349</v>
      </c>
      <c r="T39">
        <f t="shared" si="8"/>
        <v>0.60859728506787325</v>
      </c>
      <c r="U39">
        <f t="shared" si="9"/>
        <v>1.8495475113122173</v>
      </c>
      <c r="V39" s="82">
        <f t="shared" si="10"/>
        <v>5.6156822246769567</v>
      </c>
      <c r="W39">
        <f t="shared" si="11"/>
        <v>1322.4435074945211</v>
      </c>
      <c r="X39">
        <f t="shared" si="12"/>
        <v>235.49115754508253</v>
      </c>
      <c r="Z39">
        <f t="shared" si="13"/>
        <v>-10.099999999999994</v>
      </c>
      <c r="AA39">
        <f t="shared" si="14"/>
        <v>-12.899999999999999</v>
      </c>
      <c r="AB39">
        <f t="shared" si="15"/>
        <v>-2.8000000000000043</v>
      </c>
      <c r="AC39">
        <f t="shared" si="16"/>
        <v>10.099999999999994</v>
      </c>
      <c r="AD39">
        <f t="shared" si="17"/>
        <v>12.899999999999999</v>
      </c>
      <c r="AE39">
        <f t="shared" si="18"/>
        <v>2.8000000000000043</v>
      </c>
      <c r="AF39">
        <f t="shared" si="19"/>
        <v>1.2910662824207491</v>
      </c>
      <c r="AG39">
        <f t="shared" si="20"/>
        <v>1.7767637767637767</v>
      </c>
      <c r="AH39">
        <f t="shared" si="21"/>
        <v>1.6929814660470071</v>
      </c>
      <c r="AJ39">
        <v>1322.4435074945211</v>
      </c>
      <c r="AK39">
        <v>235.49115754508253</v>
      </c>
    </row>
    <row r="40" spans="1:37" x14ac:dyDescent="0.35">
      <c r="C40">
        <v>-43.2</v>
      </c>
      <c r="D40">
        <v>-34.700000000000003</v>
      </c>
      <c r="E40">
        <v>-32</v>
      </c>
      <c r="F40" s="3">
        <v>800</v>
      </c>
      <c r="G40">
        <f t="shared" si="0"/>
        <v>-800</v>
      </c>
      <c r="H40" s="3">
        <v>42.97</v>
      </c>
      <c r="I40" s="3">
        <v>14.27</v>
      </c>
      <c r="J40" s="3">
        <v>18.91</v>
      </c>
      <c r="K40" s="3">
        <v>5.92</v>
      </c>
      <c r="L40" s="3">
        <v>10.53</v>
      </c>
      <c r="M40">
        <f t="shared" si="1"/>
        <v>56.428102429415631</v>
      </c>
      <c r="N40">
        <f t="shared" si="2"/>
        <v>18.739330269205517</v>
      </c>
      <c r="O40">
        <f t="shared" si="3"/>
        <v>24.832567301378859</v>
      </c>
      <c r="P40">
        <f t="shared" si="4"/>
        <v>3.0112123335669234</v>
      </c>
      <c r="Q40">
        <f t="shared" si="5"/>
        <v>0.75462718138551033</v>
      </c>
      <c r="R40">
        <f t="shared" si="6"/>
        <v>1.2950572634116937</v>
      </c>
      <c r="S40">
        <f t="shared" si="7"/>
        <v>0.23060762766645121</v>
      </c>
      <c r="T40">
        <f t="shared" si="8"/>
        <v>0.5622032288698956</v>
      </c>
      <c r="U40">
        <f t="shared" si="9"/>
        <v>1.7958214624881292</v>
      </c>
      <c r="V40" s="82">
        <f t="shared" si="10"/>
        <v>3.9903311301857411</v>
      </c>
      <c r="W40">
        <f t="shared" si="11"/>
        <v>1401.2546512675635</v>
      </c>
      <c r="X40">
        <f t="shared" si="12"/>
        <v>351.16249893836215</v>
      </c>
      <c r="Z40">
        <f t="shared" si="13"/>
        <v>-8.5</v>
      </c>
      <c r="AA40">
        <f t="shared" si="14"/>
        <v>-11.200000000000003</v>
      </c>
      <c r="AB40">
        <f t="shared" si="15"/>
        <v>-2.7000000000000028</v>
      </c>
      <c r="AC40">
        <f t="shared" si="16"/>
        <v>8.5</v>
      </c>
      <c r="AD40">
        <f t="shared" si="17"/>
        <v>11.200000000000003</v>
      </c>
      <c r="AE40">
        <f t="shared" si="18"/>
        <v>2.7000000000000028</v>
      </c>
      <c r="AF40">
        <f t="shared" si="19"/>
        <v>1.244956772334294</v>
      </c>
      <c r="AG40">
        <f t="shared" si="20"/>
        <v>1.2950572634116937</v>
      </c>
      <c r="AH40">
        <f t="shared" si="21"/>
        <v>1.2632926005245726</v>
      </c>
      <c r="AJ40">
        <v>1401.2546512675635</v>
      </c>
      <c r="AK40">
        <v>351.16249893836215</v>
      </c>
    </row>
    <row r="41" spans="1:37" x14ac:dyDescent="0.35">
      <c r="C41">
        <v>-43.5</v>
      </c>
      <c r="D41">
        <v>-34.4</v>
      </c>
      <c r="E41">
        <v>-31.2</v>
      </c>
      <c r="F41" s="3">
        <v>845</v>
      </c>
      <c r="G41">
        <f t="shared" si="0"/>
        <v>-845</v>
      </c>
      <c r="H41" s="3">
        <v>44.99</v>
      </c>
      <c r="I41" s="3">
        <v>14.02</v>
      </c>
      <c r="J41" s="3">
        <v>19.010000000000002</v>
      </c>
      <c r="K41" s="3">
        <v>5.8</v>
      </c>
      <c r="L41" s="3">
        <v>9.89</v>
      </c>
      <c r="M41">
        <f t="shared" si="1"/>
        <v>57.664701358625983</v>
      </c>
      <c r="N41">
        <f t="shared" si="2"/>
        <v>17.969751345808763</v>
      </c>
      <c r="O41">
        <f t="shared" si="3"/>
        <v>24.365547295565239</v>
      </c>
      <c r="P41">
        <f t="shared" si="4"/>
        <v>3.2089871611982885</v>
      </c>
      <c r="Q41">
        <f t="shared" si="5"/>
        <v>0.73750657548658594</v>
      </c>
      <c r="R41">
        <f t="shared" si="6"/>
        <v>1.3620950650923402</v>
      </c>
      <c r="S41">
        <f t="shared" si="7"/>
        <v>0.21906249999999999</v>
      </c>
      <c r="T41">
        <f t="shared" si="8"/>
        <v>0.58645096056622847</v>
      </c>
      <c r="U41">
        <f t="shared" si="9"/>
        <v>1.9221435793731041</v>
      </c>
      <c r="V41" s="82">
        <f t="shared" si="10"/>
        <v>4.3511302378302048</v>
      </c>
      <c r="W41">
        <f t="shared" si="11"/>
        <v>1405.0320082382466</v>
      </c>
      <c r="X41">
        <f t="shared" si="12"/>
        <v>322.91196343019584</v>
      </c>
      <c r="Z41">
        <f t="shared" si="13"/>
        <v>-9.1000000000000014</v>
      </c>
      <c r="AA41">
        <f t="shared" si="14"/>
        <v>-12.3</v>
      </c>
      <c r="AB41">
        <f t="shared" si="15"/>
        <v>-3.1999999999999993</v>
      </c>
      <c r="AC41">
        <f t="shared" si="16"/>
        <v>9.1000000000000014</v>
      </c>
      <c r="AD41">
        <f t="shared" si="17"/>
        <v>12.3</v>
      </c>
      <c r="AE41">
        <f t="shared" si="18"/>
        <v>3.1999999999999993</v>
      </c>
      <c r="AF41">
        <f t="shared" si="19"/>
        <v>1.2645348837209303</v>
      </c>
      <c r="AG41">
        <f t="shared" si="20"/>
        <v>1.3620950650923402</v>
      </c>
      <c r="AH41">
        <f t="shared" si="21"/>
        <v>1.3243382315262393</v>
      </c>
      <c r="AJ41">
        <v>1405.0320082382466</v>
      </c>
      <c r="AK41">
        <v>322.91196343019584</v>
      </c>
    </row>
    <row r="42" spans="1:37" x14ac:dyDescent="0.35">
      <c r="C42">
        <v>-42.7</v>
      </c>
      <c r="D42">
        <v>-33.9</v>
      </c>
      <c r="E42">
        <v>-31.8</v>
      </c>
      <c r="F42" s="3">
        <v>900</v>
      </c>
      <c r="G42">
        <f t="shared" si="0"/>
        <v>-900</v>
      </c>
      <c r="H42" s="3">
        <v>65.540000000000006</v>
      </c>
      <c r="I42" s="3">
        <v>11.26</v>
      </c>
      <c r="J42" s="3">
        <v>10.79</v>
      </c>
      <c r="K42" s="3">
        <v>3.06</v>
      </c>
      <c r="L42" s="3">
        <v>5.46</v>
      </c>
      <c r="M42">
        <f t="shared" si="1"/>
        <v>74.825893366822697</v>
      </c>
      <c r="N42">
        <f t="shared" si="2"/>
        <v>12.855348784107774</v>
      </c>
      <c r="O42">
        <f t="shared" si="3"/>
        <v>12.318757849069527</v>
      </c>
      <c r="P42">
        <f t="shared" si="4"/>
        <v>5.8206039076376559</v>
      </c>
      <c r="Q42">
        <f t="shared" si="5"/>
        <v>1.0435588507877664</v>
      </c>
      <c r="R42">
        <f t="shared" si="6"/>
        <v>2.9723356009070301</v>
      </c>
      <c r="S42">
        <f t="shared" si="7"/>
        <v>0.14751735883663039</v>
      </c>
      <c r="T42">
        <f t="shared" si="8"/>
        <v>0.56043956043956045</v>
      </c>
      <c r="U42">
        <f t="shared" si="9"/>
        <v>1.9761904761904761</v>
      </c>
      <c r="V42" s="82">
        <f t="shared" si="10"/>
        <v>5.5776479718836862</v>
      </c>
      <c r="W42">
        <f t="shared" si="11"/>
        <v>921.76206122618657</v>
      </c>
      <c r="X42">
        <f t="shared" si="12"/>
        <v>165.25999236106122</v>
      </c>
      <c r="Z42">
        <f t="shared" si="13"/>
        <v>-8.8000000000000043</v>
      </c>
      <c r="AA42">
        <f t="shared" si="14"/>
        <v>-10.900000000000002</v>
      </c>
      <c r="AB42">
        <f t="shared" si="15"/>
        <v>-2.0999999999999979</v>
      </c>
      <c r="AC42">
        <f t="shared" si="16"/>
        <v>8.8000000000000043</v>
      </c>
      <c r="AD42">
        <f t="shared" si="17"/>
        <v>10.900000000000002</v>
      </c>
      <c r="AE42">
        <f t="shared" si="18"/>
        <v>2.0999999999999979</v>
      </c>
      <c r="AF42">
        <f t="shared" si="19"/>
        <v>1.2595870206489677</v>
      </c>
      <c r="AG42">
        <f t="shared" si="20"/>
        <v>2.9723356009070296</v>
      </c>
      <c r="AH42">
        <f t="shared" si="21"/>
        <v>2.6741469331191534</v>
      </c>
      <c r="AJ42">
        <v>921.76206122618657</v>
      </c>
      <c r="AK42">
        <v>165.25999236106122</v>
      </c>
    </row>
    <row r="43" spans="1:37" x14ac:dyDescent="0.35">
      <c r="C43">
        <v>-42.8</v>
      </c>
      <c r="D43">
        <v>-34</v>
      </c>
      <c r="E43">
        <v>-29.9</v>
      </c>
      <c r="F43" s="3">
        <v>925</v>
      </c>
      <c r="G43">
        <f t="shared" si="0"/>
        <v>-925</v>
      </c>
      <c r="H43" s="3">
        <v>45.75</v>
      </c>
      <c r="I43" s="3">
        <v>16.84</v>
      </c>
      <c r="J43" s="3">
        <v>19.39</v>
      </c>
      <c r="K43" s="3">
        <v>4.96</v>
      </c>
      <c r="L43" s="3">
        <v>8.39</v>
      </c>
      <c r="M43">
        <f t="shared" si="1"/>
        <v>55.806294218101975</v>
      </c>
      <c r="N43">
        <f t="shared" si="2"/>
        <v>20.541595511100269</v>
      </c>
      <c r="O43">
        <f t="shared" si="3"/>
        <v>23.652110270797753</v>
      </c>
      <c r="P43">
        <f t="shared" si="4"/>
        <v>2.7167458432304037</v>
      </c>
      <c r="Q43">
        <f t="shared" si="5"/>
        <v>0.86848891181021137</v>
      </c>
      <c r="R43">
        <f t="shared" si="6"/>
        <v>1.2627656638145182</v>
      </c>
      <c r="S43">
        <f t="shared" si="7"/>
        <v>0.25852011053116364</v>
      </c>
      <c r="T43">
        <f t="shared" si="8"/>
        <v>0.59117997616209772</v>
      </c>
      <c r="U43">
        <f t="shared" si="9"/>
        <v>2.3110846245530392</v>
      </c>
      <c r="V43" s="82">
        <f t="shared" si="10"/>
        <v>3.1281295665224187</v>
      </c>
      <c r="W43">
        <f t="shared" si="11"/>
        <v>1319.9366246511311</v>
      </c>
      <c r="X43">
        <f t="shared" si="12"/>
        <v>421.95714614165473</v>
      </c>
      <c r="Z43">
        <f t="shared" si="13"/>
        <v>-8.7999999999999972</v>
      </c>
      <c r="AA43">
        <f t="shared" si="14"/>
        <v>-12.899999999999999</v>
      </c>
      <c r="AB43">
        <f t="shared" si="15"/>
        <v>-4.1000000000000014</v>
      </c>
      <c r="AC43">
        <f t="shared" si="16"/>
        <v>8.7999999999999972</v>
      </c>
      <c r="AD43">
        <f t="shared" si="17"/>
        <v>12.899999999999999</v>
      </c>
      <c r="AE43">
        <f t="shared" si="18"/>
        <v>4.1000000000000014</v>
      </c>
      <c r="AF43">
        <f t="shared" si="19"/>
        <v>1.2588235294117647</v>
      </c>
      <c r="AG43">
        <f t="shared" si="20"/>
        <v>1.2627656638145186</v>
      </c>
      <c r="AH43">
        <f t="shared" si="21"/>
        <v>1.2337410231203025</v>
      </c>
      <c r="AJ43">
        <v>1319.9366246511311</v>
      </c>
      <c r="AK43">
        <v>421.95714614165473</v>
      </c>
    </row>
    <row r="44" spans="1:37" x14ac:dyDescent="0.35">
      <c r="C44">
        <v>-42.2</v>
      </c>
      <c r="D44">
        <v>-33.799999999999997</v>
      </c>
      <c r="E44">
        <v>-29.2</v>
      </c>
      <c r="F44" s="3">
        <v>950</v>
      </c>
      <c r="G44">
        <f t="shared" si="0"/>
        <v>-950</v>
      </c>
      <c r="H44" s="3">
        <v>42.99</v>
      </c>
      <c r="I44" s="3">
        <v>16.05</v>
      </c>
      <c r="J44" s="3">
        <v>21.76</v>
      </c>
      <c r="K44" s="3">
        <v>5.24</v>
      </c>
      <c r="L44" s="3">
        <v>8.94</v>
      </c>
      <c r="M44">
        <f t="shared" si="1"/>
        <v>53.205445544554451</v>
      </c>
      <c r="N44">
        <f t="shared" si="2"/>
        <v>19.863861386138613</v>
      </c>
      <c r="O44">
        <f t="shared" si="3"/>
        <v>26.930693069306926</v>
      </c>
      <c r="P44">
        <f t="shared" si="4"/>
        <v>2.6785046728971964</v>
      </c>
      <c r="Q44">
        <f t="shared" si="5"/>
        <v>0.73759191176470584</v>
      </c>
      <c r="R44">
        <f t="shared" si="6"/>
        <v>1.1370007934408886</v>
      </c>
      <c r="S44">
        <f t="shared" si="7"/>
        <v>0.24787644787644789</v>
      </c>
      <c r="T44">
        <f t="shared" si="8"/>
        <v>0.58612975391498889</v>
      </c>
      <c r="U44">
        <f t="shared" si="9"/>
        <v>2.434004474272931</v>
      </c>
      <c r="V44" s="82">
        <f t="shared" si="10"/>
        <v>3.6314181733484729</v>
      </c>
      <c r="W44">
        <f t="shared" si="11"/>
        <v>1432.8595235761197</v>
      </c>
      <c r="X44">
        <f t="shared" si="12"/>
        <v>394.57298916772862</v>
      </c>
      <c r="Z44">
        <f t="shared" si="13"/>
        <v>-8.4000000000000057</v>
      </c>
      <c r="AA44">
        <f t="shared" si="14"/>
        <v>-13.000000000000004</v>
      </c>
      <c r="AB44">
        <f t="shared" si="15"/>
        <v>-4.5999999999999979</v>
      </c>
      <c r="AC44">
        <f t="shared" si="16"/>
        <v>8.4000000000000057</v>
      </c>
      <c r="AD44">
        <f t="shared" si="17"/>
        <v>13.000000000000004</v>
      </c>
      <c r="AE44">
        <f t="shared" si="18"/>
        <v>4.5999999999999979</v>
      </c>
      <c r="AF44">
        <f t="shared" si="19"/>
        <v>1.2485207100591718</v>
      </c>
      <c r="AG44">
        <f t="shared" si="20"/>
        <v>1.1370007934408888</v>
      </c>
      <c r="AH44">
        <f t="shared" si="21"/>
        <v>1.1177337328751056</v>
      </c>
      <c r="AJ44">
        <v>1432.8595235761197</v>
      </c>
      <c r="AK44">
        <v>394.57298916772862</v>
      </c>
    </row>
    <row r="45" spans="1:37" x14ac:dyDescent="0.35">
      <c r="C45">
        <v>-42.3</v>
      </c>
      <c r="D45">
        <v>-33.6</v>
      </c>
      <c r="E45">
        <v>-28.5</v>
      </c>
      <c r="F45" s="3">
        <v>975</v>
      </c>
      <c r="G45">
        <f t="shared" si="0"/>
        <v>-975</v>
      </c>
      <c r="H45" s="3">
        <v>47.43</v>
      </c>
      <c r="I45" s="3">
        <v>16.09</v>
      </c>
      <c r="J45" s="3">
        <v>18.87</v>
      </c>
      <c r="K45" s="3">
        <v>4.72</v>
      </c>
      <c r="L45" s="3">
        <v>8.1300000000000008</v>
      </c>
      <c r="M45">
        <f t="shared" si="1"/>
        <v>57.567665978880932</v>
      </c>
      <c r="N45">
        <f t="shared" si="2"/>
        <v>19.529069061779342</v>
      </c>
      <c r="O45">
        <f t="shared" si="3"/>
        <v>22.903264959339726</v>
      </c>
      <c r="P45">
        <f t="shared" si="4"/>
        <v>2.9477936606587942</v>
      </c>
      <c r="Q45">
        <f t="shared" si="5"/>
        <v>0.852676205617382</v>
      </c>
      <c r="R45">
        <f t="shared" si="6"/>
        <v>1.3566933638443937</v>
      </c>
      <c r="S45">
        <f t="shared" si="7"/>
        <v>0.24268476621417798</v>
      </c>
      <c r="T45">
        <f t="shared" si="8"/>
        <v>0.58056580565805649</v>
      </c>
      <c r="U45">
        <f t="shared" si="9"/>
        <v>2.3210332103321032</v>
      </c>
      <c r="V45" s="82">
        <f t="shared" si="10"/>
        <v>3.4571079165091017</v>
      </c>
      <c r="W45">
        <f t="shared" si="11"/>
        <v>1318.4875070050773</v>
      </c>
      <c r="X45">
        <f t="shared" si="12"/>
        <v>381.38453841974706</v>
      </c>
      <c r="Z45">
        <f t="shared" si="13"/>
        <v>-8.6999999999999957</v>
      </c>
      <c r="AA45">
        <f t="shared" si="14"/>
        <v>-13.799999999999997</v>
      </c>
      <c r="AB45">
        <f t="shared" si="15"/>
        <v>-5.1000000000000014</v>
      </c>
      <c r="AC45">
        <f t="shared" si="16"/>
        <v>8.6999999999999957</v>
      </c>
      <c r="AD45">
        <f t="shared" si="17"/>
        <v>13.799999999999997</v>
      </c>
      <c r="AE45">
        <f t="shared" si="18"/>
        <v>5.1000000000000014</v>
      </c>
      <c r="AF45">
        <f t="shared" si="19"/>
        <v>1.2589285714285714</v>
      </c>
      <c r="AG45">
        <f t="shared" si="20"/>
        <v>1.3566933638443937</v>
      </c>
      <c r="AH45">
        <f t="shared" si="21"/>
        <v>1.319434505872356</v>
      </c>
      <c r="AJ45">
        <v>1318.4875070050773</v>
      </c>
      <c r="AK45">
        <v>381.38453841974706</v>
      </c>
    </row>
    <row r="46" spans="1:37" x14ac:dyDescent="0.35">
      <c r="C46">
        <v>-42</v>
      </c>
      <c r="D46">
        <v>-33.5</v>
      </c>
      <c r="E46">
        <v>-28.9</v>
      </c>
      <c r="F46" s="3">
        <v>1000</v>
      </c>
      <c r="G46">
        <f t="shared" si="0"/>
        <v>-1000</v>
      </c>
      <c r="H46" s="3">
        <v>47.45</v>
      </c>
      <c r="I46" s="3">
        <v>14.47</v>
      </c>
      <c r="J46" s="3">
        <v>18.649999999999999</v>
      </c>
      <c r="K46" s="3">
        <v>5.0999999999999996</v>
      </c>
      <c r="L46" s="3">
        <v>8.82</v>
      </c>
      <c r="M46">
        <f t="shared" si="1"/>
        <v>58.8928881717761</v>
      </c>
      <c r="N46">
        <f t="shared" si="2"/>
        <v>17.959538289685987</v>
      </c>
      <c r="O46">
        <f t="shared" si="3"/>
        <v>23.147573538537916</v>
      </c>
      <c r="P46">
        <f t="shared" si="4"/>
        <v>3.279198341395992</v>
      </c>
      <c r="Q46">
        <f t="shared" si="5"/>
        <v>0.77587131367292239</v>
      </c>
      <c r="R46">
        <f t="shared" si="6"/>
        <v>1.4326690821256041</v>
      </c>
      <c r="S46">
        <f t="shared" si="7"/>
        <v>0.21891074130105903</v>
      </c>
      <c r="T46">
        <f t="shared" si="8"/>
        <v>0.57823129251700678</v>
      </c>
      <c r="U46">
        <f t="shared" si="9"/>
        <v>2.1145124716553285</v>
      </c>
      <c r="V46" s="82">
        <f t="shared" si="10"/>
        <v>4.2264719465815643</v>
      </c>
      <c r="W46">
        <f t="shared" si="11"/>
        <v>1363.2274598530771</v>
      </c>
      <c r="X46">
        <f t="shared" si="12"/>
        <v>322.54501557869708</v>
      </c>
      <c r="Z46">
        <f t="shared" si="13"/>
        <v>-8.5</v>
      </c>
      <c r="AA46">
        <f t="shared" si="14"/>
        <v>-13.100000000000001</v>
      </c>
      <c r="AB46">
        <f t="shared" si="15"/>
        <v>-4.6000000000000014</v>
      </c>
      <c r="AC46">
        <f t="shared" si="16"/>
        <v>8.5</v>
      </c>
      <c r="AD46">
        <f t="shared" si="17"/>
        <v>13.100000000000001</v>
      </c>
      <c r="AE46">
        <f t="shared" si="18"/>
        <v>4.6000000000000014</v>
      </c>
      <c r="AF46">
        <f t="shared" si="19"/>
        <v>1.2537313432835822</v>
      </c>
      <c r="AG46">
        <f t="shared" si="20"/>
        <v>1.4326690821256038</v>
      </c>
      <c r="AH46">
        <f t="shared" si="21"/>
        <v>1.3881633377324831</v>
      </c>
      <c r="AJ46">
        <v>1363.2274598530771</v>
      </c>
      <c r="AK46">
        <v>322.54501557869708</v>
      </c>
    </row>
    <row r="47" spans="1:37" x14ac:dyDescent="0.35">
      <c r="C47">
        <v>-42.4</v>
      </c>
      <c r="D47">
        <v>-33.200000000000003</v>
      </c>
      <c r="E47">
        <v>-28.3</v>
      </c>
      <c r="F47" s="3">
        <v>1025</v>
      </c>
      <c r="G47">
        <f t="shared" si="0"/>
        <v>-1025</v>
      </c>
      <c r="H47" s="3">
        <v>53.18</v>
      </c>
      <c r="I47" s="3">
        <v>17.399999999999999</v>
      </c>
      <c r="J47" s="3">
        <v>17.25</v>
      </c>
      <c r="K47" s="3">
        <v>3.73</v>
      </c>
      <c r="L47" s="3">
        <v>5.8</v>
      </c>
      <c r="M47">
        <f t="shared" si="1"/>
        <v>60.548787430263012</v>
      </c>
      <c r="N47">
        <f t="shared" si="2"/>
        <v>19.810998519867926</v>
      </c>
      <c r="O47">
        <f t="shared" si="3"/>
        <v>19.640214049869066</v>
      </c>
      <c r="P47">
        <f t="shared" si="4"/>
        <v>3.0563218390804598</v>
      </c>
      <c r="Q47">
        <f t="shared" si="5"/>
        <v>1.008695652173913</v>
      </c>
      <c r="R47">
        <f t="shared" si="6"/>
        <v>1.5347763347763348</v>
      </c>
      <c r="S47">
        <f t="shared" si="7"/>
        <v>0.2470538122958966</v>
      </c>
      <c r="T47">
        <f t="shared" si="8"/>
        <v>0.64310344827586208</v>
      </c>
      <c r="U47">
        <f t="shared" si="9"/>
        <v>2.9741379310344827</v>
      </c>
      <c r="V47" s="82">
        <f t="shared" si="10"/>
        <v>3.029974237019422</v>
      </c>
      <c r="W47">
        <f t="shared" si="11"/>
        <v>1189.1911455903871</v>
      </c>
      <c r="X47">
        <f t="shared" si="12"/>
        <v>392.47566235420913</v>
      </c>
      <c r="Z47">
        <f t="shared" si="13"/>
        <v>-9.1999999999999957</v>
      </c>
      <c r="AA47">
        <f t="shared" si="14"/>
        <v>-14.099999999999998</v>
      </c>
      <c r="AB47">
        <f t="shared" si="15"/>
        <v>-4.9000000000000021</v>
      </c>
      <c r="AC47">
        <f t="shared" si="16"/>
        <v>9.1999999999999957</v>
      </c>
      <c r="AD47">
        <f t="shared" si="17"/>
        <v>14.099999999999998</v>
      </c>
      <c r="AE47">
        <f t="shared" si="18"/>
        <v>4.9000000000000021</v>
      </c>
      <c r="AF47">
        <f t="shared" si="19"/>
        <v>1.2771084337349397</v>
      </c>
      <c r="AG47">
        <f t="shared" si="20"/>
        <v>1.5347763347763348</v>
      </c>
      <c r="AH47">
        <f t="shared" si="21"/>
        <v>1.4797125387543935</v>
      </c>
      <c r="AJ47">
        <v>1189.1911455903871</v>
      </c>
      <c r="AK47">
        <v>392.47566235420913</v>
      </c>
    </row>
    <row r="48" spans="1:37" x14ac:dyDescent="0.35">
      <c r="C48">
        <v>-42.3</v>
      </c>
      <c r="D48">
        <v>-32.9</v>
      </c>
      <c r="E48">
        <v>-28</v>
      </c>
      <c r="F48" s="3">
        <v>1050</v>
      </c>
      <c r="G48">
        <f t="shared" si="0"/>
        <v>-1050</v>
      </c>
      <c r="H48" s="3">
        <v>67.17</v>
      </c>
      <c r="I48" s="3">
        <v>13.95</v>
      </c>
      <c r="J48" s="3">
        <v>11.57</v>
      </c>
      <c r="K48" s="3">
        <v>2.27</v>
      </c>
      <c r="L48" s="3">
        <v>3.49</v>
      </c>
      <c r="M48">
        <f t="shared" si="1"/>
        <v>72.467364332721985</v>
      </c>
      <c r="N48">
        <f t="shared" si="2"/>
        <v>15.050167224080267</v>
      </c>
      <c r="O48">
        <f t="shared" si="3"/>
        <v>12.482468443197757</v>
      </c>
      <c r="P48">
        <f t="shared" si="4"/>
        <v>4.8150537634408606</v>
      </c>
      <c r="Q48">
        <f t="shared" si="5"/>
        <v>1.2057044079515988</v>
      </c>
      <c r="R48">
        <f t="shared" si="6"/>
        <v>2.6320532915360504</v>
      </c>
      <c r="S48">
        <f t="shared" si="7"/>
        <v>0.17716535433070862</v>
      </c>
      <c r="T48">
        <f t="shared" si="8"/>
        <v>0.65042979942693402</v>
      </c>
      <c r="U48">
        <f t="shared" si="9"/>
        <v>3.3151862464183379</v>
      </c>
      <c r="V48" s="82">
        <f t="shared" si="10"/>
        <v>3.9935607199290866</v>
      </c>
      <c r="W48">
        <f t="shared" si="11"/>
        <v>904.57158844491687</v>
      </c>
      <c r="X48">
        <f t="shared" si="12"/>
        <v>226.50753347277993</v>
      </c>
      <c r="Z48">
        <f t="shared" si="13"/>
        <v>-9.3999999999999986</v>
      </c>
      <c r="AA48">
        <f t="shared" si="14"/>
        <v>-14.299999999999997</v>
      </c>
      <c r="AB48">
        <f t="shared" si="15"/>
        <v>-4.8999999999999986</v>
      </c>
      <c r="AC48">
        <f t="shared" si="16"/>
        <v>9.3999999999999986</v>
      </c>
      <c r="AD48">
        <f t="shared" si="17"/>
        <v>14.299999999999997</v>
      </c>
      <c r="AE48">
        <f t="shared" si="18"/>
        <v>4.8999999999999986</v>
      </c>
      <c r="AF48">
        <f t="shared" si="19"/>
        <v>1.2857142857142856</v>
      </c>
      <c r="AG48">
        <f t="shared" si="20"/>
        <v>2.6320532915360504</v>
      </c>
      <c r="AH48">
        <f t="shared" si="21"/>
        <v>2.4067256887228017</v>
      </c>
      <c r="AJ48">
        <v>904.57158844491687</v>
      </c>
      <c r="AK48">
        <v>226.50753347277993</v>
      </c>
    </row>
    <row r="49" spans="1:37" x14ac:dyDescent="0.35">
      <c r="C49">
        <v>-42.8</v>
      </c>
      <c r="D49">
        <v>-33.700000000000003</v>
      </c>
      <c r="E49">
        <v>-28.5</v>
      </c>
      <c r="F49" s="3">
        <v>1075</v>
      </c>
      <c r="G49">
        <f t="shared" si="0"/>
        <v>-1075</v>
      </c>
      <c r="H49" s="3">
        <v>62.17</v>
      </c>
      <c r="I49" s="3">
        <v>14.36</v>
      </c>
      <c r="J49" s="3">
        <v>13.18</v>
      </c>
      <c r="K49" s="3">
        <v>3.04</v>
      </c>
      <c r="L49" s="3">
        <v>4.8499999999999996</v>
      </c>
      <c r="M49">
        <f t="shared" si="1"/>
        <v>69.301081261843706</v>
      </c>
      <c r="N49">
        <f t="shared" si="2"/>
        <v>16.007134098762677</v>
      </c>
      <c r="O49">
        <f t="shared" si="3"/>
        <v>14.6917846393936</v>
      </c>
      <c r="P49">
        <f t="shared" si="4"/>
        <v>4.3293871866295266</v>
      </c>
      <c r="Q49">
        <f t="shared" si="5"/>
        <v>1.0895295902883155</v>
      </c>
      <c r="R49">
        <f t="shared" si="6"/>
        <v>2.257443718228032</v>
      </c>
      <c r="S49">
        <f t="shared" si="7"/>
        <v>0.19057730590577307</v>
      </c>
      <c r="T49">
        <f t="shared" si="8"/>
        <v>0.62680412371134031</v>
      </c>
      <c r="U49">
        <f t="shared" si="9"/>
        <v>2.7175257731958764</v>
      </c>
      <c r="V49" s="82">
        <f t="shared" si="10"/>
        <v>3.9736297437170727</v>
      </c>
      <c r="W49">
        <f t="shared" si="11"/>
        <v>1018.156561176123</v>
      </c>
      <c r="X49">
        <f t="shared" si="12"/>
        <v>256.22834205577084</v>
      </c>
      <c r="Z49">
        <f t="shared" si="13"/>
        <v>-9.0999999999999943</v>
      </c>
      <c r="AA49">
        <f t="shared" si="14"/>
        <v>-14.299999999999997</v>
      </c>
      <c r="AB49">
        <f t="shared" si="15"/>
        <v>-5.2000000000000028</v>
      </c>
      <c r="AC49">
        <f t="shared" si="16"/>
        <v>9.0999999999999943</v>
      </c>
      <c r="AD49">
        <f t="shared" si="17"/>
        <v>14.299999999999997</v>
      </c>
      <c r="AE49">
        <f t="shared" si="18"/>
        <v>5.2000000000000028</v>
      </c>
      <c r="AF49">
        <f t="shared" si="19"/>
        <v>1.2700296735905043</v>
      </c>
      <c r="AG49">
        <f t="shared" si="20"/>
        <v>2.257443718228032</v>
      </c>
      <c r="AH49">
        <f t="shared" si="21"/>
        <v>2.1016107116587364</v>
      </c>
      <c r="AJ49">
        <v>1018.156561176123</v>
      </c>
      <c r="AK49">
        <v>256.22834205577084</v>
      </c>
    </row>
    <row r="50" spans="1:37" x14ac:dyDescent="0.35">
      <c r="C50">
        <v>-42.5</v>
      </c>
      <c r="D50">
        <v>-33.6</v>
      </c>
      <c r="E50">
        <v>-27.5</v>
      </c>
      <c r="F50" s="3">
        <v>1100</v>
      </c>
      <c r="G50">
        <f t="shared" si="0"/>
        <v>-1100</v>
      </c>
      <c r="H50" s="3">
        <v>57.39</v>
      </c>
      <c r="I50" s="3">
        <v>16.55</v>
      </c>
      <c r="J50" s="3">
        <v>15.3</v>
      </c>
      <c r="K50" s="3">
        <v>3.21</v>
      </c>
      <c r="L50" s="3">
        <v>5.09</v>
      </c>
      <c r="M50">
        <f t="shared" si="1"/>
        <v>64.30972658000897</v>
      </c>
      <c r="N50">
        <f t="shared" si="2"/>
        <v>18.545495293590321</v>
      </c>
      <c r="O50">
        <f t="shared" si="3"/>
        <v>17.14477812640072</v>
      </c>
      <c r="P50">
        <f t="shared" si="4"/>
        <v>3.4676737160120843</v>
      </c>
      <c r="Q50">
        <f t="shared" si="5"/>
        <v>1.0816993464052287</v>
      </c>
      <c r="R50">
        <f t="shared" si="6"/>
        <v>1.8018838304552589</v>
      </c>
      <c r="S50">
        <f t="shared" si="7"/>
        <v>0.2276791855826111</v>
      </c>
      <c r="T50">
        <f t="shared" si="8"/>
        <v>0.63064833005893906</v>
      </c>
      <c r="U50">
        <f t="shared" si="9"/>
        <v>3.0058939096267192</v>
      </c>
      <c r="V50" s="82">
        <f t="shared" si="10"/>
        <v>3.2057648250746156</v>
      </c>
      <c r="W50">
        <f t="shared" si="11"/>
        <v>1102.5759935837489</v>
      </c>
      <c r="X50">
        <f t="shared" si="12"/>
        <v>343.93539568458073</v>
      </c>
      <c r="Z50">
        <f t="shared" si="13"/>
        <v>-8.8999999999999986</v>
      </c>
      <c r="AA50">
        <f t="shared" si="14"/>
        <v>-15</v>
      </c>
      <c r="AB50">
        <f t="shared" si="15"/>
        <v>-6.1000000000000014</v>
      </c>
      <c r="AC50">
        <f t="shared" si="16"/>
        <v>8.8999999999999986</v>
      </c>
      <c r="AD50">
        <f t="shared" si="17"/>
        <v>15</v>
      </c>
      <c r="AE50">
        <f t="shared" si="18"/>
        <v>6.1000000000000014</v>
      </c>
      <c r="AF50">
        <f t="shared" si="19"/>
        <v>1.2648809523809523</v>
      </c>
      <c r="AG50">
        <f t="shared" si="20"/>
        <v>1.8018838304552587</v>
      </c>
      <c r="AH50">
        <f t="shared" si="21"/>
        <v>1.714826094954075</v>
      </c>
      <c r="AJ50">
        <v>1102.5759935837489</v>
      </c>
      <c r="AK50">
        <v>343.93539568458073</v>
      </c>
    </row>
    <row r="51" spans="1:37" x14ac:dyDescent="0.35">
      <c r="A51">
        <f>AVERAGE(R37:R60)</f>
        <v>2.0155216573420134</v>
      </c>
      <c r="C51">
        <v>-43</v>
      </c>
      <c r="D51">
        <v>-33.299999999999997</v>
      </c>
      <c r="E51">
        <v>-27.9</v>
      </c>
      <c r="F51" s="3">
        <v>1150</v>
      </c>
      <c r="G51">
        <f t="shared" si="0"/>
        <v>-1150</v>
      </c>
      <c r="H51" s="3">
        <v>54.86</v>
      </c>
      <c r="I51" s="3">
        <v>16.66</v>
      </c>
      <c r="J51" s="3">
        <v>16.61</v>
      </c>
      <c r="K51" s="3">
        <v>3.71</v>
      </c>
      <c r="L51" s="3">
        <v>5.62</v>
      </c>
      <c r="M51">
        <f t="shared" si="1"/>
        <v>62.248950414160902</v>
      </c>
      <c r="N51">
        <f t="shared" si="2"/>
        <v>18.903891977760129</v>
      </c>
      <c r="O51">
        <f t="shared" si="3"/>
        <v>18.847157608078977</v>
      </c>
      <c r="P51">
        <f t="shared" si="4"/>
        <v>3.2929171668667467</v>
      </c>
      <c r="Q51">
        <f t="shared" si="5"/>
        <v>1.0030102347983143</v>
      </c>
      <c r="R51">
        <f t="shared" si="6"/>
        <v>1.6489329726480315</v>
      </c>
      <c r="S51">
        <f t="shared" si="7"/>
        <v>0.23310479921645447</v>
      </c>
      <c r="T51">
        <f t="shared" si="8"/>
        <v>0.66014234875444833</v>
      </c>
      <c r="U51">
        <f t="shared" si="9"/>
        <v>2.9555160142348753</v>
      </c>
      <c r="V51" s="82">
        <f t="shared" si="10"/>
        <v>3.2830344622843133</v>
      </c>
      <c r="W51">
        <f t="shared" si="11"/>
        <v>1173.2157793931835</v>
      </c>
      <c r="X51">
        <f t="shared" si="12"/>
        <v>357.35713190682372</v>
      </c>
      <c r="Z51">
        <f t="shared" si="13"/>
        <v>-9.7000000000000028</v>
      </c>
      <c r="AA51">
        <f t="shared" si="14"/>
        <v>-15.100000000000001</v>
      </c>
      <c r="AB51">
        <f t="shared" si="15"/>
        <v>-5.3999999999999986</v>
      </c>
      <c r="AC51">
        <f t="shared" si="16"/>
        <v>9.7000000000000028</v>
      </c>
      <c r="AD51">
        <f t="shared" si="17"/>
        <v>15.100000000000001</v>
      </c>
      <c r="AE51">
        <f t="shared" si="18"/>
        <v>5.3999999999999986</v>
      </c>
      <c r="AF51">
        <f t="shared" si="19"/>
        <v>1.2912912912912915</v>
      </c>
      <c r="AG51">
        <f t="shared" si="20"/>
        <v>1.6489329726480311</v>
      </c>
      <c r="AH51">
        <f t="shared" si="21"/>
        <v>1.580964512480022</v>
      </c>
      <c r="AJ51">
        <v>1173.2157793931835</v>
      </c>
      <c r="AK51">
        <v>357.35713190682372</v>
      </c>
    </row>
    <row r="52" spans="1:37" x14ac:dyDescent="0.35">
      <c r="A52">
        <f>AVERAGE(R61:R72)</f>
        <v>6.1993968344035482</v>
      </c>
      <c r="C52">
        <v>-41.6</v>
      </c>
      <c r="D52">
        <v>-33</v>
      </c>
      <c r="E52">
        <v>-28.2</v>
      </c>
      <c r="F52" s="3">
        <v>1200</v>
      </c>
      <c r="G52">
        <f t="shared" si="0"/>
        <v>-1200</v>
      </c>
      <c r="H52" s="3">
        <v>48.88</v>
      </c>
      <c r="I52" s="3">
        <v>13.11</v>
      </c>
      <c r="J52" s="3">
        <v>19.059999999999999</v>
      </c>
      <c r="K52" s="3">
        <v>5.92</v>
      </c>
      <c r="L52" s="3">
        <v>8.44</v>
      </c>
      <c r="M52">
        <f t="shared" si="1"/>
        <v>60.308451573103028</v>
      </c>
      <c r="N52">
        <f t="shared" si="2"/>
        <v>16.175200493522517</v>
      </c>
      <c r="O52">
        <f t="shared" si="3"/>
        <v>23.516347933374458</v>
      </c>
      <c r="P52">
        <f t="shared" si="4"/>
        <v>3.7284515636918387</v>
      </c>
      <c r="Q52">
        <f t="shared" si="5"/>
        <v>0.68782791185729275</v>
      </c>
      <c r="R52">
        <f t="shared" si="6"/>
        <v>1.5194280385452286</v>
      </c>
      <c r="S52">
        <f t="shared" si="7"/>
        <v>0.19296438033559021</v>
      </c>
      <c r="T52">
        <f t="shared" si="8"/>
        <v>0.70142180094786732</v>
      </c>
      <c r="U52">
        <f t="shared" si="9"/>
        <v>2.2582938388625591</v>
      </c>
      <c r="V52" s="82">
        <f t="shared" si="10"/>
        <v>5.4206168424078136</v>
      </c>
      <c r="W52">
        <f t="shared" si="11"/>
        <v>1418.234530516155</v>
      </c>
      <c r="X52">
        <f t="shared" si="12"/>
        <v>261.63711100565109</v>
      </c>
      <c r="Z52">
        <f t="shared" si="13"/>
        <v>-8.6000000000000014</v>
      </c>
      <c r="AA52">
        <f t="shared" si="14"/>
        <v>-13.400000000000002</v>
      </c>
      <c r="AB52">
        <f t="shared" si="15"/>
        <v>-4.8000000000000007</v>
      </c>
      <c r="AC52">
        <f t="shared" si="16"/>
        <v>8.6000000000000014</v>
      </c>
      <c r="AD52">
        <f t="shared" si="17"/>
        <v>13.400000000000002</v>
      </c>
      <c r="AE52">
        <f t="shared" si="18"/>
        <v>4.8000000000000007</v>
      </c>
      <c r="AF52">
        <f t="shared" si="19"/>
        <v>1.2606060606060607</v>
      </c>
      <c r="AG52">
        <f t="shared" si="20"/>
        <v>1.5194280385452288</v>
      </c>
      <c r="AH52">
        <f t="shared" si="21"/>
        <v>1.4660109051654004</v>
      </c>
      <c r="AJ52">
        <v>1418.234530516155</v>
      </c>
      <c r="AK52">
        <v>261.63711100565109</v>
      </c>
    </row>
    <row r="53" spans="1:37" x14ac:dyDescent="0.35">
      <c r="C53">
        <v>-41.2</v>
      </c>
      <c r="D53">
        <v>-32.9</v>
      </c>
      <c r="E53">
        <v>-27.8</v>
      </c>
      <c r="F53" s="3">
        <v>1250</v>
      </c>
      <c r="G53">
        <f t="shared" si="0"/>
        <v>-1250</v>
      </c>
      <c r="H53" s="3">
        <v>60.62</v>
      </c>
      <c r="I53" s="3">
        <v>15.69</v>
      </c>
      <c r="J53" s="3">
        <v>13.95</v>
      </c>
      <c r="K53" s="3">
        <v>3.39</v>
      </c>
      <c r="L53" s="3">
        <v>4.32</v>
      </c>
      <c r="M53">
        <f t="shared" si="1"/>
        <v>67.161533348105465</v>
      </c>
      <c r="N53">
        <f t="shared" si="2"/>
        <v>17.3831154442721</v>
      </c>
      <c r="O53">
        <f t="shared" si="3"/>
        <v>15.455351207622423</v>
      </c>
      <c r="P53">
        <f t="shared" si="4"/>
        <v>3.8636073932441044</v>
      </c>
      <c r="Q53">
        <f t="shared" si="5"/>
        <v>1.1247311827956989</v>
      </c>
      <c r="R53">
        <f t="shared" si="6"/>
        <v>2.045209176788124</v>
      </c>
      <c r="S53">
        <f t="shared" si="7"/>
        <v>0.21040632962317288</v>
      </c>
      <c r="T53">
        <f t="shared" si="8"/>
        <v>0.78472222222222221</v>
      </c>
      <c r="U53">
        <f t="shared" si="9"/>
        <v>3.2291666666666661</v>
      </c>
      <c r="V53" s="82">
        <f t="shared" si="10"/>
        <v>3.4351385045095761</v>
      </c>
      <c r="W53">
        <f t="shared" si="11"/>
        <v>1038.0050855374154</v>
      </c>
      <c r="X53">
        <f t="shared" si="12"/>
        <v>302.17270254889121</v>
      </c>
      <c r="Z53">
        <f t="shared" si="13"/>
        <v>-8.3000000000000043</v>
      </c>
      <c r="AA53">
        <f t="shared" si="14"/>
        <v>-13.400000000000002</v>
      </c>
      <c r="AB53">
        <f t="shared" si="15"/>
        <v>-5.0999999999999979</v>
      </c>
      <c r="AC53">
        <f t="shared" si="16"/>
        <v>8.3000000000000043</v>
      </c>
      <c r="AD53">
        <f t="shared" si="17"/>
        <v>13.400000000000002</v>
      </c>
      <c r="AE53">
        <f t="shared" si="18"/>
        <v>5.0999999999999979</v>
      </c>
      <c r="AF53">
        <f t="shared" si="19"/>
        <v>1.2522796352583587</v>
      </c>
      <c r="AG53">
        <f t="shared" si="20"/>
        <v>2.0452091767881244</v>
      </c>
      <c r="AH53">
        <f t="shared" si="21"/>
        <v>1.9236079923578457</v>
      </c>
      <c r="AJ53">
        <v>1038.0050855374154</v>
      </c>
      <c r="AK53">
        <v>302.17270254889121</v>
      </c>
    </row>
    <row r="54" spans="1:37" x14ac:dyDescent="0.35">
      <c r="C54">
        <v>-41.9</v>
      </c>
      <c r="D54">
        <v>-32.700000000000003</v>
      </c>
      <c r="E54">
        <v>-27.1</v>
      </c>
      <c r="F54" s="3">
        <v>1300</v>
      </c>
      <c r="G54">
        <f t="shared" si="0"/>
        <v>-1300</v>
      </c>
      <c r="H54" s="3">
        <v>73.36</v>
      </c>
      <c r="I54" s="3">
        <v>10.71</v>
      </c>
      <c r="J54" s="3">
        <v>9.1300000000000008</v>
      </c>
      <c r="K54" s="3">
        <v>2.4300000000000002</v>
      </c>
      <c r="L54" s="3">
        <v>2.91</v>
      </c>
      <c r="M54">
        <f t="shared" si="1"/>
        <v>78.712446351931334</v>
      </c>
      <c r="N54">
        <f t="shared" si="2"/>
        <v>11.491416309012877</v>
      </c>
      <c r="O54">
        <f t="shared" si="3"/>
        <v>9.7961373390557966</v>
      </c>
      <c r="P54">
        <f t="shared" si="4"/>
        <v>6.8496732026143787</v>
      </c>
      <c r="Q54">
        <f t="shared" si="5"/>
        <v>1.1730558598028478</v>
      </c>
      <c r="R54">
        <f t="shared" si="6"/>
        <v>3.6975806451612896</v>
      </c>
      <c r="S54">
        <f t="shared" si="7"/>
        <v>0.12983391926294099</v>
      </c>
      <c r="T54">
        <f t="shared" si="8"/>
        <v>0.83505154639175261</v>
      </c>
      <c r="U54">
        <f t="shared" si="9"/>
        <v>3.1374570446735395</v>
      </c>
      <c r="V54" s="82">
        <f t="shared" si="10"/>
        <v>5.8391705265984388</v>
      </c>
      <c r="W54">
        <f t="shared" si="11"/>
        <v>771.07793475658082</v>
      </c>
      <c r="X54">
        <f t="shared" si="12"/>
        <v>132.05264878704713</v>
      </c>
      <c r="Z54">
        <f t="shared" si="13"/>
        <v>-9.1999999999999957</v>
      </c>
      <c r="AA54">
        <f t="shared" si="14"/>
        <v>-14.799999999999997</v>
      </c>
      <c r="AB54">
        <f t="shared" si="15"/>
        <v>-5.6000000000000014</v>
      </c>
      <c r="AC54">
        <f t="shared" si="16"/>
        <v>9.1999999999999957</v>
      </c>
      <c r="AD54">
        <f t="shared" si="17"/>
        <v>14.799999999999997</v>
      </c>
      <c r="AE54">
        <f t="shared" si="18"/>
        <v>5.6000000000000014</v>
      </c>
      <c r="AF54">
        <f t="shared" si="19"/>
        <v>1.2813455657492354</v>
      </c>
      <c r="AG54">
        <f t="shared" si="20"/>
        <v>3.69758064516129</v>
      </c>
      <c r="AH54">
        <f t="shared" si="21"/>
        <v>3.2146247744125445</v>
      </c>
      <c r="AJ54">
        <v>771.07793475658082</v>
      </c>
      <c r="AK54">
        <v>132.05264878704713</v>
      </c>
    </row>
    <row r="55" spans="1:37" x14ac:dyDescent="0.35">
      <c r="C55">
        <v>-41.5</v>
      </c>
      <c r="D55">
        <v>-32</v>
      </c>
      <c r="E55">
        <v>-27.6</v>
      </c>
      <c r="F55" s="3">
        <v>1350</v>
      </c>
      <c r="G55">
        <f t="shared" si="0"/>
        <v>-1350</v>
      </c>
      <c r="H55" s="3">
        <v>49.14</v>
      </c>
      <c r="I55" s="3">
        <v>16.940000000000001</v>
      </c>
      <c r="J55" s="3">
        <v>20.170000000000002</v>
      </c>
      <c r="K55" s="3">
        <v>5.58</v>
      </c>
      <c r="L55" s="3">
        <v>5.55</v>
      </c>
      <c r="M55">
        <f t="shared" si="1"/>
        <v>56.973913043478262</v>
      </c>
      <c r="N55">
        <f t="shared" si="2"/>
        <v>19.64057971014493</v>
      </c>
      <c r="O55">
        <f t="shared" si="3"/>
        <v>23.385507246376815</v>
      </c>
      <c r="P55">
        <f t="shared" si="4"/>
        <v>2.9008264462809916</v>
      </c>
      <c r="Q55">
        <f t="shared" si="5"/>
        <v>0.83986117997025289</v>
      </c>
      <c r="R55">
        <f t="shared" si="6"/>
        <v>1.3241713823767178</v>
      </c>
      <c r="S55">
        <f t="shared" si="7"/>
        <v>0.24440917616505556</v>
      </c>
      <c r="T55">
        <f t="shared" si="8"/>
        <v>1.0054054054054054</v>
      </c>
      <c r="U55">
        <f t="shared" si="9"/>
        <v>3.6342342342342349</v>
      </c>
      <c r="V55" s="82">
        <f t="shared" si="10"/>
        <v>3.453935621103164</v>
      </c>
      <c r="W55">
        <f t="shared" si="11"/>
        <v>1332.3638563327033</v>
      </c>
      <c r="X55">
        <f t="shared" si="12"/>
        <v>385.7523713505567</v>
      </c>
      <c r="Z55">
        <f t="shared" si="13"/>
        <v>-9.5</v>
      </c>
      <c r="AA55">
        <f t="shared" si="14"/>
        <v>-13.899999999999999</v>
      </c>
      <c r="AB55">
        <f t="shared" si="15"/>
        <v>-4.3999999999999986</v>
      </c>
      <c r="AC55">
        <f t="shared" si="16"/>
        <v>9.5</v>
      </c>
      <c r="AD55">
        <f t="shared" si="17"/>
        <v>13.899999999999999</v>
      </c>
      <c r="AE55">
        <f t="shared" si="18"/>
        <v>4.3999999999999986</v>
      </c>
      <c r="AF55">
        <f t="shared" si="19"/>
        <v>1.296875</v>
      </c>
      <c r="AG55">
        <f t="shared" si="20"/>
        <v>1.3241713823767178</v>
      </c>
      <c r="AH55">
        <f t="shared" si="21"/>
        <v>1.2898546338699748</v>
      </c>
      <c r="AJ55">
        <v>1332.3638563327033</v>
      </c>
      <c r="AK55">
        <v>385.7523713505567</v>
      </c>
    </row>
    <row r="56" spans="1:37" x14ac:dyDescent="0.35">
      <c r="C56">
        <v>-40.299999999999997</v>
      </c>
      <c r="D56">
        <v>-32.5</v>
      </c>
      <c r="E56">
        <v>-26.9</v>
      </c>
      <c r="F56" s="3">
        <v>1400</v>
      </c>
      <c r="G56">
        <f t="shared" si="0"/>
        <v>-1400</v>
      </c>
      <c r="H56" s="3">
        <v>64.77</v>
      </c>
      <c r="I56" s="3">
        <v>17.190000000000001</v>
      </c>
      <c r="J56" s="3">
        <v>12.03</v>
      </c>
      <c r="K56" s="3">
        <v>2.72</v>
      </c>
      <c r="L56" s="3">
        <v>2.2799999999999998</v>
      </c>
      <c r="M56">
        <f t="shared" si="1"/>
        <v>68.911586338972228</v>
      </c>
      <c r="N56">
        <f t="shared" si="2"/>
        <v>18.289179699968084</v>
      </c>
      <c r="O56">
        <f t="shared" si="3"/>
        <v>12.799233961059688</v>
      </c>
      <c r="P56">
        <f t="shared" si="4"/>
        <v>3.7678883071553222</v>
      </c>
      <c r="Q56">
        <f t="shared" si="5"/>
        <v>1.4289276807980051</v>
      </c>
      <c r="R56">
        <f t="shared" si="6"/>
        <v>2.2166324435318274</v>
      </c>
      <c r="S56">
        <f t="shared" si="7"/>
        <v>0.22382812500000002</v>
      </c>
      <c r="T56">
        <f t="shared" si="8"/>
        <v>1.192982456140351</v>
      </c>
      <c r="U56">
        <f t="shared" si="9"/>
        <v>5.2763157894736841</v>
      </c>
      <c r="V56" s="82">
        <f t="shared" si="10"/>
        <v>2.6368642428783313</v>
      </c>
      <c r="W56">
        <f t="shared" si="11"/>
        <v>882.0155161802702</v>
      </c>
      <c r="X56">
        <f t="shared" si="12"/>
        <v>334.49409409772466</v>
      </c>
      <c r="Z56">
        <f t="shared" si="13"/>
        <v>-7.7999999999999972</v>
      </c>
      <c r="AA56">
        <f t="shared" si="14"/>
        <v>-13.399999999999999</v>
      </c>
      <c r="AB56">
        <f t="shared" si="15"/>
        <v>-5.6000000000000014</v>
      </c>
      <c r="AC56">
        <f t="shared" si="16"/>
        <v>7.7999999999999972</v>
      </c>
      <c r="AD56">
        <f t="shared" si="17"/>
        <v>13.399999999999999</v>
      </c>
      <c r="AE56">
        <f t="shared" si="18"/>
        <v>5.6000000000000014</v>
      </c>
      <c r="AF56">
        <f t="shared" si="19"/>
        <v>1.24</v>
      </c>
      <c r="AG56">
        <f t="shared" si="20"/>
        <v>2.216632443531827</v>
      </c>
      <c r="AH56">
        <f t="shared" si="21"/>
        <v>2.0676747257403205</v>
      </c>
      <c r="AJ56">
        <v>882.0155161802702</v>
      </c>
      <c r="AK56">
        <v>334.49409409772466</v>
      </c>
    </row>
    <row r="57" spans="1:37" x14ac:dyDescent="0.35">
      <c r="C57">
        <v>-40.6</v>
      </c>
      <c r="D57">
        <v>-32.200000000000003</v>
      </c>
      <c r="E57">
        <v>-26.1</v>
      </c>
      <c r="F57" s="3">
        <v>1450</v>
      </c>
      <c r="G57">
        <f t="shared" si="0"/>
        <v>-1450</v>
      </c>
      <c r="H57" s="3">
        <v>76.98</v>
      </c>
      <c r="I57" s="3">
        <v>12.88</v>
      </c>
      <c r="J57" s="3">
        <v>7.99</v>
      </c>
      <c r="K57" s="3">
        <v>0.59</v>
      </c>
      <c r="L57" s="3">
        <v>1.04</v>
      </c>
      <c r="M57">
        <f t="shared" si="1"/>
        <v>78.671435871231481</v>
      </c>
      <c r="N57">
        <f t="shared" si="2"/>
        <v>13.163004598875832</v>
      </c>
      <c r="O57">
        <f t="shared" si="3"/>
        <v>8.1655595298926933</v>
      </c>
      <c r="P57">
        <f t="shared" si="4"/>
        <v>5.9767080745341614</v>
      </c>
      <c r="Q57">
        <f t="shared" si="5"/>
        <v>1.612015018773467</v>
      </c>
      <c r="R57">
        <f t="shared" si="6"/>
        <v>3.6885481552467656</v>
      </c>
      <c r="S57">
        <f t="shared" si="7"/>
        <v>0.15158291161586443</v>
      </c>
      <c r="T57">
        <f t="shared" si="8"/>
        <v>0.56730769230769229</v>
      </c>
      <c r="U57">
        <f t="shared" si="9"/>
        <v>7.6826923076923075</v>
      </c>
      <c r="V57" s="82">
        <f t="shared" si="10"/>
        <v>3.7076007387832255</v>
      </c>
      <c r="W57">
        <f t="shared" si="11"/>
        <v>642.39629290867606</v>
      </c>
      <c r="X57">
        <f t="shared" si="12"/>
        <v>173.26469007002629</v>
      </c>
      <c r="Z57">
        <f t="shared" si="13"/>
        <v>-8.3999999999999986</v>
      </c>
      <c r="AA57">
        <f t="shared" si="14"/>
        <v>-14.5</v>
      </c>
      <c r="AB57">
        <f t="shared" si="15"/>
        <v>-6.1000000000000014</v>
      </c>
      <c r="AC57">
        <f t="shared" si="16"/>
        <v>8.3999999999999986</v>
      </c>
      <c r="AD57">
        <f t="shared" si="17"/>
        <v>14.5</v>
      </c>
      <c r="AE57">
        <f t="shared" si="18"/>
        <v>6.1000000000000014</v>
      </c>
      <c r="AF57">
        <f t="shared" si="19"/>
        <v>1.2608695652173911</v>
      </c>
      <c r="AG57">
        <f t="shared" si="20"/>
        <v>3.6885481552467652</v>
      </c>
      <c r="AH57">
        <f t="shared" si="21"/>
        <v>3.2081316594785223</v>
      </c>
      <c r="AJ57">
        <v>642.39629290867606</v>
      </c>
      <c r="AK57">
        <v>173.26469007002629</v>
      </c>
    </row>
    <row r="58" spans="1:37" x14ac:dyDescent="0.35">
      <c r="C58">
        <v>-39.299999999999997</v>
      </c>
      <c r="D58">
        <v>-32.700000000000003</v>
      </c>
      <c r="E58">
        <v>-26.4</v>
      </c>
      <c r="F58" s="3">
        <v>1475</v>
      </c>
      <c r="G58">
        <f t="shared" si="0"/>
        <v>-1475</v>
      </c>
      <c r="H58" s="3">
        <v>74.62</v>
      </c>
      <c r="I58" s="3">
        <v>16.809999999999999</v>
      </c>
      <c r="J58" s="3">
        <v>7.12</v>
      </c>
      <c r="K58" s="3">
        <v>0.38</v>
      </c>
      <c r="L58" s="3">
        <v>0.73</v>
      </c>
      <c r="M58">
        <f t="shared" si="1"/>
        <v>75.717909690512428</v>
      </c>
      <c r="N58">
        <f t="shared" si="2"/>
        <v>17.057331303906643</v>
      </c>
      <c r="O58">
        <f t="shared" si="3"/>
        <v>7.224759005580923</v>
      </c>
      <c r="P58">
        <f t="shared" si="4"/>
        <v>4.4390243902439028</v>
      </c>
      <c r="Q58">
        <f t="shared" si="5"/>
        <v>2.3609550561797752</v>
      </c>
      <c r="R58">
        <f t="shared" si="6"/>
        <v>3.1182615963226077</v>
      </c>
      <c r="S58">
        <f t="shared" si="7"/>
        <v>0.20565206753119644</v>
      </c>
      <c r="T58">
        <f t="shared" si="8"/>
        <v>0.52054794520547942</v>
      </c>
      <c r="U58">
        <f t="shared" si="9"/>
        <v>9.7534246575342465</v>
      </c>
      <c r="V58" s="82">
        <f t="shared" si="10"/>
        <v>1.8801816572597616</v>
      </c>
      <c r="W58">
        <f t="shared" si="11"/>
        <v>547.04364992029275</v>
      </c>
      <c r="X58">
        <f t="shared" si="12"/>
        <v>290.95255121123353</v>
      </c>
      <c r="Z58">
        <f t="shared" si="13"/>
        <v>-6.5999999999999943</v>
      </c>
      <c r="AA58">
        <f t="shared" si="14"/>
        <v>-12.899999999999999</v>
      </c>
      <c r="AB58">
        <f t="shared" si="15"/>
        <v>-6.3000000000000043</v>
      </c>
      <c r="AC58">
        <f t="shared" si="16"/>
        <v>6.5999999999999943</v>
      </c>
      <c r="AD58">
        <f t="shared" si="17"/>
        <v>12.899999999999999</v>
      </c>
      <c r="AE58">
        <f t="shared" si="18"/>
        <v>6.3000000000000043</v>
      </c>
      <c r="AF58">
        <f t="shared" si="19"/>
        <v>1.201834862385321</v>
      </c>
      <c r="AG58">
        <f t="shared" si="20"/>
        <v>3.1182615963226081</v>
      </c>
      <c r="AH58">
        <f t="shared" si="21"/>
        <v>2.7860686128349026</v>
      </c>
      <c r="AJ58">
        <v>547.04364992029275</v>
      </c>
      <c r="AK58">
        <v>290.95255121123353</v>
      </c>
    </row>
    <row r="59" spans="1:37" x14ac:dyDescent="0.35">
      <c r="C59">
        <v>-39.4</v>
      </c>
      <c r="D59">
        <v>-32.799999999999997</v>
      </c>
      <c r="E59">
        <v>-27.2</v>
      </c>
      <c r="F59" s="3">
        <v>1500</v>
      </c>
      <c r="G59">
        <f t="shared" si="0"/>
        <v>-1500</v>
      </c>
      <c r="H59" s="3">
        <v>75.180000000000007</v>
      </c>
      <c r="I59" s="3">
        <v>19.100000000000001</v>
      </c>
      <c r="J59" s="3">
        <v>5.08</v>
      </c>
      <c r="K59" s="3">
        <v>0.13</v>
      </c>
      <c r="L59" s="3">
        <v>0.35</v>
      </c>
      <c r="M59">
        <f t="shared" si="1"/>
        <v>75.664251207729478</v>
      </c>
      <c r="N59">
        <f t="shared" si="2"/>
        <v>19.223027375201291</v>
      </c>
      <c r="O59">
        <f t="shared" si="3"/>
        <v>5.1127214170692428</v>
      </c>
      <c r="P59">
        <f t="shared" si="4"/>
        <v>3.9361256544502616</v>
      </c>
      <c r="Q59">
        <f t="shared" si="5"/>
        <v>3.7598425196850398</v>
      </c>
      <c r="R59">
        <f t="shared" si="6"/>
        <v>3.1091811414392061</v>
      </c>
      <c r="S59">
        <f t="shared" si="7"/>
        <v>0.23797657612758535</v>
      </c>
      <c r="T59">
        <f t="shared" si="8"/>
        <v>0.37142857142857144</v>
      </c>
      <c r="U59">
        <f t="shared" si="9"/>
        <v>14.514285714285716</v>
      </c>
      <c r="V59" s="82">
        <f t="shared" si="10"/>
        <v>1.0468857761574517</v>
      </c>
      <c r="W59">
        <f t="shared" si="11"/>
        <v>386.85023765626585</v>
      </c>
      <c r="X59">
        <f t="shared" si="12"/>
        <v>369.52478146773819</v>
      </c>
      <c r="Z59">
        <f t="shared" si="13"/>
        <v>-6.6000000000000014</v>
      </c>
      <c r="AA59">
        <f t="shared" si="14"/>
        <v>-12.2</v>
      </c>
      <c r="AB59">
        <f t="shared" si="15"/>
        <v>-5.5999999999999979</v>
      </c>
      <c r="AC59">
        <f t="shared" si="16"/>
        <v>6.6000000000000014</v>
      </c>
      <c r="AD59">
        <f t="shared" si="17"/>
        <v>12.2</v>
      </c>
      <c r="AE59">
        <f t="shared" si="18"/>
        <v>5.5999999999999979</v>
      </c>
      <c r="AF59">
        <f t="shared" si="19"/>
        <v>1.2012195121951219</v>
      </c>
      <c r="AG59">
        <f t="shared" si="20"/>
        <v>3.1091811414392061</v>
      </c>
      <c r="AH59">
        <f t="shared" si="21"/>
        <v>2.7791516768192626</v>
      </c>
      <c r="AJ59">
        <v>386.85023765626585</v>
      </c>
      <c r="AK59">
        <v>369.52478146773819</v>
      </c>
    </row>
    <row r="60" spans="1:37" x14ac:dyDescent="0.25">
      <c r="C60">
        <v>-39.5</v>
      </c>
      <c r="D60">
        <v>-33.5</v>
      </c>
      <c r="E60">
        <v>-28</v>
      </c>
      <c r="F60" s="3">
        <v>1525</v>
      </c>
      <c r="G60">
        <f t="shared" si="0"/>
        <v>-1525</v>
      </c>
      <c r="H60" s="3">
        <v>78.66</v>
      </c>
      <c r="I60" s="3">
        <v>16.09</v>
      </c>
      <c r="J60" s="3">
        <v>4.59</v>
      </c>
      <c r="K60" s="3">
        <v>0.17</v>
      </c>
      <c r="L60" s="3">
        <v>0.31</v>
      </c>
      <c r="M60">
        <f t="shared" si="1"/>
        <v>79.18260519428226</v>
      </c>
      <c r="N60">
        <f t="shared" si="2"/>
        <v>16.196899536943828</v>
      </c>
      <c r="O60">
        <f t="shared" si="3"/>
        <v>4.620495268773908</v>
      </c>
      <c r="P60">
        <f t="shared" si="4"/>
        <v>4.8887507768800491</v>
      </c>
      <c r="Q60">
        <f t="shared" si="5"/>
        <v>3.505446623093682</v>
      </c>
      <c r="R60">
        <f t="shared" si="6"/>
        <v>3.8036750483558994</v>
      </c>
      <c r="S60">
        <f t="shared" si="7"/>
        <v>0.19327327327327326</v>
      </c>
      <c r="T60">
        <f t="shared" si="8"/>
        <v>0.54838709677419362</v>
      </c>
      <c r="U60">
        <f t="shared" si="9"/>
        <v>14.806451612903226</v>
      </c>
      <c r="V60" s="82">
        <f t="shared" si="10"/>
        <v>1.3946156659962354</v>
      </c>
      <c r="W60">
        <f t="shared" si="11"/>
        <v>365.86285266937347</v>
      </c>
      <c r="X60">
        <f t="shared" si="12"/>
        <v>262.33955460985118</v>
      </c>
      <c r="Z60">
        <f t="shared" si="13"/>
        <v>-6</v>
      </c>
      <c r="AA60">
        <f t="shared" si="14"/>
        <v>-11.5</v>
      </c>
      <c r="AB60">
        <f t="shared" si="15"/>
        <v>-5.5</v>
      </c>
      <c r="AC60">
        <f t="shared" si="16"/>
        <v>6</v>
      </c>
      <c r="AD60">
        <f t="shared" si="17"/>
        <v>11.5</v>
      </c>
      <c r="AE60">
        <f t="shared" si="18"/>
        <v>5.5</v>
      </c>
      <c r="AF60">
        <f t="shared" si="19"/>
        <v>1.1791044776119404</v>
      </c>
      <c r="AG60">
        <f t="shared" si="20"/>
        <v>3.8036750483558994</v>
      </c>
      <c r="AH60">
        <f t="shared" si="21"/>
        <v>3.2904546166644444</v>
      </c>
      <c r="AJ60">
        <v>365.86285266937347</v>
      </c>
      <c r="AK60">
        <v>262.33955460985118</v>
      </c>
    </row>
    <row r="61" spans="1:37" x14ac:dyDescent="0.25">
      <c r="C61">
        <v>-39.1</v>
      </c>
      <c r="D61">
        <v>-33.6</v>
      </c>
      <c r="E61">
        <v>-28.3</v>
      </c>
      <c r="F61" s="3">
        <v>1550</v>
      </c>
      <c r="G61">
        <f t="shared" si="0"/>
        <v>-1550</v>
      </c>
      <c r="H61" s="3">
        <v>68.959999999999994</v>
      </c>
      <c r="I61" s="3">
        <v>23.4</v>
      </c>
      <c r="J61" s="3">
        <v>6.64</v>
      </c>
      <c r="K61" s="3">
        <v>0.22</v>
      </c>
      <c r="L61" s="3">
        <v>0.47</v>
      </c>
      <c r="M61">
        <f t="shared" si="1"/>
        <v>69.656565656565661</v>
      </c>
      <c r="N61">
        <f t="shared" si="2"/>
        <v>23.63636363636364</v>
      </c>
      <c r="O61">
        <f t="shared" si="3"/>
        <v>6.7070707070707076</v>
      </c>
      <c r="P61">
        <f t="shared" si="4"/>
        <v>2.9470085470085468</v>
      </c>
      <c r="Q61">
        <f t="shared" si="5"/>
        <v>3.5240963855421685</v>
      </c>
      <c r="R61">
        <f t="shared" si="6"/>
        <v>2.2956058588548602</v>
      </c>
      <c r="S61">
        <f t="shared" si="7"/>
        <v>0.30952380952380953</v>
      </c>
      <c r="T61">
        <f t="shared" si="8"/>
        <v>0.46808510638297873</v>
      </c>
      <c r="U61">
        <f t="shared" si="9"/>
        <v>14.127659574468085</v>
      </c>
      <c r="V61" s="82">
        <f t="shared" si="10"/>
        <v>0.83624516034772445</v>
      </c>
      <c r="W61">
        <f t="shared" si="11"/>
        <v>467.19151107029904</v>
      </c>
      <c r="X61">
        <f t="shared" si="12"/>
        <v>558.67768595041343</v>
      </c>
      <c r="Z61">
        <f t="shared" si="13"/>
        <v>-5.5</v>
      </c>
      <c r="AA61">
        <f t="shared" si="14"/>
        <v>-10.8</v>
      </c>
      <c r="AB61">
        <f t="shared" si="15"/>
        <v>-5.3000000000000007</v>
      </c>
      <c r="AC61">
        <f t="shared" si="16"/>
        <v>5.5</v>
      </c>
      <c r="AD61">
        <f t="shared" si="17"/>
        <v>10.8</v>
      </c>
      <c r="AE61">
        <f t="shared" si="18"/>
        <v>5.3000000000000007</v>
      </c>
      <c r="AF61">
        <f t="shared" si="19"/>
        <v>1.1636904761904763</v>
      </c>
      <c r="AG61">
        <f t="shared" si="20"/>
        <v>2.2956058588548602</v>
      </c>
      <c r="AH61">
        <f t="shared" si="21"/>
        <v>2.1332187915986198</v>
      </c>
      <c r="AJ61">
        <v>467.19151107029904</v>
      </c>
      <c r="AK61">
        <v>558.67768595041343</v>
      </c>
    </row>
    <row r="62" spans="1:37" x14ac:dyDescent="0.25">
      <c r="C62">
        <v>-39.1</v>
      </c>
      <c r="D62">
        <v>-34.1</v>
      </c>
      <c r="E62">
        <v>-28.1</v>
      </c>
      <c r="F62" s="3">
        <v>1575</v>
      </c>
      <c r="G62">
        <f t="shared" si="0"/>
        <v>-1575</v>
      </c>
      <c r="H62" s="3">
        <v>74.349999999999994</v>
      </c>
      <c r="I62" s="3">
        <v>21.58</v>
      </c>
      <c r="J62" s="3">
        <v>3.69</v>
      </c>
      <c r="K62" s="3">
        <v>0.08</v>
      </c>
      <c r="L62" s="3">
        <v>0.18</v>
      </c>
      <c r="M62">
        <f t="shared" si="1"/>
        <v>74.633607709295319</v>
      </c>
      <c r="N62">
        <f t="shared" si="2"/>
        <v>21.662316803854651</v>
      </c>
      <c r="O62">
        <f t="shared" si="3"/>
        <v>3.7040754868500305</v>
      </c>
      <c r="P62">
        <f t="shared" si="4"/>
        <v>3.4453197405004632</v>
      </c>
      <c r="Q62">
        <f t="shared" si="5"/>
        <v>5.8482384823848239</v>
      </c>
      <c r="R62">
        <f t="shared" si="6"/>
        <v>2.9422239810051445</v>
      </c>
      <c r="S62">
        <f t="shared" si="7"/>
        <v>0.27652485904664276</v>
      </c>
      <c r="T62">
        <f t="shared" si="8"/>
        <v>0.44444444444444448</v>
      </c>
      <c r="U62">
        <f t="shared" si="9"/>
        <v>20.5</v>
      </c>
      <c r="V62" s="82">
        <f t="shared" si="10"/>
        <v>0.58912093801884668</v>
      </c>
      <c r="W62">
        <f t="shared" si="11"/>
        <v>276.44851681118223</v>
      </c>
      <c r="X62">
        <f t="shared" si="12"/>
        <v>469.25596931056356</v>
      </c>
      <c r="Z62">
        <f t="shared" si="13"/>
        <v>-5</v>
      </c>
      <c r="AA62">
        <f t="shared" si="14"/>
        <v>-11</v>
      </c>
      <c r="AB62">
        <f t="shared" si="15"/>
        <v>-6</v>
      </c>
      <c r="AC62">
        <f t="shared" si="16"/>
        <v>5</v>
      </c>
      <c r="AD62">
        <f t="shared" si="17"/>
        <v>11</v>
      </c>
      <c r="AE62">
        <f t="shared" si="18"/>
        <v>6</v>
      </c>
      <c r="AF62">
        <f t="shared" si="19"/>
        <v>1.1466275659824048</v>
      </c>
      <c r="AG62">
        <f t="shared" si="20"/>
        <v>2.942223981005144</v>
      </c>
      <c r="AH62">
        <f t="shared" si="21"/>
        <v>2.6508480773122822</v>
      </c>
      <c r="AJ62">
        <v>276.44851681118223</v>
      </c>
      <c r="AK62">
        <v>469.25596931056356</v>
      </c>
    </row>
    <row r="63" spans="1:37" x14ac:dyDescent="0.25">
      <c r="C63">
        <v>-40.9</v>
      </c>
      <c r="D63">
        <v>-35.299999999999997</v>
      </c>
      <c r="E63">
        <v>-28.6</v>
      </c>
      <c r="F63" s="3">
        <v>1600</v>
      </c>
      <c r="G63">
        <f t="shared" si="0"/>
        <v>-1600</v>
      </c>
      <c r="H63" s="3">
        <v>85.86</v>
      </c>
      <c r="I63" s="3">
        <v>10.85</v>
      </c>
      <c r="J63" s="3">
        <v>2.5499999999999998</v>
      </c>
      <c r="K63" s="3">
        <v>0.09</v>
      </c>
      <c r="L63" s="3">
        <v>0.19</v>
      </c>
      <c r="M63">
        <f t="shared" si="1"/>
        <v>86.500100745516832</v>
      </c>
      <c r="N63">
        <f t="shared" si="2"/>
        <v>10.930888575458393</v>
      </c>
      <c r="O63">
        <f t="shared" si="3"/>
        <v>2.5690106790247835</v>
      </c>
      <c r="P63">
        <f t="shared" si="4"/>
        <v>7.9133640552995397</v>
      </c>
      <c r="Q63">
        <f t="shared" si="5"/>
        <v>4.2549019607843137</v>
      </c>
      <c r="R63">
        <f t="shared" si="6"/>
        <v>6.4074626865671647</v>
      </c>
      <c r="S63">
        <f t="shared" si="7"/>
        <v>0.1227236737925574</v>
      </c>
      <c r="T63">
        <f t="shared" si="8"/>
        <v>0.47368421052631576</v>
      </c>
      <c r="U63">
        <f t="shared" si="9"/>
        <v>13.421052631578947</v>
      </c>
      <c r="V63" s="82">
        <f t="shared" si="10"/>
        <v>1.8598228885727026</v>
      </c>
      <c r="W63">
        <f t="shared" si="11"/>
        <v>222.21968255195239</v>
      </c>
      <c r="X63">
        <f t="shared" si="12"/>
        <v>119.48432504908682</v>
      </c>
      <c r="Z63">
        <f t="shared" si="13"/>
        <v>-5.6000000000000014</v>
      </c>
      <c r="AA63">
        <f t="shared" si="14"/>
        <v>-12.299999999999997</v>
      </c>
      <c r="AB63">
        <f t="shared" si="15"/>
        <v>-6.6999999999999957</v>
      </c>
      <c r="AC63">
        <f t="shared" si="16"/>
        <v>5.6000000000000014</v>
      </c>
      <c r="AD63">
        <f t="shared" si="17"/>
        <v>12.299999999999997</v>
      </c>
      <c r="AE63">
        <f t="shared" si="18"/>
        <v>6.6999999999999957</v>
      </c>
      <c r="AF63">
        <f t="shared" si="19"/>
        <v>1.1586402266288953</v>
      </c>
      <c r="AG63">
        <f t="shared" si="20"/>
        <v>6.4074626865671638</v>
      </c>
      <c r="AH63">
        <f t="shared" si="21"/>
        <v>4.9202496821236039</v>
      </c>
      <c r="AJ63">
        <v>222.21968255195239</v>
      </c>
      <c r="AK63">
        <v>119.48432504908682</v>
      </c>
    </row>
    <row r="64" spans="1:37" x14ac:dyDescent="0.25">
      <c r="C64">
        <v>-40.4</v>
      </c>
      <c r="D64">
        <v>-35.700000000000003</v>
      </c>
      <c r="E64">
        <v>-29</v>
      </c>
      <c r="F64" s="3">
        <v>1625</v>
      </c>
      <c r="G64">
        <f t="shared" si="0"/>
        <v>-1625</v>
      </c>
      <c r="H64" s="3">
        <v>82.43</v>
      </c>
      <c r="I64" s="3">
        <v>14.22</v>
      </c>
      <c r="J64" s="3">
        <v>2.92</v>
      </c>
      <c r="K64" s="3">
        <v>0.1</v>
      </c>
      <c r="L64" s="3">
        <v>0.15</v>
      </c>
      <c r="M64">
        <f t="shared" si="1"/>
        <v>82.785979712764885</v>
      </c>
      <c r="N64">
        <f t="shared" si="2"/>
        <v>14.28141006327207</v>
      </c>
      <c r="O64">
        <f t="shared" si="3"/>
        <v>2.9326102239630409</v>
      </c>
      <c r="P64">
        <f t="shared" si="4"/>
        <v>5.7967651195499297</v>
      </c>
      <c r="Q64">
        <f t="shared" si="5"/>
        <v>4.8698630136986303</v>
      </c>
      <c r="R64">
        <f t="shared" si="6"/>
        <v>4.8092182030338391</v>
      </c>
      <c r="S64">
        <f t="shared" si="7"/>
        <v>0.16660808435852373</v>
      </c>
      <c r="T64">
        <f t="shared" si="8"/>
        <v>0.66666666666666674</v>
      </c>
      <c r="U64">
        <f t="shared" si="9"/>
        <v>19.466666666666669</v>
      </c>
      <c r="V64" s="82">
        <f t="shared" si="10"/>
        <v>1.190334328346399</v>
      </c>
      <c r="W64">
        <f t="shared" si="11"/>
        <v>242.77901050645119</v>
      </c>
      <c r="X64">
        <f t="shared" si="12"/>
        <v>203.95867339532873</v>
      </c>
      <c r="Z64">
        <f t="shared" si="13"/>
        <v>-4.6999999999999957</v>
      </c>
      <c r="AA64">
        <f t="shared" si="14"/>
        <v>-11.399999999999999</v>
      </c>
      <c r="AB64">
        <f t="shared" si="15"/>
        <v>-6.7000000000000028</v>
      </c>
      <c r="AC64">
        <f t="shared" si="16"/>
        <v>4.6999999999999957</v>
      </c>
      <c r="AD64">
        <f t="shared" si="17"/>
        <v>11.399999999999999</v>
      </c>
      <c r="AE64">
        <f t="shared" si="18"/>
        <v>6.7000000000000028</v>
      </c>
      <c r="AF64">
        <f t="shared" si="19"/>
        <v>1.1316526610644257</v>
      </c>
      <c r="AG64">
        <f t="shared" si="20"/>
        <v>4.8092182030338382</v>
      </c>
      <c r="AH64">
        <f t="shared" si="21"/>
        <v>3.9705822256065484</v>
      </c>
      <c r="AJ64">
        <v>242.77901050645119</v>
      </c>
      <c r="AK64">
        <v>203.95867339532873</v>
      </c>
    </row>
    <row r="65" spans="1:37" x14ac:dyDescent="0.25">
      <c r="C65">
        <v>-39.9</v>
      </c>
      <c r="D65">
        <v>-35.799999999999997</v>
      </c>
      <c r="E65">
        <v>-29.1</v>
      </c>
      <c r="F65" s="3">
        <v>1650</v>
      </c>
      <c r="G65">
        <f t="shared" si="0"/>
        <v>-1650</v>
      </c>
      <c r="H65" s="3">
        <v>79.819999999999993</v>
      </c>
      <c r="I65" s="3">
        <v>16.170000000000002</v>
      </c>
      <c r="J65" s="3">
        <v>3.41</v>
      </c>
      <c r="K65" s="3">
        <v>0.09</v>
      </c>
      <c r="L65" s="3">
        <v>0.21</v>
      </c>
      <c r="M65">
        <f t="shared" si="1"/>
        <v>80.301810865191143</v>
      </c>
      <c r="N65">
        <f t="shared" si="2"/>
        <v>16.26760563380282</v>
      </c>
      <c r="O65">
        <f t="shared" si="3"/>
        <v>3.4305835010060366</v>
      </c>
      <c r="P65">
        <f t="shared" si="4"/>
        <v>4.9363017934446498</v>
      </c>
      <c r="Q65">
        <f t="shared" si="5"/>
        <v>4.741935483870968</v>
      </c>
      <c r="R65">
        <f t="shared" si="6"/>
        <v>4.0766087844739527</v>
      </c>
      <c r="S65">
        <f t="shared" si="7"/>
        <v>0.19428090832632469</v>
      </c>
      <c r="T65">
        <f t="shared" si="8"/>
        <v>0.42857142857142855</v>
      </c>
      <c r="U65">
        <f t="shared" si="9"/>
        <v>16.238095238095241</v>
      </c>
      <c r="V65" s="82">
        <f t="shared" si="10"/>
        <v>1.0409888135835654</v>
      </c>
      <c r="W65">
        <f t="shared" si="11"/>
        <v>275.48206745503199</v>
      </c>
      <c r="X65">
        <f t="shared" si="12"/>
        <v>264.63499305693324</v>
      </c>
      <c r="Z65">
        <f t="shared" si="13"/>
        <v>-4.1000000000000014</v>
      </c>
      <c r="AA65">
        <f t="shared" si="14"/>
        <v>-10.799999999999997</v>
      </c>
      <c r="AB65">
        <f t="shared" si="15"/>
        <v>-6.6999999999999957</v>
      </c>
      <c r="AC65">
        <f t="shared" si="16"/>
        <v>4.1000000000000014</v>
      </c>
      <c r="AD65">
        <f t="shared" si="17"/>
        <v>10.799999999999997</v>
      </c>
      <c r="AE65">
        <f t="shared" si="18"/>
        <v>6.6999999999999957</v>
      </c>
      <c r="AF65">
        <f t="shared" si="19"/>
        <v>1.1145251396648046</v>
      </c>
      <c r="AG65">
        <f t="shared" si="20"/>
        <v>4.0766087844739518</v>
      </c>
      <c r="AH65">
        <f t="shared" si="21"/>
        <v>3.4818739723665519</v>
      </c>
      <c r="AJ65">
        <v>275.48206745503199</v>
      </c>
      <c r="AK65">
        <v>264.63499305693324</v>
      </c>
    </row>
    <row r="66" spans="1:37" x14ac:dyDescent="0.25">
      <c r="C66">
        <v>-40.4</v>
      </c>
      <c r="D66">
        <v>-36.700000000000003</v>
      </c>
      <c r="E66">
        <v>-30.2</v>
      </c>
      <c r="F66" s="3">
        <v>1700</v>
      </c>
      <c r="G66">
        <f t="shared" si="0"/>
        <v>-1700</v>
      </c>
      <c r="H66" s="3">
        <v>82.4</v>
      </c>
      <c r="I66" s="3">
        <v>15.06</v>
      </c>
      <c r="J66" s="3">
        <v>2.2599999999999998</v>
      </c>
      <c r="K66" s="3">
        <v>0.13</v>
      </c>
      <c r="L66" s="3">
        <v>0.1</v>
      </c>
      <c r="M66">
        <f t="shared" si="1"/>
        <v>82.631367829923775</v>
      </c>
      <c r="N66">
        <f t="shared" si="2"/>
        <v>15.102286401925388</v>
      </c>
      <c r="O66">
        <f t="shared" si="3"/>
        <v>2.2663457681508219</v>
      </c>
      <c r="P66">
        <f t="shared" si="4"/>
        <v>5.471447543160691</v>
      </c>
      <c r="Q66">
        <f t="shared" si="5"/>
        <v>6.6637168141592928</v>
      </c>
      <c r="R66">
        <f t="shared" si="6"/>
        <v>4.7575057736720554</v>
      </c>
      <c r="S66">
        <f t="shared" si="7"/>
        <v>0.17788802267895107</v>
      </c>
      <c r="T66">
        <f t="shared" si="8"/>
        <v>1.3</v>
      </c>
      <c r="U66">
        <f t="shared" si="9"/>
        <v>22.599999999999998</v>
      </c>
      <c r="V66" s="82">
        <f t="shared" si="10"/>
        <v>0.82108044140392822</v>
      </c>
      <c r="W66">
        <f t="shared" si="11"/>
        <v>187.27125079786171</v>
      </c>
      <c r="X66">
        <f t="shared" si="12"/>
        <v>228.0790545657805</v>
      </c>
      <c r="Z66">
        <f t="shared" si="13"/>
        <v>-3.6999999999999957</v>
      </c>
      <c r="AA66">
        <f t="shared" si="14"/>
        <v>-10.199999999999999</v>
      </c>
      <c r="AB66">
        <f t="shared" si="15"/>
        <v>-6.5000000000000036</v>
      </c>
      <c r="AC66">
        <f t="shared" si="16"/>
        <v>3.6999999999999957</v>
      </c>
      <c r="AD66">
        <f t="shared" si="17"/>
        <v>10.199999999999999</v>
      </c>
      <c r="AE66">
        <f t="shared" si="18"/>
        <v>6.5000000000000036</v>
      </c>
      <c r="AF66">
        <f t="shared" si="19"/>
        <v>1.1008174386920979</v>
      </c>
      <c r="AG66">
        <f t="shared" si="20"/>
        <v>4.7575057736720554</v>
      </c>
      <c r="AH66">
        <f t="shared" si="21"/>
        <v>3.9372480290272192</v>
      </c>
      <c r="AJ66">
        <v>187.27125079786171</v>
      </c>
      <c r="AK66">
        <v>228.0790545657805</v>
      </c>
    </row>
    <row r="67" spans="1:37" x14ac:dyDescent="0.25">
      <c r="C67">
        <v>-39.1</v>
      </c>
      <c r="D67">
        <v>-37.4</v>
      </c>
      <c r="E67">
        <v>-33.200000000000003</v>
      </c>
      <c r="F67" s="3">
        <v>1750</v>
      </c>
      <c r="G67">
        <f t="shared" ref="G67:G106" si="22">F67*-1</f>
        <v>-1750</v>
      </c>
      <c r="H67" s="3">
        <v>76.430000000000007</v>
      </c>
      <c r="I67" s="3">
        <v>17.79</v>
      </c>
      <c r="J67" s="3">
        <v>5.0199999999999996</v>
      </c>
      <c r="K67" s="3">
        <v>0.26</v>
      </c>
      <c r="L67" s="3">
        <v>0.24</v>
      </c>
      <c r="M67">
        <f t="shared" ref="M67:M106" si="23">(H67*100)/(SUM(H67:J67))</f>
        <v>77.015316404675545</v>
      </c>
      <c r="N67">
        <f t="shared" ref="N67:N106" si="24">(I67*100)/(SUM($H67:$J67))</f>
        <v>17.926239419588878</v>
      </c>
      <c r="O67">
        <f t="shared" ref="O67:O106" si="25">(J67*100)/(SUM($H67:$J67))</f>
        <v>5.0584441757355902</v>
      </c>
      <c r="P67">
        <f t="shared" ref="P67:P106" si="26">H67/I67</f>
        <v>4.2962338392355264</v>
      </c>
      <c r="Q67">
        <f t="shared" ref="Q67:Q106" si="27">I67/J67</f>
        <v>3.5438247011952191</v>
      </c>
      <c r="R67">
        <f t="shared" ref="R67:R106" si="28">H67/(I67+J67)</f>
        <v>3.3507233669443233</v>
      </c>
      <c r="S67">
        <f t="shared" ref="S67:S106" si="29">I67/(H67+J67)</f>
        <v>0.21841620626151012</v>
      </c>
      <c r="T67">
        <f t="shared" si="8"/>
        <v>1.0833333333333335</v>
      </c>
      <c r="U67">
        <f t="shared" ref="U67:U106" si="30">J67/L67</f>
        <v>20.916666666666664</v>
      </c>
      <c r="V67" s="82">
        <f t="shared" ref="V67:V106" si="31">(H67*J67)/(I67*I67)</f>
        <v>1.2123155634042913</v>
      </c>
      <c r="W67">
        <f t="shared" ref="W67:W106" si="32">M67*O67</f>
        <v>389.57767870966467</v>
      </c>
      <c r="X67">
        <f t="shared" ref="X67:X106" si="33">N67*N67</f>
        <v>321.3500597284222</v>
      </c>
      <c r="Z67">
        <f t="shared" si="13"/>
        <v>-1.7000000000000028</v>
      </c>
      <c r="AA67">
        <f t="shared" si="14"/>
        <v>-5.8999999999999986</v>
      </c>
      <c r="AB67">
        <f t="shared" ref="AB67:AB106" si="34">D67-E67</f>
        <v>-4.1999999999999957</v>
      </c>
      <c r="AC67">
        <f t="shared" ref="AC67:AC106" si="35">Z67*-1</f>
        <v>1.7000000000000028</v>
      </c>
      <c r="AD67">
        <f t="shared" ref="AD67:AD106" si="36">AA67*-1</f>
        <v>5.8999999999999986</v>
      </c>
      <c r="AE67">
        <f t="shared" ref="AE67:AE106" si="37">AB67*-1</f>
        <v>4.1999999999999957</v>
      </c>
      <c r="AF67">
        <f t="shared" ref="AF67:AF72" si="38">C67/D67</f>
        <v>1.0454545454545456</v>
      </c>
      <c r="AG67">
        <f t="shared" ref="AG67:AG106" si="39">M67/(N67+O67)</f>
        <v>3.3507233669443228</v>
      </c>
      <c r="AH67">
        <f t="shared" ref="AH67:AH106" si="40">10.4*(1-EXP(-0.1*AG67))</f>
        <v>2.96102203247256</v>
      </c>
      <c r="AJ67">
        <v>389.57767870966467</v>
      </c>
      <c r="AK67">
        <v>321.3500597284222</v>
      </c>
    </row>
    <row r="68" spans="1:37" x14ac:dyDescent="0.25">
      <c r="C68">
        <v>-38.299999999999997</v>
      </c>
      <c r="D68">
        <v>-40.1</v>
      </c>
      <c r="E68">
        <v>-37.799999999999997</v>
      </c>
      <c r="F68" s="3">
        <v>1800</v>
      </c>
      <c r="G68">
        <f t="shared" si="22"/>
        <v>-1800</v>
      </c>
      <c r="H68" s="3">
        <v>80.7</v>
      </c>
      <c r="I68" s="3">
        <v>17.41</v>
      </c>
      <c r="J68" s="3">
        <v>1.52</v>
      </c>
      <c r="K68" s="3">
        <v>7.0000000000000007E-2</v>
      </c>
      <c r="L68" s="3">
        <v>0.08</v>
      </c>
      <c r="M68">
        <f t="shared" si="23"/>
        <v>80.999698885877748</v>
      </c>
      <c r="N68">
        <f t="shared" si="24"/>
        <v>17.474656228043763</v>
      </c>
      <c r="O68">
        <f t="shared" si="25"/>
        <v>1.5256448860784906</v>
      </c>
      <c r="P68">
        <f t="shared" si="26"/>
        <v>4.6352670878805284</v>
      </c>
      <c r="Q68">
        <f t="shared" si="27"/>
        <v>11.453947368421053</v>
      </c>
      <c r="R68">
        <f t="shared" si="28"/>
        <v>4.263074484944533</v>
      </c>
      <c r="S68">
        <f t="shared" si="29"/>
        <v>0.21174896618827535</v>
      </c>
      <c r="T68">
        <f t="shared" si="8"/>
        <v>0.87500000000000011</v>
      </c>
      <c r="U68">
        <f t="shared" si="30"/>
        <v>19</v>
      </c>
      <c r="V68" s="82">
        <f t="shared" si="31"/>
        <v>0.40468730462828284</v>
      </c>
      <c r="W68">
        <f t="shared" si="32"/>
        <v>123.576776379137</v>
      </c>
      <c r="X68">
        <f t="shared" si="33"/>
        <v>305.36361028830868</v>
      </c>
      <c r="Z68">
        <f t="shared" si="13"/>
        <v>1.8000000000000043</v>
      </c>
      <c r="AA68">
        <f t="shared" si="14"/>
        <v>-0.5</v>
      </c>
      <c r="AB68">
        <f t="shared" si="34"/>
        <v>-2.3000000000000043</v>
      </c>
      <c r="AC68">
        <f t="shared" si="35"/>
        <v>-1.8000000000000043</v>
      </c>
      <c r="AD68">
        <f t="shared" si="36"/>
        <v>0.5</v>
      </c>
      <c r="AE68">
        <f t="shared" si="37"/>
        <v>2.3000000000000043</v>
      </c>
      <c r="AF68">
        <f t="shared" si="38"/>
        <v>0.95511221945137148</v>
      </c>
      <c r="AG68">
        <f t="shared" si="39"/>
        <v>4.2630744849445321</v>
      </c>
      <c r="AH68">
        <f t="shared" si="40"/>
        <v>3.6096780371683463</v>
      </c>
      <c r="AJ68">
        <v>123.576776379137</v>
      </c>
      <c r="AK68">
        <v>305.36361028830868</v>
      </c>
    </row>
    <row r="69" spans="1:37" x14ac:dyDescent="0.25">
      <c r="C69">
        <v>-39.1</v>
      </c>
      <c r="D69">
        <v>-39.799999999999997</v>
      </c>
      <c r="E69">
        <v>-38.9</v>
      </c>
      <c r="F69" s="3">
        <v>1850</v>
      </c>
      <c r="G69">
        <f t="shared" si="22"/>
        <v>-1850</v>
      </c>
      <c r="H69" s="3">
        <v>91.44</v>
      </c>
      <c r="I69" s="3">
        <v>7.8</v>
      </c>
      <c r="J69" s="3">
        <v>0.67</v>
      </c>
      <c r="K69" s="3">
        <v>0.02</v>
      </c>
      <c r="L69" s="3">
        <v>0.02</v>
      </c>
      <c r="M69">
        <f t="shared" si="23"/>
        <v>91.522370133119807</v>
      </c>
      <c r="N69">
        <f t="shared" si="24"/>
        <v>7.8070263236913222</v>
      </c>
      <c r="O69">
        <f t="shared" si="25"/>
        <v>0.67060354318887005</v>
      </c>
      <c r="P69">
        <f t="shared" si="26"/>
        <v>11.723076923076922</v>
      </c>
      <c r="Q69">
        <f t="shared" si="27"/>
        <v>11.641791044776118</v>
      </c>
      <c r="R69">
        <f t="shared" si="28"/>
        <v>10.795749704840613</v>
      </c>
      <c r="S69">
        <f t="shared" si="29"/>
        <v>8.4681359244381721E-2</v>
      </c>
      <c r="T69">
        <f t="shared" si="8"/>
        <v>1</v>
      </c>
      <c r="U69">
        <f t="shared" si="30"/>
        <v>33.5</v>
      </c>
      <c r="V69" s="82">
        <f t="shared" si="31"/>
        <v>1.0069822485207101</v>
      </c>
      <c r="W69">
        <f t="shared" si="32"/>
        <v>61.375225692313357</v>
      </c>
      <c r="X69">
        <f t="shared" si="33"/>
        <v>60.94966001880924</v>
      </c>
      <c r="Z69">
        <f t="shared" si="13"/>
        <v>0.69999999999999574</v>
      </c>
      <c r="AA69">
        <f t="shared" si="14"/>
        <v>-0.20000000000000284</v>
      </c>
      <c r="AB69">
        <f t="shared" si="34"/>
        <v>-0.89999999999999858</v>
      </c>
      <c r="AC69">
        <f t="shared" si="35"/>
        <v>-0.69999999999999574</v>
      </c>
      <c r="AD69">
        <f t="shared" si="36"/>
        <v>0.20000000000000284</v>
      </c>
      <c r="AE69">
        <f t="shared" si="37"/>
        <v>0.89999999999999858</v>
      </c>
      <c r="AF69">
        <f t="shared" si="38"/>
        <v>0.98241206030150763</v>
      </c>
      <c r="AG69">
        <f t="shared" si="39"/>
        <v>10.795749704840613</v>
      </c>
      <c r="AH69">
        <f t="shared" si="40"/>
        <v>6.8667050977704802</v>
      </c>
      <c r="AJ69">
        <v>61.375225692313357</v>
      </c>
      <c r="AK69">
        <v>60.94966001880924</v>
      </c>
    </row>
    <row r="70" spans="1:37" x14ac:dyDescent="0.25">
      <c r="C70">
        <v>-39.5</v>
      </c>
      <c r="D70">
        <v>-40.700000000000003</v>
      </c>
      <c r="E70">
        <v>-38.200000000000003</v>
      </c>
      <c r="F70" s="3">
        <v>1900</v>
      </c>
      <c r="G70">
        <f t="shared" si="22"/>
        <v>-1900</v>
      </c>
      <c r="H70" s="3">
        <v>92.24</v>
      </c>
      <c r="I70" s="3">
        <v>7.06</v>
      </c>
      <c r="J70" s="3">
        <v>0.62</v>
      </c>
      <c r="K70" s="3">
        <v>0.01</v>
      </c>
      <c r="L70" s="3">
        <v>0.03</v>
      </c>
      <c r="M70">
        <f t="shared" si="23"/>
        <v>92.313851080864694</v>
      </c>
      <c r="N70">
        <f t="shared" si="24"/>
        <v>7.0656525220176141</v>
      </c>
      <c r="O70">
        <f t="shared" si="25"/>
        <v>0.62049639711769411</v>
      </c>
      <c r="P70">
        <f t="shared" si="26"/>
        <v>13.065155807365439</v>
      </c>
      <c r="Q70">
        <f t="shared" si="27"/>
        <v>11.387096774193548</v>
      </c>
      <c r="R70">
        <f t="shared" si="28"/>
        <v>12.010416666666666</v>
      </c>
      <c r="S70">
        <f t="shared" si="29"/>
        <v>7.6028429894464788E-2</v>
      </c>
      <c r="T70">
        <f t="shared" si="8"/>
        <v>0.33333333333333337</v>
      </c>
      <c r="U70">
        <f t="shared" si="30"/>
        <v>20.666666666666668</v>
      </c>
      <c r="V70" s="82">
        <f t="shared" si="31"/>
        <v>1.1473649575873333</v>
      </c>
      <c r="W70">
        <f t="shared" si="32"/>
        <v>57.280411999735897</v>
      </c>
      <c r="X70">
        <f t="shared" si="33"/>
        <v>49.923445561893871</v>
      </c>
      <c r="Z70">
        <f t="shared" si="13"/>
        <v>1.2000000000000028</v>
      </c>
      <c r="AA70">
        <f t="shared" si="14"/>
        <v>-1.2999999999999972</v>
      </c>
      <c r="AB70">
        <f t="shared" si="34"/>
        <v>-2.5</v>
      </c>
      <c r="AC70">
        <f t="shared" si="35"/>
        <v>-1.2000000000000028</v>
      </c>
      <c r="AD70">
        <f t="shared" si="36"/>
        <v>1.2999999999999972</v>
      </c>
      <c r="AE70">
        <f t="shared" si="37"/>
        <v>2.5</v>
      </c>
      <c r="AF70">
        <f t="shared" si="38"/>
        <v>0.97051597051597049</v>
      </c>
      <c r="AG70">
        <f t="shared" si="39"/>
        <v>12.010416666666666</v>
      </c>
      <c r="AH70">
        <f t="shared" si="40"/>
        <v>7.2708414345522376</v>
      </c>
      <c r="AJ70">
        <v>57.280411999735897</v>
      </c>
      <c r="AK70">
        <v>49.923445561893871</v>
      </c>
    </row>
    <row r="71" spans="1:37" x14ac:dyDescent="0.25">
      <c r="C71">
        <v>-37.5</v>
      </c>
      <c r="D71">
        <v>-40.9</v>
      </c>
      <c r="E71">
        <v>-38</v>
      </c>
      <c r="F71" s="3">
        <v>1950</v>
      </c>
      <c r="G71">
        <f t="shared" si="22"/>
        <v>-1950</v>
      </c>
      <c r="H71" s="3">
        <v>85.24</v>
      </c>
      <c r="I71" s="3">
        <v>13.64</v>
      </c>
      <c r="J71" s="3">
        <v>0.93</v>
      </c>
      <c r="K71" s="3">
        <v>0.06</v>
      </c>
      <c r="L71" s="3">
        <v>0.06</v>
      </c>
      <c r="M71">
        <f t="shared" si="23"/>
        <v>85.402264302174132</v>
      </c>
      <c r="N71">
        <f t="shared" si="24"/>
        <v>13.665965334134857</v>
      </c>
      <c r="O71">
        <f t="shared" si="25"/>
        <v>0.93177036369101285</v>
      </c>
      <c r="P71">
        <f t="shared" si="26"/>
        <v>6.2492668621700878</v>
      </c>
      <c r="Q71">
        <f t="shared" si="27"/>
        <v>14.666666666666666</v>
      </c>
      <c r="R71">
        <f t="shared" si="28"/>
        <v>5.850377487989018</v>
      </c>
      <c r="S71">
        <f t="shared" si="29"/>
        <v>0.15829174886851574</v>
      </c>
      <c r="T71">
        <f t="shared" si="8"/>
        <v>1</v>
      </c>
      <c r="U71">
        <f t="shared" si="30"/>
        <v>15.500000000000002</v>
      </c>
      <c r="V71" s="82">
        <f t="shared" si="31"/>
        <v>0.42608637696614232</v>
      </c>
      <c r="W71">
        <f t="shared" si="32"/>
        <v>79.575298868872792</v>
      </c>
      <c r="X71">
        <f t="shared" si="33"/>
        <v>186.75860851377561</v>
      </c>
      <c r="Z71">
        <f t="shared" si="13"/>
        <v>3.3999999999999986</v>
      </c>
      <c r="AA71">
        <f t="shared" si="14"/>
        <v>0.5</v>
      </c>
      <c r="AB71">
        <f t="shared" si="34"/>
        <v>-2.8999999999999986</v>
      </c>
      <c r="AC71">
        <f t="shared" si="35"/>
        <v>-3.3999999999999986</v>
      </c>
      <c r="AD71">
        <f t="shared" si="36"/>
        <v>-0.5</v>
      </c>
      <c r="AE71">
        <f t="shared" si="37"/>
        <v>2.8999999999999986</v>
      </c>
      <c r="AF71">
        <f t="shared" si="38"/>
        <v>0.91687041564792182</v>
      </c>
      <c r="AG71">
        <f t="shared" si="39"/>
        <v>5.850377487989018</v>
      </c>
      <c r="AH71">
        <f t="shared" si="40"/>
        <v>4.6063177458276732</v>
      </c>
      <c r="AJ71">
        <v>79.575298868872792</v>
      </c>
      <c r="AK71">
        <v>186.75860851377561</v>
      </c>
    </row>
    <row r="72" spans="1:37" s="2" customFormat="1" x14ac:dyDescent="0.25">
      <c r="C72" s="2">
        <v>-38.799999999999997</v>
      </c>
      <c r="D72" s="2">
        <v>-40.5</v>
      </c>
      <c r="E72" s="2">
        <v>-38.299999999999997</v>
      </c>
      <c r="F72" s="2">
        <v>2000</v>
      </c>
      <c r="G72">
        <f t="shared" si="22"/>
        <v>-2000</v>
      </c>
      <c r="H72" s="2">
        <v>92.66</v>
      </c>
      <c r="I72" s="2">
        <v>6.79</v>
      </c>
      <c r="J72" s="2">
        <v>0.43</v>
      </c>
      <c r="K72" s="2">
        <v>0.04</v>
      </c>
      <c r="L72" s="2">
        <v>0.05</v>
      </c>
      <c r="M72">
        <f t="shared" si="23"/>
        <v>92.771325590708841</v>
      </c>
      <c r="N72">
        <f t="shared" si="24"/>
        <v>6.7981577893472158</v>
      </c>
      <c r="O72">
        <f t="shared" si="25"/>
        <v>0.4305166199439327</v>
      </c>
      <c r="P72" s="2">
        <f t="shared" si="26"/>
        <v>13.646539027982326</v>
      </c>
      <c r="Q72" s="2">
        <f t="shared" si="27"/>
        <v>15.790697674418604</v>
      </c>
      <c r="R72" s="2">
        <f t="shared" si="28"/>
        <v>12.833795013850416</v>
      </c>
      <c r="S72" s="2">
        <f t="shared" si="29"/>
        <v>7.2940165431303036E-2</v>
      </c>
      <c r="T72" s="2">
        <f t="shared" si="8"/>
        <v>0.79999999999999993</v>
      </c>
      <c r="U72" s="2">
        <f t="shared" si="30"/>
        <v>8.6</v>
      </c>
      <c r="V72" s="82">
        <f t="shared" si="31"/>
        <v>0.86421381178680401</v>
      </c>
      <c r="W72">
        <f t="shared" si="32"/>
        <v>39.939597521030038</v>
      </c>
      <c r="X72">
        <f t="shared" si="33"/>
        <v>46.214949328862225</v>
      </c>
      <c r="Z72" s="2">
        <f t="shared" ref="Z72:Z106" si="41">C72-D72</f>
        <v>1.7000000000000028</v>
      </c>
      <c r="AA72" s="2">
        <f t="shared" si="14"/>
        <v>-0.5</v>
      </c>
      <c r="AB72" s="2">
        <f t="shared" si="34"/>
        <v>-2.2000000000000028</v>
      </c>
      <c r="AC72" s="2">
        <f t="shared" si="35"/>
        <v>-1.7000000000000028</v>
      </c>
      <c r="AD72" s="2">
        <f t="shared" si="36"/>
        <v>0.5</v>
      </c>
      <c r="AE72" s="2">
        <f t="shared" si="37"/>
        <v>2.2000000000000028</v>
      </c>
      <c r="AF72" s="2">
        <f t="shared" si="38"/>
        <v>0.95802469135802459</v>
      </c>
      <c r="AG72">
        <f t="shared" si="39"/>
        <v>12.833795013850416</v>
      </c>
      <c r="AH72">
        <f t="shared" si="40"/>
        <v>7.5181677068132462</v>
      </c>
      <c r="AJ72" s="2">
        <v>39.939597521030038</v>
      </c>
      <c r="AK72" s="2">
        <v>46.214949328862225</v>
      </c>
    </row>
    <row r="73" spans="1:37" x14ac:dyDescent="0.25">
      <c r="A73" t="s">
        <v>165</v>
      </c>
      <c r="C73" s="3">
        <v>-43.9</v>
      </c>
      <c r="D73" s="3">
        <v>-34.1</v>
      </c>
      <c r="E73" s="3">
        <v>-30.8</v>
      </c>
      <c r="F73" s="3">
        <v>955</v>
      </c>
      <c r="G73">
        <f t="shared" si="22"/>
        <v>-955</v>
      </c>
      <c r="H73" s="3">
        <v>81.040000000000006</v>
      </c>
      <c r="I73" s="3">
        <v>14.4</v>
      </c>
      <c r="J73" s="3">
        <v>4.2300000000000004</v>
      </c>
      <c r="K73" s="3">
        <v>0.14000000000000001</v>
      </c>
      <c r="L73" s="3">
        <v>0.17</v>
      </c>
      <c r="M73">
        <f t="shared" si="23"/>
        <v>81.308317447576997</v>
      </c>
      <c r="N73">
        <f t="shared" si="24"/>
        <v>14.447677335206178</v>
      </c>
      <c r="O73">
        <f t="shared" si="25"/>
        <v>4.2440052172168157</v>
      </c>
      <c r="P73">
        <f t="shared" si="26"/>
        <v>5.6277777777777782</v>
      </c>
      <c r="Q73">
        <f t="shared" si="27"/>
        <v>3.4042553191489358</v>
      </c>
      <c r="R73">
        <f t="shared" si="28"/>
        <v>4.3499731615673642</v>
      </c>
      <c r="S73">
        <f t="shared" si="29"/>
        <v>0.16887533716430161</v>
      </c>
      <c r="T73">
        <f t="shared" si="8"/>
        <v>0.82352941176470595</v>
      </c>
      <c r="U73">
        <f t="shared" si="30"/>
        <v>24.882352941176471</v>
      </c>
      <c r="V73" s="82">
        <f t="shared" si="31"/>
        <v>1.6531597222222223</v>
      </c>
      <c r="W73">
        <f t="shared" si="32"/>
        <v>345.0729234506378</v>
      </c>
      <c r="X73">
        <f t="shared" si="33"/>
        <v>208.73538038223029</v>
      </c>
      <c r="Z73" s="3">
        <f t="shared" si="41"/>
        <v>-9.7999999999999972</v>
      </c>
      <c r="AA73" s="3">
        <f t="shared" si="14"/>
        <v>-13.099999999999998</v>
      </c>
      <c r="AB73">
        <f t="shared" si="34"/>
        <v>-3.3000000000000007</v>
      </c>
      <c r="AC73">
        <f t="shared" si="35"/>
        <v>9.7999999999999972</v>
      </c>
      <c r="AD73">
        <f t="shared" si="36"/>
        <v>13.099999999999998</v>
      </c>
      <c r="AE73">
        <f t="shared" si="37"/>
        <v>3.3000000000000007</v>
      </c>
      <c r="AG73">
        <f t="shared" si="39"/>
        <v>4.3499731615673651</v>
      </c>
      <c r="AH73">
        <f t="shared" si="40"/>
        <v>3.6684293959322649</v>
      </c>
      <c r="AJ73">
        <v>345.0729234506378</v>
      </c>
      <c r="AK73">
        <v>208.73538038223029</v>
      </c>
    </row>
    <row r="74" spans="1:37" x14ac:dyDescent="0.25">
      <c r="C74" s="3">
        <v>-44.2</v>
      </c>
      <c r="D74" s="3">
        <v>-33.799999999999997</v>
      </c>
      <c r="E74" s="3">
        <v>-31</v>
      </c>
      <c r="F74" s="3">
        <v>1010</v>
      </c>
      <c r="G74">
        <f t="shared" si="22"/>
        <v>-1010</v>
      </c>
      <c r="H74" s="3">
        <v>88.57</v>
      </c>
      <c r="I74" s="3">
        <v>9.84</v>
      </c>
      <c r="J74" s="3">
        <v>1.32</v>
      </c>
      <c r="K74" s="3">
        <v>0.02</v>
      </c>
      <c r="L74" s="3">
        <v>0.05</v>
      </c>
      <c r="M74">
        <f t="shared" si="23"/>
        <v>88.809786423343041</v>
      </c>
      <c r="N74">
        <f t="shared" si="24"/>
        <v>9.8666399278050747</v>
      </c>
      <c r="O74">
        <f t="shared" si="25"/>
        <v>1.3235736488519003</v>
      </c>
      <c r="P74">
        <f t="shared" si="26"/>
        <v>9.0010162601626007</v>
      </c>
      <c r="Q74">
        <f t="shared" si="27"/>
        <v>7.4545454545454541</v>
      </c>
      <c r="R74">
        <f t="shared" si="28"/>
        <v>7.9363799283154117</v>
      </c>
      <c r="S74">
        <f t="shared" si="29"/>
        <v>0.10946712648792971</v>
      </c>
      <c r="T74">
        <f t="shared" ref="T74:T106" si="42">K74/L74</f>
        <v>0.39999999999999997</v>
      </c>
      <c r="U74">
        <f t="shared" si="30"/>
        <v>26.4</v>
      </c>
      <c r="V74" s="82">
        <f t="shared" si="31"/>
        <v>1.2074534007535198</v>
      </c>
      <c r="W74">
        <f t="shared" si="32"/>
        <v>117.54629307010211</v>
      </c>
      <c r="X74">
        <f t="shared" si="33"/>
        <v>97.350583464957325</v>
      </c>
      <c r="Z74" s="3">
        <f t="shared" si="41"/>
        <v>-10.400000000000006</v>
      </c>
      <c r="AA74" s="3">
        <f t="shared" si="14"/>
        <v>-13.200000000000003</v>
      </c>
      <c r="AB74">
        <f t="shared" si="34"/>
        <v>-2.7999999999999972</v>
      </c>
      <c r="AC74">
        <f t="shared" si="35"/>
        <v>10.400000000000006</v>
      </c>
      <c r="AD74">
        <f t="shared" si="36"/>
        <v>13.200000000000003</v>
      </c>
      <c r="AE74">
        <f t="shared" si="37"/>
        <v>2.7999999999999972</v>
      </c>
      <c r="AG74">
        <f t="shared" si="39"/>
        <v>7.9363799283154126</v>
      </c>
      <c r="AH74">
        <f t="shared" si="40"/>
        <v>5.6971542071822174</v>
      </c>
      <c r="AJ74">
        <v>117.54629307010211</v>
      </c>
      <c r="AK74">
        <v>97.350583464957325</v>
      </c>
    </row>
    <row r="75" spans="1:37" x14ac:dyDescent="0.25">
      <c r="C75" s="3">
        <v>-46.7</v>
      </c>
      <c r="D75" s="3">
        <v>-32.5</v>
      </c>
      <c r="E75" s="3">
        <v>-28.7</v>
      </c>
      <c r="F75" s="3">
        <v>1355</v>
      </c>
      <c r="G75">
        <f t="shared" si="22"/>
        <v>-1355</v>
      </c>
      <c r="H75" s="3">
        <v>95.72</v>
      </c>
      <c r="I75" s="3">
        <v>2.83</v>
      </c>
      <c r="J75" s="3">
        <v>1.28</v>
      </c>
      <c r="K75" s="3">
        <v>0.11</v>
      </c>
      <c r="L75" s="3">
        <v>7.0000000000000007E-2</v>
      </c>
      <c r="M75">
        <f t="shared" si="23"/>
        <v>95.883001101873191</v>
      </c>
      <c r="N75">
        <f t="shared" si="24"/>
        <v>2.8348191926274668</v>
      </c>
      <c r="O75">
        <f t="shared" si="25"/>
        <v>1.2821797054993489</v>
      </c>
      <c r="P75">
        <f t="shared" si="26"/>
        <v>33.823321554770317</v>
      </c>
      <c r="Q75">
        <f t="shared" si="27"/>
        <v>2.2109375</v>
      </c>
      <c r="R75">
        <f t="shared" si="28"/>
        <v>23.289537712895374</v>
      </c>
      <c r="S75">
        <f t="shared" si="29"/>
        <v>2.9175257731958764E-2</v>
      </c>
      <c r="T75">
        <f t="shared" si="42"/>
        <v>1.5714285714285714</v>
      </c>
      <c r="U75">
        <f t="shared" si="30"/>
        <v>18.285714285714285</v>
      </c>
      <c r="V75" s="82">
        <f t="shared" si="31"/>
        <v>15.298180773889047</v>
      </c>
      <c r="W75">
        <f t="shared" si="32"/>
        <v>122.93923811519352</v>
      </c>
      <c r="X75">
        <f t="shared" si="33"/>
        <v>8.036199854889043</v>
      </c>
      <c r="Z75" s="3">
        <f t="shared" si="41"/>
        <v>-14.200000000000003</v>
      </c>
      <c r="AA75" s="3">
        <f t="shared" si="14"/>
        <v>-18.000000000000004</v>
      </c>
      <c r="AB75">
        <f t="shared" si="34"/>
        <v>-3.8000000000000007</v>
      </c>
      <c r="AC75">
        <f t="shared" si="35"/>
        <v>14.200000000000003</v>
      </c>
      <c r="AD75">
        <f t="shared" si="36"/>
        <v>18.000000000000004</v>
      </c>
      <c r="AE75">
        <f t="shared" si="37"/>
        <v>3.8000000000000007</v>
      </c>
      <c r="AG75">
        <f t="shared" si="39"/>
        <v>23.289537712895374</v>
      </c>
      <c r="AH75">
        <f t="shared" si="40"/>
        <v>9.3870650227971293</v>
      </c>
      <c r="AJ75">
        <v>122.93923811519352</v>
      </c>
      <c r="AK75">
        <v>8.036199854889043</v>
      </c>
    </row>
    <row r="76" spans="1:37" x14ac:dyDescent="0.25">
      <c r="C76" s="3">
        <v>-46</v>
      </c>
      <c r="D76" s="3">
        <v>-33.1</v>
      </c>
      <c r="E76" s="3">
        <v>-28.5</v>
      </c>
      <c r="F76" s="3">
        <v>1405</v>
      </c>
      <c r="G76">
        <f t="shared" si="22"/>
        <v>-1405</v>
      </c>
      <c r="H76" s="3">
        <v>95.3</v>
      </c>
      <c r="I76" s="3">
        <v>2.95</v>
      </c>
      <c r="J76" s="3">
        <v>1.53</v>
      </c>
      <c r="K76" s="3">
        <v>0.13</v>
      </c>
      <c r="L76" s="3">
        <v>0.08</v>
      </c>
      <c r="M76">
        <f t="shared" si="23"/>
        <v>95.510122268991779</v>
      </c>
      <c r="N76">
        <f t="shared" si="24"/>
        <v>2.9565043094808581</v>
      </c>
      <c r="O76">
        <f t="shared" si="25"/>
        <v>1.5333734215273602</v>
      </c>
      <c r="P76">
        <f t="shared" si="26"/>
        <v>32.305084745762706</v>
      </c>
      <c r="Q76">
        <f t="shared" si="27"/>
        <v>1.9281045751633987</v>
      </c>
      <c r="R76">
        <f t="shared" si="28"/>
        <v>21.272321428571427</v>
      </c>
      <c r="S76">
        <f t="shared" si="29"/>
        <v>3.0465764742331924E-2</v>
      </c>
      <c r="T76">
        <f t="shared" si="42"/>
        <v>1.625</v>
      </c>
      <c r="U76">
        <f t="shared" si="30"/>
        <v>19.125</v>
      </c>
      <c r="V76" s="82">
        <f t="shared" si="31"/>
        <v>16.754840563056593</v>
      </c>
      <c r="W76">
        <f t="shared" si="32"/>
        <v>146.45268297410044</v>
      </c>
      <c r="X76">
        <f t="shared" si="33"/>
        <v>8.740917731978886</v>
      </c>
      <c r="Z76" s="3">
        <f t="shared" si="41"/>
        <v>-12.899999999999999</v>
      </c>
      <c r="AA76" s="3">
        <f t="shared" si="14"/>
        <v>-17.5</v>
      </c>
      <c r="AB76">
        <f t="shared" si="34"/>
        <v>-4.6000000000000014</v>
      </c>
      <c r="AC76">
        <f t="shared" si="35"/>
        <v>12.899999999999999</v>
      </c>
      <c r="AD76">
        <f t="shared" si="36"/>
        <v>17.5</v>
      </c>
      <c r="AE76">
        <f t="shared" si="37"/>
        <v>4.6000000000000014</v>
      </c>
      <c r="AG76">
        <f t="shared" si="39"/>
        <v>21.272321428571427</v>
      </c>
      <c r="AH76">
        <f t="shared" si="40"/>
        <v>9.1606665890112264</v>
      </c>
      <c r="AJ76">
        <v>146.45268297410044</v>
      </c>
      <c r="AK76">
        <v>8.740917731978886</v>
      </c>
    </row>
    <row r="77" spans="1:37" x14ac:dyDescent="0.25">
      <c r="C77" s="3">
        <v>-47.4</v>
      </c>
      <c r="D77" s="3">
        <v>-32.9</v>
      </c>
      <c r="E77" s="3">
        <v>-27.1</v>
      </c>
      <c r="F77" s="3">
        <v>1455</v>
      </c>
      <c r="G77">
        <f t="shared" si="22"/>
        <v>-1455</v>
      </c>
      <c r="H77" s="3">
        <v>89.66</v>
      </c>
      <c r="I77" s="3">
        <v>7.48</v>
      </c>
      <c r="J77" s="3">
        <v>2.61</v>
      </c>
      <c r="K77" s="3">
        <v>0.22</v>
      </c>
      <c r="L77" s="3">
        <v>0.02</v>
      </c>
      <c r="M77">
        <f t="shared" si="23"/>
        <v>89.884711779448622</v>
      </c>
      <c r="N77">
        <f t="shared" si="24"/>
        <v>7.4987468671679194</v>
      </c>
      <c r="O77">
        <f t="shared" si="25"/>
        <v>2.6165413533834587</v>
      </c>
      <c r="P77">
        <f t="shared" si="26"/>
        <v>11.98663101604278</v>
      </c>
      <c r="Q77">
        <f t="shared" si="27"/>
        <v>2.8659003831417627</v>
      </c>
      <c r="R77">
        <f t="shared" si="28"/>
        <v>8.8860257680872152</v>
      </c>
      <c r="S77">
        <f t="shared" si="29"/>
        <v>8.1066435461146641E-2</v>
      </c>
      <c r="T77">
        <f t="shared" si="42"/>
        <v>11</v>
      </c>
      <c r="U77">
        <f t="shared" si="30"/>
        <v>130.5</v>
      </c>
      <c r="V77" s="82">
        <f t="shared" si="31"/>
        <v>4.1825009293946058</v>
      </c>
      <c r="W77">
        <f t="shared" si="32"/>
        <v>235.18706540788062</v>
      </c>
      <c r="X77">
        <f t="shared" si="33"/>
        <v>56.231204577860687</v>
      </c>
      <c r="Z77" s="3">
        <f t="shared" si="41"/>
        <v>-14.5</v>
      </c>
      <c r="AA77" s="3">
        <f t="shared" si="14"/>
        <v>-20.299999999999997</v>
      </c>
      <c r="AB77">
        <f t="shared" si="34"/>
        <v>-5.7999999999999972</v>
      </c>
      <c r="AC77">
        <f t="shared" si="35"/>
        <v>14.5</v>
      </c>
      <c r="AD77">
        <f t="shared" si="36"/>
        <v>20.299999999999997</v>
      </c>
      <c r="AE77">
        <f t="shared" si="37"/>
        <v>5.7999999999999972</v>
      </c>
      <c r="AG77">
        <f t="shared" si="39"/>
        <v>8.8860257680872152</v>
      </c>
      <c r="AH77">
        <f t="shared" si="40"/>
        <v>6.1232078567477224</v>
      </c>
      <c r="AJ77">
        <v>235.18706540788062</v>
      </c>
      <c r="AK77">
        <v>56.231204577860687</v>
      </c>
    </row>
    <row r="78" spans="1:37" x14ac:dyDescent="0.25">
      <c r="C78" s="3">
        <v>-45.1</v>
      </c>
      <c r="D78" s="3">
        <v>-32.799999999999997</v>
      </c>
      <c r="E78" s="3">
        <v>-28.2</v>
      </c>
      <c r="F78" s="3">
        <v>1500</v>
      </c>
      <c r="G78">
        <f t="shared" si="22"/>
        <v>-1500</v>
      </c>
      <c r="H78" s="3">
        <v>80.87</v>
      </c>
      <c r="I78" s="3">
        <v>16.46</v>
      </c>
      <c r="J78" s="3">
        <v>2.52</v>
      </c>
      <c r="K78" s="3">
        <v>0.09</v>
      </c>
      <c r="L78" s="3">
        <v>0.05</v>
      </c>
      <c r="M78">
        <f t="shared" si="23"/>
        <v>80.991487230846261</v>
      </c>
      <c r="N78">
        <f t="shared" si="24"/>
        <v>16.484727090635953</v>
      </c>
      <c r="O78">
        <f t="shared" si="25"/>
        <v>2.5237856785177764</v>
      </c>
      <c r="P78">
        <f t="shared" si="26"/>
        <v>4.913122721749696</v>
      </c>
      <c r="Q78">
        <f t="shared" si="27"/>
        <v>6.5317460317460316</v>
      </c>
      <c r="R78">
        <f t="shared" si="28"/>
        <v>4.2608008429926238</v>
      </c>
      <c r="S78">
        <f t="shared" si="29"/>
        <v>0.19738577767118359</v>
      </c>
      <c r="T78">
        <f t="shared" si="42"/>
        <v>1.7999999999999998</v>
      </c>
      <c r="U78">
        <f t="shared" si="30"/>
        <v>50.4</v>
      </c>
      <c r="V78" s="82">
        <f t="shared" si="31"/>
        <v>0.75219132799570076</v>
      </c>
      <c r="W78">
        <f t="shared" si="32"/>
        <v>204.40515555506514</v>
      </c>
      <c r="X78">
        <f t="shared" si="33"/>
        <v>271.74622725274691</v>
      </c>
      <c r="Z78" s="3">
        <f t="shared" si="41"/>
        <v>-12.300000000000004</v>
      </c>
      <c r="AA78" s="3">
        <f t="shared" si="14"/>
        <v>-16.900000000000002</v>
      </c>
      <c r="AB78">
        <f t="shared" si="34"/>
        <v>-4.5999999999999979</v>
      </c>
      <c r="AC78">
        <f t="shared" si="35"/>
        <v>12.300000000000004</v>
      </c>
      <c r="AD78">
        <f t="shared" si="36"/>
        <v>16.900000000000002</v>
      </c>
      <c r="AE78">
        <f t="shared" si="37"/>
        <v>4.5999999999999979</v>
      </c>
      <c r="AG78">
        <f t="shared" si="39"/>
        <v>4.2608008429926238</v>
      </c>
      <c r="AH78">
        <f t="shared" si="40"/>
        <v>3.6081339855558059</v>
      </c>
      <c r="AJ78">
        <v>204.40515555506514</v>
      </c>
      <c r="AK78">
        <v>271.74622725274691</v>
      </c>
    </row>
    <row r="79" spans="1:37" x14ac:dyDescent="0.25">
      <c r="A79">
        <f>AVERAGE(R73:R81)</f>
        <v>9.6954037682945451</v>
      </c>
      <c r="C79" s="3">
        <v>-43.5</v>
      </c>
      <c r="D79" s="3">
        <v>-33.6</v>
      </c>
      <c r="E79" s="3">
        <v>-28.9</v>
      </c>
      <c r="F79" s="3">
        <v>1555</v>
      </c>
      <c r="G79">
        <f t="shared" si="22"/>
        <v>-1555</v>
      </c>
      <c r="H79" s="3">
        <v>80.040000000000006</v>
      </c>
      <c r="I79" s="3">
        <v>16.55</v>
      </c>
      <c r="J79" s="3">
        <v>3.2</v>
      </c>
      <c r="K79" s="3">
        <v>0.13</v>
      </c>
      <c r="L79" s="3">
        <v>0.08</v>
      </c>
      <c r="M79">
        <f t="shared" si="23"/>
        <v>80.208437719210352</v>
      </c>
      <c r="N79">
        <f t="shared" si="24"/>
        <v>16.584828139092092</v>
      </c>
      <c r="O79">
        <f t="shared" si="25"/>
        <v>3.2067341416975648</v>
      </c>
      <c r="P79">
        <f t="shared" si="26"/>
        <v>4.8362537764350453</v>
      </c>
      <c r="Q79">
        <f t="shared" si="27"/>
        <v>5.171875</v>
      </c>
      <c r="R79">
        <f t="shared" si="28"/>
        <v>4.0526582278481014</v>
      </c>
      <c r="S79">
        <f t="shared" si="29"/>
        <v>0.19882268140317155</v>
      </c>
      <c r="T79">
        <f t="shared" si="42"/>
        <v>1.625</v>
      </c>
      <c r="U79">
        <f t="shared" si="30"/>
        <v>40</v>
      </c>
      <c r="V79" s="82">
        <f t="shared" si="31"/>
        <v>0.93510647036810546</v>
      </c>
      <c r="W79">
        <f t="shared" si="32"/>
        <v>257.20713568641457</v>
      </c>
      <c r="X79">
        <f t="shared" si="33"/>
        <v>275.05652440322086</v>
      </c>
      <c r="Z79" s="3">
        <f t="shared" si="41"/>
        <v>-9.8999999999999986</v>
      </c>
      <c r="AA79" s="3">
        <f t="shared" si="14"/>
        <v>-14.600000000000001</v>
      </c>
      <c r="AB79">
        <f t="shared" si="34"/>
        <v>-4.7000000000000028</v>
      </c>
      <c r="AC79">
        <f t="shared" si="35"/>
        <v>9.8999999999999986</v>
      </c>
      <c r="AD79">
        <f t="shared" si="36"/>
        <v>14.600000000000001</v>
      </c>
      <c r="AE79">
        <f t="shared" si="37"/>
        <v>4.7000000000000028</v>
      </c>
      <c r="AG79">
        <f t="shared" si="39"/>
        <v>4.0526582278481023</v>
      </c>
      <c r="AH79">
        <f t="shared" si="40"/>
        <v>3.4652848174048465</v>
      </c>
      <c r="AJ79">
        <v>257.20713568641457</v>
      </c>
      <c r="AK79">
        <v>275.05652440322086</v>
      </c>
    </row>
    <row r="80" spans="1:37" x14ac:dyDescent="0.25">
      <c r="A80">
        <f>AVERAGE(R82:R86)</f>
        <v>8.841447146608747</v>
      </c>
      <c r="C80" s="3">
        <v>-40.200000000000003</v>
      </c>
      <c r="D80" s="3">
        <v>-34.700000000000003</v>
      </c>
      <c r="E80" s="3">
        <v>-29.2</v>
      </c>
      <c r="F80" s="3">
        <v>1600</v>
      </c>
      <c r="G80">
        <f t="shared" si="22"/>
        <v>-1600</v>
      </c>
      <c r="H80" s="3">
        <v>84.25</v>
      </c>
      <c r="I80" s="3">
        <v>12.34</v>
      </c>
      <c r="J80" s="3">
        <v>3.13</v>
      </c>
      <c r="K80" s="3">
        <v>0.16</v>
      </c>
      <c r="L80" s="3">
        <v>0.11</v>
      </c>
      <c r="M80">
        <f t="shared" si="23"/>
        <v>84.486562374649012</v>
      </c>
      <c r="N80">
        <f t="shared" si="24"/>
        <v>12.374649017248295</v>
      </c>
      <c r="O80">
        <f t="shared" si="25"/>
        <v>3.1387886081026877</v>
      </c>
      <c r="P80">
        <f t="shared" si="26"/>
        <v>6.8273905996758506</v>
      </c>
      <c r="Q80">
        <f t="shared" si="27"/>
        <v>3.9424920127795526</v>
      </c>
      <c r="R80">
        <f t="shared" si="28"/>
        <v>5.4460245636716227</v>
      </c>
      <c r="S80">
        <f t="shared" si="29"/>
        <v>0.14122224765392538</v>
      </c>
      <c r="T80">
        <f t="shared" si="42"/>
        <v>1.4545454545454546</v>
      </c>
      <c r="U80">
        <f t="shared" si="30"/>
        <v>28.454545454545453</v>
      </c>
      <c r="V80" s="82">
        <f t="shared" si="31"/>
        <v>1.7317449414088666</v>
      </c>
      <c r="W80">
        <f t="shared" si="32"/>
        <v>265.18545951930548</v>
      </c>
      <c r="X80">
        <f t="shared" si="33"/>
        <v>153.13193830008419</v>
      </c>
      <c r="Z80" s="3">
        <f t="shared" si="41"/>
        <v>-5.5</v>
      </c>
      <c r="AA80" s="3">
        <f t="shared" si="14"/>
        <v>-11.000000000000004</v>
      </c>
      <c r="AB80">
        <f t="shared" si="34"/>
        <v>-5.5000000000000036</v>
      </c>
      <c r="AC80">
        <f t="shared" si="35"/>
        <v>5.5</v>
      </c>
      <c r="AD80">
        <f t="shared" si="36"/>
        <v>11.000000000000004</v>
      </c>
      <c r="AE80">
        <f t="shared" si="37"/>
        <v>5.5000000000000036</v>
      </c>
      <c r="AG80">
        <f t="shared" si="39"/>
        <v>5.4460245636716218</v>
      </c>
      <c r="AH80">
        <f t="shared" si="40"/>
        <v>4.3672476476271864</v>
      </c>
      <c r="AJ80">
        <v>265.18545951930548</v>
      </c>
      <c r="AK80">
        <v>153.13193830008419</v>
      </c>
    </row>
    <row r="81" spans="1:37" x14ac:dyDescent="0.25">
      <c r="C81" s="3">
        <v>-44.2</v>
      </c>
      <c r="D81" s="3">
        <v>-35.700000000000003</v>
      </c>
      <c r="E81" s="3">
        <v>-32.299999999999997</v>
      </c>
      <c r="F81" s="3">
        <v>1650</v>
      </c>
      <c r="G81">
        <f t="shared" si="22"/>
        <v>-1650</v>
      </c>
      <c r="H81" s="3">
        <v>88.52</v>
      </c>
      <c r="I81" s="3">
        <v>9.93</v>
      </c>
      <c r="J81" s="3">
        <v>1.47</v>
      </c>
      <c r="K81" s="3">
        <v>0.04</v>
      </c>
      <c r="L81" s="3">
        <v>0.03</v>
      </c>
      <c r="M81">
        <f t="shared" si="23"/>
        <v>88.590872698158535</v>
      </c>
      <c r="N81">
        <f t="shared" si="24"/>
        <v>9.937950360288232</v>
      </c>
      <c r="O81">
        <f t="shared" si="25"/>
        <v>1.4711769415532427</v>
      </c>
      <c r="P81">
        <f t="shared" si="26"/>
        <v>8.9144008056394757</v>
      </c>
      <c r="Q81">
        <f t="shared" si="27"/>
        <v>6.7551020408163263</v>
      </c>
      <c r="R81">
        <f t="shared" si="28"/>
        <v>7.7649122807017541</v>
      </c>
      <c r="S81">
        <f t="shared" si="29"/>
        <v>0.11034559395488389</v>
      </c>
      <c r="T81">
        <f t="shared" si="42"/>
        <v>1.3333333333333335</v>
      </c>
      <c r="U81">
        <f t="shared" si="30"/>
        <v>49</v>
      </c>
      <c r="V81" s="82">
        <f t="shared" si="31"/>
        <v>1.3196544999285023</v>
      </c>
      <c r="W81">
        <f t="shared" si="32"/>
        <v>130.33284914560954</v>
      </c>
      <c r="X81">
        <f t="shared" si="33"/>
        <v>98.762857363552996</v>
      </c>
      <c r="Z81" s="3">
        <f t="shared" si="41"/>
        <v>-8.5</v>
      </c>
      <c r="AA81" s="3">
        <f t="shared" si="14"/>
        <v>-11.900000000000006</v>
      </c>
      <c r="AB81">
        <f t="shared" si="34"/>
        <v>-3.4000000000000057</v>
      </c>
      <c r="AC81">
        <f t="shared" si="35"/>
        <v>8.5</v>
      </c>
      <c r="AD81">
        <f t="shared" si="36"/>
        <v>11.900000000000006</v>
      </c>
      <c r="AE81">
        <f t="shared" si="37"/>
        <v>3.4000000000000057</v>
      </c>
      <c r="AG81">
        <f t="shared" si="39"/>
        <v>7.7649122807017541</v>
      </c>
      <c r="AH81">
        <f t="shared" si="40"/>
        <v>5.6158203027496985</v>
      </c>
      <c r="AJ81">
        <v>130.33284914560954</v>
      </c>
      <c r="AK81">
        <v>98.762857363552996</v>
      </c>
    </row>
    <row r="82" spans="1:37" x14ac:dyDescent="0.25">
      <c r="C82" s="3">
        <v>-42.7</v>
      </c>
      <c r="D82" s="3">
        <v>-35.5</v>
      </c>
      <c r="E82" s="3">
        <v>-32.700000000000003</v>
      </c>
      <c r="F82" s="3">
        <v>1705</v>
      </c>
      <c r="G82">
        <f t="shared" si="22"/>
        <v>-1705</v>
      </c>
      <c r="H82" s="3">
        <v>86.09</v>
      </c>
      <c r="I82" s="3">
        <v>8.82</v>
      </c>
      <c r="J82" s="3">
        <v>4.5</v>
      </c>
      <c r="K82" s="3">
        <v>0.08</v>
      </c>
      <c r="L82" s="3">
        <v>0.34</v>
      </c>
      <c r="M82">
        <f t="shared" si="23"/>
        <v>86.600945578915599</v>
      </c>
      <c r="N82">
        <f t="shared" si="24"/>
        <v>8.8723468463937234</v>
      </c>
      <c r="O82">
        <f t="shared" si="25"/>
        <v>4.5267075746906755</v>
      </c>
      <c r="P82">
        <f t="shared" si="26"/>
        <v>9.7607709750566887</v>
      </c>
      <c r="Q82">
        <f t="shared" si="27"/>
        <v>1.96</v>
      </c>
      <c r="R82">
        <f t="shared" si="28"/>
        <v>6.463213213213213</v>
      </c>
      <c r="S82">
        <f t="shared" si="29"/>
        <v>9.7361739706369355E-2</v>
      </c>
      <c r="T82">
        <f t="shared" si="42"/>
        <v>0.23529411764705882</v>
      </c>
      <c r="U82">
        <f t="shared" si="30"/>
        <v>13.235294117647058</v>
      </c>
      <c r="V82" s="82">
        <f t="shared" si="31"/>
        <v>4.9799851913554543</v>
      </c>
      <c r="W82">
        <f t="shared" si="32"/>
        <v>392.0171563274522</v>
      </c>
      <c r="X82">
        <f t="shared" si="33"/>
        <v>78.718538562712652</v>
      </c>
      <c r="Z82" s="3">
        <f t="shared" si="41"/>
        <v>-7.2000000000000028</v>
      </c>
      <c r="AA82" s="3">
        <f t="shared" si="14"/>
        <v>-10</v>
      </c>
      <c r="AB82">
        <f t="shared" si="34"/>
        <v>-2.7999999999999972</v>
      </c>
      <c r="AC82">
        <f t="shared" si="35"/>
        <v>7.2000000000000028</v>
      </c>
      <c r="AD82">
        <f t="shared" si="36"/>
        <v>10</v>
      </c>
      <c r="AE82">
        <f t="shared" si="37"/>
        <v>2.7999999999999972</v>
      </c>
      <c r="AG82">
        <f t="shared" si="39"/>
        <v>6.463213213213213</v>
      </c>
      <c r="AH82">
        <f t="shared" si="40"/>
        <v>4.9507145781277098</v>
      </c>
      <c r="AJ82">
        <v>392.0171563274522</v>
      </c>
      <c r="AK82">
        <v>78.718538562712652</v>
      </c>
    </row>
    <row r="83" spans="1:37" x14ac:dyDescent="0.25">
      <c r="C83" s="3">
        <v>-40.9</v>
      </c>
      <c r="D83" s="3">
        <v>-40</v>
      </c>
      <c r="E83" s="3">
        <v>-38.9</v>
      </c>
      <c r="F83" s="3">
        <v>1755</v>
      </c>
      <c r="G83">
        <f t="shared" si="22"/>
        <v>-1755</v>
      </c>
      <c r="H83" s="3">
        <v>89.03</v>
      </c>
      <c r="I83" s="3">
        <v>9.3000000000000007</v>
      </c>
      <c r="J83" s="3">
        <v>1.63</v>
      </c>
      <c r="K83" s="3">
        <v>0.03</v>
      </c>
      <c r="L83" s="3">
        <v>0.01</v>
      </c>
      <c r="M83">
        <f t="shared" si="23"/>
        <v>89.065626250500202</v>
      </c>
      <c r="N83">
        <f t="shared" si="24"/>
        <v>9.3037214885954391</v>
      </c>
      <c r="O83">
        <f t="shared" si="25"/>
        <v>1.6306522609043619</v>
      </c>
      <c r="P83">
        <f t="shared" si="26"/>
        <v>9.5731182795698917</v>
      </c>
      <c r="Q83">
        <f t="shared" si="27"/>
        <v>5.7055214723926388</v>
      </c>
      <c r="R83">
        <f t="shared" si="28"/>
        <v>8.1454711802378785</v>
      </c>
      <c r="S83">
        <f t="shared" si="29"/>
        <v>0.10258107213765719</v>
      </c>
      <c r="T83">
        <f t="shared" si="42"/>
        <v>3</v>
      </c>
      <c r="U83">
        <f t="shared" si="30"/>
        <v>163</v>
      </c>
      <c r="V83" s="82">
        <f t="shared" si="31"/>
        <v>1.6778691178170884</v>
      </c>
      <c r="W83">
        <f t="shared" si="32"/>
        <v>145.23506481424104</v>
      </c>
      <c r="X83">
        <f t="shared" si="33"/>
        <v>86.55923353735254</v>
      </c>
      <c r="Z83" s="3">
        <f t="shared" si="41"/>
        <v>-0.89999999999999858</v>
      </c>
      <c r="AA83" s="3">
        <f t="shared" si="14"/>
        <v>-2</v>
      </c>
      <c r="AB83">
        <f t="shared" si="34"/>
        <v>-1.1000000000000014</v>
      </c>
      <c r="AC83">
        <f t="shared" si="35"/>
        <v>0.89999999999999858</v>
      </c>
      <c r="AD83">
        <f t="shared" si="36"/>
        <v>2</v>
      </c>
      <c r="AE83">
        <f t="shared" si="37"/>
        <v>1.1000000000000014</v>
      </c>
      <c r="AG83">
        <f t="shared" si="39"/>
        <v>8.1454711802378768</v>
      </c>
      <c r="AH83">
        <f t="shared" si="40"/>
        <v>5.7944657041996042</v>
      </c>
      <c r="AJ83">
        <v>145.23506481424104</v>
      </c>
      <c r="AK83">
        <v>86.55923353735254</v>
      </c>
    </row>
    <row r="84" spans="1:37" x14ac:dyDescent="0.25">
      <c r="C84" s="3">
        <v>-39.200000000000003</v>
      </c>
      <c r="D84" s="3">
        <v>-40.200000000000003</v>
      </c>
      <c r="E84" s="3">
        <v>-39.5</v>
      </c>
      <c r="F84" s="3">
        <v>1805</v>
      </c>
      <c r="G84">
        <f t="shared" si="22"/>
        <v>-1805</v>
      </c>
      <c r="H84" s="3">
        <v>93.92</v>
      </c>
      <c r="I84" s="3">
        <v>5.31</v>
      </c>
      <c r="J84" s="3">
        <v>0.75</v>
      </c>
      <c r="K84" s="3">
        <v>0.01</v>
      </c>
      <c r="L84" s="3">
        <v>0.01</v>
      </c>
      <c r="M84">
        <f t="shared" si="23"/>
        <v>93.938787757551509</v>
      </c>
      <c r="N84">
        <f t="shared" si="24"/>
        <v>5.3110622124424882</v>
      </c>
      <c r="O84">
        <f t="shared" si="25"/>
        <v>0.75015003000600122</v>
      </c>
      <c r="P84">
        <f t="shared" si="26"/>
        <v>17.687382297551792</v>
      </c>
      <c r="Q84">
        <f t="shared" si="27"/>
        <v>7.0799999999999992</v>
      </c>
      <c r="R84">
        <f t="shared" si="28"/>
        <v>15.4983498349835</v>
      </c>
      <c r="S84">
        <f t="shared" si="29"/>
        <v>5.6089574310763703E-2</v>
      </c>
      <c r="T84">
        <f t="shared" si="42"/>
        <v>1</v>
      </c>
      <c r="U84">
        <f t="shared" si="30"/>
        <v>75</v>
      </c>
      <c r="V84" s="82">
        <f t="shared" si="31"/>
        <v>2.4982178386372587</v>
      </c>
      <c r="W84">
        <f t="shared" si="32"/>
        <v>70.46818445505464</v>
      </c>
      <c r="X84">
        <f t="shared" si="33"/>
        <v>28.207381824434499</v>
      </c>
      <c r="Z84" s="3">
        <f t="shared" si="41"/>
        <v>1</v>
      </c>
      <c r="AA84" s="3">
        <f t="shared" si="14"/>
        <v>0.29999999999999716</v>
      </c>
      <c r="AB84">
        <f t="shared" si="34"/>
        <v>-0.70000000000000284</v>
      </c>
      <c r="AC84">
        <f t="shared" si="35"/>
        <v>-1</v>
      </c>
      <c r="AD84">
        <f t="shared" si="36"/>
        <v>-0.29999999999999716</v>
      </c>
      <c r="AE84">
        <f t="shared" si="37"/>
        <v>0.70000000000000284</v>
      </c>
      <c r="AG84">
        <f t="shared" si="39"/>
        <v>15.4983498349835</v>
      </c>
      <c r="AH84">
        <f t="shared" si="40"/>
        <v>8.1922567881977812</v>
      </c>
      <c r="AJ84">
        <v>70.46818445505464</v>
      </c>
      <c r="AK84">
        <v>28.207381824434499</v>
      </c>
    </row>
    <row r="85" spans="1:37" x14ac:dyDescent="0.25">
      <c r="C85" s="3">
        <v>-38.9</v>
      </c>
      <c r="D85" s="3">
        <v>-40.5</v>
      </c>
      <c r="E85" s="3">
        <v>-40.200000000000003</v>
      </c>
      <c r="F85" s="3">
        <v>1905</v>
      </c>
      <c r="G85">
        <f t="shared" si="22"/>
        <v>-1905</v>
      </c>
      <c r="H85" s="3">
        <v>84.32</v>
      </c>
      <c r="I85" s="3">
        <v>14.36</v>
      </c>
      <c r="J85" s="3">
        <v>1.29</v>
      </c>
      <c r="K85" s="3">
        <v>0.01</v>
      </c>
      <c r="L85" s="3">
        <v>0.02</v>
      </c>
      <c r="M85">
        <f t="shared" si="23"/>
        <v>84.345303591077325</v>
      </c>
      <c r="N85">
        <f t="shared" si="24"/>
        <v>14.364309292787837</v>
      </c>
      <c r="O85">
        <f t="shared" si="25"/>
        <v>1.2903871161348404</v>
      </c>
      <c r="P85">
        <f t="shared" si="26"/>
        <v>5.8718662952646241</v>
      </c>
      <c r="Q85">
        <f t="shared" si="27"/>
        <v>11.131782945736433</v>
      </c>
      <c r="R85">
        <f t="shared" si="28"/>
        <v>5.3878594249201281</v>
      </c>
      <c r="S85">
        <f t="shared" si="29"/>
        <v>0.16773741385352178</v>
      </c>
      <c r="T85">
        <f t="shared" si="42"/>
        <v>0.5</v>
      </c>
      <c r="U85">
        <f t="shared" si="30"/>
        <v>64.5</v>
      </c>
      <c r="V85" s="82">
        <f t="shared" si="31"/>
        <v>0.52748659616235127</v>
      </c>
      <c r="W85">
        <f t="shared" si="32"/>
        <v>108.83809306040787</v>
      </c>
      <c r="X85">
        <f t="shared" si="33"/>
        <v>206.333381458871</v>
      </c>
      <c r="Z85" s="3">
        <f t="shared" si="41"/>
        <v>1.6000000000000014</v>
      </c>
      <c r="AA85" s="3">
        <f t="shared" si="14"/>
        <v>1.3000000000000043</v>
      </c>
      <c r="AB85">
        <f t="shared" si="34"/>
        <v>-0.29999999999999716</v>
      </c>
      <c r="AC85">
        <f t="shared" si="35"/>
        <v>-1.6000000000000014</v>
      </c>
      <c r="AD85">
        <f t="shared" si="36"/>
        <v>-1.3000000000000043</v>
      </c>
      <c r="AE85">
        <f t="shared" si="37"/>
        <v>0.29999999999999716</v>
      </c>
      <c r="AG85">
        <f t="shared" si="39"/>
        <v>5.3878594249201273</v>
      </c>
      <c r="AH85">
        <f t="shared" si="40"/>
        <v>4.3320558121816601</v>
      </c>
      <c r="AJ85">
        <v>108.83809306040787</v>
      </c>
      <c r="AK85">
        <v>206.333381458871</v>
      </c>
    </row>
    <row r="86" spans="1:37" s="2" customFormat="1" x14ac:dyDescent="0.25">
      <c r="C86" s="4">
        <v>-39.6</v>
      </c>
      <c r="D86" s="4">
        <v>-40.200000000000003</v>
      </c>
      <c r="E86" s="4">
        <v>-39.9</v>
      </c>
      <c r="F86" s="2">
        <v>1955</v>
      </c>
      <c r="G86">
        <f t="shared" si="22"/>
        <v>-1955</v>
      </c>
      <c r="H86" s="2">
        <v>89.65</v>
      </c>
      <c r="I86" s="2">
        <v>9.14</v>
      </c>
      <c r="J86" s="2">
        <v>1.1499999999999999</v>
      </c>
      <c r="K86" s="2">
        <v>0.02</v>
      </c>
      <c r="L86" s="2">
        <v>0.03</v>
      </c>
      <c r="M86">
        <f t="shared" si="23"/>
        <v>89.703822293376021</v>
      </c>
      <c r="N86">
        <f t="shared" si="24"/>
        <v>9.1454872923754245</v>
      </c>
      <c r="O86">
        <f t="shared" si="25"/>
        <v>1.1506904142485488</v>
      </c>
      <c r="P86" s="2">
        <f t="shared" si="26"/>
        <v>9.8085339168490151</v>
      </c>
      <c r="Q86" s="2">
        <f t="shared" si="27"/>
        <v>7.9478260869565229</v>
      </c>
      <c r="R86" s="2">
        <f t="shared" si="28"/>
        <v>8.7123420796890176</v>
      </c>
      <c r="S86" s="2">
        <f t="shared" si="29"/>
        <v>0.10066079295154184</v>
      </c>
      <c r="T86" s="2">
        <f t="shared" si="42"/>
        <v>0.66666666666666674</v>
      </c>
      <c r="U86" s="2">
        <f t="shared" si="30"/>
        <v>38.333333333333329</v>
      </c>
      <c r="V86" s="82">
        <f t="shared" si="31"/>
        <v>1.2341153177654667</v>
      </c>
      <c r="W86">
        <f t="shared" si="32"/>
        <v>103.22132843444307</v>
      </c>
      <c r="X86">
        <f t="shared" si="33"/>
        <v>83.639937815000366</v>
      </c>
      <c r="Z86" s="4">
        <f t="shared" si="41"/>
        <v>0.60000000000000142</v>
      </c>
      <c r="AA86" s="4">
        <f t="shared" si="14"/>
        <v>0.29999999999999716</v>
      </c>
      <c r="AB86" s="2">
        <f t="shared" si="34"/>
        <v>-0.30000000000000426</v>
      </c>
      <c r="AC86" s="2">
        <f t="shared" si="35"/>
        <v>-0.60000000000000142</v>
      </c>
      <c r="AD86" s="2">
        <f t="shared" si="36"/>
        <v>-0.29999999999999716</v>
      </c>
      <c r="AE86" s="2">
        <f t="shared" si="37"/>
        <v>0.30000000000000426</v>
      </c>
      <c r="AG86">
        <f t="shared" si="39"/>
        <v>8.7123420796890194</v>
      </c>
      <c r="AH86">
        <f t="shared" si="40"/>
        <v>6.0482781334169031</v>
      </c>
      <c r="AJ86" s="2">
        <v>103.22132843444307</v>
      </c>
      <c r="AK86" s="2">
        <v>83.639937815000366</v>
      </c>
    </row>
    <row r="87" spans="1:37" x14ac:dyDescent="0.25">
      <c r="A87" t="s">
        <v>162</v>
      </c>
      <c r="C87" s="3">
        <v>-41.7</v>
      </c>
      <c r="D87" s="3">
        <v>-34.200000000000003</v>
      </c>
      <c r="E87" s="3">
        <v>-29.5</v>
      </c>
      <c r="F87" s="3">
        <v>600</v>
      </c>
      <c r="G87">
        <f t="shared" si="22"/>
        <v>-600</v>
      </c>
      <c r="H87" s="3">
        <v>43.56</v>
      </c>
      <c r="I87" s="3">
        <v>13.87</v>
      </c>
      <c r="J87" s="3">
        <v>16.91</v>
      </c>
      <c r="K87" s="3">
        <v>6.92</v>
      </c>
      <c r="L87" s="3">
        <v>9.8000000000000007</v>
      </c>
      <c r="M87">
        <f t="shared" si="23"/>
        <v>58.595641646489099</v>
      </c>
      <c r="N87">
        <f t="shared" si="24"/>
        <v>18.657519504977131</v>
      </c>
      <c r="O87">
        <f t="shared" si="25"/>
        <v>22.746838848533763</v>
      </c>
      <c r="P87">
        <f t="shared" si="26"/>
        <v>3.1405912040374915</v>
      </c>
      <c r="Q87">
        <f t="shared" si="27"/>
        <v>0.82022471910112349</v>
      </c>
      <c r="R87">
        <f t="shared" si="28"/>
        <v>1.4152046783625731</v>
      </c>
      <c r="S87">
        <f t="shared" si="29"/>
        <v>0.22936993550520918</v>
      </c>
      <c r="T87">
        <f t="shared" si="42"/>
        <v>0.70612244897959175</v>
      </c>
      <c r="U87">
        <f t="shared" si="30"/>
        <v>1.7255102040816326</v>
      </c>
      <c r="V87" s="82">
        <f t="shared" si="31"/>
        <v>3.8289399610868045</v>
      </c>
      <c r="W87">
        <f t="shared" si="32"/>
        <v>1332.8656177591211</v>
      </c>
      <c r="X87">
        <f t="shared" si="33"/>
        <v>348.10303407860209</v>
      </c>
      <c r="Z87" s="3">
        <f t="shared" si="41"/>
        <v>-7.5</v>
      </c>
      <c r="AA87" s="3">
        <f t="shared" si="14"/>
        <v>-12.200000000000003</v>
      </c>
      <c r="AB87">
        <f t="shared" si="34"/>
        <v>-4.7000000000000028</v>
      </c>
      <c r="AC87">
        <f t="shared" si="35"/>
        <v>7.5</v>
      </c>
      <c r="AD87">
        <f t="shared" si="36"/>
        <v>12.200000000000003</v>
      </c>
      <c r="AE87">
        <f t="shared" si="37"/>
        <v>4.7000000000000028</v>
      </c>
      <c r="AG87">
        <f t="shared" si="39"/>
        <v>1.4152046783625731</v>
      </c>
      <c r="AH87">
        <f t="shared" si="40"/>
        <v>1.3724109510225664</v>
      </c>
      <c r="AJ87">
        <v>1332.8656177591211</v>
      </c>
      <c r="AK87">
        <v>348.10303407860209</v>
      </c>
    </row>
    <row r="88" spans="1:37" x14ac:dyDescent="0.25">
      <c r="C88" s="3">
        <v>-41.9</v>
      </c>
      <c r="D88" s="3">
        <v>-34.200000000000003</v>
      </c>
      <c r="E88" s="3">
        <v>-30</v>
      </c>
      <c r="F88" s="3">
        <v>600</v>
      </c>
      <c r="G88">
        <f t="shared" si="22"/>
        <v>-600</v>
      </c>
      <c r="H88" s="3">
        <v>12.69</v>
      </c>
      <c r="I88" s="3">
        <v>24.63</v>
      </c>
      <c r="J88" s="3">
        <v>27.73</v>
      </c>
      <c r="K88" s="3">
        <v>10.52</v>
      </c>
      <c r="L88" s="3">
        <v>14.53</v>
      </c>
      <c r="M88">
        <f t="shared" si="23"/>
        <v>19.508070714834744</v>
      </c>
      <c r="N88">
        <f t="shared" si="24"/>
        <v>37.863182167563416</v>
      </c>
      <c r="O88">
        <f t="shared" si="25"/>
        <v>42.628747117601847</v>
      </c>
      <c r="P88">
        <f t="shared" si="26"/>
        <v>0.51522533495736911</v>
      </c>
      <c r="Q88">
        <f t="shared" si="27"/>
        <v>0.88820771727371073</v>
      </c>
      <c r="R88">
        <f t="shared" si="28"/>
        <v>0.2423605805958747</v>
      </c>
      <c r="S88">
        <f t="shared" si="29"/>
        <v>0.60935180603661554</v>
      </c>
      <c r="T88">
        <f t="shared" si="42"/>
        <v>0.72401927047487957</v>
      </c>
      <c r="U88">
        <f t="shared" si="30"/>
        <v>1.9084652443220924</v>
      </c>
      <c r="V88" s="82">
        <f t="shared" si="31"/>
        <v>0.5800730222642243</v>
      </c>
      <c r="W88">
        <f t="shared" si="32"/>
        <v>831.60461325498466</v>
      </c>
      <c r="X88">
        <f t="shared" si="33"/>
        <v>1433.6205638540923</v>
      </c>
      <c r="Z88" s="3">
        <f t="shared" si="41"/>
        <v>-7.6999999999999957</v>
      </c>
      <c r="AA88" s="3">
        <f t="shared" si="14"/>
        <v>-11.899999999999999</v>
      </c>
      <c r="AB88">
        <f t="shared" si="34"/>
        <v>-4.2000000000000028</v>
      </c>
      <c r="AC88">
        <f t="shared" si="35"/>
        <v>7.6999999999999957</v>
      </c>
      <c r="AD88">
        <f t="shared" si="36"/>
        <v>11.899999999999999</v>
      </c>
      <c r="AE88">
        <f t="shared" si="37"/>
        <v>4.2000000000000028</v>
      </c>
      <c r="AG88">
        <f t="shared" si="39"/>
        <v>0.2423605805958747</v>
      </c>
      <c r="AH88">
        <f t="shared" si="40"/>
        <v>0.24902512079636008</v>
      </c>
      <c r="AJ88">
        <v>831.60461325498466</v>
      </c>
      <c r="AK88">
        <v>1433.6205638540923</v>
      </c>
    </row>
    <row r="89" spans="1:37" x14ac:dyDescent="0.25">
      <c r="C89" s="3">
        <v>-42.5</v>
      </c>
      <c r="D89" s="3">
        <v>-34.5</v>
      </c>
      <c r="E89" s="3">
        <v>-30.7</v>
      </c>
      <c r="F89" s="3">
        <v>700</v>
      </c>
      <c r="G89">
        <f t="shared" si="22"/>
        <v>-700</v>
      </c>
      <c r="H89" s="3">
        <v>9.8800000000000008</v>
      </c>
      <c r="I89" s="3">
        <v>25.14</v>
      </c>
      <c r="J89" s="3">
        <v>30.71</v>
      </c>
      <c r="K89" s="3">
        <v>11.37</v>
      </c>
      <c r="L89" s="3">
        <v>15.26</v>
      </c>
      <c r="M89">
        <f t="shared" si="23"/>
        <v>15.031188194127491</v>
      </c>
      <c r="N89">
        <f t="shared" si="24"/>
        <v>38.247375627567315</v>
      </c>
      <c r="O89">
        <f t="shared" si="25"/>
        <v>46.721436178305183</v>
      </c>
      <c r="P89">
        <f t="shared" si="26"/>
        <v>0.39299920445505171</v>
      </c>
      <c r="Q89">
        <f t="shared" si="27"/>
        <v>0.81862585477043304</v>
      </c>
      <c r="R89">
        <f t="shared" si="28"/>
        <v>0.17690241718889885</v>
      </c>
      <c r="S89">
        <f t="shared" si="29"/>
        <v>0.61936437546193635</v>
      </c>
      <c r="T89">
        <f t="shared" si="42"/>
        <v>0.74508519003931839</v>
      </c>
      <c r="U89">
        <f t="shared" si="30"/>
        <v>2.0124508519003932</v>
      </c>
      <c r="V89" s="82">
        <f t="shared" si="31"/>
        <v>0.48007182055746367</v>
      </c>
      <c r="W89">
        <f t="shared" si="32"/>
        <v>702.27869989602186</v>
      </c>
      <c r="X89">
        <f t="shared" si="33"/>
        <v>1462.8617423962303</v>
      </c>
      <c r="Z89" s="3">
        <f t="shared" si="41"/>
        <v>-8</v>
      </c>
      <c r="AA89" s="3">
        <f t="shared" si="14"/>
        <v>-11.8</v>
      </c>
      <c r="AB89">
        <f t="shared" si="34"/>
        <v>-3.8000000000000007</v>
      </c>
      <c r="AC89">
        <f t="shared" si="35"/>
        <v>8</v>
      </c>
      <c r="AD89">
        <f t="shared" si="36"/>
        <v>11.8</v>
      </c>
      <c r="AE89">
        <f t="shared" si="37"/>
        <v>3.8000000000000007</v>
      </c>
      <c r="AG89">
        <f t="shared" si="39"/>
        <v>0.17690241718889888</v>
      </c>
      <c r="AH89">
        <f t="shared" si="40"/>
        <v>0.18236075524583217</v>
      </c>
      <c r="AJ89">
        <v>702.27869989602186</v>
      </c>
      <c r="AK89">
        <v>1462.8617423962303</v>
      </c>
    </row>
    <row r="90" spans="1:37" x14ac:dyDescent="0.25">
      <c r="C90" s="3">
        <v>-44</v>
      </c>
      <c r="D90" s="3">
        <v>-34.799999999999997</v>
      </c>
      <c r="E90" s="3">
        <v>-30.5</v>
      </c>
      <c r="F90" s="3">
        <v>800</v>
      </c>
      <c r="G90">
        <f t="shared" si="22"/>
        <v>-800</v>
      </c>
      <c r="H90" s="3">
        <v>32.49</v>
      </c>
      <c r="I90" s="3">
        <v>24.1</v>
      </c>
      <c r="J90" s="3">
        <v>23.95</v>
      </c>
      <c r="K90" s="3">
        <v>7.34</v>
      </c>
      <c r="L90" s="3">
        <v>8.5500000000000007</v>
      </c>
      <c r="M90">
        <f t="shared" si="23"/>
        <v>40.340203625527685</v>
      </c>
      <c r="N90">
        <f t="shared" si="24"/>
        <v>29.923019617581325</v>
      </c>
      <c r="O90">
        <f t="shared" si="25"/>
        <v>29.736776756890983</v>
      </c>
      <c r="P90">
        <f t="shared" si="26"/>
        <v>1.3481327800829876</v>
      </c>
      <c r="Q90">
        <f t="shared" si="27"/>
        <v>1.0062630480167016</v>
      </c>
      <c r="R90">
        <f t="shared" si="28"/>
        <v>0.67617065556711764</v>
      </c>
      <c r="S90">
        <f t="shared" si="29"/>
        <v>0.42700212615166555</v>
      </c>
      <c r="T90">
        <f t="shared" si="42"/>
        <v>0.85847953216374262</v>
      </c>
      <c r="U90">
        <f t="shared" si="30"/>
        <v>2.8011695906432745</v>
      </c>
      <c r="V90" s="82">
        <f t="shared" si="31"/>
        <v>1.3397419121571597</v>
      </c>
      <c r="W90">
        <f t="shared" si="32"/>
        <v>1199.5876295398409</v>
      </c>
      <c r="X90">
        <f t="shared" si="33"/>
        <v>895.38710303415678</v>
      </c>
      <c r="Z90" s="3">
        <f t="shared" si="41"/>
        <v>-9.2000000000000028</v>
      </c>
      <c r="AA90" s="3">
        <f t="shared" si="14"/>
        <v>-13.5</v>
      </c>
      <c r="AB90">
        <f t="shared" si="34"/>
        <v>-4.2999999999999972</v>
      </c>
      <c r="AC90">
        <f t="shared" si="35"/>
        <v>9.2000000000000028</v>
      </c>
      <c r="AD90">
        <f t="shared" si="36"/>
        <v>13.5</v>
      </c>
      <c r="AE90">
        <f t="shared" si="37"/>
        <v>4.2999999999999972</v>
      </c>
      <c r="AG90">
        <f t="shared" si="39"/>
        <v>0.67617065556711764</v>
      </c>
      <c r="AH90">
        <f t="shared" si="40"/>
        <v>0.67996965296306666</v>
      </c>
      <c r="AJ90">
        <v>1199.5876295398409</v>
      </c>
      <c r="AK90">
        <v>895.38710303415678</v>
      </c>
    </row>
    <row r="91" spans="1:37" x14ac:dyDescent="0.25">
      <c r="C91" s="3">
        <v>-43.8</v>
      </c>
      <c r="D91" s="3">
        <v>-34.5</v>
      </c>
      <c r="E91" s="3">
        <v>-30.2</v>
      </c>
      <c r="F91" s="3">
        <v>800</v>
      </c>
      <c r="G91">
        <f t="shared" si="22"/>
        <v>-800</v>
      </c>
      <c r="H91" s="3">
        <v>93.62</v>
      </c>
      <c r="I91" s="3">
        <v>2.62</v>
      </c>
      <c r="J91" s="3">
        <v>0.73</v>
      </c>
      <c r="K91" s="3">
        <v>0.47</v>
      </c>
      <c r="L91" s="3">
        <v>1.36</v>
      </c>
      <c r="M91">
        <f t="shared" si="23"/>
        <v>96.545323295864691</v>
      </c>
      <c r="N91">
        <f t="shared" si="24"/>
        <v>2.7018665566670101</v>
      </c>
      <c r="O91">
        <f t="shared" si="25"/>
        <v>0.75281014746828911</v>
      </c>
      <c r="P91">
        <f t="shared" si="26"/>
        <v>35.732824427480914</v>
      </c>
      <c r="Q91">
        <f t="shared" si="27"/>
        <v>3.5890410958904111</v>
      </c>
      <c r="R91">
        <f t="shared" si="28"/>
        <v>27.94626865671642</v>
      </c>
      <c r="S91">
        <f t="shared" si="29"/>
        <v>2.7768945416004238E-2</v>
      </c>
      <c r="T91">
        <f t="shared" si="42"/>
        <v>0.34558823529411759</v>
      </c>
      <c r="U91">
        <f t="shared" si="30"/>
        <v>0.53676470588235292</v>
      </c>
      <c r="V91" s="82">
        <f t="shared" si="31"/>
        <v>9.9560923023133849</v>
      </c>
      <c r="W91">
        <f t="shared" si="32"/>
        <v>72.680299067733543</v>
      </c>
      <c r="X91">
        <f t="shared" si="33"/>
        <v>7.3000828900356458</v>
      </c>
      <c r="Z91" s="3">
        <f t="shared" si="41"/>
        <v>-9.2999999999999972</v>
      </c>
      <c r="AA91" s="3">
        <f t="shared" si="14"/>
        <v>-13.599999999999998</v>
      </c>
      <c r="AB91">
        <f t="shared" si="34"/>
        <v>-4.3000000000000007</v>
      </c>
      <c r="AC91">
        <f t="shared" si="35"/>
        <v>9.2999999999999972</v>
      </c>
      <c r="AD91">
        <f t="shared" si="36"/>
        <v>13.599999999999998</v>
      </c>
      <c r="AE91">
        <f t="shared" si="37"/>
        <v>4.3000000000000007</v>
      </c>
      <c r="AG91">
        <f t="shared" si="39"/>
        <v>27.946268656716416</v>
      </c>
      <c r="AH91">
        <f t="shared" si="40"/>
        <v>9.7641681004899965</v>
      </c>
      <c r="AJ91">
        <v>72.680299067733543</v>
      </c>
      <c r="AK91">
        <v>7.3000828900356458</v>
      </c>
    </row>
    <row r="92" spans="1:37" x14ac:dyDescent="0.25">
      <c r="A92">
        <f>AVERAGE(R87:R98)</f>
        <v>4.3843662091842006</v>
      </c>
      <c r="C92" s="3">
        <v>-43.6</v>
      </c>
      <c r="D92" s="3">
        <v>-34.4</v>
      </c>
      <c r="E92" s="3">
        <v>-29.7</v>
      </c>
      <c r="F92" s="3">
        <v>900</v>
      </c>
      <c r="G92">
        <f t="shared" si="22"/>
        <v>-900</v>
      </c>
      <c r="H92" s="3">
        <v>33.64</v>
      </c>
      <c r="I92" s="3">
        <v>21.47</v>
      </c>
      <c r="J92" s="3">
        <v>22.93</v>
      </c>
      <c r="K92" s="3">
        <v>8.9</v>
      </c>
      <c r="L92" s="3">
        <v>8.98</v>
      </c>
      <c r="M92">
        <f t="shared" si="23"/>
        <v>43.106099436186575</v>
      </c>
      <c r="N92">
        <f t="shared" si="24"/>
        <v>27.511532547411587</v>
      </c>
      <c r="O92">
        <f t="shared" si="25"/>
        <v>29.382368016401848</v>
      </c>
      <c r="P92">
        <f t="shared" si="26"/>
        <v>1.5668374476013043</v>
      </c>
      <c r="Q92">
        <f t="shared" si="27"/>
        <v>0.93632795464457041</v>
      </c>
      <c r="R92">
        <f t="shared" si="28"/>
        <v>0.75765765765765769</v>
      </c>
      <c r="S92">
        <f t="shared" si="29"/>
        <v>0.3795297861057097</v>
      </c>
      <c r="T92">
        <f t="shared" si="42"/>
        <v>0.99109131403118045</v>
      </c>
      <c r="U92">
        <f t="shared" si="30"/>
        <v>2.5534521158129175</v>
      </c>
      <c r="V92" s="82">
        <f t="shared" si="31"/>
        <v>1.6733853131577974</v>
      </c>
      <c r="W92">
        <f t="shared" si="32"/>
        <v>1266.5592773856463</v>
      </c>
      <c r="X92">
        <f t="shared" si="33"/>
        <v>756.88442310728703</v>
      </c>
      <c r="Z92" s="3">
        <f t="shared" si="41"/>
        <v>-9.2000000000000028</v>
      </c>
      <c r="AA92" s="3">
        <f t="shared" si="14"/>
        <v>-13.900000000000002</v>
      </c>
      <c r="AB92">
        <f t="shared" si="34"/>
        <v>-4.6999999999999993</v>
      </c>
      <c r="AC92">
        <f t="shared" si="35"/>
        <v>9.2000000000000028</v>
      </c>
      <c r="AD92">
        <f t="shared" si="36"/>
        <v>13.900000000000002</v>
      </c>
      <c r="AE92">
        <f t="shared" si="37"/>
        <v>4.6999999999999993</v>
      </c>
      <c r="AG92">
        <f t="shared" si="39"/>
        <v>0.75765765765765769</v>
      </c>
      <c r="AH92">
        <f t="shared" si="40"/>
        <v>0.75885342966174629</v>
      </c>
      <c r="AJ92">
        <v>1266.5592773856463</v>
      </c>
      <c r="AK92">
        <v>756.88442310728703</v>
      </c>
    </row>
    <row r="93" spans="1:37" x14ac:dyDescent="0.25">
      <c r="A93">
        <f>AVERAGE(R99:R106)</f>
        <v>2.8484600300519221</v>
      </c>
      <c r="C93" s="3">
        <v>-42.5</v>
      </c>
      <c r="D93" s="3">
        <v>-33.6</v>
      </c>
      <c r="E93" s="3">
        <v>-29.1</v>
      </c>
      <c r="F93" s="3">
        <v>1000</v>
      </c>
      <c r="G93">
        <f t="shared" si="22"/>
        <v>-1000</v>
      </c>
      <c r="H93" s="3">
        <v>39.78</v>
      </c>
      <c r="I93" s="3">
        <v>20.2</v>
      </c>
      <c r="J93" s="3">
        <v>21.83</v>
      </c>
      <c r="K93" s="3">
        <v>7.5</v>
      </c>
      <c r="L93" s="3">
        <v>7.77</v>
      </c>
      <c r="M93">
        <f t="shared" si="23"/>
        <v>48.624862486248624</v>
      </c>
      <c r="N93">
        <f t="shared" si="24"/>
        <v>24.691358024691358</v>
      </c>
      <c r="O93">
        <f t="shared" si="25"/>
        <v>26.683779489060015</v>
      </c>
      <c r="P93">
        <f t="shared" si="26"/>
        <v>1.9693069306930695</v>
      </c>
      <c r="Q93">
        <f t="shared" si="27"/>
        <v>0.92533211177278973</v>
      </c>
      <c r="R93">
        <f t="shared" si="28"/>
        <v>0.94646680942184158</v>
      </c>
      <c r="S93">
        <f t="shared" si="29"/>
        <v>0.32786885245901637</v>
      </c>
      <c r="T93">
        <f t="shared" si="42"/>
        <v>0.96525096525096532</v>
      </c>
      <c r="U93">
        <f t="shared" si="30"/>
        <v>2.8095238095238093</v>
      </c>
      <c r="V93" s="82">
        <f t="shared" si="31"/>
        <v>2.1282163513381041</v>
      </c>
      <c r="W93">
        <f t="shared" si="32"/>
        <v>1297.4951082689247</v>
      </c>
      <c r="X93">
        <f t="shared" si="33"/>
        <v>609.66316110349032</v>
      </c>
      <c r="Z93" s="3">
        <f t="shared" si="41"/>
        <v>-8.8999999999999986</v>
      </c>
      <c r="AA93" s="3">
        <f t="shared" si="14"/>
        <v>-13.399999999999999</v>
      </c>
      <c r="AB93">
        <f t="shared" si="34"/>
        <v>-4.5</v>
      </c>
      <c r="AC93">
        <f t="shared" si="35"/>
        <v>8.8999999999999986</v>
      </c>
      <c r="AD93">
        <f t="shared" si="36"/>
        <v>13.399999999999999</v>
      </c>
      <c r="AE93">
        <f t="shared" si="37"/>
        <v>4.5</v>
      </c>
      <c r="AG93">
        <f t="shared" si="39"/>
        <v>0.94646680942184158</v>
      </c>
      <c r="AH93">
        <f t="shared" si="40"/>
        <v>0.93917938375228283</v>
      </c>
      <c r="AJ93">
        <v>1297.4951082689247</v>
      </c>
      <c r="AK93">
        <v>609.66316110349032</v>
      </c>
    </row>
    <row r="94" spans="1:37" x14ac:dyDescent="0.25">
      <c r="C94" s="3">
        <v>-43.1</v>
      </c>
      <c r="D94" s="3">
        <v>-33.5</v>
      </c>
      <c r="E94" s="3">
        <v>-29.5</v>
      </c>
      <c r="F94" s="3">
        <v>1000</v>
      </c>
      <c r="G94">
        <f t="shared" si="22"/>
        <v>-1000</v>
      </c>
      <c r="H94" s="3">
        <v>41.09</v>
      </c>
      <c r="I94" s="3">
        <v>20.92</v>
      </c>
      <c r="J94" s="3">
        <v>21.21</v>
      </c>
      <c r="K94" s="3">
        <v>7.19</v>
      </c>
      <c r="L94" s="3">
        <v>6.85</v>
      </c>
      <c r="M94">
        <f t="shared" si="23"/>
        <v>49.375150204277816</v>
      </c>
      <c r="N94">
        <f t="shared" si="24"/>
        <v>25.138187935592406</v>
      </c>
      <c r="O94">
        <f t="shared" si="25"/>
        <v>25.486661860129775</v>
      </c>
      <c r="P94">
        <f t="shared" si="26"/>
        <v>1.96414913957935</v>
      </c>
      <c r="Q94">
        <f t="shared" si="27"/>
        <v>0.98632720414898634</v>
      </c>
      <c r="R94">
        <f t="shared" si="28"/>
        <v>0.97531450272964637</v>
      </c>
      <c r="S94">
        <f t="shared" si="29"/>
        <v>0.33579454253611557</v>
      </c>
      <c r="T94">
        <f t="shared" si="42"/>
        <v>1.0496350364963505</v>
      </c>
      <c r="U94">
        <f t="shared" si="30"/>
        <v>3.096350364963504</v>
      </c>
      <c r="V94" s="82">
        <f t="shared" si="31"/>
        <v>1.9913768284167308</v>
      </c>
      <c r="W94">
        <f t="shared" si="32"/>
        <v>1258.4077575495462</v>
      </c>
      <c r="X94">
        <f t="shared" si="33"/>
        <v>631.92849268516352</v>
      </c>
      <c r="Z94" s="3">
        <f t="shared" si="41"/>
        <v>-9.6000000000000014</v>
      </c>
      <c r="AA94" s="3">
        <f t="shared" si="14"/>
        <v>-13.600000000000001</v>
      </c>
      <c r="AB94">
        <f t="shared" si="34"/>
        <v>-4</v>
      </c>
      <c r="AC94">
        <f t="shared" si="35"/>
        <v>9.6000000000000014</v>
      </c>
      <c r="AD94">
        <f t="shared" si="36"/>
        <v>13.600000000000001</v>
      </c>
      <c r="AE94">
        <f t="shared" si="37"/>
        <v>4</v>
      </c>
      <c r="AG94">
        <f t="shared" si="39"/>
        <v>0.97531450272964626</v>
      </c>
      <c r="AH94">
        <f t="shared" si="40"/>
        <v>0.96643234076308804</v>
      </c>
      <c r="AJ94">
        <v>1258.4077575495462</v>
      </c>
      <c r="AK94">
        <v>631.92849268516352</v>
      </c>
    </row>
    <row r="95" spans="1:37" x14ac:dyDescent="0.25">
      <c r="C95" s="3">
        <v>-44.1</v>
      </c>
      <c r="D95" s="3">
        <v>-33.299999999999997</v>
      </c>
      <c r="E95" s="3">
        <v>-27.8</v>
      </c>
      <c r="F95" s="3">
        <v>1100</v>
      </c>
      <c r="G95">
        <f t="shared" si="22"/>
        <v>-1100</v>
      </c>
      <c r="H95" s="3">
        <v>55.25</v>
      </c>
      <c r="I95" s="3">
        <v>17.95</v>
      </c>
      <c r="J95" s="3">
        <v>16.510000000000002</v>
      </c>
      <c r="K95" s="3">
        <v>4.82</v>
      </c>
      <c r="L95" s="3">
        <v>4.21</v>
      </c>
      <c r="M95">
        <f t="shared" si="23"/>
        <v>61.587336974696235</v>
      </c>
      <c r="N95">
        <f t="shared" si="24"/>
        <v>20.00891762345335</v>
      </c>
      <c r="O95">
        <f t="shared" si="25"/>
        <v>18.403745401850408</v>
      </c>
      <c r="P95">
        <f t="shared" si="26"/>
        <v>3.0779944289693595</v>
      </c>
      <c r="Q95">
        <f t="shared" si="27"/>
        <v>1.0872198667474258</v>
      </c>
      <c r="R95">
        <f t="shared" si="28"/>
        <v>1.6033081834010448</v>
      </c>
      <c r="S95">
        <f t="shared" si="29"/>
        <v>0.25013935340022292</v>
      </c>
      <c r="T95">
        <f t="shared" si="42"/>
        <v>1.1448931116389549</v>
      </c>
      <c r="U95">
        <f t="shared" si="30"/>
        <v>3.9216152019002379</v>
      </c>
      <c r="V95" s="82">
        <f t="shared" si="31"/>
        <v>2.8310689706007874</v>
      </c>
      <c r="W95">
        <f t="shared" si="32"/>
        <v>1133.4376696602774</v>
      </c>
      <c r="X95">
        <f t="shared" si="33"/>
        <v>400.35678446214206</v>
      </c>
      <c r="Z95" s="3">
        <f t="shared" si="41"/>
        <v>-10.800000000000004</v>
      </c>
      <c r="AA95" s="3">
        <f t="shared" si="14"/>
        <v>-16.3</v>
      </c>
      <c r="AB95">
        <f t="shared" si="34"/>
        <v>-5.4999999999999964</v>
      </c>
      <c r="AC95">
        <f t="shared" si="35"/>
        <v>10.800000000000004</v>
      </c>
      <c r="AD95">
        <f t="shared" si="36"/>
        <v>16.3</v>
      </c>
      <c r="AE95">
        <f t="shared" si="37"/>
        <v>5.4999999999999964</v>
      </c>
      <c r="AG95">
        <f t="shared" si="39"/>
        <v>1.6033081834010445</v>
      </c>
      <c r="AH95">
        <f t="shared" si="40"/>
        <v>1.5406359197121191</v>
      </c>
      <c r="AJ95">
        <v>1133.4376696602774</v>
      </c>
      <c r="AK95">
        <v>400.35678446214206</v>
      </c>
    </row>
    <row r="96" spans="1:37" x14ac:dyDescent="0.25">
      <c r="C96" s="3">
        <v>-42.5</v>
      </c>
      <c r="D96" s="3">
        <v>-32.9</v>
      </c>
      <c r="E96" s="3">
        <v>-27.5</v>
      </c>
      <c r="F96" s="3">
        <v>1200</v>
      </c>
      <c r="G96">
        <f t="shared" si="22"/>
        <v>-1200</v>
      </c>
      <c r="H96" s="3">
        <v>63.03</v>
      </c>
      <c r="I96" s="3">
        <v>20.440000000000001</v>
      </c>
      <c r="J96" s="3">
        <v>11.59</v>
      </c>
      <c r="K96" s="3">
        <v>2.2000000000000002</v>
      </c>
      <c r="L96" s="3">
        <v>2</v>
      </c>
      <c r="M96">
        <f t="shared" si="23"/>
        <v>66.305491268672412</v>
      </c>
      <c r="N96">
        <f t="shared" si="24"/>
        <v>21.502209131075112</v>
      </c>
      <c r="O96">
        <f t="shared" si="25"/>
        <v>12.192299600252472</v>
      </c>
      <c r="P96">
        <f t="shared" si="26"/>
        <v>3.0836594911937376</v>
      </c>
      <c r="Q96">
        <f t="shared" si="27"/>
        <v>1.7635893011216568</v>
      </c>
      <c r="R96">
        <f t="shared" si="28"/>
        <v>1.9678426475179518</v>
      </c>
      <c r="S96">
        <f t="shared" si="29"/>
        <v>0.27392120075046905</v>
      </c>
      <c r="T96">
        <f t="shared" si="42"/>
        <v>1.1000000000000001</v>
      </c>
      <c r="U96">
        <f t="shared" si="30"/>
        <v>5.7949999999999999</v>
      </c>
      <c r="V96" s="82">
        <f t="shared" si="31"/>
        <v>1.7485133807698345</v>
      </c>
      <c r="W96">
        <f t="shared" si="32"/>
        <v>808.41641468957846</v>
      </c>
      <c r="X96">
        <f t="shared" si="33"/>
        <v>462.34499751648991</v>
      </c>
      <c r="Z96" s="3">
        <f t="shared" si="41"/>
        <v>-9.6000000000000014</v>
      </c>
      <c r="AA96" s="3">
        <f t="shared" si="14"/>
        <v>-15</v>
      </c>
      <c r="AB96">
        <f t="shared" si="34"/>
        <v>-5.3999999999999986</v>
      </c>
      <c r="AC96">
        <f t="shared" si="35"/>
        <v>9.6000000000000014</v>
      </c>
      <c r="AD96">
        <f t="shared" si="36"/>
        <v>15</v>
      </c>
      <c r="AE96">
        <f t="shared" si="37"/>
        <v>5.3999999999999986</v>
      </c>
      <c r="AG96">
        <f t="shared" si="39"/>
        <v>1.9678426475179516</v>
      </c>
      <c r="AH96">
        <f t="shared" si="40"/>
        <v>1.8577747532350615</v>
      </c>
      <c r="AJ96">
        <v>808.41641468957846</v>
      </c>
      <c r="AK96">
        <v>462.34499751648991</v>
      </c>
    </row>
    <row r="97" spans="3:37" x14ac:dyDescent="0.25">
      <c r="C97" s="3">
        <v>-42.6</v>
      </c>
      <c r="D97" s="3">
        <v>-33</v>
      </c>
      <c r="E97" s="3">
        <v>-27.3</v>
      </c>
      <c r="F97" s="3">
        <v>1200</v>
      </c>
      <c r="G97">
        <f t="shared" si="22"/>
        <v>-1200</v>
      </c>
      <c r="H97" s="3">
        <v>89.71</v>
      </c>
      <c r="I97" s="3">
        <v>3.28</v>
      </c>
      <c r="J97" s="3">
        <v>4.2</v>
      </c>
      <c r="K97" s="3">
        <v>1.33</v>
      </c>
      <c r="L97" s="3">
        <v>0.99</v>
      </c>
      <c r="M97">
        <f t="shared" si="23"/>
        <v>92.30373495215558</v>
      </c>
      <c r="N97">
        <f t="shared" si="24"/>
        <v>3.3748328017285729</v>
      </c>
      <c r="O97">
        <f t="shared" si="25"/>
        <v>4.3214322461158554</v>
      </c>
      <c r="P97">
        <f t="shared" si="26"/>
        <v>27.350609756097562</v>
      </c>
      <c r="Q97">
        <f t="shared" si="27"/>
        <v>0.78095238095238084</v>
      </c>
      <c r="R97">
        <f t="shared" si="28"/>
        <v>11.993315508021389</v>
      </c>
      <c r="S97">
        <f t="shared" si="29"/>
        <v>3.4927057821318282E-2</v>
      </c>
      <c r="T97">
        <f t="shared" si="42"/>
        <v>1.3434343434343434</v>
      </c>
      <c r="U97">
        <f t="shared" si="30"/>
        <v>4.2424242424242422</v>
      </c>
      <c r="V97" s="82">
        <f t="shared" si="31"/>
        <v>35.022122248661518</v>
      </c>
      <c r="W97">
        <f t="shared" si="32"/>
        <v>398.88433665917626</v>
      </c>
      <c r="X97">
        <f t="shared" si="33"/>
        <v>11.389496439623128</v>
      </c>
      <c r="Z97" s="3">
        <f t="shared" si="41"/>
        <v>-9.6000000000000014</v>
      </c>
      <c r="AA97" s="3">
        <f t="shared" si="14"/>
        <v>-15.3</v>
      </c>
      <c r="AB97">
        <f t="shared" si="34"/>
        <v>-5.6999999999999993</v>
      </c>
      <c r="AC97">
        <f t="shared" si="35"/>
        <v>9.6000000000000014</v>
      </c>
      <c r="AD97">
        <f t="shared" si="36"/>
        <v>15.3</v>
      </c>
      <c r="AE97">
        <f t="shared" si="37"/>
        <v>5.6999999999999993</v>
      </c>
      <c r="AG97">
        <f t="shared" si="39"/>
        <v>11.993315508021391</v>
      </c>
      <c r="AH97">
        <f t="shared" si="40"/>
        <v>7.2654856326311785</v>
      </c>
      <c r="AJ97">
        <v>398.88433665917626</v>
      </c>
      <c r="AK97">
        <v>11.389496439623128</v>
      </c>
    </row>
    <row r="98" spans="3:37" x14ac:dyDescent="0.25">
      <c r="C98" s="3">
        <v>-40.700000000000003</v>
      </c>
      <c r="D98" s="3">
        <v>-33.799999999999997</v>
      </c>
      <c r="E98" s="3">
        <v>-27.6</v>
      </c>
      <c r="F98" s="3">
        <v>1300</v>
      </c>
      <c r="G98">
        <f t="shared" si="22"/>
        <v>-1300</v>
      </c>
      <c r="H98" s="3">
        <v>75.650000000000006</v>
      </c>
      <c r="I98" s="3">
        <v>9.34</v>
      </c>
      <c r="J98" s="3">
        <v>10</v>
      </c>
      <c r="K98" s="3">
        <v>2.97</v>
      </c>
      <c r="L98" s="3">
        <v>1.54</v>
      </c>
      <c r="M98">
        <f t="shared" si="23"/>
        <v>79.639962101273824</v>
      </c>
      <c r="N98">
        <f t="shared" si="24"/>
        <v>9.8326139593641422</v>
      </c>
      <c r="O98">
        <f t="shared" si="25"/>
        <v>10.527423939362038</v>
      </c>
      <c r="P98">
        <f t="shared" si="26"/>
        <v>8.0995717344753757</v>
      </c>
      <c r="Q98">
        <f t="shared" si="27"/>
        <v>0.93399999999999994</v>
      </c>
      <c r="R98">
        <f t="shared" si="28"/>
        <v>3.9115822130299898</v>
      </c>
      <c r="S98">
        <f t="shared" si="29"/>
        <v>0.10904845300642148</v>
      </c>
      <c r="T98">
        <f t="shared" si="42"/>
        <v>1.9285714285714286</v>
      </c>
      <c r="U98">
        <f t="shared" si="30"/>
        <v>6.4935064935064934</v>
      </c>
      <c r="V98" s="82">
        <f t="shared" si="31"/>
        <v>8.6719183452627142</v>
      </c>
      <c r="W98">
        <f t="shared" si="32"/>
        <v>838.40364355483541</v>
      </c>
      <c r="X98">
        <f t="shared" si="33"/>
        <v>96.680297273882587</v>
      </c>
      <c r="Z98" s="3">
        <f t="shared" si="41"/>
        <v>-6.9000000000000057</v>
      </c>
      <c r="AA98" s="3">
        <f t="shared" si="14"/>
        <v>-13.100000000000001</v>
      </c>
      <c r="AB98">
        <f t="shared" si="34"/>
        <v>-6.1999999999999957</v>
      </c>
      <c r="AC98">
        <f t="shared" si="35"/>
        <v>6.9000000000000057</v>
      </c>
      <c r="AD98">
        <f t="shared" si="36"/>
        <v>13.100000000000001</v>
      </c>
      <c r="AE98">
        <f t="shared" si="37"/>
        <v>6.1999999999999957</v>
      </c>
      <c r="AG98">
        <f t="shared" si="39"/>
        <v>3.9115822130299902</v>
      </c>
      <c r="AH98">
        <f t="shared" si="40"/>
        <v>3.3667592737430567</v>
      </c>
      <c r="AJ98">
        <v>838.40364355483541</v>
      </c>
      <c r="AK98">
        <v>96.680297273882587</v>
      </c>
    </row>
    <row r="99" spans="3:37" x14ac:dyDescent="0.25">
      <c r="C99" s="3">
        <v>-40.1</v>
      </c>
      <c r="D99" s="3">
        <v>-33.200000000000003</v>
      </c>
      <c r="E99" s="3">
        <v>-26.3</v>
      </c>
      <c r="F99" s="3">
        <v>1400</v>
      </c>
      <c r="G99">
        <f t="shared" si="22"/>
        <v>-1400</v>
      </c>
      <c r="H99" s="3">
        <v>60.25</v>
      </c>
      <c r="I99" s="3">
        <v>24.76</v>
      </c>
      <c r="J99" s="3">
        <v>11.49</v>
      </c>
      <c r="K99" s="3">
        <v>1.83</v>
      </c>
      <c r="L99" s="3">
        <v>1.3</v>
      </c>
      <c r="M99">
        <f t="shared" si="23"/>
        <v>62.435233160621763</v>
      </c>
      <c r="N99">
        <f t="shared" si="24"/>
        <v>25.6580310880829</v>
      </c>
      <c r="O99">
        <f t="shared" si="25"/>
        <v>11.906735751295336</v>
      </c>
      <c r="P99">
        <f t="shared" si="26"/>
        <v>2.4333602584814216</v>
      </c>
      <c r="Q99">
        <f t="shared" si="27"/>
        <v>2.154917319408181</v>
      </c>
      <c r="R99">
        <f t="shared" si="28"/>
        <v>1.6620689655172414</v>
      </c>
      <c r="S99">
        <f t="shared" si="29"/>
        <v>0.34513521048229723</v>
      </c>
      <c r="T99">
        <f t="shared" si="42"/>
        <v>1.4076923076923078</v>
      </c>
      <c r="U99">
        <f t="shared" si="30"/>
        <v>8.838461538461539</v>
      </c>
      <c r="V99" s="82">
        <f t="shared" si="31"/>
        <v>1.1292128178494156</v>
      </c>
      <c r="W99">
        <f t="shared" si="32"/>
        <v>743.39982281403525</v>
      </c>
      <c r="X99">
        <f t="shared" si="33"/>
        <v>658.33455931702861</v>
      </c>
      <c r="Z99" s="3">
        <f t="shared" si="41"/>
        <v>-6.8999999999999986</v>
      </c>
      <c r="AA99" s="3">
        <f t="shared" si="14"/>
        <v>-13.8</v>
      </c>
      <c r="AB99">
        <f t="shared" si="34"/>
        <v>-6.9000000000000021</v>
      </c>
      <c r="AC99">
        <f t="shared" si="35"/>
        <v>6.8999999999999986</v>
      </c>
      <c r="AD99">
        <f t="shared" si="36"/>
        <v>13.8</v>
      </c>
      <c r="AE99">
        <f t="shared" si="37"/>
        <v>6.9000000000000021</v>
      </c>
      <c r="AG99">
        <f t="shared" si="39"/>
        <v>1.6620689655172416</v>
      </c>
      <c r="AH99">
        <f t="shared" si="40"/>
        <v>1.5925415857254512</v>
      </c>
      <c r="AJ99">
        <v>743.39982281403525</v>
      </c>
      <c r="AK99">
        <v>658.33455931702861</v>
      </c>
    </row>
    <row r="100" spans="3:37" x14ac:dyDescent="0.25">
      <c r="C100" s="3">
        <v>-39.799999999999997</v>
      </c>
      <c r="D100" s="3">
        <v>-33</v>
      </c>
      <c r="E100" s="3">
        <v>-26.3</v>
      </c>
      <c r="F100" s="3">
        <v>1400</v>
      </c>
      <c r="G100">
        <f t="shared" si="22"/>
        <v>-1400</v>
      </c>
      <c r="H100" s="3">
        <v>58.38</v>
      </c>
      <c r="I100" s="3">
        <v>26.17</v>
      </c>
      <c r="J100" s="3">
        <v>12.04</v>
      </c>
      <c r="K100" s="3">
        <v>1.85</v>
      </c>
      <c r="L100" s="3">
        <v>1.19</v>
      </c>
      <c r="M100">
        <f t="shared" si="23"/>
        <v>60.441039445077131</v>
      </c>
      <c r="N100">
        <f t="shared" si="24"/>
        <v>27.093902060254685</v>
      </c>
      <c r="O100">
        <f t="shared" si="25"/>
        <v>12.465058494668185</v>
      </c>
      <c r="P100">
        <f t="shared" si="26"/>
        <v>2.2307986243790601</v>
      </c>
      <c r="Q100">
        <f t="shared" si="27"/>
        <v>2.1735880398671101</v>
      </c>
      <c r="R100">
        <f t="shared" si="28"/>
        <v>1.5278722847422141</v>
      </c>
      <c r="S100">
        <f t="shared" si="29"/>
        <v>0.37162737858562911</v>
      </c>
      <c r="T100">
        <f t="shared" si="42"/>
        <v>1.554621848739496</v>
      </c>
      <c r="U100">
        <f t="shared" si="30"/>
        <v>10.117647058823529</v>
      </c>
      <c r="V100" s="82">
        <f t="shared" si="31"/>
        <v>1.0263208038793992</v>
      </c>
      <c r="W100">
        <f t="shared" si="32"/>
        <v>753.40109216143355</v>
      </c>
      <c r="X100">
        <f t="shared" si="33"/>
        <v>734.079528850673</v>
      </c>
      <c r="Z100" s="3">
        <f t="shared" si="41"/>
        <v>-6.7999999999999972</v>
      </c>
      <c r="AA100" s="3">
        <f t="shared" si="14"/>
        <v>-13.499999999999996</v>
      </c>
      <c r="AB100">
        <f t="shared" si="34"/>
        <v>-6.6999999999999993</v>
      </c>
      <c r="AC100">
        <f t="shared" si="35"/>
        <v>6.7999999999999972</v>
      </c>
      <c r="AD100">
        <f t="shared" si="36"/>
        <v>13.499999999999996</v>
      </c>
      <c r="AE100">
        <f t="shared" si="37"/>
        <v>6.6999999999999993</v>
      </c>
      <c r="AG100">
        <f t="shared" si="39"/>
        <v>1.5278722847422141</v>
      </c>
      <c r="AH100">
        <f t="shared" si="40"/>
        <v>1.4735518012019744</v>
      </c>
      <c r="AJ100">
        <v>753.40109216143355</v>
      </c>
      <c r="AK100">
        <v>734.079528850673</v>
      </c>
    </row>
    <row r="101" spans="3:37" x14ac:dyDescent="0.25">
      <c r="C101" s="3">
        <v>-39.200000000000003</v>
      </c>
      <c r="D101" s="3">
        <v>-33.5</v>
      </c>
      <c r="E101" s="3">
        <v>-26.7</v>
      </c>
      <c r="F101" s="3">
        <v>1510</v>
      </c>
      <c r="G101">
        <f t="shared" si="22"/>
        <v>-1510</v>
      </c>
      <c r="H101" s="3">
        <v>62.21</v>
      </c>
      <c r="I101" s="3">
        <v>29.51</v>
      </c>
      <c r="J101" s="3">
        <v>7.17</v>
      </c>
      <c r="K101" s="3">
        <v>0.69</v>
      </c>
      <c r="L101" s="3">
        <v>0.35</v>
      </c>
      <c r="M101">
        <f t="shared" si="23"/>
        <v>62.908281929416525</v>
      </c>
      <c r="N101">
        <f t="shared" si="24"/>
        <v>29.84123773890181</v>
      </c>
      <c r="O101">
        <f t="shared" si="25"/>
        <v>7.2504803316816666</v>
      </c>
      <c r="P101">
        <f t="shared" si="26"/>
        <v>2.1080989495086411</v>
      </c>
      <c r="Q101">
        <f t="shared" si="27"/>
        <v>4.1157601115760114</v>
      </c>
      <c r="R101">
        <f t="shared" si="28"/>
        <v>1.6960196292257361</v>
      </c>
      <c r="S101">
        <f t="shared" si="29"/>
        <v>0.42533871432689541</v>
      </c>
      <c r="T101">
        <f t="shared" si="42"/>
        <v>1.9714285714285713</v>
      </c>
      <c r="U101">
        <f t="shared" si="30"/>
        <v>20.485714285714288</v>
      </c>
      <c r="V101" s="82">
        <f t="shared" si="31"/>
        <v>0.51220160853869723</v>
      </c>
      <c r="W101">
        <f t="shared" si="32"/>
        <v>456.11526082911973</v>
      </c>
      <c r="X101">
        <f t="shared" si="33"/>
        <v>890.49946978965761</v>
      </c>
      <c r="Z101" s="3">
        <f t="shared" si="41"/>
        <v>-5.7000000000000028</v>
      </c>
      <c r="AA101" s="3">
        <f t="shared" si="14"/>
        <v>-12.500000000000004</v>
      </c>
      <c r="AB101">
        <f t="shared" si="34"/>
        <v>-6.8000000000000007</v>
      </c>
      <c r="AC101">
        <f t="shared" si="35"/>
        <v>5.7000000000000028</v>
      </c>
      <c r="AD101">
        <f t="shared" si="36"/>
        <v>12.500000000000004</v>
      </c>
      <c r="AE101">
        <f t="shared" si="37"/>
        <v>6.8000000000000007</v>
      </c>
      <c r="AG101">
        <f t="shared" si="39"/>
        <v>1.6960196292257361</v>
      </c>
      <c r="AH101">
        <f t="shared" si="40"/>
        <v>1.6223927895180879</v>
      </c>
      <c r="AJ101">
        <v>456.11526082911973</v>
      </c>
      <c r="AK101">
        <v>890.49946978965761</v>
      </c>
    </row>
    <row r="102" spans="3:37" x14ac:dyDescent="0.25">
      <c r="C102" s="3">
        <v>-34.200000000000003</v>
      </c>
      <c r="D102" s="3">
        <v>-28.9</v>
      </c>
      <c r="E102" s="3">
        <v>-23.5</v>
      </c>
      <c r="F102" s="3">
        <v>1600</v>
      </c>
      <c r="G102">
        <f t="shared" si="22"/>
        <v>-1600</v>
      </c>
      <c r="H102" s="3">
        <v>53.7</v>
      </c>
      <c r="I102" s="3">
        <v>34.53</v>
      </c>
      <c r="J102" s="3">
        <v>9.4700000000000006</v>
      </c>
      <c r="K102" s="3">
        <v>0.96</v>
      </c>
      <c r="L102" s="3">
        <v>0.68</v>
      </c>
      <c r="M102">
        <f t="shared" si="23"/>
        <v>54.964176049129989</v>
      </c>
      <c r="N102">
        <f t="shared" si="24"/>
        <v>35.34288638689867</v>
      </c>
      <c r="O102">
        <f t="shared" si="25"/>
        <v>9.6929375639713413</v>
      </c>
      <c r="P102">
        <f t="shared" si="26"/>
        <v>1.5551694178974804</v>
      </c>
      <c r="Q102">
        <f t="shared" si="27"/>
        <v>3.6462513199577611</v>
      </c>
      <c r="R102">
        <f t="shared" si="28"/>
        <v>1.2204545454545455</v>
      </c>
      <c r="S102">
        <f t="shared" si="29"/>
        <v>0.54662023112236824</v>
      </c>
      <c r="T102">
        <f t="shared" si="42"/>
        <v>1.4117647058823528</v>
      </c>
      <c r="U102">
        <f t="shared" si="30"/>
        <v>13.926470588235293</v>
      </c>
      <c r="V102" s="82">
        <f t="shared" si="31"/>
        <v>0.42651185599447261</v>
      </c>
      <c r="W102">
        <f t="shared" si="32"/>
        <v>532.76432669934593</v>
      </c>
      <c r="X102">
        <f t="shared" si="33"/>
        <v>1249.1196181572273</v>
      </c>
      <c r="Z102" s="3">
        <f t="shared" si="41"/>
        <v>-5.3000000000000043</v>
      </c>
      <c r="AA102" s="3">
        <f t="shared" si="14"/>
        <v>-10.700000000000003</v>
      </c>
      <c r="AB102">
        <f t="shared" si="34"/>
        <v>-5.3999999999999986</v>
      </c>
      <c r="AC102">
        <f t="shared" si="35"/>
        <v>5.3000000000000043</v>
      </c>
      <c r="AD102">
        <f t="shared" si="36"/>
        <v>10.700000000000003</v>
      </c>
      <c r="AE102">
        <f t="shared" si="37"/>
        <v>5.3999999999999986</v>
      </c>
      <c r="AG102">
        <f t="shared" si="39"/>
        <v>1.2204545454545455</v>
      </c>
      <c r="AH102">
        <f t="shared" si="40"/>
        <v>1.1948753918371655</v>
      </c>
      <c r="AJ102">
        <v>532.76432669934593</v>
      </c>
      <c r="AK102">
        <v>1249.1196181572273</v>
      </c>
    </row>
    <row r="103" spans="3:37" x14ac:dyDescent="0.25">
      <c r="C103" s="3">
        <v>-34.799999999999997</v>
      </c>
      <c r="D103" s="3">
        <v>-28.2</v>
      </c>
      <c r="E103" s="3">
        <v>-24</v>
      </c>
      <c r="F103" s="3">
        <v>1600</v>
      </c>
      <c r="G103">
        <f t="shared" si="22"/>
        <v>-1600</v>
      </c>
      <c r="H103" s="3">
        <v>70.989999999999995</v>
      </c>
      <c r="I103" s="3">
        <v>23.91</v>
      </c>
      <c r="J103" s="3">
        <v>4.34</v>
      </c>
      <c r="K103" s="3">
        <v>0.41</v>
      </c>
      <c r="L103" s="3">
        <v>0.27</v>
      </c>
      <c r="M103">
        <f t="shared" si="23"/>
        <v>71.533655783958082</v>
      </c>
      <c r="N103">
        <f t="shared" si="24"/>
        <v>24.09310761789601</v>
      </c>
      <c r="O103">
        <f t="shared" si="25"/>
        <v>4.3732365981459091</v>
      </c>
      <c r="P103">
        <f t="shared" si="26"/>
        <v>2.9690506064408195</v>
      </c>
      <c r="Q103">
        <f t="shared" si="27"/>
        <v>5.5092165898617518</v>
      </c>
      <c r="R103">
        <f t="shared" si="28"/>
        <v>2.5129203539823006</v>
      </c>
      <c r="S103">
        <f t="shared" si="29"/>
        <v>0.31740342493030665</v>
      </c>
      <c r="T103">
        <f t="shared" si="42"/>
        <v>1.5185185185185184</v>
      </c>
      <c r="U103">
        <f t="shared" si="30"/>
        <v>16.074074074074073</v>
      </c>
      <c r="V103" s="82">
        <f t="shared" si="31"/>
        <v>0.53892428406328552</v>
      </c>
      <c r="W103">
        <f t="shared" si="32"/>
        <v>312.83360147357729</v>
      </c>
      <c r="X103">
        <f t="shared" si="33"/>
        <v>580.47783468751879</v>
      </c>
      <c r="Z103" s="3">
        <f t="shared" si="41"/>
        <v>-6.5999999999999979</v>
      </c>
      <c r="AA103" s="3">
        <f t="shared" si="14"/>
        <v>-10.799999999999997</v>
      </c>
      <c r="AB103">
        <f t="shared" si="34"/>
        <v>-4.1999999999999993</v>
      </c>
      <c r="AC103">
        <f t="shared" si="35"/>
        <v>6.5999999999999979</v>
      </c>
      <c r="AD103">
        <f t="shared" si="36"/>
        <v>10.799999999999997</v>
      </c>
      <c r="AE103">
        <f t="shared" si="37"/>
        <v>4.1999999999999993</v>
      </c>
      <c r="AG103">
        <f t="shared" si="39"/>
        <v>2.5129203539823011</v>
      </c>
      <c r="AH103">
        <f t="shared" si="40"/>
        <v>2.3109299755431771</v>
      </c>
      <c r="AJ103">
        <v>312.83360147357729</v>
      </c>
      <c r="AK103">
        <v>580.47783468751879</v>
      </c>
    </row>
    <row r="104" spans="3:37" x14ac:dyDescent="0.25">
      <c r="C104" s="3">
        <v>-39.299999999999997</v>
      </c>
      <c r="D104" s="3">
        <v>-39.299999999999997</v>
      </c>
      <c r="E104" s="3">
        <v>-36.299999999999997</v>
      </c>
      <c r="F104" s="3">
        <v>1700</v>
      </c>
      <c r="G104">
        <f t="shared" si="22"/>
        <v>-1700</v>
      </c>
      <c r="H104" s="3">
        <v>74.67</v>
      </c>
      <c r="I104" s="3">
        <v>22.21</v>
      </c>
      <c r="J104" s="3">
        <v>2.79</v>
      </c>
      <c r="K104" s="3">
        <v>0.16</v>
      </c>
      <c r="L104" s="3">
        <v>0.13</v>
      </c>
      <c r="M104">
        <f t="shared" si="23"/>
        <v>74.917226848600379</v>
      </c>
      <c r="N104">
        <f t="shared" si="24"/>
        <v>22.283535667703422</v>
      </c>
      <c r="O104">
        <f t="shared" si="25"/>
        <v>2.7992374836961975</v>
      </c>
      <c r="P104">
        <f t="shared" si="26"/>
        <v>3.3619990995047275</v>
      </c>
      <c r="Q104">
        <f t="shared" si="27"/>
        <v>7.9605734767025096</v>
      </c>
      <c r="R104">
        <f t="shared" si="28"/>
        <v>2.9868000000000001</v>
      </c>
      <c r="S104">
        <f t="shared" si="29"/>
        <v>0.28672863413374644</v>
      </c>
      <c r="T104">
        <f t="shared" si="42"/>
        <v>1.2307692307692308</v>
      </c>
      <c r="U104">
        <f t="shared" si="30"/>
        <v>21.46153846153846</v>
      </c>
      <c r="V104" s="82">
        <f t="shared" si="31"/>
        <v>0.42233126914084601</v>
      </c>
      <c r="W104">
        <f t="shared" si="32"/>
        <v>209.71110956917335</v>
      </c>
      <c r="X104">
        <f t="shared" si="33"/>
        <v>496.55596185381057</v>
      </c>
      <c r="Z104" s="3">
        <f t="shared" si="41"/>
        <v>0</v>
      </c>
      <c r="AA104" s="3">
        <f t="shared" si="14"/>
        <v>-3</v>
      </c>
      <c r="AB104">
        <f t="shared" si="34"/>
        <v>-3</v>
      </c>
      <c r="AC104">
        <f t="shared" si="35"/>
        <v>0</v>
      </c>
      <c r="AD104">
        <f t="shared" si="36"/>
        <v>3</v>
      </c>
      <c r="AE104">
        <f t="shared" si="37"/>
        <v>3</v>
      </c>
      <c r="AG104">
        <f t="shared" si="39"/>
        <v>2.9867999999999997</v>
      </c>
      <c r="AH104">
        <f t="shared" si="40"/>
        <v>2.6853138372536143</v>
      </c>
      <c r="AJ104">
        <v>209.71110956917335</v>
      </c>
      <c r="AK104">
        <v>496.55596185381057</v>
      </c>
    </row>
    <row r="105" spans="3:37" x14ac:dyDescent="0.25">
      <c r="C105" s="3">
        <v>-38.200000000000003</v>
      </c>
      <c r="D105" s="3">
        <v>-40.9</v>
      </c>
      <c r="E105" s="3">
        <v>-40.9</v>
      </c>
      <c r="F105" s="3">
        <v>1800</v>
      </c>
      <c r="G105">
        <f t="shared" si="22"/>
        <v>-1800</v>
      </c>
      <c r="H105" s="3">
        <v>85.15</v>
      </c>
      <c r="I105" s="3">
        <v>13.49</v>
      </c>
      <c r="J105" s="3">
        <v>1.25</v>
      </c>
      <c r="K105" s="3">
        <v>0.04</v>
      </c>
      <c r="L105" s="3">
        <v>0.06</v>
      </c>
      <c r="M105">
        <f t="shared" si="23"/>
        <v>85.243768144959461</v>
      </c>
      <c r="N105">
        <f t="shared" si="24"/>
        <v>13.504855340874963</v>
      </c>
      <c r="O105">
        <f t="shared" si="25"/>
        <v>1.2513765141655822</v>
      </c>
      <c r="P105">
        <f t="shared" si="26"/>
        <v>6.3120830244625648</v>
      </c>
      <c r="Q105">
        <f t="shared" si="27"/>
        <v>10.792</v>
      </c>
      <c r="R105">
        <f t="shared" si="28"/>
        <v>5.7767978290366351</v>
      </c>
      <c r="S105">
        <f t="shared" si="29"/>
        <v>0.15613425925925925</v>
      </c>
      <c r="T105">
        <f t="shared" si="42"/>
        <v>0.66666666666666674</v>
      </c>
      <c r="U105">
        <f t="shared" si="30"/>
        <v>20.833333333333336</v>
      </c>
      <c r="V105" s="82">
        <f t="shared" si="31"/>
        <v>0.58488538032455195</v>
      </c>
      <c r="W105">
        <f t="shared" si="32"/>
        <v>106.67204943557846</v>
      </c>
      <c r="X105">
        <f t="shared" si="33"/>
        <v>182.38111777795902</v>
      </c>
      <c r="Z105" s="3">
        <f t="shared" si="41"/>
        <v>2.6999999999999957</v>
      </c>
      <c r="AA105" s="3">
        <f t="shared" si="14"/>
        <v>2.6999999999999957</v>
      </c>
      <c r="AB105">
        <f t="shared" si="34"/>
        <v>0</v>
      </c>
      <c r="AC105">
        <f t="shared" si="35"/>
        <v>-2.6999999999999957</v>
      </c>
      <c r="AD105">
        <f t="shared" si="36"/>
        <v>-2.6999999999999957</v>
      </c>
      <c r="AE105">
        <f t="shared" si="37"/>
        <v>0</v>
      </c>
      <c r="AG105">
        <f t="shared" si="39"/>
        <v>5.7767978290366351</v>
      </c>
      <c r="AH105">
        <f t="shared" si="40"/>
        <v>4.5635308100254424</v>
      </c>
      <c r="AJ105">
        <v>106.67204943557846</v>
      </c>
      <c r="AK105">
        <v>182.38111777795902</v>
      </c>
    </row>
    <row r="106" spans="3:37" x14ac:dyDescent="0.25">
      <c r="C106" s="3">
        <v>-38</v>
      </c>
      <c r="D106" s="3">
        <v>-41.1</v>
      </c>
      <c r="E106" s="3">
        <v>-40.700000000000003</v>
      </c>
      <c r="F106" s="3">
        <v>1800</v>
      </c>
      <c r="G106">
        <f t="shared" si="22"/>
        <v>-1800</v>
      </c>
      <c r="H106" s="3">
        <v>84.26</v>
      </c>
      <c r="I106" s="3">
        <v>14.19</v>
      </c>
      <c r="J106" s="3">
        <v>1.4</v>
      </c>
      <c r="K106" s="3">
        <v>0.05</v>
      </c>
      <c r="L106" s="3">
        <v>0.08</v>
      </c>
      <c r="M106">
        <f t="shared" si="23"/>
        <v>84.386579869804706</v>
      </c>
      <c r="N106">
        <f t="shared" si="24"/>
        <v>14.211316975463193</v>
      </c>
      <c r="O106">
        <f t="shared" si="25"/>
        <v>1.4021031547320981</v>
      </c>
      <c r="P106">
        <f t="shared" si="26"/>
        <v>5.9379844961240318</v>
      </c>
      <c r="Q106">
        <f t="shared" si="27"/>
        <v>10.135714285714286</v>
      </c>
      <c r="R106">
        <f t="shared" si="28"/>
        <v>5.4047466324567033</v>
      </c>
      <c r="S106">
        <f t="shared" si="29"/>
        <v>0.16565491477936023</v>
      </c>
      <c r="T106">
        <f t="shared" si="42"/>
        <v>0.625</v>
      </c>
      <c r="U106">
        <f t="shared" si="30"/>
        <v>17.5</v>
      </c>
      <c r="V106" s="82">
        <f t="shared" si="31"/>
        <v>0.58584765994176491</v>
      </c>
      <c r="W106">
        <f t="shared" si="32"/>
        <v>118.31868985250534</v>
      </c>
      <c r="X106">
        <f t="shared" si="33"/>
        <v>201.96153017708832</v>
      </c>
      <c r="Z106" s="3">
        <f t="shared" si="41"/>
        <v>3.1000000000000014</v>
      </c>
      <c r="AA106" s="3">
        <f t="shared" si="14"/>
        <v>2.7000000000000028</v>
      </c>
      <c r="AB106">
        <f t="shared" si="34"/>
        <v>-0.39999999999999858</v>
      </c>
      <c r="AC106">
        <f t="shared" si="35"/>
        <v>-3.1000000000000014</v>
      </c>
      <c r="AD106">
        <f t="shared" si="36"/>
        <v>-2.7000000000000028</v>
      </c>
      <c r="AE106">
        <f t="shared" si="37"/>
        <v>0.39999999999999858</v>
      </c>
      <c r="AG106">
        <f t="shared" si="39"/>
        <v>5.4047466324567042</v>
      </c>
      <c r="AH106">
        <f t="shared" si="40"/>
        <v>4.3422942281177868</v>
      </c>
      <c r="AJ106">
        <v>118.31868985250534</v>
      </c>
      <c r="AK106">
        <v>201.96153017708832</v>
      </c>
    </row>
    <row r="108" spans="3:37" x14ac:dyDescent="0.25">
      <c r="P108">
        <f>AVERAGE(P37:P72)</f>
        <v>4.8649089582530403</v>
      </c>
      <c r="Q108">
        <f>AVERAGE(Q37:Q72)</f>
        <v>3.5528250620485982</v>
      </c>
      <c r="R108">
        <f>AVERAGE(R37:R72)</f>
        <v>3.4101467163625254</v>
      </c>
      <c r="T108">
        <f>AVERAGE(T37:T72)</f>
        <v>0.67408735267787279</v>
      </c>
    </row>
    <row r="109" spans="3:37" x14ac:dyDescent="0.25">
      <c r="P109">
        <f>AVERAGE(P87:P106)</f>
        <v>5.757522317821115</v>
      </c>
      <c r="Q109">
        <f>AVERAGE(Q87:Q106)</f>
        <v>3.0512066198763899</v>
      </c>
      <c r="R109">
        <f>AVERAGE(R87:R106)</f>
        <v>3.7700037375312894</v>
      </c>
      <c r="T109">
        <f>AVERAGE(T87:T106)</f>
        <v>1.1144316363036009</v>
      </c>
    </row>
    <row r="110" spans="3:37" x14ac:dyDescent="0.25">
      <c r="P110">
        <f>AVERAGE(P2:P36)</f>
        <v>5.8871147339597272</v>
      </c>
      <c r="Q110">
        <f t="shared" ref="Q110:T110" si="43">AVERAGE(Q2:Q36)</f>
        <v>1.5211978592842998</v>
      </c>
      <c r="R110">
        <f t="shared" si="43"/>
        <v>3.4685460577744371</v>
      </c>
      <c r="T110">
        <f t="shared" si="43"/>
        <v>0.89700366311738533</v>
      </c>
    </row>
    <row r="111" spans="3:37" x14ac:dyDescent="0.25">
      <c r="P111">
        <f>AVERAGE(P73:P86)</f>
        <v>12.209762215879161</v>
      </c>
      <c r="Q111">
        <f t="shared" ref="Q111:T111" si="44">AVERAGE(Q73:Q86)</f>
        <v>5.2921492016019318</v>
      </c>
      <c r="R111">
        <f t="shared" si="44"/>
        <v>9.3904192605496171</v>
      </c>
      <c r="T111">
        <f t="shared" si="44"/>
        <v>1.9310569682418421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507"/>
  <sheetViews>
    <sheetView workbookViewId="0">
      <selection activeCell="J43" sqref="J43"/>
    </sheetView>
  </sheetViews>
  <sheetFormatPr defaultRowHeight="15" x14ac:dyDescent="0.25"/>
  <sheetData>
    <row r="1" spans="3:6" ht="14.45" x14ac:dyDescent="0.35">
      <c r="C1" t="s">
        <v>142</v>
      </c>
      <c r="D1" t="s">
        <v>143</v>
      </c>
      <c r="E1" t="s">
        <v>157</v>
      </c>
      <c r="F1" t="s">
        <v>158</v>
      </c>
    </row>
    <row r="2" spans="3:6" ht="14.45" x14ac:dyDescent="0.35">
      <c r="C2">
        <v>-28.9</v>
      </c>
      <c r="D2">
        <v>-14.299999999999997</v>
      </c>
      <c r="E2">
        <v>-15</v>
      </c>
      <c r="F2">
        <v>11.299999999999997</v>
      </c>
    </row>
    <row r="3" spans="3:6" ht="14.45" x14ac:dyDescent="0.35">
      <c r="C3">
        <v>-28.799999999999997</v>
      </c>
      <c r="D3">
        <v>-14</v>
      </c>
      <c r="E3">
        <v>-13.100000000000001</v>
      </c>
      <c r="F3">
        <v>10.7</v>
      </c>
    </row>
    <row r="4" spans="3:6" ht="14.45" x14ac:dyDescent="0.35">
      <c r="C4">
        <v>-28.099999999999998</v>
      </c>
      <c r="D4">
        <v>-14.000000000000004</v>
      </c>
      <c r="E4">
        <v>-12.5</v>
      </c>
      <c r="F4">
        <v>11.800000000000004</v>
      </c>
    </row>
    <row r="5" spans="3:6" ht="14.45" x14ac:dyDescent="0.35">
      <c r="C5">
        <v>-28</v>
      </c>
      <c r="D5">
        <v>-14.100000000000001</v>
      </c>
      <c r="E5">
        <v>-12.299999999999997</v>
      </c>
      <c r="F5">
        <v>10.600000000000001</v>
      </c>
    </row>
    <row r="6" spans="3:6" ht="14.45" x14ac:dyDescent="0.35">
      <c r="C6">
        <v>-27.230000000000004</v>
      </c>
      <c r="D6">
        <v>-11.399999999999999</v>
      </c>
      <c r="E6">
        <v>-11.8</v>
      </c>
      <c r="F6">
        <v>8.8999999999999986</v>
      </c>
    </row>
    <row r="7" spans="3:6" ht="14.45" x14ac:dyDescent="0.35">
      <c r="C7">
        <v>-26.8</v>
      </c>
      <c r="D7">
        <v>-19</v>
      </c>
      <c r="E7">
        <v>-11.600000000000001</v>
      </c>
      <c r="F7">
        <v>12.7</v>
      </c>
    </row>
    <row r="8" spans="3:6" ht="14.45" x14ac:dyDescent="0.35">
      <c r="C8">
        <v>-26.620000000000005</v>
      </c>
      <c r="D8">
        <v>-15.5</v>
      </c>
      <c r="E8">
        <v>-11.3</v>
      </c>
      <c r="F8">
        <v>12.599999999999998</v>
      </c>
    </row>
    <row r="9" spans="3:6" ht="14.45" x14ac:dyDescent="0.35">
      <c r="C9">
        <v>-26.5</v>
      </c>
      <c r="D9">
        <v>-12.399999999999999</v>
      </c>
      <c r="E9">
        <v>-11.299999999999997</v>
      </c>
      <c r="F9">
        <v>9</v>
      </c>
    </row>
    <row r="10" spans="3:6" ht="14.45" x14ac:dyDescent="0.35">
      <c r="C10">
        <v>-26.300000000000004</v>
      </c>
      <c r="D10">
        <v>-16.599999999999998</v>
      </c>
      <c r="E10">
        <v>-11.099999999999998</v>
      </c>
      <c r="F10">
        <v>10.7</v>
      </c>
    </row>
    <row r="11" spans="3:6" ht="14.45" x14ac:dyDescent="0.35">
      <c r="C11">
        <v>-26.299999999999997</v>
      </c>
      <c r="D11">
        <v>-19.199999999999996</v>
      </c>
      <c r="E11">
        <v>-10.799999999999997</v>
      </c>
      <c r="F11">
        <v>13.899999999999999</v>
      </c>
    </row>
    <row r="12" spans="3:6" ht="14.45" x14ac:dyDescent="0.35">
      <c r="C12">
        <v>-26.229999999999997</v>
      </c>
      <c r="D12">
        <v>-12.5</v>
      </c>
      <c r="E12">
        <v>-10.599999999999998</v>
      </c>
      <c r="F12">
        <v>11.100000000000001</v>
      </c>
    </row>
    <row r="13" spans="3:6" ht="14.45" x14ac:dyDescent="0.35">
      <c r="C13">
        <v>-26.2</v>
      </c>
      <c r="D13">
        <v>-13.399999999999999</v>
      </c>
      <c r="E13">
        <v>-10.577999999999999</v>
      </c>
      <c r="F13">
        <v>10.599999999999994</v>
      </c>
    </row>
    <row r="14" spans="3:6" ht="14.45" x14ac:dyDescent="0.35">
      <c r="C14">
        <v>-25.9</v>
      </c>
      <c r="D14">
        <v>-13.399999999999999</v>
      </c>
      <c r="E14">
        <v>-10.5</v>
      </c>
      <c r="F14">
        <v>9.5</v>
      </c>
    </row>
    <row r="15" spans="3:6" ht="14.45" x14ac:dyDescent="0.35">
      <c r="C15">
        <v>-25.7</v>
      </c>
      <c r="D15">
        <v>-13.899999999999999</v>
      </c>
      <c r="E15">
        <v>-10.5</v>
      </c>
      <c r="F15">
        <v>11.599999999999994</v>
      </c>
    </row>
    <row r="16" spans="3:6" ht="14.45" x14ac:dyDescent="0.35">
      <c r="C16">
        <v>-25.599999999999998</v>
      </c>
      <c r="D16">
        <v>-13.700000000000003</v>
      </c>
      <c r="E16">
        <v>-10.399999999999999</v>
      </c>
      <c r="F16">
        <v>13.800000000000004</v>
      </c>
    </row>
    <row r="17" spans="3:6" ht="14.45" x14ac:dyDescent="0.35">
      <c r="C17">
        <v>-25.599999999999998</v>
      </c>
      <c r="D17">
        <v>-11.700000000000003</v>
      </c>
      <c r="E17">
        <v>-10.399999999999999</v>
      </c>
      <c r="F17">
        <v>11.299999999999997</v>
      </c>
    </row>
    <row r="18" spans="3:6" ht="14.45" x14ac:dyDescent="0.35">
      <c r="C18">
        <v>-25.4</v>
      </c>
      <c r="D18">
        <v>-12.799999999999997</v>
      </c>
      <c r="E18">
        <v>-10.300000000000004</v>
      </c>
      <c r="F18">
        <v>12.399999999999999</v>
      </c>
    </row>
    <row r="19" spans="3:6" ht="14.45" x14ac:dyDescent="0.35">
      <c r="C19">
        <v>-25.3</v>
      </c>
      <c r="D19">
        <v>-14.2</v>
      </c>
      <c r="E19">
        <v>-10.199999999999996</v>
      </c>
      <c r="F19">
        <v>10.600000000000001</v>
      </c>
    </row>
    <row r="20" spans="3:6" ht="14.45" x14ac:dyDescent="0.35">
      <c r="C20">
        <v>-25.200000000000003</v>
      </c>
      <c r="D20">
        <v>-11.200000000000003</v>
      </c>
      <c r="E20">
        <v>-10.100000000000001</v>
      </c>
      <c r="F20">
        <v>4.7000000000000028</v>
      </c>
    </row>
    <row r="21" spans="3:6" ht="14.45" x14ac:dyDescent="0.35">
      <c r="C21">
        <v>-25.200000000000003</v>
      </c>
      <c r="D21">
        <v>-17.399999999999999</v>
      </c>
      <c r="E21">
        <v>-10.100000000000001</v>
      </c>
      <c r="F21">
        <v>16.7</v>
      </c>
    </row>
    <row r="22" spans="3:6" ht="14.45" x14ac:dyDescent="0.35">
      <c r="C22">
        <v>-25.1</v>
      </c>
      <c r="D22">
        <v>-22.799999999999997</v>
      </c>
      <c r="E22">
        <v>-9.8000000000000007</v>
      </c>
      <c r="F22">
        <v>18.599999999999998</v>
      </c>
    </row>
    <row r="23" spans="3:6" ht="14.45" x14ac:dyDescent="0.35">
      <c r="C23">
        <v>-25.1</v>
      </c>
      <c r="D23">
        <v>-15.499999999999996</v>
      </c>
      <c r="E23">
        <v>-9.7000000000000028</v>
      </c>
      <c r="F23">
        <v>14.199999999999996</v>
      </c>
    </row>
    <row r="24" spans="3:6" ht="14.45" x14ac:dyDescent="0.35">
      <c r="C24">
        <v>-25.000000000000004</v>
      </c>
      <c r="D24">
        <v>-16.399999999999999</v>
      </c>
      <c r="E24">
        <v>-9.6000000000000014</v>
      </c>
      <c r="F24">
        <v>15.399999999999999</v>
      </c>
    </row>
    <row r="25" spans="3:6" ht="14.45" x14ac:dyDescent="0.35">
      <c r="C25">
        <v>-25</v>
      </c>
      <c r="D25">
        <v>-11.900000000000006</v>
      </c>
      <c r="E25">
        <v>-9.2999999999999972</v>
      </c>
      <c r="F25">
        <v>10.700000000000003</v>
      </c>
    </row>
    <row r="26" spans="3:6" ht="14.45" x14ac:dyDescent="0.35">
      <c r="C26">
        <v>-25</v>
      </c>
      <c r="D26">
        <v>-13.399999999999999</v>
      </c>
      <c r="E26">
        <v>-9.2999999999999972</v>
      </c>
      <c r="F26">
        <v>11.700000000000003</v>
      </c>
    </row>
    <row r="27" spans="3:6" ht="14.45" x14ac:dyDescent="0.35">
      <c r="C27">
        <v>-25</v>
      </c>
      <c r="D27">
        <v>-17.100000000000001</v>
      </c>
      <c r="E27">
        <v>-9.2000000000000028</v>
      </c>
      <c r="F27">
        <v>14.899999999999999</v>
      </c>
    </row>
    <row r="28" spans="3:6" ht="14.45" x14ac:dyDescent="0.35">
      <c r="C28">
        <v>-24.900000000000002</v>
      </c>
      <c r="D28">
        <v>-16.300000000000004</v>
      </c>
      <c r="E28">
        <v>-9.1999999999999993</v>
      </c>
      <c r="F28">
        <v>15.100000000000001</v>
      </c>
    </row>
    <row r="29" spans="3:6" ht="14.45" x14ac:dyDescent="0.35">
      <c r="C29">
        <v>-24.9</v>
      </c>
      <c r="D29">
        <v>-13.100000000000001</v>
      </c>
      <c r="E29">
        <v>-9.1999999999999993</v>
      </c>
      <c r="F29">
        <v>11.899999999999999</v>
      </c>
    </row>
    <row r="30" spans="3:6" ht="14.45" x14ac:dyDescent="0.35">
      <c r="C30">
        <v>-24.700000000000003</v>
      </c>
      <c r="D30">
        <v>-16.5</v>
      </c>
      <c r="E30">
        <v>-9.1999999999999957</v>
      </c>
      <c r="F30">
        <v>12.5</v>
      </c>
    </row>
    <row r="31" spans="3:6" ht="14.45" x14ac:dyDescent="0.35">
      <c r="C31">
        <v>-24.7</v>
      </c>
      <c r="D31">
        <v>-16.3</v>
      </c>
      <c r="E31">
        <v>-9.1000000000000014</v>
      </c>
      <c r="F31">
        <v>13</v>
      </c>
    </row>
    <row r="32" spans="3:6" ht="14.45" x14ac:dyDescent="0.35">
      <c r="C32">
        <v>-24.7</v>
      </c>
      <c r="D32">
        <v>-17</v>
      </c>
      <c r="E32">
        <v>-9</v>
      </c>
      <c r="F32">
        <v>13</v>
      </c>
    </row>
    <row r="33" spans="3:6" ht="14.45" x14ac:dyDescent="0.35">
      <c r="C33">
        <v>-24.7</v>
      </c>
      <c r="D33">
        <v>-16</v>
      </c>
      <c r="E33">
        <v>-8.8000000000000007</v>
      </c>
      <c r="F33">
        <v>14</v>
      </c>
    </row>
    <row r="34" spans="3:6" ht="14.45" x14ac:dyDescent="0.35">
      <c r="C34">
        <v>-24.599999999999998</v>
      </c>
      <c r="D34">
        <v>-16.236323529411781</v>
      </c>
      <c r="E34">
        <v>-8.7000000000000028</v>
      </c>
      <c r="F34">
        <v>12.904666666666678</v>
      </c>
    </row>
    <row r="35" spans="3:6" ht="14.45" x14ac:dyDescent="0.35">
      <c r="C35">
        <v>-24.599999999999998</v>
      </c>
      <c r="D35">
        <v>-12.281558823529419</v>
      </c>
      <c r="E35">
        <v>-8.6000000000000014</v>
      </c>
      <c r="F35">
        <v>10.641058823529416</v>
      </c>
    </row>
    <row r="36" spans="3:6" ht="14.45" x14ac:dyDescent="0.35">
      <c r="C36">
        <v>-24.509999999999998</v>
      </c>
      <c r="D36">
        <v>-18.099999999999998</v>
      </c>
      <c r="E36">
        <v>-8.6000000000000014</v>
      </c>
      <c r="F36">
        <v>17.299999999999997</v>
      </c>
    </row>
    <row r="37" spans="3:6" ht="14.45" x14ac:dyDescent="0.35">
      <c r="C37">
        <v>-24.500000000000004</v>
      </c>
      <c r="D37">
        <v>-16.11</v>
      </c>
      <c r="E37">
        <v>-8.6000000000000014</v>
      </c>
      <c r="F37">
        <v>15.239999999999998</v>
      </c>
    </row>
    <row r="38" spans="3:6" ht="14.45" x14ac:dyDescent="0.35">
      <c r="C38">
        <v>-24.5</v>
      </c>
      <c r="D38">
        <v>-11.120000000000005</v>
      </c>
      <c r="E38">
        <v>-8.5</v>
      </c>
      <c r="F38">
        <v>6.990000000000002</v>
      </c>
    </row>
    <row r="39" spans="3:6" ht="14.45" x14ac:dyDescent="0.35">
      <c r="C39">
        <v>-24.5</v>
      </c>
      <c r="D39">
        <v>-15.27</v>
      </c>
      <c r="E39">
        <v>-8.4999999999999964</v>
      </c>
      <c r="F39">
        <v>13.329999999999998</v>
      </c>
    </row>
    <row r="40" spans="3:6" ht="14.45" x14ac:dyDescent="0.35">
      <c r="C40">
        <v>-24.400000000000002</v>
      </c>
      <c r="D40">
        <v>-16.39</v>
      </c>
      <c r="E40">
        <v>-8.4000000000000021</v>
      </c>
      <c r="F40">
        <v>13.899999999999999</v>
      </c>
    </row>
    <row r="41" spans="3:6" ht="14.45" x14ac:dyDescent="0.35">
      <c r="C41">
        <v>-24.4</v>
      </c>
      <c r="D41">
        <v>-11.39</v>
      </c>
      <c r="E41">
        <v>-8.3000000000000007</v>
      </c>
      <c r="F41">
        <v>8.7100000000000009</v>
      </c>
    </row>
    <row r="42" spans="3:6" ht="14.45" x14ac:dyDescent="0.35">
      <c r="C42">
        <v>-24.4</v>
      </c>
      <c r="D42">
        <v>-12.769999999999996</v>
      </c>
      <c r="E42">
        <v>-8.1999999999999957</v>
      </c>
      <c r="F42">
        <v>8.7800000000000011</v>
      </c>
    </row>
    <row r="43" spans="3:6" x14ac:dyDescent="0.25">
      <c r="C43">
        <v>-24.4</v>
      </c>
      <c r="D43">
        <v>-15.560000000000002</v>
      </c>
      <c r="E43">
        <v>-8.1000000000000014</v>
      </c>
      <c r="F43">
        <v>11.120000000000005</v>
      </c>
    </row>
    <row r="44" spans="3:6" x14ac:dyDescent="0.25">
      <c r="C44">
        <v>-24.000000000000004</v>
      </c>
      <c r="D44">
        <v>-12.230000000000004</v>
      </c>
      <c r="E44">
        <v>-8.1000000000000014</v>
      </c>
      <c r="F44">
        <v>7.4000000000000057</v>
      </c>
    </row>
    <row r="45" spans="3:6" x14ac:dyDescent="0.25">
      <c r="C45">
        <v>-24</v>
      </c>
      <c r="D45">
        <v>-13.340000000000003</v>
      </c>
      <c r="E45">
        <v>-8.0999999999999979</v>
      </c>
      <c r="F45">
        <v>10.14</v>
      </c>
    </row>
    <row r="46" spans="3:6" x14ac:dyDescent="0.25">
      <c r="C46">
        <v>-23.999999999999996</v>
      </c>
      <c r="D46">
        <v>-14.999999999999996</v>
      </c>
      <c r="E46">
        <v>-8.0999999999999979</v>
      </c>
      <c r="F46">
        <v>13.199999999999996</v>
      </c>
    </row>
    <row r="47" spans="3:6" x14ac:dyDescent="0.25">
      <c r="C47">
        <v>-23.900000000000002</v>
      </c>
      <c r="D47">
        <v>-15.099999999999998</v>
      </c>
      <c r="E47">
        <v>-8.0999999999999979</v>
      </c>
      <c r="F47">
        <v>13.099999999999998</v>
      </c>
    </row>
    <row r="48" spans="3:6" x14ac:dyDescent="0.25">
      <c r="C48">
        <v>-23.800000000000004</v>
      </c>
      <c r="D48">
        <v>-15</v>
      </c>
      <c r="E48">
        <v>-8</v>
      </c>
      <c r="F48">
        <v>12.899999999999999</v>
      </c>
    </row>
    <row r="49" spans="3:6" x14ac:dyDescent="0.25">
      <c r="C49">
        <v>-23.700000000000003</v>
      </c>
      <c r="D49">
        <v>-14.600000000000001</v>
      </c>
      <c r="E49">
        <v>-7.8999999999999986</v>
      </c>
      <c r="F49">
        <v>12.600000000000001</v>
      </c>
    </row>
    <row r="50" spans="3:6" x14ac:dyDescent="0.25">
      <c r="C50">
        <v>-23.6</v>
      </c>
      <c r="D50">
        <v>-15.399999999999999</v>
      </c>
      <c r="E50">
        <v>-7.8000000000000043</v>
      </c>
      <c r="F50">
        <v>13.100000000000001</v>
      </c>
    </row>
    <row r="51" spans="3:6" x14ac:dyDescent="0.25">
      <c r="C51">
        <v>-23.599999999999998</v>
      </c>
      <c r="D51">
        <v>-14.799999999999997</v>
      </c>
      <c r="E51">
        <v>-7.8000000000000007</v>
      </c>
      <c r="F51">
        <v>12.799999999999997</v>
      </c>
    </row>
    <row r="52" spans="3:6" x14ac:dyDescent="0.25">
      <c r="C52">
        <v>-23.5</v>
      </c>
      <c r="D52">
        <v>-15.8</v>
      </c>
      <c r="E52">
        <v>-7.7999999999999972</v>
      </c>
      <c r="F52">
        <v>13.200000000000003</v>
      </c>
    </row>
    <row r="53" spans="3:6" x14ac:dyDescent="0.25">
      <c r="C53">
        <v>-23.499999999999996</v>
      </c>
      <c r="D53">
        <v>-14.999999999999996</v>
      </c>
      <c r="E53">
        <v>-7.7999999999999972</v>
      </c>
      <c r="F53">
        <v>12.699999999999996</v>
      </c>
    </row>
    <row r="54" spans="3:6" x14ac:dyDescent="0.25">
      <c r="C54">
        <v>-23.4</v>
      </c>
      <c r="D54">
        <v>-15.5</v>
      </c>
      <c r="E54">
        <v>-7.7000000000000028</v>
      </c>
      <c r="F54">
        <v>13.100000000000001</v>
      </c>
    </row>
    <row r="55" spans="3:6" x14ac:dyDescent="0.25">
      <c r="C55">
        <v>-23.169999999999998</v>
      </c>
      <c r="D55">
        <v>-14.499999999999996</v>
      </c>
      <c r="E55">
        <v>-7.6999999999999993</v>
      </c>
      <c r="F55">
        <v>11.599999999999994</v>
      </c>
    </row>
    <row r="56" spans="3:6" x14ac:dyDescent="0.25">
      <c r="C56">
        <v>-23</v>
      </c>
      <c r="D56">
        <v>-14.700000000000003</v>
      </c>
      <c r="E56">
        <v>-7.6999999999999993</v>
      </c>
      <c r="F56">
        <v>11.900000000000006</v>
      </c>
    </row>
    <row r="57" spans="3:6" x14ac:dyDescent="0.25">
      <c r="C57">
        <v>-23</v>
      </c>
      <c r="D57">
        <v>-14</v>
      </c>
      <c r="E57">
        <v>-7.6000000000000014</v>
      </c>
      <c r="F57">
        <v>11.5</v>
      </c>
    </row>
    <row r="58" spans="3:6" x14ac:dyDescent="0.25">
      <c r="C58">
        <v>-23</v>
      </c>
      <c r="D58">
        <v>-14.3</v>
      </c>
      <c r="E58">
        <v>-7.5999999999999979</v>
      </c>
      <c r="F58">
        <v>11.600000000000001</v>
      </c>
    </row>
    <row r="59" spans="3:6" x14ac:dyDescent="0.25">
      <c r="C59">
        <v>-22.900000000000002</v>
      </c>
      <c r="D59">
        <v>-14.700000000000003</v>
      </c>
      <c r="E59">
        <v>-7.5999999999999979</v>
      </c>
      <c r="F59">
        <v>12.100000000000001</v>
      </c>
    </row>
    <row r="60" spans="3:6" x14ac:dyDescent="0.25">
      <c r="C60">
        <v>-22.900000000000002</v>
      </c>
      <c r="D60">
        <v>-14.299999999999997</v>
      </c>
      <c r="E60">
        <v>-7.5</v>
      </c>
      <c r="F60">
        <v>11.299999999999997</v>
      </c>
    </row>
    <row r="61" spans="3:6" x14ac:dyDescent="0.25">
      <c r="C61">
        <v>-22.9</v>
      </c>
      <c r="D61">
        <v>-13.600000000000001</v>
      </c>
      <c r="E61">
        <v>-7.3999999999999986</v>
      </c>
      <c r="F61">
        <v>10.800000000000004</v>
      </c>
    </row>
    <row r="62" spans="3:6" x14ac:dyDescent="0.25">
      <c r="C62">
        <v>-22.9</v>
      </c>
      <c r="D62">
        <v>-17.899999999999999</v>
      </c>
      <c r="E62">
        <v>-7.3000000000000007</v>
      </c>
      <c r="F62">
        <v>14.899999999999999</v>
      </c>
    </row>
    <row r="63" spans="3:6" x14ac:dyDescent="0.25">
      <c r="C63">
        <v>-22.9</v>
      </c>
      <c r="D63">
        <v>-15.083317360686575</v>
      </c>
      <c r="E63">
        <v>-7.2999999999999972</v>
      </c>
      <c r="F63">
        <v>4.5053173606865755</v>
      </c>
    </row>
    <row r="64" spans="3:6" x14ac:dyDescent="0.25">
      <c r="C64">
        <v>-22.9</v>
      </c>
      <c r="D64">
        <v>-12.700000000000003</v>
      </c>
      <c r="E64">
        <v>-7.2000000000000028</v>
      </c>
      <c r="F64">
        <v>11.600000000000001</v>
      </c>
    </row>
    <row r="65" spans="3:6" x14ac:dyDescent="0.25">
      <c r="C65">
        <v>-22.7</v>
      </c>
      <c r="D65">
        <v>-9.4999999999999964</v>
      </c>
      <c r="E65">
        <v>-7.2000000000000028</v>
      </c>
      <c r="F65">
        <v>1.1999999999999957</v>
      </c>
    </row>
    <row r="66" spans="3:6" x14ac:dyDescent="0.25">
      <c r="C66">
        <v>-22.7</v>
      </c>
      <c r="D66">
        <v>-15.7</v>
      </c>
      <c r="E66">
        <v>-7.1000000000000014</v>
      </c>
      <c r="F66">
        <v>10.199999999999999</v>
      </c>
    </row>
    <row r="67" spans="3:6" x14ac:dyDescent="0.25">
      <c r="C67">
        <v>-22.699999999999996</v>
      </c>
      <c r="D67">
        <v>-4.1000000000000014</v>
      </c>
      <c r="E67">
        <v>-7.1000000000000014</v>
      </c>
      <c r="F67">
        <v>-1.2999999999999972</v>
      </c>
    </row>
    <row r="68" spans="3:6" x14ac:dyDescent="0.25">
      <c r="C68">
        <v>-22.699999999999996</v>
      </c>
      <c r="D68">
        <v>5.5999999999999943</v>
      </c>
      <c r="E68">
        <v>-7.0000000000000036</v>
      </c>
      <c r="F68">
        <v>-6</v>
      </c>
    </row>
    <row r="69" spans="3:6" x14ac:dyDescent="0.25">
      <c r="C69">
        <v>-22.6</v>
      </c>
      <c r="D69">
        <v>5.7000000000000028</v>
      </c>
      <c r="E69">
        <v>-7</v>
      </c>
      <c r="F69">
        <v>-3.8999999999999986</v>
      </c>
    </row>
    <row r="70" spans="3:6" x14ac:dyDescent="0.25">
      <c r="C70">
        <v>-22.599999999999998</v>
      </c>
      <c r="D70">
        <v>2</v>
      </c>
      <c r="E70">
        <v>-7</v>
      </c>
      <c r="F70">
        <v>-7</v>
      </c>
    </row>
    <row r="71" spans="3:6" x14ac:dyDescent="0.25">
      <c r="C71">
        <v>-22.56</v>
      </c>
      <c r="D71">
        <v>6.6999999999999957</v>
      </c>
      <c r="E71">
        <v>-7</v>
      </c>
      <c r="F71">
        <v>-2.7999999999999972</v>
      </c>
    </row>
    <row r="72" spans="3:6" x14ac:dyDescent="0.25">
      <c r="C72">
        <v>-22.499999999999996</v>
      </c>
      <c r="D72">
        <v>5.9999999999999964</v>
      </c>
      <c r="E72">
        <v>-7</v>
      </c>
      <c r="F72">
        <v>-2.8000000000000007</v>
      </c>
    </row>
    <row r="73" spans="3:6" x14ac:dyDescent="0.25">
      <c r="C73">
        <v>-22.400000000000002</v>
      </c>
      <c r="D73">
        <v>4.3000000000000007</v>
      </c>
      <c r="E73">
        <v>-6.7999999999999972</v>
      </c>
      <c r="F73">
        <v>-0.80000000000000071</v>
      </c>
    </row>
    <row r="74" spans="3:6" x14ac:dyDescent="0.25">
      <c r="C74">
        <v>-22.400000000000002</v>
      </c>
      <c r="D74">
        <v>6.1999999999999993</v>
      </c>
      <c r="E74">
        <v>-6.6000000000000014</v>
      </c>
      <c r="F74">
        <v>-3.6999999999999993</v>
      </c>
    </row>
    <row r="75" spans="3:6" x14ac:dyDescent="0.25">
      <c r="C75">
        <v>-22.4</v>
      </c>
      <c r="D75">
        <v>2.8999999999999986</v>
      </c>
      <c r="E75">
        <v>-6.6000000000000014</v>
      </c>
      <c r="F75">
        <v>0.10000000000000142</v>
      </c>
    </row>
    <row r="76" spans="3:6" x14ac:dyDescent="0.25">
      <c r="C76">
        <v>-22.299999999999997</v>
      </c>
      <c r="D76">
        <v>9.8999999999999986</v>
      </c>
      <c r="E76">
        <v>-6.5999999999999943</v>
      </c>
      <c r="F76">
        <v>-9.2000000000000028</v>
      </c>
    </row>
    <row r="77" spans="3:6" x14ac:dyDescent="0.25">
      <c r="C77">
        <v>-22.2</v>
      </c>
      <c r="D77">
        <v>-2.4000000000000021</v>
      </c>
      <c r="E77">
        <v>-6.5</v>
      </c>
      <c r="F77">
        <v>-9.3999999999999986</v>
      </c>
    </row>
    <row r="78" spans="3:6" x14ac:dyDescent="0.25">
      <c r="C78">
        <v>-22.199999999999996</v>
      </c>
      <c r="D78">
        <v>11.399999999999999</v>
      </c>
      <c r="E78">
        <v>-6.5</v>
      </c>
      <c r="F78">
        <v>-11.100000000000001</v>
      </c>
    </row>
    <row r="79" spans="3:6" x14ac:dyDescent="0.25">
      <c r="C79">
        <v>-22.1</v>
      </c>
      <c r="D79">
        <v>7.2000000000000028</v>
      </c>
      <c r="E79">
        <v>-6.4000000000000021</v>
      </c>
      <c r="F79">
        <v>-6.2000000000000028</v>
      </c>
    </row>
    <row r="80" spans="3:6" x14ac:dyDescent="0.25">
      <c r="C80">
        <v>-21.9</v>
      </c>
      <c r="D80">
        <v>10.8</v>
      </c>
      <c r="E80">
        <v>-6.4000000000000021</v>
      </c>
      <c r="F80">
        <v>-10.3</v>
      </c>
    </row>
    <row r="81" spans="3:6" x14ac:dyDescent="0.25">
      <c r="C81">
        <v>-21.299999999999997</v>
      </c>
      <c r="D81">
        <v>-1.2999999999999972</v>
      </c>
      <c r="E81">
        <v>-6.4000000000000021</v>
      </c>
      <c r="F81">
        <v>-11.200000000000003</v>
      </c>
    </row>
    <row r="82" spans="3:6" x14ac:dyDescent="0.25">
      <c r="C82">
        <v>-21.299999999999997</v>
      </c>
      <c r="D82">
        <v>2</v>
      </c>
      <c r="E82">
        <v>-6.3000000000000007</v>
      </c>
      <c r="F82">
        <v>-2.8999999999999986</v>
      </c>
    </row>
    <row r="83" spans="3:6" x14ac:dyDescent="0.25">
      <c r="C83">
        <v>-21.2</v>
      </c>
      <c r="D83">
        <v>6.7999999999999972</v>
      </c>
      <c r="E83">
        <v>-6.3000000000000007</v>
      </c>
      <c r="F83">
        <v>-4</v>
      </c>
    </row>
    <row r="84" spans="3:6" x14ac:dyDescent="0.25">
      <c r="C84">
        <v>-20.500000000000004</v>
      </c>
      <c r="D84">
        <v>0.60000000000000142</v>
      </c>
      <c r="E84">
        <v>-6.1999999999999993</v>
      </c>
      <c r="F84">
        <v>-4.8999999999999986</v>
      </c>
    </row>
    <row r="85" spans="3:6" x14ac:dyDescent="0.25">
      <c r="C85">
        <v>-20.399999999999999</v>
      </c>
      <c r="D85">
        <v>7</v>
      </c>
      <c r="E85">
        <v>-6.1000000000000014</v>
      </c>
      <c r="F85">
        <v>-4.5</v>
      </c>
    </row>
    <row r="86" spans="3:6" x14ac:dyDescent="0.25">
      <c r="C86">
        <v>-20.200000000000003</v>
      </c>
      <c r="D86">
        <v>3.9000000000000021</v>
      </c>
      <c r="E86">
        <v>-6.1000000000000014</v>
      </c>
      <c r="F86">
        <v>-4.0999999999999979</v>
      </c>
    </row>
    <row r="87" spans="3:6" x14ac:dyDescent="0.25">
      <c r="C87">
        <v>-20</v>
      </c>
      <c r="D87">
        <v>5.5000000000000036</v>
      </c>
      <c r="E87">
        <v>-6</v>
      </c>
      <c r="F87">
        <v>-4.5999999999999979</v>
      </c>
    </row>
    <row r="88" spans="3:6" x14ac:dyDescent="0.25">
      <c r="C88">
        <v>-19.700000000000003</v>
      </c>
      <c r="D88">
        <v>2.4000000000000057</v>
      </c>
      <c r="E88">
        <v>-5.8999999999999986</v>
      </c>
      <c r="F88">
        <v>-6</v>
      </c>
    </row>
    <row r="89" spans="3:6" x14ac:dyDescent="0.25">
      <c r="C89">
        <v>-19.600000000000001</v>
      </c>
      <c r="D89">
        <v>6.3999999999999986</v>
      </c>
      <c r="E89">
        <v>-5.8999999999999986</v>
      </c>
      <c r="F89">
        <v>-3.7999999999999972</v>
      </c>
    </row>
    <row r="90" spans="3:6" x14ac:dyDescent="0.25">
      <c r="C90">
        <v>-19.099999999999994</v>
      </c>
      <c r="D90">
        <v>-4.1000000000000014</v>
      </c>
      <c r="E90">
        <v>-5.8999999999999986</v>
      </c>
      <c r="F90">
        <v>-4</v>
      </c>
    </row>
    <row r="91" spans="3:6" x14ac:dyDescent="0.25">
      <c r="C91">
        <v>-18.600000000000001</v>
      </c>
      <c r="D91">
        <v>6.5</v>
      </c>
      <c r="E91">
        <v>-5.8000000000000007</v>
      </c>
      <c r="F91">
        <v>-4.6000000000000014</v>
      </c>
    </row>
    <row r="92" spans="3:6" x14ac:dyDescent="0.25">
      <c r="C92">
        <v>-18.599999999999998</v>
      </c>
      <c r="D92">
        <v>4.5</v>
      </c>
      <c r="E92">
        <v>-5.7999999999999972</v>
      </c>
      <c r="F92">
        <v>-3.6999999999999993</v>
      </c>
    </row>
    <row r="93" spans="3:6" x14ac:dyDescent="0.25">
      <c r="C93">
        <v>-18.399999999999999</v>
      </c>
      <c r="D93">
        <v>9.2999999999999972</v>
      </c>
      <c r="E93">
        <v>-5.7999999999999972</v>
      </c>
      <c r="F93">
        <v>-5.1999999999999993</v>
      </c>
    </row>
    <row r="94" spans="3:6" x14ac:dyDescent="0.25">
      <c r="C94">
        <v>-17.299999999999997</v>
      </c>
      <c r="D94">
        <v>3.5999999999999979</v>
      </c>
      <c r="E94">
        <v>-5.7000000000000028</v>
      </c>
      <c r="F94">
        <v>-5.6000000000000014</v>
      </c>
    </row>
    <row r="95" spans="3:6" x14ac:dyDescent="0.25">
      <c r="C95">
        <v>-16.7</v>
      </c>
      <c r="D95">
        <v>7</v>
      </c>
      <c r="E95">
        <v>-5.7000000000000028</v>
      </c>
      <c r="F95">
        <v>-7.1000000000000014</v>
      </c>
    </row>
    <row r="96" spans="3:6" x14ac:dyDescent="0.25">
      <c r="C96">
        <v>-16.63</v>
      </c>
      <c r="D96">
        <v>9.0999999999999979</v>
      </c>
      <c r="E96">
        <v>-5.7000000000000028</v>
      </c>
      <c r="F96">
        <v>-8.0999999999999979</v>
      </c>
    </row>
    <row r="97" spans="3:6" x14ac:dyDescent="0.25">
      <c r="C97">
        <v>-15.399999999999999</v>
      </c>
      <c r="D97">
        <v>11.200000000000003</v>
      </c>
      <c r="E97">
        <v>-5.6999999999999993</v>
      </c>
      <c r="F97">
        <v>-5.1000000000000014</v>
      </c>
    </row>
    <row r="98" spans="3:6" x14ac:dyDescent="0.25">
      <c r="C98">
        <v>-15.300000000000004</v>
      </c>
      <c r="D98">
        <v>8.9999999999999964</v>
      </c>
      <c r="E98">
        <v>-5.6999999999999993</v>
      </c>
      <c r="F98">
        <v>-8.8000000000000007</v>
      </c>
    </row>
    <row r="99" spans="3:6" x14ac:dyDescent="0.25">
      <c r="C99">
        <v>-15.239999999999998</v>
      </c>
      <c r="D99">
        <v>8.7000000000000028</v>
      </c>
      <c r="E99">
        <v>-5.6999999999999993</v>
      </c>
      <c r="F99">
        <v>-7.8999999999999986</v>
      </c>
    </row>
    <row r="100" spans="3:6" x14ac:dyDescent="0.25">
      <c r="C100">
        <v>-15.100000000000001</v>
      </c>
      <c r="D100">
        <v>-2.8000000000000007</v>
      </c>
      <c r="E100">
        <v>-5.6000000000000014</v>
      </c>
      <c r="F100">
        <v>-7.5999999999999979</v>
      </c>
    </row>
    <row r="101" spans="3:6" x14ac:dyDescent="0.25">
      <c r="C101">
        <v>-14.899999999999999</v>
      </c>
      <c r="D101">
        <v>-3.1000000000000014</v>
      </c>
      <c r="E101">
        <v>-5.6000000000000014</v>
      </c>
      <c r="F101">
        <v>1</v>
      </c>
    </row>
    <row r="102" spans="3:6" x14ac:dyDescent="0.25">
      <c r="C102">
        <v>-14.899999999999999</v>
      </c>
      <c r="D102">
        <v>-13.100000000000001</v>
      </c>
      <c r="E102">
        <v>-5.5</v>
      </c>
      <c r="F102">
        <v>11.600000000000001</v>
      </c>
    </row>
    <row r="103" spans="3:6" x14ac:dyDescent="0.25">
      <c r="C103">
        <v>-14.899999999999999</v>
      </c>
      <c r="D103">
        <v>-11.7</v>
      </c>
      <c r="E103">
        <v>-5.5</v>
      </c>
      <c r="F103">
        <v>9</v>
      </c>
    </row>
    <row r="104" spans="3:6" x14ac:dyDescent="0.25">
      <c r="C104">
        <v>-14.199999999999996</v>
      </c>
      <c r="D104">
        <v>-7.7000000000000028</v>
      </c>
      <c r="E104">
        <v>-5.5</v>
      </c>
      <c r="F104">
        <v>6.8000000000000043</v>
      </c>
    </row>
    <row r="105" spans="3:6" x14ac:dyDescent="0.25">
      <c r="C105">
        <v>-14</v>
      </c>
      <c r="D105">
        <v>1.1000000000000014</v>
      </c>
      <c r="E105">
        <v>-5.5</v>
      </c>
      <c r="F105">
        <v>-2.6999999999999957</v>
      </c>
    </row>
    <row r="106" spans="3:6" x14ac:dyDescent="0.25">
      <c r="C106">
        <v>-13.899999999999999</v>
      </c>
      <c r="D106">
        <v>0.59999999999999432</v>
      </c>
      <c r="E106">
        <v>-5.5</v>
      </c>
      <c r="F106">
        <v>-1.6999999999999957</v>
      </c>
    </row>
    <row r="107" spans="3:6" x14ac:dyDescent="0.25">
      <c r="C107">
        <v>-13.899999999999999</v>
      </c>
      <c r="D107">
        <v>-15.600000000000001</v>
      </c>
      <c r="E107">
        <v>-5.5</v>
      </c>
      <c r="F107">
        <v>0.60000000000000142</v>
      </c>
    </row>
    <row r="108" spans="3:6" x14ac:dyDescent="0.25">
      <c r="C108">
        <v>-13.800000000000004</v>
      </c>
      <c r="D108">
        <v>2.2000000000000028</v>
      </c>
      <c r="E108">
        <v>-5.4000000000000021</v>
      </c>
      <c r="F108">
        <v>1</v>
      </c>
    </row>
    <row r="109" spans="3:6" x14ac:dyDescent="0.25">
      <c r="C109">
        <v>-13.400000000000006</v>
      </c>
      <c r="D109">
        <v>-4.1000000000000014</v>
      </c>
      <c r="E109">
        <v>-5.4000000000000021</v>
      </c>
      <c r="F109">
        <v>-0.29999999999999716</v>
      </c>
    </row>
    <row r="110" spans="3:6" x14ac:dyDescent="0.25">
      <c r="C110">
        <v>-13.329999999999998</v>
      </c>
      <c r="D110">
        <v>-3.8000000000000043</v>
      </c>
      <c r="E110">
        <v>-5.3999999999999986</v>
      </c>
      <c r="F110">
        <v>-2.0999999999999943</v>
      </c>
    </row>
    <row r="111" spans="3:6" x14ac:dyDescent="0.25">
      <c r="C111">
        <v>-13.200000000000003</v>
      </c>
      <c r="D111">
        <v>3.3999999999999986</v>
      </c>
      <c r="E111">
        <v>-5.3999999999999986</v>
      </c>
      <c r="F111">
        <v>-5.5</v>
      </c>
    </row>
    <row r="112" spans="3:6" x14ac:dyDescent="0.25">
      <c r="C112">
        <v>-13.199999999999996</v>
      </c>
      <c r="D112">
        <v>6.5</v>
      </c>
      <c r="E112">
        <v>-5.3999999999999986</v>
      </c>
      <c r="F112">
        <v>-4.7999999999999972</v>
      </c>
    </row>
    <row r="113" spans="3:6" x14ac:dyDescent="0.25">
      <c r="C113">
        <v>-13.100000000000001</v>
      </c>
      <c r="D113">
        <v>8.3999999999999986</v>
      </c>
      <c r="E113">
        <v>-5.3000000000000007</v>
      </c>
      <c r="F113">
        <v>-7.1999999999999957</v>
      </c>
    </row>
    <row r="114" spans="3:6" x14ac:dyDescent="0.25">
      <c r="C114">
        <v>-13.100000000000001</v>
      </c>
      <c r="D114">
        <v>6.6000000000000014</v>
      </c>
      <c r="E114">
        <v>-5.3000000000000007</v>
      </c>
      <c r="F114">
        <v>-6.3999999999999986</v>
      </c>
    </row>
    <row r="115" spans="3:6" x14ac:dyDescent="0.25">
      <c r="C115">
        <v>-13.099999999999998</v>
      </c>
      <c r="D115">
        <v>3.0999999999999943</v>
      </c>
      <c r="E115">
        <v>-5.2999999999999972</v>
      </c>
      <c r="F115">
        <v>-4.0999999999999943</v>
      </c>
    </row>
    <row r="116" spans="3:6" x14ac:dyDescent="0.25">
      <c r="C116">
        <v>-13</v>
      </c>
      <c r="D116">
        <v>6.3000000000000043</v>
      </c>
      <c r="E116">
        <v>-5.2399999999999984</v>
      </c>
      <c r="F116">
        <v>-8.4000000000000057</v>
      </c>
    </row>
    <row r="117" spans="3:6" x14ac:dyDescent="0.25">
      <c r="C117">
        <v>-13</v>
      </c>
      <c r="D117">
        <v>3.7000000000000028</v>
      </c>
      <c r="E117">
        <v>-5.2000000000000028</v>
      </c>
      <c r="F117">
        <v>2.0999999999999943</v>
      </c>
    </row>
    <row r="118" spans="3:6" x14ac:dyDescent="0.25">
      <c r="C118">
        <v>-12.904666666666678</v>
      </c>
      <c r="D118">
        <v>-7.8000000000000043</v>
      </c>
      <c r="E118">
        <v>-5.1999999999999993</v>
      </c>
      <c r="F118">
        <v>5.6000000000000014</v>
      </c>
    </row>
    <row r="119" spans="3:6" x14ac:dyDescent="0.25">
      <c r="C119">
        <v>-12.899999999999999</v>
      </c>
      <c r="D119">
        <v>-6.6999999999999957</v>
      </c>
      <c r="E119">
        <v>-5.1999999999999993</v>
      </c>
      <c r="F119">
        <v>1.5</v>
      </c>
    </row>
    <row r="120" spans="3:6" x14ac:dyDescent="0.25">
      <c r="C120">
        <v>-12.799999999999997</v>
      </c>
      <c r="D120">
        <v>-4.5</v>
      </c>
      <c r="E120">
        <v>-5.1999999999999957</v>
      </c>
      <c r="F120">
        <v>2.7999999999999972</v>
      </c>
    </row>
    <row r="121" spans="3:6" x14ac:dyDescent="0.25">
      <c r="C121">
        <v>-12.7</v>
      </c>
      <c r="D121">
        <v>-15.400000000000002</v>
      </c>
      <c r="E121">
        <v>-5.1000000000000014</v>
      </c>
      <c r="F121">
        <v>12.399999999999999</v>
      </c>
    </row>
    <row r="122" spans="3:6" x14ac:dyDescent="0.25">
      <c r="C122">
        <v>-12.699999999999996</v>
      </c>
      <c r="D122">
        <v>-16.299999999999997</v>
      </c>
      <c r="E122">
        <v>-5.1000000000000014</v>
      </c>
      <c r="F122">
        <v>12</v>
      </c>
    </row>
    <row r="123" spans="3:6" x14ac:dyDescent="0.25">
      <c r="C123">
        <v>-12.600000000000001</v>
      </c>
      <c r="D123">
        <v>-3.5</v>
      </c>
      <c r="E123">
        <v>-5.1000000000000014</v>
      </c>
      <c r="F123">
        <v>0.5</v>
      </c>
    </row>
    <row r="124" spans="3:6" x14ac:dyDescent="0.25">
      <c r="C124">
        <v>-12.599999999999998</v>
      </c>
      <c r="D124">
        <v>-16.000000000000004</v>
      </c>
      <c r="E124">
        <v>-5.0999999999999979</v>
      </c>
      <c r="F124">
        <v>12.200000000000003</v>
      </c>
    </row>
    <row r="125" spans="3:6" x14ac:dyDescent="0.25">
      <c r="C125">
        <v>-12.5</v>
      </c>
      <c r="D125">
        <v>-7</v>
      </c>
      <c r="E125">
        <v>-5</v>
      </c>
      <c r="F125">
        <v>1.5</v>
      </c>
    </row>
    <row r="126" spans="3:6" x14ac:dyDescent="0.25">
      <c r="C126">
        <v>-12.400000000000002</v>
      </c>
      <c r="D126">
        <v>-13.900000000000002</v>
      </c>
      <c r="E126">
        <v>-5</v>
      </c>
      <c r="F126">
        <v>10.600000000000001</v>
      </c>
    </row>
    <row r="127" spans="3:6" x14ac:dyDescent="0.25">
      <c r="C127">
        <v>-12.399999999999999</v>
      </c>
      <c r="D127">
        <v>-14.699999999999996</v>
      </c>
      <c r="E127">
        <v>-5</v>
      </c>
      <c r="F127">
        <v>10.699999999999996</v>
      </c>
    </row>
    <row r="128" spans="3:6" x14ac:dyDescent="0.25">
      <c r="C128">
        <v>-12.399999999999999</v>
      </c>
      <c r="D128">
        <v>-14.600000000000001</v>
      </c>
      <c r="E128">
        <v>-5</v>
      </c>
      <c r="F128">
        <v>10.300000000000004</v>
      </c>
    </row>
    <row r="129" spans="3:6" x14ac:dyDescent="0.25">
      <c r="C129">
        <v>-12.200000000000003</v>
      </c>
      <c r="D129">
        <v>-3.2999999999999972</v>
      </c>
      <c r="E129">
        <v>-5</v>
      </c>
      <c r="F129">
        <v>0.19999999999999574</v>
      </c>
    </row>
    <row r="130" spans="3:6" x14ac:dyDescent="0.25">
      <c r="C130">
        <v>-12.100000000000001</v>
      </c>
      <c r="D130">
        <v>-4.8999999999999986</v>
      </c>
      <c r="E130">
        <v>-4.8299999999999983</v>
      </c>
      <c r="F130">
        <v>3</v>
      </c>
    </row>
    <row r="131" spans="3:6" x14ac:dyDescent="0.25">
      <c r="C131">
        <v>-12</v>
      </c>
      <c r="D131">
        <v>-1.6999999999999957</v>
      </c>
      <c r="E131">
        <v>-4.8000000000000043</v>
      </c>
      <c r="F131">
        <v>-1.3000000000000043</v>
      </c>
    </row>
    <row r="132" spans="3:6" x14ac:dyDescent="0.25">
      <c r="C132">
        <v>-11.900000000000006</v>
      </c>
      <c r="D132">
        <v>-1.5</v>
      </c>
      <c r="E132">
        <v>-4.8000000000000043</v>
      </c>
      <c r="F132">
        <v>-2.3000000000000043</v>
      </c>
    </row>
    <row r="133" spans="3:6" x14ac:dyDescent="0.25">
      <c r="C133">
        <v>-11.900000000000002</v>
      </c>
      <c r="D133">
        <v>-4.2000000000000028</v>
      </c>
      <c r="E133">
        <v>-4.8000000000000007</v>
      </c>
      <c r="F133">
        <v>0.39999999999999858</v>
      </c>
    </row>
    <row r="134" spans="3:6" x14ac:dyDescent="0.25">
      <c r="C134">
        <v>-11.899999999999999</v>
      </c>
      <c r="D134">
        <v>-3.6000000000000014</v>
      </c>
      <c r="E134">
        <v>-4.740000000000002</v>
      </c>
      <c r="F134">
        <v>-0.19999999999999574</v>
      </c>
    </row>
    <row r="135" spans="3:6" x14ac:dyDescent="0.25">
      <c r="C135">
        <v>-11.800000000000004</v>
      </c>
      <c r="D135">
        <v>-7.7999999999999972</v>
      </c>
      <c r="E135">
        <v>-4.6999999999999957</v>
      </c>
      <c r="F135">
        <v>1</v>
      </c>
    </row>
    <row r="136" spans="3:6" x14ac:dyDescent="0.25">
      <c r="C136">
        <v>-11.8</v>
      </c>
      <c r="D136">
        <v>-13.199999999999996</v>
      </c>
      <c r="E136">
        <v>-4.6000000000000014</v>
      </c>
      <c r="F136">
        <v>5</v>
      </c>
    </row>
    <row r="137" spans="3:6" x14ac:dyDescent="0.25">
      <c r="C137">
        <v>-11.799999999999997</v>
      </c>
      <c r="D137">
        <v>-17.899999999999999</v>
      </c>
      <c r="E137">
        <v>-4.5999999999999943</v>
      </c>
      <c r="F137">
        <v>11.799999999999997</v>
      </c>
    </row>
    <row r="138" spans="3:6" x14ac:dyDescent="0.25">
      <c r="C138">
        <v>-11.700000000000003</v>
      </c>
      <c r="D138">
        <v>-11.099999999999998</v>
      </c>
      <c r="E138">
        <v>-4.5</v>
      </c>
      <c r="F138">
        <v>1.8999999999999986</v>
      </c>
    </row>
    <row r="139" spans="3:6" x14ac:dyDescent="0.25">
      <c r="C139">
        <v>-11.600000000000001</v>
      </c>
      <c r="D139">
        <v>-4.3999999999999986</v>
      </c>
      <c r="E139">
        <v>-4.5</v>
      </c>
      <c r="F139">
        <v>-2.6000000000000014</v>
      </c>
    </row>
    <row r="140" spans="3:6" x14ac:dyDescent="0.25">
      <c r="C140">
        <v>-11.600000000000001</v>
      </c>
      <c r="D140">
        <v>-6.5</v>
      </c>
      <c r="E140">
        <v>-4.4399999999999977</v>
      </c>
      <c r="F140">
        <v>0</v>
      </c>
    </row>
    <row r="141" spans="3:6" x14ac:dyDescent="0.25">
      <c r="C141">
        <v>-11.600000000000001</v>
      </c>
      <c r="D141">
        <v>-10.599999999999998</v>
      </c>
      <c r="E141">
        <v>-4.3999999999999986</v>
      </c>
      <c r="F141">
        <v>3</v>
      </c>
    </row>
    <row r="142" spans="3:6" x14ac:dyDescent="0.25">
      <c r="C142">
        <v>-11.599999999999994</v>
      </c>
      <c r="D142">
        <v>-17.7</v>
      </c>
      <c r="E142">
        <v>-4.3999999999999986</v>
      </c>
      <c r="F142">
        <v>9.5999999999999979</v>
      </c>
    </row>
    <row r="143" spans="3:6" x14ac:dyDescent="0.25">
      <c r="C143">
        <v>-11.599999999999994</v>
      </c>
      <c r="D143">
        <v>-4.8000000000000043</v>
      </c>
      <c r="E143">
        <v>-4.3999999999999986</v>
      </c>
      <c r="F143">
        <v>1.3999999999999986</v>
      </c>
    </row>
    <row r="144" spans="3:6" x14ac:dyDescent="0.25">
      <c r="C144">
        <v>-11.5</v>
      </c>
      <c r="D144">
        <v>-12.5</v>
      </c>
      <c r="E144">
        <v>-4.3999999999999986</v>
      </c>
      <c r="F144">
        <v>2</v>
      </c>
    </row>
    <row r="145" spans="3:6" x14ac:dyDescent="0.25">
      <c r="C145">
        <v>-11.300000000000004</v>
      </c>
      <c r="D145">
        <v>-6.2999999999999972</v>
      </c>
      <c r="E145">
        <v>-4.3499999999999979</v>
      </c>
      <c r="F145">
        <v>-1.1000000000000014</v>
      </c>
    </row>
    <row r="146" spans="3:6" x14ac:dyDescent="0.25">
      <c r="C146">
        <v>-11.3</v>
      </c>
      <c r="D146">
        <v>-8.4000000000000021</v>
      </c>
      <c r="E146">
        <v>-4.3000000000000043</v>
      </c>
      <c r="F146">
        <v>0.30000000000000426</v>
      </c>
    </row>
    <row r="147" spans="3:6" x14ac:dyDescent="0.25">
      <c r="C147">
        <v>-11.299999999999997</v>
      </c>
      <c r="D147">
        <v>-4.1999999999999957</v>
      </c>
      <c r="E147">
        <v>-4.3000000000000043</v>
      </c>
      <c r="F147">
        <v>-0.39999999999999858</v>
      </c>
    </row>
    <row r="148" spans="3:6" x14ac:dyDescent="0.25">
      <c r="C148">
        <v>-11.299999999999997</v>
      </c>
      <c r="D148">
        <v>-6.9000000000000057</v>
      </c>
      <c r="E148">
        <v>-4.3000000000000043</v>
      </c>
      <c r="F148">
        <v>1.4000000000000057</v>
      </c>
    </row>
    <row r="149" spans="3:6" x14ac:dyDescent="0.25">
      <c r="C149">
        <v>-11.299999999999997</v>
      </c>
      <c r="D149">
        <v>-18.600000000000001</v>
      </c>
      <c r="E149">
        <v>-4.2999999999999972</v>
      </c>
      <c r="F149">
        <v>11.300000000000004</v>
      </c>
    </row>
    <row r="150" spans="3:6" x14ac:dyDescent="0.25">
      <c r="C150">
        <v>-11.120000000000005</v>
      </c>
      <c r="D150">
        <v>-16.200000000000003</v>
      </c>
      <c r="E150">
        <v>-4.2999999999999972</v>
      </c>
      <c r="F150">
        <v>6.5</v>
      </c>
    </row>
    <row r="151" spans="3:6" x14ac:dyDescent="0.25">
      <c r="C151">
        <v>-11.100000000000001</v>
      </c>
      <c r="D151">
        <v>-9.0000000000000036</v>
      </c>
      <c r="E151">
        <v>-4.2999999999999972</v>
      </c>
      <c r="F151">
        <v>2</v>
      </c>
    </row>
    <row r="152" spans="3:6" x14ac:dyDescent="0.25">
      <c r="C152">
        <v>-11.100000000000001</v>
      </c>
      <c r="D152">
        <v>-15.600000000000001</v>
      </c>
      <c r="E152">
        <v>-4.2999999999999972</v>
      </c>
      <c r="F152">
        <v>8.5</v>
      </c>
    </row>
    <row r="153" spans="3:6" x14ac:dyDescent="0.25">
      <c r="C153">
        <v>-10.899999999999999</v>
      </c>
      <c r="D153">
        <v>-18.399999999999999</v>
      </c>
      <c r="E153">
        <v>-4.2999999999999972</v>
      </c>
      <c r="F153">
        <v>8.7999999999999972</v>
      </c>
    </row>
    <row r="154" spans="3:6" x14ac:dyDescent="0.25">
      <c r="C154">
        <v>-10.800000000000004</v>
      </c>
      <c r="D154">
        <v>-12.399999999999999</v>
      </c>
      <c r="E154">
        <v>-4.2700000000000031</v>
      </c>
      <c r="F154">
        <v>7.7999999999999972</v>
      </c>
    </row>
    <row r="155" spans="3:6" x14ac:dyDescent="0.25">
      <c r="C155">
        <v>-10.799999999999997</v>
      </c>
      <c r="D155">
        <v>-17.099999999999998</v>
      </c>
      <c r="E155">
        <v>-4.2399999999999984</v>
      </c>
      <c r="F155">
        <v>7.8999999999999986</v>
      </c>
    </row>
    <row r="156" spans="3:6" x14ac:dyDescent="0.25">
      <c r="C156">
        <v>-10.799999999999997</v>
      </c>
      <c r="D156">
        <v>-12.900000000000002</v>
      </c>
      <c r="E156">
        <v>-4.2199999999999989</v>
      </c>
      <c r="F156">
        <v>6.6000000000000014</v>
      </c>
    </row>
    <row r="157" spans="3:6" x14ac:dyDescent="0.25">
      <c r="C157">
        <v>-10.700000000000003</v>
      </c>
      <c r="D157">
        <v>-12.899999999999999</v>
      </c>
      <c r="E157">
        <v>-4.2099999999999973</v>
      </c>
      <c r="F157">
        <v>7.3999999999999986</v>
      </c>
    </row>
    <row r="158" spans="3:6" x14ac:dyDescent="0.25">
      <c r="C158">
        <v>-10.7</v>
      </c>
      <c r="D158">
        <v>-15.100000000000001</v>
      </c>
      <c r="E158">
        <v>-4.1999999999999993</v>
      </c>
      <c r="F158">
        <v>9.3000000000000043</v>
      </c>
    </row>
    <row r="159" spans="3:6" x14ac:dyDescent="0.25">
      <c r="C159">
        <v>-10.7</v>
      </c>
      <c r="D159">
        <v>-15.299999999999997</v>
      </c>
      <c r="E159">
        <v>-4.1999999999999993</v>
      </c>
      <c r="F159">
        <v>9.7999999999999972</v>
      </c>
    </row>
    <row r="160" spans="3:6" x14ac:dyDescent="0.25">
      <c r="C160">
        <v>-10.699999999999996</v>
      </c>
      <c r="D160">
        <v>-14.199999999999996</v>
      </c>
      <c r="E160">
        <v>-4.1300000000000026</v>
      </c>
      <c r="F160">
        <v>9.8999999999999986</v>
      </c>
    </row>
    <row r="161" spans="3:6" x14ac:dyDescent="0.25">
      <c r="C161">
        <v>-10.641058823529416</v>
      </c>
      <c r="D161">
        <v>-11.899999999999999</v>
      </c>
      <c r="E161">
        <v>-4.1000000000000014</v>
      </c>
      <c r="F161">
        <v>8.7000000000000028</v>
      </c>
    </row>
    <row r="162" spans="3:6" x14ac:dyDescent="0.25">
      <c r="C162">
        <v>-10.600000000000001</v>
      </c>
      <c r="D162">
        <v>-13.399999999999999</v>
      </c>
      <c r="E162">
        <v>-4.1000000000000014</v>
      </c>
      <c r="F162">
        <v>9.0999999999999943</v>
      </c>
    </row>
    <row r="163" spans="3:6" x14ac:dyDescent="0.25">
      <c r="C163">
        <v>-10.600000000000001</v>
      </c>
      <c r="D163">
        <v>-12.700000000000003</v>
      </c>
      <c r="E163">
        <v>-4.0999999999999979</v>
      </c>
      <c r="F163">
        <v>7.3000000000000043</v>
      </c>
    </row>
    <row r="164" spans="3:6" x14ac:dyDescent="0.25">
      <c r="C164">
        <v>-10.600000000000001</v>
      </c>
      <c r="D164">
        <v>-12.5</v>
      </c>
      <c r="E164">
        <v>-4</v>
      </c>
      <c r="F164">
        <v>9</v>
      </c>
    </row>
    <row r="165" spans="3:6" x14ac:dyDescent="0.25">
      <c r="C165">
        <v>-10.599999999999998</v>
      </c>
      <c r="D165">
        <v>-13.600000000000001</v>
      </c>
      <c r="E165">
        <v>-4</v>
      </c>
      <c r="F165">
        <v>7.8999999999999986</v>
      </c>
    </row>
    <row r="166" spans="3:6" x14ac:dyDescent="0.25">
      <c r="C166">
        <v>-10.599999999999994</v>
      </c>
      <c r="D166">
        <v>-12.800000000000004</v>
      </c>
      <c r="E166">
        <v>-4</v>
      </c>
      <c r="F166">
        <v>8.5</v>
      </c>
    </row>
    <row r="167" spans="3:6" x14ac:dyDescent="0.25">
      <c r="C167">
        <v>-10.300000000000004</v>
      </c>
      <c r="D167">
        <v>-13.099999999999998</v>
      </c>
      <c r="E167">
        <v>-4</v>
      </c>
      <c r="F167">
        <v>7.8999999999999986</v>
      </c>
    </row>
    <row r="168" spans="3:6" x14ac:dyDescent="0.25">
      <c r="C168">
        <v>-10.299999999999997</v>
      </c>
      <c r="D168">
        <v>-10</v>
      </c>
      <c r="E168">
        <v>-4</v>
      </c>
      <c r="F168">
        <v>5.5</v>
      </c>
    </row>
    <row r="169" spans="3:6" x14ac:dyDescent="0.25">
      <c r="C169">
        <v>-10.199999999999999</v>
      </c>
      <c r="D169">
        <v>-12.899999999999999</v>
      </c>
      <c r="E169">
        <v>-4</v>
      </c>
      <c r="F169">
        <v>7.1999999999999957</v>
      </c>
    </row>
    <row r="170" spans="3:6" x14ac:dyDescent="0.25">
      <c r="C170">
        <v>-10.199999999999996</v>
      </c>
      <c r="D170">
        <v>-16.199999999999996</v>
      </c>
      <c r="E170">
        <v>-4</v>
      </c>
      <c r="F170">
        <v>10.199999999999996</v>
      </c>
    </row>
    <row r="171" spans="3:6" x14ac:dyDescent="0.25">
      <c r="C171">
        <v>-10.14</v>
      </c>
      <c r="D171">
        <v>-14.900000000000002</v>
      </c>
      <c r="E171">
        <v>-4</v>
      </c>
      <c r="F171">
        <v>6.3000000000000007</v>
      </c>
    </row>
    <row r="172" spans="3:6" x14ac:dyDescent="0.25">
      <c r="C172">
        <v>-10.100000000000001</v>
      </c>
      <c r="D172">
        <v>-18.900000000000002</v>
      </c>
      <c r="E172">
        <v>-3.9899999999999949</v>
      </c>
      <c r="F172">
        <v>11.900000000000002</v>
      </c>
    </row>
    <row r="173" spans="3:6" x14ac:dyDescent="0.25">
      <c r="C173">
        <v>-10.099999999999998</v>
      </c>
      <c r="D173">
        <v>-5.5</v>
      </c>
      <c r="E173">
        <v>-3.9799999999999969</v>
      </c>
      <c r="F173">
        <v>-3</v>
      </c>
    </row>
    <row r="174" spans="3:6" x14ac:dyDescent="0.25">
      <c r="C174">
        <v>-10</v>
      </c>
      <c r="D174">
        <v>-5.7000000000000028</v>
      </c>
      <c r="E174">
        <v>-3.9399999999999977</v>
      </c>
      <c r="F174">
        <v>-1.5</v>
      </c>
    </row>
    <row r="175" spans="3:6" x14ac:dyDescent="0.25">
      <c r="C175">
        <v>-9.8999999999999986</v>
      </c>
      <c r="D175">
        <v>-6.3999999999999986</v>
      </c>
      <c r="E175">
        <v>-3.9299999999999962</v>
      </c>
      <c r="F175">
        <v>-1.6000000000000014</v>
      </c>
    </row>
    <row r="176" spans="3:6" x14ac:dyDescent="0.25">
      <c r="C176">
        <v>-9.8999999999999986</v>
      </c>
      <c r="D176">
        <v>-18.099999999999998</v>
      </c>
      <c r="E176">
        <v>-3.9200000000000017</v>
      </c>
      <c r="F176">
        <v>10.799999999999997</v>
      </c>
    </row>
    <row r="177" spans="3:6" x14ac:dyDescent="0.25">
      <c r="C177">
        <v>-9.8999999999999986</v>
      </c>
      <c r="D177">
        <v>-17.400000000000002</v>
      </c>
      <c r="E177">
        <v>-3.9000000000000021</v>
      </c>
      <c r="F177">
        <v>11.3</v>
      </c>
    </row>
    <row r="178" spans="3:6" x14ac:dyDescent="0.25">
      <c r="C178">
        <v>-9.7999999999999972</v>
      </c>
      <c r="D178">
        <v>-22.499999999999996</v>
      </c>
      <c r="E178">
        <v>-3.8999999999999986</v>
      </c>
      <c r="F178">
        <v>14.899999999999999</v>
      </c>
    </row>
    <row r="179" spans="3:6" x14ac:dyDescent="0.25">
      <c r="C179">
        <v>-9.6000000000000014</v>
      </c>
      <c r="D179">
        <v>-15.7</v>
      </c>
      <c r="E179">
        <v>-3.8999999999999986</v>
      </c>
      <c r="F179">
        <v>10</v>
      </c>
    </row>
    <row r="180" spans="3:6" x14ac:dyDescent="0.25">
      <c r="C180">
        <v>-9.6000000000000014</v>
      </c>
      <c r="D180">
        <v>-14.200000000000003</v>
      </c>
      <c r="E180">
        <v>-3.889999999999997</v>
      </c>
      <c r="F180">
        <v>7.2000000000000028</v>
      </c>
    </row>
    <row r="181" spans="3:6" x14ac:dyDescent="0.25">
      <c r="C181">
        <v>-9.5999999999999979</v>
      </c>
      <c r="D181">
        <v>-17.799999999999997</v>
      </c>
      <c r="E181">
        <v>-3.8800000000000026</v>
      </c>
      <c r="F181">
        <v>9.8999999999999986</v>
      </c>
    </row>
    <row r="182" spans="3:6" x14ac:dyDescent="0.25">
      <c r="C182">
        <v>-9.5</v>
      </c>
      <c r="D182">
        <v>-11.200000000000003</v>
      </c>
      <c r="E182">
        <v>-3.879999999999999</v>
      </c>
      <c r="F182">
        <v>3.3999999999999986</v>
      </c>
    </row>
    <row r="183" spans="3:6" x14ac:dyDescent="0.25">
      <c r="C183">
        <v>-9.3000000000000043</v>
      </c>
      <c r="D183">
        <v>-14.5</v>
      </c>
      <c r="E183">
        <v>-3.8099999999999987</v>
      </c>
      <c r="F183">
        <v>7.3999999999999986</v>
      </c>
    </row>
    <row r="184" spans="3:6" x14ac:dyDescent="0.25">
      <c r="C184">
        <v>-9.3000000000000043</v>
      </c>
      <c r="D184">
        <v>-18.7</v>
      </c>
      <c r="E184">
        <v>-3.8000000000000043</v>
      </c>
      <c r="F184">
        <v>10.299999999999997</v>
      </c>
    </row>
    <row r="185" spans="3:6" x14ac:dyDescent="0.25">
      <c r="C185">
        <v>-9.3000000000000007</v>
      </c>
      <c r="D185">
        <v>-10.200000000000003</v>
      </c>
      <c r="E185">
        <v>-3.8000000000000043</v>
      </c>
      <c r="F185">
        <v>3</v>
      </c>
    </row>
    <row r="186" spans="3:6" x14ac:dyDescent="0.25">
      <c r="C186">
        <v>-9.1000000000000014</v>
      </c>
      <c r="D186">
        <v>-15.300000000000004</v>
      </c>
      <c r="E186">
        <v>-3.8000000000000007</v>
      </c>
      <c r="F186">
        <v>8.7000000000000028</v>
      </c>
    </row>
    <row r="187" spans="3:6" x14ac:dyDescent="0.25">
      <c r="C187">
        <v>-9.0999999999999943</v>
      </c>
      <c r="D187">
        <v>-3.8000000000000043</v>
      </c>
      <c r="E187">
        <v>-3.8000000000000007</v>
      </c>
      <c r="F187">
        <v>0.80000000000000426</v>
      </c>
    </row>
    <row r="188" spans="3:6" x14ac:dyDescent="0.25">
      <c r="C188">
        <v>-9</v>
      </c>
      <c r="D188">
        <v>-19.099999999999998</v>
      </c>
      <c r="E188">
        <v>-3.7999999999999972</v>
      </c>
      <c r="F188">
        <v>10.099999999999998</v>
      </c>
    </row>
    <row r="189" spans="3:6" x14ac:dyDescent="0.25">
      <c r="C189">
        <v>-9</v>
      </c>
      <c r="D189">
        <v>-9.4999999999999964</v>
      </c>
      <c r="E189">
        <v>-3.7999999999999972</v>
      </c>
      <c r="F189">
        <v>0.69999999999999574</v>
      </c>
    </row>
    <row r="190" spans="3:6" x14ac:dyDescent="0.25">
      <c r="C190">
        <v>-9</v>
      </c>
      <c r="D190">
        <v>-12.399999999999999</v>
      </c>
      <c r="E190">
        <v>-3.7999999999999972</v>
      </c>
      <c r="F190">
        <v>3.1999999999999957</v>
      </c>
    </row>
    <row r="191" spans="3:6" x14ac:dyDescent="0.25">
      <c r="C191">
        <v>-8.8999999999999986</v>
      </c>
      <c r="D191">
        <v>-3.8999999999999986</v>
      </c>
      <c r="E191">
        <v>-3.7999999999999972</v>
      </c>
      <c r="F191">
        <v>-1.2000000000000028</v>
      </c>
    </row>
    <row r="192" spans="3:6" x14ac:dyDescent="0.25">
      <c r="C192">
        <v>-8.8999999999999986</v>
      </c>
      <c r="D192">
        <v>-3.6000000000000014</v>
      </c>
      <c r="E192">
        <v>-3.7000000000000028</v>
      </c>
      <c r="F192">
        <v>-0.10000000000000142</v>
      </c>
    </row>
    <row r="193" spans="3:6" x14ac:dyDescent="0.25">
      <c r="C193">
        <v>-8.7999999999999972</v>
      </c>
      <c r="D193">
        <v>-4.1999999999999957</v>
      </c>
      <c r="E193">
        <v>-3.7000000000000028</v>
      </c>
      <c r="F193">
        <v>0.69999999999999574</v>
      </c>
    </row>
    <row r="194" spans="3:6" x14ac:dyDescent="0.25">
      <c r="C194">
        <v>-8.7800000000000011</v>
      </c>
      <c r="D194">
        <v>-4</v>
      </c>
      <c r="E194">
        <v>-3.7000000000000028</v>
      </c>
      <c r="F194">
        <v>-0.80000000000000426</v>
      </c>
    </row>
    <row r="195" spans="3:6" x14ac:dyDescent="0.25">
      <c r="C195">
        <v>-8.7100000000000009</v>
      </c>
      <c r="D195">
        <v>-3.1000000000000014</v>
      </c>
      <c r="E195">
        <v>-3.6999999999999993</v>
      </c>
      <c r="F195">
        <v>-0.69999999999999574</v>
      </c>
    </row>
    <row r="196" spans="3:6" x14ac:dyDescent="0.25">
      <c r="C196">
        <v>-8.7000000000000028</v>
      </c>
      <c r="D196">
        <v>-3.2999999999999972</v>
      </c>
      <c r="E196">
        <v>-3.6999999999999993</v>
      </c>
      <c r="F196">
        <v>-0.5</v>
      </c>
    </row>
    <row r="197" spans="3:6" x14ac:dyDescent="0.25">
      <c r="C197">
        <v>-8.7000000000000028</v>
      </c>
      <c r="D197">
        <v>-15.299999999999997</v>
      </c>
      <c r="E197">
        <v>-3.6999999999999993</v>
      </c>
      <c r="F197">
        <v>10.899999999999999</v>
      </c>
    </row>
    <row r="198" spans="3:6" x14ac:dyDescent="0.25">
      <c r="C198">
        <v>-8.5999999999999979</v>
      </c>
      <c r="D198">
        <v>-3.2000000000000028</v>
      </c>
      <c r="E198">
        <v>-3.6000000000000014</v>
      </c>
      <c r="F198">
        <v>-1.8999999999999986</v>
      </c>
    </row>
    <row r="199" spans="3:6" x14ac:dyDescent="0.25">
      <c r="C199">
        <v>-8.5</v>
      </c>
      <c r="D199">
        <v>-5.7000000000000028</v>
      </c>
      <c r="E199">
        <v>-3.6000000000000014</v>
      </c>
      <c r="F199">
        <v>0.60000000000000142</v>
      </c>
    </row>
    <row r="200" spans="3:6" x14ac:dyDescent="0.25">
      <c r="C200">
        <v>-8.5</v>
      </c>
      <c r="D200">
        <v>-10.799999999999997</v>
      </c>
      <c r="E200">
        <v>-3.5999999999999979</v>
      </c>
      <c r="F200">
        <v>1.6000000000000014</v>
      </c>
    </row>
    <row r="201" spans="3:6" x14ac:dyDescent="0.25">
      <c r="C201">
        <v>-8.5</v>
      </c>
      <c r="D201">
        <v>-14.900000000000002</v>
      </c>
      <c r="E201">
        <v>-3.5999999999999979</v>
      </c>
      <c r="F201">
        <v>9.3000000000000007</v>
      </c>
    </row>
    <row r="202" spans="3:6" x14ac:dyDescent="0.25">
      <c r="C202">
        <v>-8</v>
      </c>
      <c r="D202">
        <v>-11.8</v>
      </c>
      <c r="E202">
        <v>-3.5999999999999943</v>
      </c>
      <c r="F202">
        <v>3.7000000000000028</v>
      </c>
    </row>
    <row r="203" spans="3:6" x14ac:dyDescent="0.25">
      <c r="C203">
        <v>-8</v>
      </c>
      <c r="D203">
        <v>-10.199999999999996</v>
      </c>
      <c r="E203">
        <v>-3.5</v>
      </c>
      <c r="F203">
        <v>4.3999999999999986</v>
      </c>
    </row>
    <row r="204" spans="3:6" x14ac:dyDescent="0.25">
      <c r="C204">
        <v>-7.8999999999999986</v>
      </c>
      <c r="D204">
        <v>-12.400000000000002</v>
      </c>
      <c r="E204">
        <v>-3.5</v>
      </c>
      <c r="F204">
        <v>2.6000000000000014</v>
      </c>
    </row>
    <row r="205" spans="3:6" x14ac:dyDescent="0.25">
      <c r="C205">
        <v>-7.8999999999999986</v>
      </c>
      <c r="D205">
        <v>-11.199999999999996</v>
      </c>
      <c r="E205">
        <v>-3.5</v>
      </c>
      <c r="F205">
        <v>3.5999999999999943</v>
      </c>
    </row>
    <row r="206" spans="3:6" x14ac:dyDescent="0.25">
      <c r="C206">
        <v>-7.8999999999999986</v>
      </c>
      <c r="D206">
        <v>-7.6999999999999993</v>
      </c>
      <c r="E206">
        <v>-3.5</v>
      </c>
      <c r="F206">
        <v>1.2999999999999972</v>
      </c>
    </row>
    <row r="207" spans="3:6" x14ac:dyDescent="0.25">
      <c r="C207">
        <v>-7.7999999999999972</v>
      </c>
      <c r="D207">
        <v>-10.200000000000003</v>
      </c>
      <c r="E207">
        <v>-3.5</v>
      </c>
      <c r="F207">
        <v>-0.19999999999999574</v>
      </c>
    </row>
    <row r="208" spans="3:6" x14ac:dyDescent="0.25">
      <c r="C208">
        <v>-7.4000000000000057</v>
      </c>
      <c r="D208">
        <v>-9.9000000000000021</v>
      </c>
      <c r="E208">
        <v>-3.5</v>
      </c>
      <c r="F208">
        <v>3.5</v>
      </c>
    </row>
    <row r="209" spans="3:6" x14ac:dyDescent="0.25">
      <c r="C209">
        <v>-7.4000000000000057</v>
      </c>
      <c r="D209">
        <v>-19.099999999999998</v>
      </c>
      <c r="E209">
        <v>-3.4000000000000057</v>
      </c>
      <c r="F209">
        <v>8.5</v>
      </c>
    </row>
    <row r="210" spans="3:6" x14ac:dyDescent="0.25">
      <c r="C210">
        <v>-7.3999999999999986</v>
      </c>
      <c r="D210">
        <v>-20.2</v>
      </c>
      <c r="E210">
        <v>-3.3999999999999986</v>
      </c>
      <c r="F210">
        <v>9.1000000000000014</v>
      </c>
    </row>
    <row r="211" spans="3:6" x14ac:dyDescent="0.25">
      <c r="C211">
        <v>-7.3999999999999986</v>
      </c>
      <c r="D211">
        <v>-20.6</v>
      </c>
      <c r="E211">
        <v>-3.3999999999999986</v>
      </c>
      <c r="F211">
        <v>9.3000000000000043</v>
      </c>
    </row>
    <row r="212" spans="3:6" x14ac:dyDescent="0.25">
      <c r="C212">
        <v>-7.3000000000000043</v>
      </c>
      <c r="D212">
        <v>-18.5</v>
      </c>
      <c r="E212">
        <v>-3.3999999999999986</v>
      </c>
      <c r="F212">
        <v>9.8999999999999986</v>
      </c>
    </row>
    <row r="213" spans="3:6" x14ac:dyDescent="0.25">
      <c r="C213">
        <v>-7.2000000000000028</v>
      </c>
      <c r="D213">
        <v>-16.400000000000002</v>
      </c>
      <c r="E213">
        <v>-3.3999999999999986</v>
      </c>
      <c r="F213">
        <v>13.400000000000006</v>
      </c>
    </row>
    <row r="214" spans="3:6" x14ac:dyDescent="0.25">
      <c r="C214">
        <v>-7.1999999999999957</v>
      </c>
      <c r="D214">
        <v>-20.100000000000001</v>
      </c>
      <c r="E214">
        <v>-3.3316568627451026</v>
      </c>
      <c r="F214">
        <v>12.400000000000002</v>
      </c>
    </row>
    <row r="215" spans="3:6" x14ac:dyDescent="0.25">
      <c r="C215">
        <v>-6.990000000000002</v>
      </c>
      <c r="D215">
        <v>-16.299999999999997</v>
      </c>
      <c r="E215">
        <v>-3.3000000000000007</v>
      </c>
      <c r="F215">
        <v>5.5</v>
      </c>
    </row>
    <row r="216" spans="3:6" x14ac:dyDescent="0.25">
      <c r="C216">
        <v>-6.8000000000000043</v>
      </c>
      <c r="D216">
        <v>-6.1000000000000014</v>
      </c>
      <c r="E216">
        <v>-3.3000000000000007</v>
      </c>
      <c r="F216">
        <v>2.6000000000000014</v>
      </c>
    </row>
    <row r="217" spans="3:6" x14ac:dyDescent="0.25">
      <c r="C217">
        <v>-6.7199999999999989</v>
      </c>
      <c r="D217">
        <v>-16.799999999999997</v>
      </c>
      <c r="E217">
        <v>-3.3000000000000007</v>
      </c>
      <c r="F217">
        <v>3.6999999999999957</v>
      </c>
    </row>
    <row r="218" spans="3:6" x14ac:dyDescent="0.25">
      <c r="C218">
        <v>-6.7000000000000028</v>
      </c>
      <c r="D218">
        <v>-14.400000000000002</v>
      </c>
      <c r="E218">
        <v>-3.3000000000000007</v>
      </c>
      <c r="F218">
        <v>3.1000000000000014</v>
      </c>
    </row>
    <row r="219" spans="3:6" x14ac:dyDescent="0.25">
      <c r="C219">
        <v>-6.6000000000000014</v>
      </c>
      <c r="D219">
        <v>-12.400000000000002</v>
      </c>
      <c r="E219">
        <v>-3.2999999999999972</v>
      </c>
      <c r="F219">
        <v>6.2000000000000028</v>
      </c>
    </row>
    <row r="220" spans="3:6" x14ac:dyDescent="0.25">
      <c r="C220">
        <v>-6.5</v>
      </c>
      <c r="D220">
        <v>-18.399999999999999</v>
      </c>
      <c r="E220">
        <v>-3.2000000000000028</v>
      </c>
      <c r="F220">
        <v>10.599999999999998</v>
      </c>
    </row>
    <row r="221" spans="3:6" x14ac:dyDescent="0.25">
      <c r="C221">
        <v>-6.3000000000000007</v>
      </c>
      <c r="D221">
        <v>-18.199999999999996</v>
      </c>
      <c r="E221">
        <v>-3.1999999999999993</v>
      </c>
      <c r="F221">
        <v>8.8999999999999986</v>
      </c>
    </row>
    <row r="222" spans="3:6" x14ac:dyDescent="0.25">
      <c r="C222">
        <v>-6.2999999999999972</v>
      </c>
      <c r="D222">
        <v>-15.800000000000004</v>
      </c>
      <c r="E222">
        <v>-3.1999999999999993</v>
      </c>
      <c r="F222">
        <v>6.7000000000000028</v>
      </c>
    </row>
    <row r="223" spans="3:6" x14ac:dyDescent="0.25">
      <c r="C223">
        <v>-6.2000000000000028</v>
      </c>
      <c r="D223">
        <v>-15.200000000000003</v>
      </c>
      <c r="E223">
        <v>-3.1999999999999993</v>
      </c>
      <c r="F223">
        <v>5.9000000000000057</v>
      </c>
    </row>
    <row r="224" spans="3:6" x14ac:dyDescent="0.25">
      <c r="C224">
        <v>-5.9000000000000057</v>
      </c>
      <c r="D224">
        <v>-3.8000000000000043</v>
      </c>
      <c r="E224">
        <v>-3.1999999999999993</v>
      </c>
      <c r="F224">
        <v>-0.59999999999999432</v>
      </c>
    </row>
    <row r="225" spans="3:6" x14ac:dyDescent="0.25">
      <c r="C225">
        <v>-5.7000000000000028</v>
      </c>
      <c r="D225">
        <v>-9.4000000000000021</v>
      </c>
      <c r="E225">
        <v>-3.1999999999999957</v>
      </c>
      <c r="F225">
        <v>1.7000000000000028</v>
      </c>
    </row>
    <row r="226" spans="3:6" x14ac:dyDescent="0.25">
      <c r="C226">
        <v>-5.6000000000000014</v>
      </c>
      <c r="D226">
        <v>-11.2</v>
      </c>
      <c r="E226">
        <v>-3.1999999999999957</v>
      </c>
      <c r="F226">
        <v>2.7000000000000028</v>
      </c>
    </row>
    <row r="227" spans="3:6" x14ac:dyDescent="0.25">
      <c r="C227">
        <v>-5.5</v>
      </c>
      <c r="D227">
        <v>-15.599999999999998</v>
      </c>
      <c r="E227">
        <v>-3.1099999999999994</v>
      </c>
      <c r="F227">
        <v>8.5999999999999979</v>
      </c>
    </row>
    <row r="228" spans="3:6" x14ac:dyDescent="0.25">
      <c r="C228">
        <v>-5.5</v>
      </c>
      <c r="D228">
        <v>-16.100000000000001</v>
      </c>
      <c r="E228">
        <v>-3.1000000000000014</v>
      </c>
      <c r="F228">
        <v>11.100000000000001</v>
      </c>
    </row>
    <row r="229" spans="3:6" x14ac:dyDescent="0.25">
      <c r="C229">
        <v>-5.4100000000000037</v>
      </c>
      <c r="D229">
        <v>-14.3</v>
      </c>
      <c r="E229">
        <v>-3.1000000000000014</v>
      </c>
      <c r="F229">
        <v>10.100000000000001</v>
      </c>
    </row>
    <row r="230" spans="3:6" x14ac:dyDescent="0.25">
      <c r="C230">
        <v>-5</v>
      </c>
      <c r="D230">
        <v>-18</v>
      </c>
      <c r="E230">
        <v>-3.0000000000000036</v>
      </c>
      <c r="F230">
        <v>5.7000000000000028</v>
      </c>
    </row>
    <row r="231" spans="3:6" x14ac:dyDescent="0.25">
      <c r="C231">
        <v>-4.7000000000000028</v>
      </c>
      <c r="D231">
        <v>-16.700000000000003</v>
      </c>
      <c r="E231">
        <v>-3</v>
      </c>
      <c r="F231">
        <v>8</v>
      </c>
    </row>
    <row r="232" spans="3:6" x14ac:dyDescent="0.25">
      <c r="C232">
        <v>-4.6999999999999957</v>
      </c>
      <c r="D232">
        <v>-12.100000000000001</v>
      </c>
      <c r="E232">
        <v>-3</v>
      </c>
      <c r="F232">
        <v>4.6000000000000014</v>
      </c>
    </row>
    <row r="233" spans="3:6" x14ac:dyDescent="0.25">
      <c r="C233">
        <v>-4.6700000000000017</v>
      </c>
      <c r="D233">
        <v>-15.500000000000004</v>
      </c>
      <c r="E233">
        <v>-3</v>
      </c>
      <c r="F233">
        <v>7.4000000000000057</v>
      </c>
    </row>
    <row r="234" spans="3:6" x14ac:dyDescent="0.25">
      <c r="C234">
        <v>-4.6000000000000014</v>
      </c>
      <c r="D234">
        <v>-21.200000000000003</v>
      </c>
      <c r="E234">
        <v>-3</v>
      </c>
      <c r="F234">
        <v>9.6000000000000014</v>
      </c>
    </row>
    <row r="235" spans="3:6" x14ac:dyDescent="0.25">
      <c r="C235">
        <v>-4.5053173606865755</v>
      </c>
      <c r="D235">
        <v>-16.600000000000001</v>
      </c>
      <c r="E235">
        <v>-3</v>
      </c>
      <c r="F235">
        <v>11.8</v>
      </c>
    </row>
    <row r="236" spans="3:6" x14ac:dyDescent="0.25">
      <c r="C236">
        <v>-4.3999999999999986</v>
      </c>
      <c r="D236">
        <v>-9.8999999999999986</v>
      </c>
      <c r="E236">
        <v>-3</v>
      </c>
      <c r="F236">
        <v>2.1000000000000014</v>
      </c>
    </row>
    <row r="237" spans="3:6" x14ac:dyDescent="0.25">
      <c r="C237">
        <v>-3.7000000000000028</v>
      </c>
      <c r="D237">
        <v>-17.2</v>
      </c>
      <c r="E237">
        <v>-3</v>
      </c>
      <c r="F237">
        <v>10.799999999999997</v>
      </c>
    </row>
    <row r="238" spans="3:6" x14ac:dyDescent="0.25">
      <c r="C238">
        <v>-3.6999999999999957</v>
      </c>
      <c r="D238">
        <v>-18.199999999999996</v>
      </c>
      <c r="E238">
        <v>-3</v>
      </c>
      <c r="F238">
        <v>8</v>
      </c>
    </row>
    <row r="239" spans="3:6" x14ac:dyDescent="0.25">
      <c r="C239">
        <v>-3.6400000000000006</v>
      </c>
      <c r="D239">
        <v>-16.399999999999999</v>
      </c>
      <c r="E239">
        <v>-2.9999999999999964</v>
      </c>
      <c r="F239">
        <v>6.2999999999999972</v>
      </c>
    </row>
    <row r="240" spans="3:6" x14ac:dyDescent="0.25">
      <c r="C240">
        <v>-3.5999999999999943</v>
      </c>
      <c r="D240">
        <v>-17.300000000000004</v>
      </c>
      <c r="E240">
        <v>-2.9199999999999946</v>
      </c>
      <c r="F240">
        <v>9.6000000000000014</v>
      </c>
    </row>
    <row r="241" spans="3:6" x14ac:dyDescent="0.25">
      <c r="C241">
        <v>-3.5200000000000031</v>
      </c>
      <c r="D241">
        <v>-12.100000000000001</v>
      </c>
      <c r="E241">
        <v>-2.9000000000000021</v>
      </c>
      <c r="F241">
        <v>3.5</v>
      </c>
    </row>
    <row r="242" spans="3:6" x14ac:dyDescent="0.25">
      <c r="C242">
        <v>-3.5</v>
      </c>
      <c r="D242">
        <v>-11.299999999999997</v>
      </c>
      <c r="E242">
        <v>-2.9000000000000021</v>
      </c>
      <c r="F242">
        <v>4.6999999999999957</v>
      </c>
    </row>
    <row r="243" spans="3:6" x14ac:dyDescent="0.25">
      <c r="C243">
        <v>-3.5</v>
      </c>
      <c r="D243">
        <v>5.2000000000000028</v>
      </c>
      <c r="E243">
        <v>-2.8999999999999986</v>
      </c>
      <c r="F243">
        <v>-6.5</v>
      </c>
    </row>
    <row r="244" spans="3:6" x14ac:dyDescent="0.25">
      <c r="C244">
        <v>-3.4400000000000048</v>
      </c>
      <c r="D244">
        <v>4.2000000000000028</v>
      </c>
      <c r="E244">
        <v>-2.8000000000000043</v>
      </c>
      <c r="F244">
        <v>-5</v>
      </c>
    </row>
    <row r="245" spans="3:6" x14ac:dyDescent="0.25">
      <c r="C245">
        <v>-3.3999999999999986</v>
      </c>
      <c r="D245">
        <v>4.2000000000000028</v>
      </c>
      <c r="E245">
        <v>-2.8000000000000043</v>
      </c>
      <c r="F245">
        <v>-6.2000000000000028</v>
      </c>
    </row>
    <row r="246" spans="3:6" x14ac:dyDescent="0.25">
      <c r="C246">
        <v>-3.2899999999999991</v>
      </c>
      <c r="D246">
        <v>3.3999999999999986</v>
      </c>
      <c r="E246">
        <v>-2.7999999999999972</v>
      </c>
      <c r="F246">
        <v>-5.6999999999999957</v>
      </c>
    </row>
    <row r="247" spans="3:6" x14ac:dyDescent="0.25">
      <c r="C247">
        <v>-3.1999999999999957</v>
      </c>
      <c r="D247">
        <v>0.5</v>
      </c>
      <c r="E247">
        <v>-2.7999999999999972</v>
      </c>
      <c r="F247">
        <v>-2.2000000000000028</v>
      </c>
    </row>
    <row r="248" spans="3:6" x14ac:dyDescent="0.25">
      <c r="C248">
        <v>-3.1700000000000017</v>
      </c>
      <c r="D248">
        <v>2.6999999999999957</v>
      </c>
      <c r="E248">
        <v>-2.75</v>
      </c>
      <c r="F248">
        <v>-4.5</v>
      </c>
    </row>
    <row r="249" spans="3:6" x14ac:dyDescent="0.25">
      <c r="C249">
        <v>-3.1000000000000014</v>
      </c>
      <c r="D249">
        <v>1.0999999999999943</v>
      </c>
      <c r="E249">
        <v>-2.7000000000000028</v>
      </c>
      <c r="F249">
        <v>-4.7999999999999972</v>
      </c>
    </row>
    <row r="250" spans="3:6" x14ac:dyDescent="0.25">
      <c r="C250">
        <v>-3.0499999999999972</v>
      </c>
      <c r="D250">
        <v>1.2999999999999972</v>
      </c>
      <c r="E250">
        <v>-2.6999999999999993</v>
      </c>
      <c r="F250">
        <v>-5.2999999999999972</v>
      </c>
    </row>
    <row r="251" spans="3:6" x14ac:dyDescent="0.25">
      <c r="C251">
        <v>-3.0200000000000031</v>
      </c>
      <c r="D251">
        <v>1.1999999999999957</v>
      </c>
      <c r="E251">
        <v>-2.6999999999999993</v>
      </c>
      <c r="F251">
        <v>-4.7999999999999972</v>
      </c>
    </row>
    <row r="252" spans="3:6" x14ac:dyDescent="0.25">
      <c r="C252">
        <v>-3.0100000000000051</v>
      </c>
      <c r="D252">
        <v>-0.70000000000000284</v>
      </c>
      <c r="E252">
        <v>-2.6999999999999993</v>
      </c>
      <c r="F252">
        <v>-4.5</v>
      </c>
    </row>
    <row r="253" spans="3:6" x14ac:dyDescent="0.25">
      <c r="C253">
        <v>-3</v>
      </c>
      <c r="D253">
        <v>4.8999999999999986</v>
      </c>
      <c r="E253">
        <v>-2.6999999999999993</v>
      </c>
      <c r="F253">
        <v>-6.3999999999999986</v>
      </c>
    </row>
    <row r="254" spans="3:6" x14ac:dyDescent="0.25">
      <c r="C254">
        <v>-3</v>
      </c>
      <c r="D254">
        <v>-4.1999999999999957</v>
      </c>
      <c r="E254">
        <v>-2.6999999999999993</v>
      </c>
      <c r="F254">
        <v>-3.6000000000000014</v>
      </c>
    </row>
    <row r="255" spans="3:6" x14ac:dyDescent="0.25">
      <c r="C255">
        <v>-3</v>
      </c>
      <c r="D255">
        <v>1.3000000000000043</v>
      </c>
      <c r="E255">
        <v>-2.6799999999999997</v>
      </c>
      <c r="F255">
        <v>-7.8999999999999986</v>
      </c>
    </row>
    <row r="256" spans="3:6" x14ac:dyDescent="0.25">
      <c r="C256">
        <v>-3</v>
      </c>
      <c r="D256">
        <v>2.8999999999999986</v>
      </c>
      <c r="E256">
        <v>-2.6599999999999966</v>
      </c>
      <c r="F256">
        <v>-5.8999999999999986</v>
      </c>
    </row>
    <row r="257" spans="3:6" x14ac:dyDescent="0.25">
      <c r="C257">
        <v>-2.9899999999999949</v>
      </c>
      <c r="D257">
        <v>1.7999999999999972</v>
      </c>
      <c r="E257">
        <v>-2.6000000000000014</v>
      </c>
      <c r="F257">
        <v>-3.3999999999999986</v>
      </c>
    </row>
    <row r="258" spans="3:6" x14ac:dyDescent="0.25">
      <c r="C258">
        <v>-2.7999999999999972</v>
      </c>
      <c r="D258">
        <v>-0.30000000000000426</v>
      </c>
      <c r="E258">
        <v>-2.6000000000000014</v>
      </c>
      <c r="F258">
        <v>-3.3999999999999986</v>
      </c>
    </row>
    <row r="259" spans="3:6" x14ac:dyDescent="0.25">
      <c r="C259">
        <v>-2.7299999999999969</v>
      </c>
      <c r="D259">
        <v>0.39999999999999858</v>
      </c>
      <c r="E259">
        <v>-2.5999999999999979</v>
      </c>
      <c r="F259">
        <v>-4.1999999999999957</v>
      </c>
    </row>
    <row r="260" spans="3:6" x14ac:dyDescent="0.25">
      <c r="C260">
        <v>-2.7000000000000028</v>
      </c>
      <c r="D260">
        <v>-0.39999999999999858</v>
      </c>
      <c r="E260">
        <v>-2.5</v>
      </c>
      <c r="F260">
        <v>-3.2000000000000028</v>
      </c>
    </row>
    <row r="261" spans="3:6" x14ac:dyDescent="0.25">
      <c r="C261">
        <v>-2.6000000000000014</v>
      </c>
      <c r="D261">
        <v>1.7999999999999972</v>
      </c>
      <c r="E261">
        <v>-2.5</v>
      </c>
      <c r="F261">
        <v>-4.2999999999999972</v>
      </c>
    </row>
    <row r="262" spans="3:6" x14ac:dyDescent="0.25">
      <c r="C262">
        <v>-2.6000000000000014</v>
      </c>
      <c r="D262">
        <v>2.8999999999999986</v>
      </c>
      <c r="E262">
        <v>-2.5</v>
      </c>
      <c r="F262">
        <v>-4</v>
      </c>
    </row>
    <row r="263" spans="3:6" x14ac:dyDescent="0.25">
      <c r="C263">
        <v>-2.3200000000000003</v>
      </c>
      <c r="D263">
        <v>5.5</v>
      </c>
      <c r="E263">
        <v>-2.5</v>
      </c>
      <c r="F263">
        <v>-5.5</v>
      </c>
    </row>
    <row r="264" spans="3:6" x14ac:dyDescent="0.25">
      <c r="C264">
        <v>-2.2000000000000028</v>
      </c>
      <c r="D264">
        <v>4.7999999999999972</v>
      </c>
      <c r="E264">
        <v>-2.5</v>
      </c>
      <c r="F264">
        <v>-5.6000000000000014</v>
      </c>
    </row>
    <row r="265" spans="3:6" x14ac:dyDescent="0.25">
      <c r="C265">
        <v>-2.1000000000000014</v>
      </c>
      <c r="D265">
        <v>2.3000000000000043</v>
      </c>
      <c r="E265">
        <v>-2.490000000000002</v>
      </c>
      <c r="F265">
        <v>-0.90000000000000568</v>
      </c>
    </row>
    <row r="266" spans="3:6" x14ac:dyDescent="0.25">
      <c r="C266">
        <v>-2.0999999999999943</v>
      </c>
      <c r="D266">
        <v>-1</v>
      </c>
      <c r="E266">
        <v>-2.4599999999999973</v>
      </c>
      <c r="F266">
        <v>-4.3999999999999986</v>
      </c>
    </row>
    <row r="267" spans="3:6" x14ac:dyDescent="0.25">
      <c r="C267">
        <v>-2</v>
      </c>
      <c r="D267">
        <v>0.70000000000000284</v>
      </c>
      <c r="E267">
        <v>-2.3999999999999986</v>
      </c>
      <c r="F267">
        <v>-6.3000000000000043</v>
      </c>
    </row>
    <row r="268" spans="3:6" x14ac:dyDescent="0.25">
      <c r="C268">
        <v>-2</v>
      </c>
      <c r="D268">
        <v>1.7000000000000028</v>
      </c>
      <c r="E268">
        <v>-2.3999999999999986</v>
      </c>
      <c r="F268">
        <v>-4.8999999999999986</v>
      </c>
    </row>
    <row r="269" spans="3:6" x14ac:dyDescent="0.25">
      <c r="C269">
        <v>-1.8999999999999986</v>
      </c>
      <c r="D269">
        <v>6.3999999999999986</v>
      </c>
      <c r="E269">
        <v>-2.3999999999999986</v>
      </c>
      <c r="F269">
        <v>-6.8999999999999986</v>
      </c>
    </row>
    <row r="270" spans="3:6" x14ac:dyDescent="0.25">
      <c r="C270">
        <v>-1.7000000000000028</v>
      </c>
      <c r="D270">
        <v>1.5</v>
      </c>
      <c r="E270">
        <v>-2.3000000000000043</v>
      </c>
      <c r="F270">
        <v>-6.3000000000000043</v>
      </c>
    </row>
    <row r="271" spans="3:6" x14ac:dyDescent="0.25">
      <c r="C271">
        <v>-1.6000000000000014</v>
      </c>
      <c r="D271">
        <v>5.3999999999999986</v>
      </c>
      <c r="E271">
        <v>-2.3000000000000007</v>
      </c>
      <c r="F271">
        <v>-5.5</v>
      </c>
    </row>
    <row r="272" spans="3:6" x14ac:dyDescent="0.25">
      <c r="C272">
        <v>-1.5499999999999972</v>
      </c>
      <c r="D272">
        <v>3.8999999999999986</v>
      </c>
      <c r="E272">
        <v>-2.2999999999999972</v>
      </c>
      <c r="F272">
        <v>-6.6000000000000014</v>
      </c>
    </row>
    <row r="273" spans="3:6" x14ac:dyDescent="0.25">
      <c r="C273">
        <v>-1.5</v>
      </c>
      <c r="D273">
        <v>3.1000000000000014</v>
      </c>
      <c r="E273">
        <v>-2.2999999999999972</v>
      </c>
      <c r="F273">
        <v>-4.3999999999999986</v>
      </c>
    </row>
    <row r="274" spans="3:6" x14ac:dyDescent="0.25">
      <c r="C274">
        <v>-1.5</v>
      </c>
      <c r="D274">
        <v>3.3000000000000043</v>
      </c>
      <c r="E274">
        <v>-2.2999999999999972</v>
      </c>
      <c r="F274">
        <v>-4</v>
      </c>
    </row>
    <row r="275" spans="3:6" x14ac:dyDescent="0.25">
      <c r="C275">
        <v>-1.4000000000000057</v>
      </c>
      <c r="D275">
        <v>-0.30000000000000426</v>
      </c>
      <c r="E275">
        <v>-2.2999999999999972</v>
      </c>
      <c r="F275">
        <v>-1.6999999999999957</v>
      </c>
    </row>
    <row r="276" spans="3:6" x14ac:dyDescent="0.25">
      <c r="C276">
        <v>-1.3999999999999986</v>
      </c>
      <c r="D276">
        <v>3.5999999999999943</v>
      </c>
      <c r="E276">
        <v>-2.2999999999999972</v>
      </c>
      <c r="F276">
        <v>-5</v>
      </c>
    </row>
    <row r="277" spans="3:6" x14ac:dyDescent="0.25">
      <c r="C277">
        <v>-1.2999999999999972</v>
      </c>
      <c r="D277">
        <v>4.3999999999999986</v>
      </c>
      <c r="E277">
        <v>-2.2000000000000028</v>
      </c>
      <c r="F277">
        <v>-5.3999999999999986</v>
      </c>
    </row>
    <row r="278" spans="3:6" x14ac:dyDescent="0.25">
      <c r="C278">
        <v>-1.1999999999999957</v>
      </c>
      <c r="D278">
        <v>4.1999999999999957</v>
      </c>
      <c r="E278">
        <v>-2.2000000000000028</v>
      </c>
      <c r="F278">
        <v>-5.1000000000000014</v>
      </c>
    </row>
    <row r="279" spans="3:6" x14ac:dyDescent="0.25">
      <c r="C279">
        <v>-1</v>
      </c>
      <c r="D279">
        <v>5.0999999999999943</v>
      </c>
      <c r="E279">
        <v>-2.2000000000000028</v>
      </c>
      <c r="F279">
        <v>-5.5</v>
      </c>
    </row>
    <row r="280" spans="3:6" x14ac:dyDescent="0.25">
      <c r="C280">
        <v>-1</v>
      </c>
      <c r="D280">
        <v>3.8000000000000043</v>
      </c>
      <c r="E280">
        <v>-2.2000000000000028</v>
      </c>
      <c r="F280">
        <v>-4.9000000000000057</v>
      </c>
    </row>
    <row r="281" spans="3:6" x14ac:dyDescent="0.25">
      <c r="C281">
        <v>-1</v>
      </c>
      <c r="D281">
        <v>4.2999999999999972</v>
      </c>
      <c r="E281">
        <v>-2.1999999999999993</v>
      </c>
      <c r="F281">
        <v>-5.8999999999999986</v>
      </c>
    </row>
    <row r="282" spans="3:6" x14ac:dyDescent="0.25">
      <c r="C282">
        <v>-0.80000000000000426</v>
      </c>
      <c r="D282">
        <v>4.3999999999999986</v>
      </c>
      <c r="E282">
        <v>-2.1999999999999993</v>
      </c>
      <c r="F282">
        <v>-6.5</v>
      </c>
    </row>
    <row r="283" spans="3:6" x14ac:dyDescent="0.25">
      <c r="C283">
        <v>-0.69999999999999574</v>
      </c>
      <c r="D283">
        <v>1.8999999999999986</v>
      </c>
      <c r="E283">
        <v>-2.1999999999999993</v>
      </c>
      <c r="F283">
        <v>-4.3999999999999986</v>
      </c>
    </row>
    <row r="284" spans="3:6" x14ac:dyDescent="0.25">
      <c r="C284">
        <v>-0.69999999999999574</v>
      </c>
      <c r="D284">
        <v>4</v>
      </c>
      <c r="E284">
        <v>-2.1000000000000014</v>
      </c>
      <c r="F284">
        <v>-5.8000000000000043</v>
      </c>
    </row>
    <row r="285" spans="3:6" x14ac:dyDescent="0.25">
      <c r="C285">
        <v>-0.60000000000000142</v>
      </c>
      <c r="D285">
        <v>2.1999999999999957</v>
      </c>
      <c r="E285">
        <v>-2.1000000000000014</v>
      </c>
      <c r="F285">
        <v>-3.7999999999999972</v>
      </c>
    </row>
    <row r="286" spans="3:6" x14ac:dyDescent="0.25">
      <c r="C286">
        <v>-0.60000000000000142</v>
      </c>
      <c r="D286">
        <v>1.8999999999999986</v>
      </c>
      <c r="E286">
        <v>-2.1000000000000014</v>
      </c>
      <c r="F286">
        <v>-5.8999999999999986</v>
      </c>
    </row>
    <row r="287" spans="3:6" x14ac:dyDescent="0.25">
      <c r="C287">
        <v>-0.5</v>
      </c>
      <c r="D287">
        <v>0.69999999999999574</v>
      </c>
      <c r="E287">
        <v>-2.1000000000000014</v>
      </c>
      <c r="F287">
        <v>-6.5999999999999943</v>
      </c>
    </row>
    <row r="288" spans="3:6" x14ac:dyDescent="0.25">
      <c r="C288">
        <v>-0.39999999999999858</v>
      </c>
      <c r="D288">
        <v>1.7000000000000028</v>
      </c>
      <c r="E288">
        <v>-2.1000000000000014</v>
      </c>
      <c r="F288">
        <v>-5.8000000000000043</v>
      </c>
    </row>
    <row r="289" spans="3:6" x14ac:dyDescent="0.25">
      <c r="C289">
        <v>-0.30000000000000426</v>
      </c>
      <c r="D289">
        <v>5.8000000000000043</v>
      </c>
      <c r="E289">
        <v>-2.1000000000000014</v>
      </c>
      <c r="F289">
        <v>-5.2000000000000028</v>
      </c>
    </row>
    <row r="290" spans="3:6" x14ac:dyDescent="0.25">
      <c r="C290">
        <v>-0.19999999999999574</v>
      </c>
      <c r="D290">
        <v>3.0999999999999943</v>
      </c>
      <c r="E290">
        <v>-2.1000000000000014</v>
      </c>
      <c r="F290">
        <v>-4.6999999999999957</v>
      </c>
    </row>
    <row r="291" spans="3:6" x14ac:dyDescent="0.25">
      <c r="C291">
        <v>-0.10000000000000142</v>
      </c>
      <c r="D291">
        <v>5.1999999999999957</v>
      </c>
      <c r="E291">
        <v>-2.0999999999999979</v>
      </c>
      <c r="F291">
        <v>-7.7999999999999972</v>
      </c>
    </row>
    <row r="292" spans="3:6" x14ac:dyDescent="0.25">
      <c r="C292">
        <v>0</v>
      </c>
      <c r="D292">
        <v>1.7999999999999972</v>
      </c>
      <c r="E292">
        <v>-2.0000000000000036</v>
      </c>
      <c r="F292">
        <v>-5.1999999999999957</v>
      </c>
    </row>
    <row r="293" spans="3:6" x14ac:dyDescent="0.25">
      <c r="C293">
        <v>0.10000000000000142</v>
      </c>
      <c r="D293">
        <v>3.6000000000000014</v>
      </c>
      <c r="E293">
        <v>-2</v>
      </c>
      <c r="F293">
        <v>-4.8000000000000043</v>
      </c>
    </row>
    <row r="294" spans="3:6" x14ac:dyDescent="0.25">
      <c r="C294">
        <v>0.19999999999999574</v>
      </c>
      <c r="D294">
        <v>6.6999999999999957</v>
      </c>
      <c r="E294">
        <v>-2</v>
      </c>
      <c r="F294">
        <v>-9.0999999999999943</v>
      </c>
    </row>
    <row r="295" spans="3:6" x14ac:dyDescent="0.25">
      <c r="C295">
        <v>0.19999999999999574</v>
      </c>
      <c r="D295">
        <v>3</v>
      </c>
      <c r="E295">
        <v>-2</v>
      </c>
      <c r="F295">
        <v>-5.2999999999999972</v>
      </c>
    </row>
    <row r="296" spans="3:6" x14ac:dyDescent="0.25">
      <c r="C296">
        <v>0.20000000000000284</v>
      </c>
      <c r="D296">
        <v>2.0999999999999943</v>
      </c>
      <c r="E296">
        <v>-2</v>
      </c>
      <c r="F296">
        <v>-4.1999999999999957</v>
      </c>
    </row>
    <row r="297" spans="3:6" x14ac:dyDescent="0.25">
      <c r="C297">
        <v>0.29999999999999716</v>
      </c>
      <c r="D297">
        <v>3.3999999999999986</v>
      </c>
      <c r="E297">
        <v>-2</v>
      </c>
      <c r="F297">
        <v>-4.7999999999999972</v>
      </c>
    </row>
    <row r="298" spans="3:6" x14ac:dyDescent="0.25">
      <c r="C298">
        <v>0.39999999999999858</v>
      </c>
      <c r="D298">
        <v>4.3999999999999986</v>
      </c>
      <c r="E298">
        <v>-2</v>
      </c>
      <c r="F298">
        <v>-4.2999999999999972</v>
      </c>
    </row>
    <row r="299" spans="3:6" x14ac:dyDescent="0.25">
      <c r="C299">
        <v>0.39999999999999858</v>
      </c>
      <c r="D299">
        <v>3.2999999999999972</v>
      </c>
      <c r="E299">
        <v>-2</v>
      </c>
      <c r="F299">
        <v>-5.5</v>
      </c>
    </row>
    <row r="300" spans="3:6" x14ac:dyDescent="0.25">
      <c r="C300">
        <v>0.5</v>
      </c>
      <c r="D300">
        <v>4.1000000000000014</v>
      </c>
      <c r="E300">
        <v>-2</v>
      </c>
      <c r="F300">
        <v>-4.8999999999999986</v>
      </c>
    </row>
    <row r="301" spans="3:6" x14ac:dyDescent="0.25">
      <c r="C301">
        <v>0.59999999999999432</v>
      </c>
      <c r="D301">
        <v>3.5</v>
      </c>
      <c r="E301">
        <v>-2</v>
      </c>
      <c r="F301">
        <v>-4.0999999999999943</v>
      </c>
    </row>
    <row r="302" spans="3:6" x14ac:dyDescent="0.25">
      <c r="C302">
        <v>0.69999999999999574</v>
      </c>
      <c r="D302">
        <v>4.6000000000000014</v>
      </c>
      <c r="E302">
        <v>-2</v>
      </c>
      <c r="F302">
        <v>-5.7000000000000028</v>
      </c>
    </row>
    <row r="303" spans="3:6" x14ac:dyDescent="0.25">
      <c r="C303">
        <v>0.80000000000000071</v>
      </c>
      <c r="D303">
        <v>3.6999999999999957</v>
      </c>
      <c r="E303">
        <v>-2</v>
      </c>
      <c r="F303">
        <v>-4.0999999999999943</v>
      </c>
    </row>
    <row r="304" spans="3:6" x14ac:dyDescent="0.25">
      <c r="C304">
        <v>0.80000000000000426</v>
      </c>
      <c r="D304">
        <v>3.8999999999999986</v>
      </c>
      <c r="E304">
        <v>-2</v>
      </c>
      <c r="F304">
        <v>-5.5</v>
      </c>
    </row>
    <row r="305" spans="3:6" x14ac:dyDescent="0.25">
      <c r="C305">
        <v>0.90000000000000568</v>
      </c>
      <c r="D305">
        <v>2</v>
      </c>
      <c r="E305">
        <v>-2</v>
      </c>
      <c r="F305">
        <v>-3.9000000000000057</v>
      </c>
    </row>
    <row r="306" spans="3:6" x14ac:dyDescent="0.25">
      <c r="C306">
        <v>1</v>
      </c>
      <c r="D306">
        <v>3</v>
      </c>
      <c r="E306">
        <v>-1.9400000000000013</v>
      </c>
      <c r="F306">
        <v>-4.3999999999999986</v>
      </c>
    </row>
    <row r="307" spans="3:6" x14ac:dyDescent="0.25">
      <c r="C307">
        <v>1.0999999999999979</v>
      </c>
      <c r="D307">
        <v>2.2000000000000028</v>
      </c>
      <c r="E307">
        <v>-1.9000000000000057</v>
      </c>
      <c r="F307">
        <v>-1.6000000000000014</v>
      </c>
    </row>
    <row r="308" spans="3:6" x14ac:dyDescent="0.25">
      <c r="C308">
        <v>1.1000000000000014</v>
      </c>
      <c r="D308">
        <v>6</v>
      </c>
      <c r="E308">
        <v>-1.9000000000000057</v>
      </c>
      <c r="F308">
        <v>-8</v>
      </c>
    </row>
    <row r="309" spans="3:6" x14ac:dyDescent="0.25">
      <c r="C309">
        <v>1.2000000000000028</v>
      </c>
      <c r="D309">
        <v>5.5999999999999943</v>
      </c>
      <c r="E309">
        <v>-1.9000000000000021</v>
      </c>
      <c r="F309">
        <v>-7.2999999999999972</v>
      </c>
    </row>
    <row r="310" spans="3:6" x14ac:dyDescent="0.25">
      <c r="C310">
        <v>1.2999999999999972</v>
      </c>
      <c r="D310">
        <v>2.5999999999999943</v>
      </c>
      <c r="E310">
        <v>-1.9000000000000021</v>
      </c>
      <c r="F310">
        <v>-4.2999999999999972</v>
      </c>
    </row>
    <row r="311" spans="3:6" x14ac:dyDescent="0.25">
      <c r="C311">
        <v>1.3000000000000043</v>
      </c>
      <c r="D311">
        <v>4.8000000000000043</v>
      </c>
      <c r="E311">
        <v>-1.9000000000000021</v>
      </c>
      <c r="F311">
        <v>-4.3999999999999986</v>
      </c>
    </row>
    <row r="312" spans="3:6" x14ac:dyDescent="0.25">
      <c r="C312">
        <v>1.3000000000000043</v>
      </c>
      <c r="D312">
        <v>3.2999999999999972</v>
      </c>
      <c r="E312">
        <v>-1.9000000000000021</v>
      </c>
      <c r="F312">
        <v>-4.6999999999999957</v>
      </c>
    </row>
    <row r="313" spans="3:6" x14ac:dyDescent="0.25">
      <c r="C313">
        <v>1.3999999999999986</v>
      </c>
      <c r="D313">
        <v>4.6999999999999957</v>
      </c>
      <c r="E313">
        <v>-1.9000000000000021</v>
      </c>
      <c r="F313">
        <v>-4.6999999999999957</v>
      </c>
    </row>
    <row r="314" spans="3:6" x14ac:dyDescent="0.25">
      <c r="C314">
        <v>1.5</v>
      </c>
      <c r="D314">
        <v>5</v>
      </c>
      <c r="E314">
        <v>-1.9000000000000021</v>
      </c>
      <c r="F314">
        <v>-6.9000000000000057</v>
      </c>
    </row>
    <row r="315" spans="3:6" x14ac:dyDescent="0.25">
      <c r="C315">
        <v>1.5</v>
      </c>
      <c r="D315">
        <v>5.3999999999999986</v>
      </c>
      <c r="E315">
        <v>-1.8999999999999986</v>
      </c>
      <c r="F315">
        <v>-5.5</v>
      </c>
    </row>
    <row r="316" spans="3:6" x14ac:dyDescent="0.25">
      <c r="C316">
        <v>1.5</v>
      </c>
      <c r="D316">
        <v>6.2999999999999972</v>
      </c>
      <c r="E316">
        <v>-1.8999999999999986</v>
      </c>
      <c r="F316">
        <v>-7.6000000000000014</v>
      </c>
    </row>
    <row r="317" spans="3:6" x14ac:dyDescent="0.25">
      <c r="C317">
        <v>1.6000000000000014</v>
      </c>
      <c r="D317">
        <v>4.5999999999999943</v>
      </c>
      <c r="E317">
        <v>-1.8999999999999986</v>
      </c>
      <c r="F317">
        <v>-4.1999999999999957</v>
      </c>
    </row>
    <row r="318" spans="3:6" x14ac:dyDescent="0.25">
      <c r="C318">
        <v>1.6000000000000014</v>
      </c>
      <c r="D318">
        <v>4.1999999999999957</v>
      </c>
      <c r="E318">
        <v>-1.8000000000000043</v>
      </c>
      <c r="F318">
        <v>-5.6999999999999957</v>
      </c>
    </row>
    <row r="319" spans="3:6" x14ac:dyDescent="0.25">
      <c r="C319">
        <v>1.6999999999999957</v>
      </c>
      <c r="D319">
        <v>4.2999999999999972</v>
      </c>
      <c r="E319">
        <v>-1.8000000000000043</v>
      </c>
      <c r="F319">
        <v>-5.7999999999999972</v>
      </c>
    </row>
    <row r="320" spans="3:6" x14ac:dyDescent="0.25">
      <c r="C320">
        <v>1.6999999999999957</v>
      </c>
      <c r="D320">
        <v>2.8000000000000043</v>
      </c>
      <c r="E320">
        <v>-1.8000000000000007</v>
      </c>
      <c r="F320">
        <v>-2.8000000000000043</v>
      </c>
    </row>
    <row r="321" spans="3:6" x14ac:dyDescent="0.25">
      <c r="C321">
        <v>1.7000000000000028</v>
      </c>
      <c r="D321">
        <v>2.3999999999999986</v>
      </c>
      <c r="E321">
        <v>-1.8000000000000007</v>
      </c>
      <c r="F321">
        <v>-2.6000000000000014</v>
      </c>
    </row>
    <row r="322" spans="3:6" x14ac:dyDescent="0.25">
      <c r="C322">
        <v>1.8999999999999986</v>
      </c>
      <c r="D322">
        <v>4</v>
      </c>
      <c r="E322">
        <v>-1.7800000000000011</v>
      </c>
      <c r="F322">
        <v>-5.1000000000000014</v>
      </c>
    </row>
    <row r="323" spans="3:6" x14ac:dyDescent="0.25">
      <c r="C323">
        <v>2.0999999999999943</v>
      </c>
      <c r="D323">
        <v>2.8999999999999986</v>
      </c>
      <c r="E323">
        <v>-1.7600000000000016</v>
      </c>
      <c r="F323">
        <v>-2.7000000000000028</v>
      </c>
    </row>
    <row r="324" spans="3:6" x14ac:dyDescent="0.25">
      <c r="C324">
        <v>2.2000000000000028</v>
      </c>
      <c r="D324">
        <v>3.3000000000000043</v>
      </c>
      <c r="E324">
        <v>-1.7000000000000028</v>
      </c>
      <c r="F324">
        <v>-1.3000000000000043</v>
      </c>
    </row>
    <row r="325" spans="3:6" x14ac:dyDescent="0.25">
      <c r="C325">
        <v>2.2000000000000028</v>
      </c>
      <c r="D325">
        <v>4.7000000000000028</v>
      </c>
      <c r="E325">
        <v>-1.7000000000000028</v>
      </c>
      <c r="F325">
        <v>-4.5</v>
      </c>
    </row>
    <row r="326" spans="3:6" x14ac:dyDescent="0.25">
      <c r="C326">
        <v>2.2999999999999972</v>
      </c>
      <c r="D326">
        <v>2.8999999999999986</v>
      </c>
      <c r="E326">
        <v>-1.7000000000000028</v>
      </c>
      <c r="F326">
        <v>-3.6999999999999957</v>
      </c>
    </row>
    <row r="327" spans="3:6" x14ac:dyDescent="0.25">
      <c r="C327">
        <v>2.3000000000000043</v>
      </c>
      <c r="D327">
        <v>3.9000000000000057</v>
      </c>
      <c r="E327">
        <v>-1.7000000000000028</v>
      </c>
      <c r="F327">
        <v>-4.3000000000000043</v>
      </c>
    </row>
    <row r="328" spans="3:6" x14ac:dyDescent="0.25">
      <c r="C328">
        <v>2.6000000000000014</v>
      </c>
      <c r="D328">
        <v>5.1000000000000014</v>
      </c>
      <c r="E328">
        <v>-1.7000000000000028</v>
      </c>
      <c r="F328">
        <v>-5</v>
      </c>
    </row>
    <row r="329" spans="3:6" x14ac:dyDescent="0.25">
      <c r="C329">
        <v>2.6000000000000014</v>
      </c>
      <c r="D329">
        <v>0.10000000000000142</v>
      </c>
      <c r="E329">
        <v>-1.7000000000000028</v>
      </c>
      <c r="F329">
        <v>-3.5</v>
      </c>
    </row>
    <row r="330" spans="3:6" x14ac:dyDescent="0.25">
      <c r="C330">
        <v>2.6999999999999957</v>
      </c>
      <c r="D330">
        <v>4.3999999999999986</v>
      </c>
      <c r="E330">
        <v>-1.6999999999999993</v>
      </c>
      <c r="F330">
        <v>-4.7999999999999972</v>
      </c>
    </row>
    <row r="331" spans="3:6" x14ac:dyDescent="0.25">
      <c r="C331">
        <v>2.6999999999999993</v>
      </c>
      <c r="D331">
        <v>3.2000000000000028</v>
      </c>
      <c r="E331">
        <v>-1.6999999999999993</v>
      </c>
      <c r="F331">
        <v>-1.3999999999999986</v>
      </c>
    </row>
    <row r="332" spans="3:6" x14ac:dyDescent="0.25">
      <c r="C332">
        <v>2.7000000000000028</v>
      </c>
      <c r="D332">
        <v>5.2000000000000028</v>
      </c>
      <c r="E332">
        <v>-1.6999999999999993</v>
      </c>
      <c r="F332">
        <v>-4</v>
      </c>
    </row>
    <row r="333" spans="3:6" x14ac:dyDescent="0.25">
      <c r="C333">
        <v>2.7999999999999972</v>
      </c>
      <c r="D333">
        <v>4</v>
      </c>
      <c r="E333">
        <v>-1.6999999999999957</v>
      </c>
      <c r="F333">
        <v>-4</v>
      </c>
    </row>
    <row r="334" spans="3:6" x14ac:dyDescent="0.25">
      <c r="C334">
        <v>2.8000000000000007</v>
      </c>
      <c r="D334">
        <v>4.3000000000000043</v>
      </c>
      <c r="E334">
        <v>-1.640500000000003</v>
      </c>
      <c r="F334">
        <v>-5.1000000000000014</v>
      </c>
    </row>
    <row r="335" spans="3:6" x14ac:dyDescent="0.25">
      <c r="C335">
        <v>2.8000000000000043</v>
      </c>
      <c r="D335">
        <v>2.5</v>
      </c>
      <c r="E335">
        <v>-1.6000000000000014</v>
      </c>
      <c r="F335">
        <v>-4.7999999999999972</v>
      </c>
    </row>
    <row r="336" spans="3:6" x14ac:dyDescent="0.25">
      <c r="C336">
        <v>2.8999999999999986</v>
      </c>
      <c r="D336">
        <v>4</v>
      </c>
      <c r="E336">
        <v>-1.6000000000000014</v>
      </c>
      <c r="F336">
        <v>-4.5</v>
      </c>
    </row>
    <row r="337" spans="3:6" x14ac:dyDescent="0.25">
      <c r="C337">
        <v>3</v>
      </c>
      <c r="D337">
        <v>4.1000000000000014</v>
      </c>
      <c r="E337">
        <v>-1.6000000000000014</v>
      </c>
      <c r="F337">
        <v>-3.8000000000000043</v>
      </c>
    </row>
    <row r="338" spans="3:6" x14ac:dyDescent="0.25">
      <c r="C338">
        <v>3.2000000000000028</v>
      </c>
      <c r="D338">
        <v>5.5999999999999943</v>
      </c>
      <c r="E338">
        <v>-1.6000000000000014</v>
      </c>
      <c r="F338">
        <v>-6.0999999999999943</v>
      </c>
    </row>
    <row r="339" spans="3:6" x14ac:dyDescent="0.25">
      <c r="C339">
        <v>3.3999999999999986</v>
      </c>
      <c r="D339">
        <v>3.6000000000000014</v>
      </c>
      <c r="E339">
        <v>-1.6000000000000014</v>
      </c>
      <c r="F339">
        <v>-4</v>
      </c>
    </row>
    <row r="340" spans="3:6" x14ac:dyDescent="0.25">
      <c r="C340">
        <v>3.3999999999999986</v>
      </c>
      <c r="D340">
        <v>3.2999999999999972</v>
      </c>
      <c r="E340">
        <v>-1.6000000000000014</v>
      </c>
      <c r="F340">
        <v>-4.5</v>
      </c>
    </row>
    <row r="341" spans="3:6" x14ac:dyDescent="0.25">
      <c r="C341">
        <v>3.4000000000000057</v>
      </c>
      <c r="D341">
        <v>2.8000000000000043</v>
      </c>
      <c r="E341">
        <v>-1.6000000000000014</v>
      </c>
      <c r="F341">
        <v>-3.4000000000000057</v>
      </c>
    </row>
    <row r="342" spans="3:6" x14ac:dyDescent="0.25">
      <c r="C342">
        <v>3.5</v>
      </c>
      <c r="D342">
        <v>4.6000000000000014</v>
      </c>
      <c r="E342">
        <v>-1.6000000000000014</v>
      </c>
      <c r="F342">
        <v>-4.5</v>
      </c>
    </row>
    <row r="343" spans="3:6" x14ac:dyDescent="0.25">
      <c r="C343">
        <v>3.5</v>
      </c>
      <c r="D343">
        <v>3.6999999999999957</v>
      </c>
      <c r="E343">
        <v>-1.5999999999999979</v>
      </c>
      <c r="F343">
        <v>-2.2999999999999972</v>
      </c>
    </row>
    <row r="344" spans="3:6" x14ac:dyDescent="0.25">
      <c r="C344">
        <v>3.6000000000000014</v>
      </c>
      <c r="D344">
        <v>-24.9</v>
      </c>
      <c r="E344">
        <v>-1.5999999999999979</v>
      </c>
      <c r="F344">
        <v>22.699999999999996</v>
      </c>
    </row>
    <row r="345" spans="3:6" x14ac:dyDescent="0.25">
      <c r="C345">
        <v>3.6999999999999957</v>
      </c>
      <c r="D345">
        <v>-24.599999999999998</v>
      </c>
      <c r="E345">
        <v>-1.5999999999999979</v>
      </c>
      <c r="F345">
        <v>22.4</v>
      </c>
    </row>
    <row r="346" spans="3:6" x14ac:dyDescent="0.25">
      <c r="C346">
        <v>3.6999999999999993</v>
      </c>
      <c r="D346">
        <v>-24.400000000000002</v>
      </c>
      <c r="E346">
        <v>-1.5999999999999943</v>
      </c>
      <c r="F346">
        <v>22.400000000000002</v>
      </c>
    </row>
    <row r="347" spans="3:6" x14ac:dyDescent="0.25">
      <c r="C347">
        <v>3.6999999999999993</v>
      </c>
      <c r="D347">
        <v>-23.699999999999996</v>
      </c>
      <c r="E347">
        <v>-1.5</v>
      </c>
      <c r="F347">
        <v>22.199999999999996</v>
      </c>
    </row>
    <row r="348" spans="3:6" x14ac:dyDescent="0.25">
      <c r="C348">
        <v>3.7999999999999972</v>
      </c>
      <c r="D348">
        <v>-24.8</v>
      </c>
      <c r="E348">
        <v>-1.5</v>
      </c>
      <c r="F348">
        <v>22.9</v>
      </c>
    </row>
    <row r="349" spans="3:6" x14ac:dyDescent="0.25">
      <c r="C349">
        <v>3.7999999999999972</v>
      </c>
      <c r="D349">
        <v>-24</v>
      </c>
      <c r="E349">
        <v>-1.5</v>
      </c>
      <c r="F349">
        <v>22.1</v>
      </c>
    </row>
    <row r="350" spans="3:6" x14ac:dyDescent="0.25">
      <c r="C350">
        <v>3.8000000000000007</v>
      </c>
      <c r="D350">
        <v>-24.299999999999997</v>
      </c>
      <c r="E350">
        <v>-1.5</v>
      </c>
      <c r="F350">
        <v>22.299999999999997</v>
      </c>
    </row>
    <row r="351" spans="3:6" x14ac:dyDescent="0.25">
      <c r="C351">
        <v>3.8000000000000043</v>
      </c>
      <c r="D351">
        <v>-24.32</v>
      </c>
      <c r="E351">
        <v>-1.5</v>
      </c>
      <c r="F351">
        <v>22.56</v>
      </c>
    </row>
    <row r="352" spans="3:6" x14ac:dyDescent="0.25">
      <c r="C352">
        <v>3.8000000000000043</v>
      </c>
      <c r="D352">
        <v>-24</v>
      </c>
      <c r="E352">
        <v>-1.5</v>
      </c>
      <c r="F352">
        <v>22.400000000000002</v>
      </c>
    </row>
    <row r="353" spans="3:6" x14ac:dyDescent="0.25">
      <c r="C353">
        <v>3.8999999999999986</v>
      </c>
      <c r="D353">
        <v>-24.4</v>
      </c>
      <c r="E353">
        <v>-1.5</v>
      </c>
      <c r="F353">
        <v>22.499999999999996</v>
      </c>
    </row>
    <row r="354" spans="3:6" x14ac:dyDescent="0.25">
      <c r="C354">
        <v>3.9000000000000057</v>
      </c>
      <c r="D354">
        <v>-24.4</v>
      </c>
      <c r="E354">
        <v>-1.4000000000000057</v>
      </c>
      <c r="F354">
        <v>22.599999999999998</v>
      </c>
    </row>
    <row r="355" spans="3:6" x14ac:dyDescent="0.25">
      <c r="C355">
        <v>3.9999999999999964</v>
      </c>
      <c r="D355">
        <v>-24.4</v>
      </c>
      <c r="E355">
        <v>-1.3999999999999986</v>
      </c>
      <c r="F355">
        <v>22.7</v>
      </c>
    </row>
    <row r="356" spans="3:6" x14ac:dyDescent="0.25">
      <c r="C356">
        <v>4</v>
      </c>
      <c r="D356">
        <v>-24.2</v>
      </c>
      <c r="E356">
        <v>-1.3999999999999986</v>
      </c>
      <c r="F356">
        <v>22.6</v>
      </c>
    </row>
    <row r="357" spans="3:6" x14ac:dyDescent="0.25">
      <c r="C357">
        <v>4</v>
      </c>
      <c r="D357">
        <v>-24.6</v>
      </c>
      <c r="E357">
        <v>-1.3999999999999986</v>
      </c>
      <c r="F357">
        <v>22.9</v>
      </c>
    </row>
    <row r="358" spans="3:6" x14ac:dyDescent="0.25">
      <c r="C358">
        <v>4</v>
      </c>
      <c r="D358">
        <v>-24.5</v>
      </c>
      <c r="E358">
        <v>-1.3999999999999986</v>
      </c>
      <c r="F358">
        <v>22.9</v>
      </c>
    </row>
    <row r="359" spans="3:6" x14ac:dyDescent="0.25">
      <c r="C359">
        <v>4</v>
      </c>
      <c r="D359">
        <v>-23.9</v>
      </c>
      <c r="E359">
        <v>-1.3999999999999986</v>
      </c>
      <c r="F359">
        <v>22.7</v>
      </c>
    </row>
    <row r="360" spans="3:6" x14ac:dyDescent="0.25">
      <c r="C360">
        <v>4</v>
      </c>
      <c r="D360">
        <v>-24.2</v>
      </c>
      <c r="E360">
        <v>-1.3999999999999986</v>
      </c>
      <c r="F360">
        <v>22.9</v>
      </c>
    </row>
    <row r="361" spans="3:6" x14ac:dyDescent="0.25">
      <c r="C361">
        <v>4</v>
      </c>
      <c r="D361">
        <v>-24.200000000000003</v>
      </c>
      <c r="E361">
        <v>-1.3000000000000043</v>
      </c>
      <c r="F361">
        <v>22.900000000000002</v>
      </c>
    </row>
    <row r="362" spans="3:6" x14ac:dyDescent="0.25">
      <c r="C362">
        <v>4</v>
      </c>
      <c r="D362">
        <v>-24.200000000000003</v>
      </c>
      <c r="E362">
        <v>-1.3000000000000007</v>
      </c>
      <c r="F362">
        <v>22.900000000000002</v>
      </c>
    </row>
    <row r="363" spans="3:6" x14ac:dyDescent="0.25">
      <c r="C363">
        <v>4.0999999999999943</v>
      </c>
      <c r="D363">
        <v>-24.2</v>
      </c>
      <c r="E363">
        <v>-1.3000000000000007</v>
      </c>
      <c r="F363">
        <v>23</v>
      </c>
    </row>
    <row r="364" spans="3:6" x14ac:dyDescent="0.25">
      <c r="C364">
        <v>4.0999999999999943</v>
      </c>
      <c r="D364">
        <v>-24.200000000000003</v>
      </c>
      <c r="E364">
        <v>-1.3000000000000007</v>
      </c>
      <c r="F364">
        <v>23</v>
      </c>
    </row>
    <row r="365" spans="3:6" x14ac:dyDescent="0.25">
      <c r="C365">
        <v>4.0999999999999943</v>
      </c>
      <c r="D365">
        <v>-24.799999999999997</v>
      </c>
      <c r="E365">
        <v>-1.3000000000000007</v>
      </c>
      <c r="F365">
        <v>23.4</v>
      </c>
    </row>
    <row r="366" spans="3:6" x14ac:dyDescent="0.25">
      <c r="C366">
        <v>4.0999999999999943</v>
      </c>
      <c r="D366">
        <v>-25.099999999999998</v>
      </c>
      <c r="E366">
        <v>-1.2999999999999972</v>
      </c>
      <c r="F366">
        <v>23.5</v>
      </c>
    </row>
    <row r="367" spans="3:6" x14ac:dyDescent="0.25">
      <c r="C367">
        <v>4.0999999999999979</v>
      </c>
      <c r="D367">
        <v>-25.2</v>
      </c>
      <c r="E367">
        <v>-1.2999999999999972</v>
      </c>
      <c r="F367">
        <v>23.599999999999998</v>
      </c>
    </row>
    <row r="368" spans="3:6" x14ac:dyDescent="0.25">
      <c r="C368">
        <v>4.1999999999999957</v>
      </c>
      <c r="D368">
        <v>-24.999999999999996</v>
      </c>
      <c r="E368">
        <v>-1.2899999999999991</v>
      </c>
      <c r="F368">
        <v>23.499999999999996</v>
      </c>
    </row>
    <row r="369" spans="3:6" x14ac:dyDescent="0.25">
      <c r="C369">
        <v>4.1999999999999957</v>
      </c>
      <c r="D369">
        <v>-25</v>
      </c>
      <c r="E369">
        <v>-1.220000000000006</v>
      </c>
      <c r="F369">
        <v>23.6</v>
      </c>
    </row>
    <row r="370" spans="3:6" x14ac:dyDescent="0.25">
      <c r="C370">
        <v>4.1999999999999957</v>
      </c>
      <c r="D370">
        <v>-25.300000000000004</v>
      </c>
      <c r="E370">
        <v>-1.2000000000000028</v>
      </c>
      <c r="F370">
        <v>23.800000000000004</v>
      </c>
    </row>
    <row r="371" spans="3:6" x14ac:dyDescent="0.25">
      <c r="C371">
        <v>4.2000000000000028</v>
      </c>
      <c r="D371">
        <v>-25.700000000000003</v>
      </c>
      <c r="E371">
        <v>-1.2000000000000028</v>
      </c>
      <c r="F371">
        <v>24.000000000000004</v>
      </c>
    </row>
    <row r="372" spans="3:6" x14ac:dyDescent="0.25">
      <c r="C372">
        <v>4.2000000000000028</v>
      </c>
      <c r="D372">
        <v>-26.099999999999998</v>
      </c>
      <c r="E372">
        <v>-1.2000000000000028</v>
      </c>
      <c r="F372">
        <v>24.4</v>
      </c>
    </row>
    <row r="373" spans="3:6" x14ac:dyDescent="0.25">
      <c r="C373">
        <v>4.2999999999999972</v>
      </c>
      <c r="D373">
        <v>-26.6</v>
      </c>
      <c r="E373">
        <v>-1.2000000000000028</v>
      </c>
      <c r="F373">
        <v>24.7</v>
      </c>
    </row>
    <row r="374" spans="3:6" x14ac:dyDescent="0.25">
      <c r="C374">
        <v>4.2999999999999972</v>
      </c>
      <c r="D374">
        <v>-26.900000000000002</v>
      </c>
      <c r="E374">
        <v>-1.2000000000000028</v>
      </c>
      <c r="F374">
        <v>25.000000000000004</v>
      </c>
    </row>
    <row r="375" spans="3:6" x14ac:dyDescent="0.25">
      <c r="C375">
        <v>4.2999999999999972</v>
      </c>
      <c r="D375">
        <v>-26.400000000000002</v>
      </c>
      <c r="E375">
        <v>-1.2000000000000028</v>
      </c>
      <c r="F375">
        <v>24.5</v>
      </c>
    </row>
    <row r="376" spans="3:6" x14ac:dyDescent="0.25">
      <c r="C376">
        <v>4.2999999999999972</v>
      </c>
      <c r="D376">
        <v>-26.7</v>
      </c>
      <c r="E376">
        <v>-1.1999999999999993</v>
      </c>
      <c r="F376">
        <v>24.7</v>
      </c>
    </row>
    <row r="377" spans="3:6" x14ac:dyDescent="0.25">
      <c r="C377">
        <v>4.3000000000000007</v>
      </c>
      <c r="D377">
        <v>-26.699999999999996</v>
      </c>
      <c r="E377">
        <v>-1.1999999999999993</v>
      </c>
      <c r="F377">
        <v>24.599999999999998</v>
      </c>
    </row>
    <row r="378" spans="3:6" x14ac:dyDescent="0.25">
      <c r="C378">
        <v>4.3000000000000043</v>
      </c>
      <c r="D378">
        <v>-26.6</v>
      </c>
      <c r="E378">
        <v>-1.1000000000000014</v>
      </c>
      <c r="F378">
        <v>24.5</v>
      </c>
    </row>
    <row r="379" spans="3:6" x14ac:dyDescent="0.25">
      <c r="C379">
        <v>4.3999999999999986</v>
      </c>
      <c r="D379">
        <v>-26.400000000000002</v>
      </c>
      <c r="E379">
        <v>-1.1000000000000014</v>
      </c>
      <c r="F379">
        <v>24.400000000000002</v>
      </c>
    </row>
    <row r="380" spans="3:6" x14ac:dyDescent="0.25">
      <c r="C380">
        <v>4.3999999999999986</v>
      </c>
      <c r="D380">
        <v>-26.3</v>
      </c>
      <c r="E380">
        <v>-1.1000000000000014</v>
      </c>
      <c r="F380">
        <v>24.4</v>
      </c>
    </row>
    <row r="381" spans="3:6" x14ac:dyDescent="0.25">
      <c r="C381">
        <v>4.3999999999999986</v>
      </c>
      <c r="D381">
        <v>-27.099999999999998</v>
      </c>
      <c r="E381">
        <v>-1.1000000000000014</v>
      </c>
      <c r="F381">
        <v>24.9</v>
      </c>
    </row>
    <row r="382" spans="3:6" x14ac:dyDescent="0.25">
      <c r="C382">
        <v>4.3999999999999986</v>
      </c>
      <c r="D382">
        <v>-27.56</v>
      </c>
      <c r="E382">
        <v>-1.1000000000000014</v>
      </c>
      <c r="F382">
        <v>25.1</v>
      </c>
    </row>
    <row r="383" spans="3:6" x14ac:dyDescent="0.25">
      <c r="C383">
        <v>4.3999999999999986</v>
      </c>
      <c r="D383">
        <v>-26.900000000000002</v>
      </c>
      <c r="E383">
        <v>-1.1000000000000014</v>
      </c>
      <c r="F383">
        <v>25</v>
      </c>
    </row>
    <row r="384" spans="3:6" x14ac:dyDescent="0.25">
      <c r="C384">
        <v>4.3999999999999986</v>
      </c>
      <c r="D384">
        <v>-28.009999999999998</v>
      </c>
      <c r="E384">
        <v>-1</v>
      </c>
      <c r="F384">
        <v>26.229999999999997</v>
      </c>
    </row>
    <row r="385" spans="3:6" x14ac:dyDescent="0.25">
      <c r="C385">
        <v>4.4000000000000021</v>
      </c>
      <c r="D385">
        <v>-28.200000000000003</v>
      </c>
      <c r="E385">
        <v>-1</v>
      </c>
      <c r="F385">
        <v>25.200000000000003</v>
      </c>
    </row>
    <row r="386" spans="3:6" x14ac:dyDescent="0.25">
      <c r="C386">
        <v>4.4000000000000021</v>
      </c>
      <c r="D386">
        <v>-23.799999999999997</v>
      </c>
      <c r="E386">
        <v>-1</v>
      </c>
      <c r="F386">
        <v>21.299999999999997</v>
      </c>
    </row>
    <row r="387" spans="3:6" x14ac:dyDescent="0.25">
      <c r="C387">
        <v>4.5</v>
      </c>
      <c r="D387">
        <v>-19.38</v>
      </c>
      <c r="E387">
        <v>-0.90000000000000568</v>
      </c>
      <c r="F387">
        <v>16.63</v>
      </c>
    </row>
    <row r="388" spans="3:6" x14ac:dyDescent="0.25">
      <c r="C388">
        <v>4.5</v>
      </c>
      <c r="D388">
        <v>-17.600000000000001</v>
      </c>
      <c r="E388">
        <v>-0.90000000000000213</v>
      </c>
      <c r="F388">
        <v>15.300000000000004</v>
      </c>
    </row>
    <row r="389" spans="3:6" x14ac:dyDescent="0.25">
      <c r="C389">
        <v>4.5</v>
      </c>
      <c r="D389">
        <v>-27.169999999999998</v>
      </c>
      <c r="E389">
        <v>-0.89999999999999858</v>
      </c>
      <c r="F389">
        <v>23.169999999999998</v>
      </c>
    </row>
    <row r="390" spans="3:6" x14ac:dyDescent="0.25">
      <c r="C390">
        <v>4.5</v>
      </c>
      <c r="D390">
        <v>-25.2</v>
      </c>
      <c r="E390">
        <v>-0.89999999999999858</v>
      </c>
      <c r="F390">
        <v>21.2</v>
      </c>
    </row>
    <row r="391" spans="3:6" x14ac:dyDescent="0.25">
      <c r="C391">
        <v>4.5</v>
      </c>
      <c r="D391">
        <v>-32.4</v>
      </c>
      <c r="E391">
        <v>-0.87000000000000099</v>
      </c>
      <c r="F391">
        <v>28.9</v>
      </c>
    </row>
    <row r="392" spans="3:6" x14ac:dyDescent="0.25">
      <c r="C392">
        <v>4.5</v>
      </c>
      <c r="D392">
        <v>-30.3</v>
      </c>
      <c r="E392">
        <v>-0.80000000000000426</v>
      </c>
      <c r="F392">
        <v>26.8</v>
      </c>
    </row>
    <row r="393" spans="3:6" x14ac:dyDescent="0.25">
      <c r="C393">
        <v>4.5</v>
      </c>
      <c r="D393">
        <v>-29.699999999999996</v>
      </c>
      <c r="E393">
        <v>-0.80000000000000071</v>
      </c>
      <c r="F393">
        <v>26.299999999999997</v>
      </c>
    </row>
    <row r="394" spans="3:6" x14ac:dyDescent="0.25">
      <c r="C394">
        <v>4.5999999999999979</v>
      </c>
      <c r="D394">
        <v>-29.820000000000004</v>
      </c>
      <c r="E394">
        <v>-0.79999999999999716</v>
      </c>
      <c r="F394">
        <v>26.620000000000005</v>
      </c>
    </row>
    <row r="395" spans="3:6" x14ac:dyDescent="0.25">
      <c r="C395">
        <v>4.6000000000000014</v>
      </c>
      <c r="D395">
        <v>-30.340000000000003</v>
      </c>
      <c r="E395">
        <v>-0.79999999999999716</v>
      </c>
      <c r="F395">
        <v>27.230000000000004</v>
      </c>
    </row>
    <row r="396" spans="3:6" x14ac:dyDescent="0.25">
      <c r="C396">
        <v>4.6000000000000014</v>
      </c>
      <c r="D396">
        <v>-29.299999999999997</v>
      </c>
      <c r="E396">
        <v>-0.79999999999999716</v>
      </c>
      <c r="F396">
        <v>25.599999999999998</v>
      </c>
    </row>
    <row r="397" spans="3:6" x14ac:dyDescent="0.25">
      <c r="C397">
        <v>4.6999999999999957</v>
      </c>
      <c r="D397">
        <v>-28.4</v>
      </c>
      <c r="E397">
        <v>-0.79999999999999716</v>
      </c>
      <c r="F397">
        <v>25.7</v>
      </c>
    </row>
    <row r="398" spans="3:6" x14ac:dyDescent="0.25">
      <c r="C398">
        <v>4.6999999999999957</v>
      </c>
      <c r="D398">
        <v>-27.599999999999998</v>
      </c>
      <c r="E398">
        <v>-0.69999999999999929</v>
      </c>
      <c r="F398">
        <v>25.599999999999998</v>
      </c>
    </row>
    <row r="399" spans="3:6" x14ac:dyDescent="0.25">
      <c r="C399">
        <v>4.6999999999999957</v>
      </c>
      <c r="D399">
        <v>-30.4</v>
      </c>
      <c r="E399">
        <v>-0.69999999999999574</v>
      </c>
      <c r="F399">
        <v>28.799999999999997</v>
      </c>
    </row>
    <row r="400" spans="3:6" x14ac:dyDescent="0.25">
      <c r="C400">
        <v>4.7999999999999972</v>
      </c>
      <c r="D400">
        <v>-25.799999999999997</v>
      </c>
      <c r="E400">
        <v>-0.60000000000000142</v>
      </c>
      <c r="F400">
        <v>24.509999999999998</v>
      </c>
    </row>
    <row r="401" spans="3:6" x14ac:dyDescent="0.25">
      <c r="C401">
        <v>4.7999999999999972</v>
      </c>
      <c r="D401">
        <v>-27.6</v>
      </c>
      <c r="E401">
        <v>-0.59999999999999432</v>
      </c>
      <c r="F401">
        <v>24.900000000000002</v>
      </c>
    </row>
    <row r="402" spans="3:6" x14ac:dyDescent="0.25">
      <c r="C402">
        <v>4.7999999999999972</v>
      </c>
      <c r="D402">
        <v>-27.000000000000004</v>
      </c>
      <c r="E402">
        <v>-0.5</v>
      </c>
      <c r="F402">
        <v>23.900000000000002</v>
      </c>
    </row>
    <row r="403" spans="3:6" x14ac:dyDescent="0.25">
      <c r="C403">
        <v>4.7999999999999972</v>
      </c>
      <c r="D403">
        <v>-28.3</v>
      </c>
      <c r="E403">
        <v>-0.5</v>
      </c>
      <c r="F403">
        <v>25.1</v>
      </c>
    </row>
    <row r="404" spans="3:6" x14ac:dyDescent="0.25">
      <c r="C404">
        <v>4.7999999999999972</v>
      </c>
      <c r="D404">
        <v>-2.7999999999999972</v>
      </c>
      <c r="E404">
        <v>-0.5</v>
      </c>
      <c r="F404">
        <v>-1.7000000000000028</v>
      </c>
    </row>
    <row r="405" spans="3:6" x14ac:dyDescent="0.25">
      <c r="C405">
        <v>4.7999999999999972</v>
      </c>
      <c r="D405">
        <v>-3.6999999999999957</v>
      </c>
      <c r="E405">
        <v>-0.40000000000000568</v>
      </c>
      <c r="F405">
        <v>-1</v>
      </c>
    </row>
    <row r="406" spans="3:6" x14ac:dyDescent="0.25">
      <c r="C406">
        <v>4.8000000000000007</v>
      </c>
      <c r="D406">
        <v>-1.5</v>
      </c>
      <c r="E406">
        <v>-0.40000000000000568</v>
      </c>
      <c r="F406">
        <v>-0.20000000000000284</v>
      </c>
    </row>
    <row r="407" spans="3:6" x14ac:dyDescent="0.25">
      <c r="C407">
        <v>4.8000000000000043</v>
      </c>
      <c r="D407">
        <v>1.4000000000000057</v>
      </c>
      <c r="E407">
        <v>-0.40000000000000568</v>
      </c>
      <c r="F407">
        <v>-3.8000000000000043</v>
      </c>
    </row>
    <row r="408" spans="3:6" x14ac:dyDescent="0.25">
      <c r="C408">
        <v>4.8999999999999986</v>
      </c>
      <c r="D408">
        <v>0.69999999999999574</v>
      </c>
      <c r="E408">
        <v>-0.39999999999999858</v>
      </c>
      <c r="F408">
        <v>-3.5</v>
      </c>
    </row>
    <row r="409" spans="3:6" x14ac:dyDescent="0.25">
      <c r="C409">
        <v>4.8999999999999986</v>
      </c>
      <c r="D409">
        <v>7.7999999999999972</v>
      </c>
      <c r="E409">
        <v>-0.39999999999999858</v>
      </c>
      <c r="F409">
        <v>-4.0999999999999943</v>
      </c>
    </row>
    <row r="410" spans="3:6" x14ac:dyDescent="0.25">
      <c r="C410">
        <v>4.8999999999999986</v>
      </c>
      <c r="D410">
        <v>6.6000000000000014</v>
      </c>
      <c r="E410">
        <v>-0.39999999999999858</v>
      </c>
      <c r="F410">
        <v>-5.8999999999999986</v>
      </c>
    </row>
    <row r="411" spans="3:6" x14ac:dyDescent="0.25">
      <c r="C411">
        <v>4.9000000000000057</v>
      </c>
      <c r="D411">
        <v>9.7000000000000028</v>
      </c>
      <c r="E411">
        <v>-0.39999999999999858</v>
      </c>
      <c r="F411">
        <v>-6.7000000000000028</v>
      </c>
    </row>
    <row r="412" spans="3:6" x14ac:dyDescent="0.25">
      <c r="C412">
        <v>4.9600000000000009</v>
      </c>
      <c r="D412">
        <v>6.6999999999999957</v>
      </c>
      <c r="E412">
        <v>-0.39999999999999858</v>
      </c>
      <c r="F412">
        <v>-6.7999999999999972</v>
      </c>
    </row>
    <row r="413" spans="3:6" x14ac:dyDescent="0.25">
      <c r="C413">
        <v>5</v>
      </c>
      <c r="D413">
        <v>5.6999999999999957</v>
      </c>
      <c r="E413">
        <v>-0.39999999999999858</v>
      </c>
      <c r="F413">
        <v>-4.2999999999999972</v>
      </c>
    </row>
    <row r="414" spans="3:6" x14ac:dyDescent="0.25">
      <c r="C414">
        <v>5</v>
      </c>
      <c r="D414">
        <v>7.8000000000000043</v>
      </c>
      <c r="E414">
        <v>-0.20000000000000284</v>
      </c>
      <c r="F414">
        <v>-6</v>
      </c>
    </row>
    <row r="415" spans="3:6" x14ac:dyDescent="0.25">
      <c r="C415">
        <v>5</v>
      </c>
      <c r="D415">
        <v>2.8000000000000007</v>
      </c>
      <c r="E415">
        <v>-0.19999999999999574</v>
      </c>
      <c r="F415">
        <v>-4.8000000000000007</v>
      </c>
    </row>
    <row r="416" spans="3:6" x14ac:dyDescent="0.25">
      <c r="C416">
        <v>5</v>
      </c>
      <c r="D416">
        <v>7.9000000000000021</v>
      </c>
      <c r="E416">
        <v>-0.10000000000000142</v>
      </c>
      <c r="F416">
        <v>-5.4000000000000021</v>
      </c>
    </row>
    <row r="417" spans="3:6" x14ac:dyDescent="0.25">
      <c r="C417">
        <v>5</v>
      </c>
      <c r="D417">
        <v>3.5</v>
      </c>
      <c r="E417">
        <v>-0.10000000000000142</v>
      </c>
      <c r="F417">
        <v>-4.4000000000000021</v>
      </c>
    </row>
    <row r="418" spans="3:6" x14ac:dyDescent="0.25">
      <c r="C418">
        <v>5</v>
      </c>
      <c r="D418">
        <v>6.6000000000000014</v>
      </c>
      <c r="E418">
        <v>-0.10000000000000142</v>
      </c>
      <c r="F418">
        <v>-5.8999999999999986</v>
      </c>
    </row>
    <row r="419" spans="3:6" x14ac:dyDescent="0.25">
      <c r="C419">
        <v>5</v>
      </c>
      <c r="D419">
        <v>7.8000000000000043</v>
      </c>
      <c r="E419">
        <v>-0.10000000000000142</v>
      </c>
      <c r="F419">
        <v>-5.3999999999999986</v>
      </c>
    </row>
    <row r="420" spans="3:6" x14ac:dyDescent="0.25">
      <c r="C420">
        <v>5.0600000000000023</v>
      </c>
      <c r="D420">
        <v>6.4000000000000021</v>
      </c>
      <c r="E420">
        <v>0</v>
      </c>
      <c r="F420">
        <v>-5</v>
      </c>
    </row>
    <row r="421" spans="3:6" x14ac:dyDescent="0.25">
      <c r="C421">
        <v>5.1000000000000014</v>
      </c>
      <c r="D421">
        <v>5.8000000000000043</v>
      </c>
      <c r="E421">
        <v>0</v>
      </c>
      <c r="F421">
        <v>-4.2000000000000028</v>
      </c>
    </row>
    <row r="422" spans="3:6" x14ac:dyDescent="0.25">
      <c r="C422">
        <v>5.1000000000000014</v>
      </c>
      <c r="D422">
        <v>5.6000000000000014</v>
      </c>
      <c r="E422">
        <v>0</v>
      </c>
      <c r="F422">
        <v>-2.2000000000000028</v>
      </c>
    </row>
    <row r="423" spans="3:6" x14ac:dyDescent="0.25">
      <c r="C423">
        <v>5.1000000000000014</v>
      </c>
      <c r="D423">
        <v>6.8999999999999986</v>
      </c>
      <c r="E423">
        <v>0</v>
      </c>
      <c r="F423">
        <v>-5.1000000000000014</v>
      </c>
    </row>
    <row r="424" spans="3:6" x14ac:dyDescent="0.25">
      <c r="C424">
        <v>5.1000000000000014</v>
      </c>
      <c r="D424">
        <v>3.9000000000000021</v>
      </c>
      <c r="E424">
        <v>0.10000000000000142</v>
      </c>
      <c r="F424">
        <v>-4.3000000000000007</v>
      </c>
    </row>
    <row r="425" spans="3:6" x14ac:dyDescent="0.25">
      <c r="C425">
        <v>5.1000000000000014</v>
      </c>
      <c r="D425">
        <v>7.8999999999999986</v>
      </c>
      <c r="E425">
        <v>0.10000000000000142</v>
      </c>
      <c r="F425">
        <v>-4.6000000000000014</v>
      </c>
    </row>
    <row r="426" spans="3:6" x14ac:dyDescent="0.25">
      <c r="C426">
        <v>5.1000000000000014</v>
      </c>
      <c r="D426">
        <v>8.0000000000000036</v>
      </c>
      <c r="E426">
        <v>0.10000000000000142</v>
      </c>
      <c r="F426">
        <v>-4.4000000000000021</v>
      </c>
    </row>
    <row r="427" spans="3:6" x14ac:dyDescent="0.25">
      <c r="C427">
        <v>5.1999999999999957</v>
      </c>
      <c r="D427">
        <v>9.0999999999999979</v>
      </c>
      <c r="E427">
        <v>0.10000000000000142</v>
      </c>
      <c r="F427">
        <v>-5.6999999999999993</v>
      </c>
    </row>
    <row r="428" spans="3:6" x14ac:dyDescent="0.25">
      <c r="C428">
        <v>5.1999999999999993</v>
      </c>
      <c r="D428">
        <v>8.3999999999999986</v>
      </c>
      <c r="E428">
        <v>0.10000000000000142</v>
      </c>
      <c r="F428">
        <v>-5.2000000000000028</v>
      </c>
    </row>
    <row r="429" spans="3:6" x14ac:dyDescent="0.25">
      <c r="C429">
        <v>5.2000000000000028</v>
      </c>
      <c r="D429">
        <v>9.4000000000000021</v>
      </c>
      <c r="E429">
        <v>0.19999999999999574</v>
      </c>
      <c r="F429">
        <v>-6.1999999999999993</v>
      </c>
    </row>
    <row r="430" spans="3:6" x14ac:dyDescent="0.25">
      <c r="C430">
        <v>5.2000000000000028</v>
      </c>
      <c r="D430">
        <v>7.7000000000000028</v>
      </c>
      <c r="E430">
        <v>0.19999999999999574</v>
      </c>
      <c r="F430">
        <v>-4.3999999999999986</v>
      </c>
    </row>
    <row r="431" spans="3:6" x14ac:dyDescent="0.25">
      <c r="C431">
        <v>5.2999999999999972</v>
      </c>
      <c r="D431">
        <v>6.0999999999999979</v>
      </c>
      <c r="E431">
        <v>0.19999999999999574</v>
      </c>
      <c r="F431">
        <v>-3.9999999999999964</v>
      </c>
    </row>
    <row r="432" spans="3:6" x14ac:dyDescent="0.25">
      <c r="C432">
        <v>5.2999999999999972</v>
      </c>
      <c r="D432">
        <v>6.5</v>
      </c>
      <c r="E432">
        <v>0.20000000000000284</v>
      </c>
      <c r="F432">
        <v>-5</v>
      </c>
    </row>
    <row r="433" spans="3:6" x14ac:dyDescent="0.25">
      <c r="C433">
        <v>5.3999999999999986</v>
      </c>
      <c r="D433">
        <v>6.7000000000000028</v>
      </c>
      <c r="E433">
        <v>0.20000000000000284</v>
      </c>
      <c r="F433">
        <v>-5</v>
      </c>
    </row>
    <row r="434" spans="3:6" x14ac:dyDescent="0.25">
      <c r="C434">
        <v>5.3999999999999986</v>
      </c>
      <c r="D434">
        <v>6.6000000000000014</v>
      </c>
      <c r="E434">
        <v>0.29999999999999716</v>
      </c>
      <c r="F434">
        <v>-5.8999999999999986</v>
      </c>
    </row>
    <row r="435" spans="3:6" x14ac:dyDescent="0.25">
      <c r="C435">
        <v>5.3999999999999986</v>
      </c>
      <c r="D435">
        <v>7.8000000000000043</v>
      </c>
      <c r="E435">
        <v>0.29999999999999716</v>
      </c>
      <c r="F435">
        <v>-5.3999999999999986</v>
      </c>
    </row>
    <row r="436" spans="3:6" x14ac:dyDescent="0.25">
      <c r="C436">
        <v>5.4000000000000021</v>
      </c>
      <c r="D436">
        <v>6.4000000000000021</v>
      </c>
      <c r="E436">
        <v>0.39999999999999858</v>
      </c>
      <c r="F436">
        <v>-5</v>
      </c>
    </row>
    <row r="437" spans="3:6" x14ac:dyDescent="0.25">
      <c r="C437">
        <v>5.5</v>
      </c>
      <c r="D437">
        <v>5.8000000000000043</v>
      </c>
      <c r="E437">
        <v>0.40000000000000568</v>
      </c>
      <c r="F437">
        <v>-4.2000000000000028</v>
      </c>
    </row>
    <row r="438" spans="3:6" x14ac:dyDescent="0.25">
      <c r="C438">
        <v>5.5</v>
      </c>
      <c r="D438">
        <v>2.6999999999999993</v>
      </c>
      <c r="E438">
        <v>0.42000000000000171</v>
      </c>
      <c r="F438">
        <v>-1.5</v>
      </c>
    </row>
    <row r="439" spans="3:6" x14ac:dyDescent="0.25">
      <c r="C439">
        <v>5.5</v>
      </c>
      <c r="D439">
        <v>6.4999999999999964</v>
      </c>
      <c r="E439">
        <v>0.5</v>
      </c>
      <c r="F439">
        <v>-6.3000000000000007</v>
      </c>
    </row>
    <row r="440" spans="3:6" x14ac:dyDescent="0.25">
      <c r="C440">
        <v>5.5</v>
      </c>
      <c r="D440">
        <v>4.8000000000000007</v>
      </c>
      <c r="E440">
        <v>0.60000000000000142</v>
      </c>
      <c r="F440">
        <v>-3.8000000000000007</v>
      </c>
    </row>
    <row r="441" spans="3:6" x14ac:dyDescent="0.25">
      <c r="C441">
        <v>5.5</v>
      </c>
      <c r="D441">
        <v>1.1999999999999993</v>
      </c>
      <c r="E441">
        <v>0.60000000000000142</v>
      </c>
      <c r="F441">
        <v>-1.0999999999999979</v>
      </c>
    </row>
    <row r="442" spans="3:6" x14ac:dyDescent="0.25">
      <c r="C442">
        <v>5.5</v>
      </c>
      <c r="D442">
        <v>4.5999999999999979</v>
      </c>
      <c r="E442">
        <v>0.69999999999999574</v>
      </c>
      <c r="F442">
        <v>-1.5</v>
      </c>
    </row>
    <row r="443" spans="3:6" x14ac:dyDescent="0.25">
      <c r="C443">
        <v>5.5</v>
      </c>
      <c r="D443">
        <v>4.4000000000000021</v>
      </c>
      <c r="E443">
        <v>0.70000000000000284</v>
      </c>
      <c r="F443">
        <v>-2.6999999999999993</v>
      </c>
    </row>
    <row r="444" spans="3:6" x14ac:dyDescent="0.25">
      <c r="C444">
        <v>5.6000000000000014</v>
      </c>
      <c r="D444">
        <v>8.1699999999999982</v>
      </c>
      <c r="E444">
        <v>0.70000000000000284</v>
      </c>
      <c r="F444">
        <v>-7.1800000000000033</v>
      </c>
    </row>
    <row r="445" spans="3:6" x14ac:dyDescent="0.25">
      <c r="C445">
        <v>5.6000000000000014</v>
      </c>
      <c r="D445">
        <v>9.09</v>
      </c>
      <c r="E445">
        <v>0.70000000000000284</v>
      </c>
      <c r="F445">
        <v>-7.52</v>
      </c>
    </row>
    <row r="446" spans="3:6" x14ac:dyDescent="0.25">
      <c r="C446">
        <v>5.6999999999999957</v>
      </c>
      <c r="D446">
        <v>8.8700000000000045</v>
      </c>
      <c r="E446">
        <v>0.80000000000000071</v>
      </c>
      <c r="F446">
        <v>-7.32</v>
      </c>
    </row>
    <row r="447" spans="3:6" x14ac:dyDescent="0.25">
      <c r="C447">
        <v>5.6999999999999957</v>
      </c>
      <c r="D447">
        <v>9.1900000000000013</v>
      </c>
      <c r="E447">
        <v>0.80000000000000426</v>
      </c>
      <c r="F447">
        <v>-7.2099999999999973</v>
      </c>
    </row>
    <row r="448" spans="3:6" x14ac:dyDescent="0.25">
      <c r="C448">
        <v>5.6999999999999993</v>
      </c>
      <c r="D448">
        <v>8.4899999999999984</v>
      </c>
      <c r="E448">
        <v>0.89000000000000057</v>
      </c>
      <c r="F448">
        <v>-7.02</v>
      </c>
    </row>
    <row r="449" spans="3:6" x14ac:dyDescent="0.25">
      <c r="C449">
        <v>5.7000000000000028</v>
      </c>
      <c r="D449">
        <v>7.7100000000000009</v>
      </c>
      <c r="E449">
        <v>0.90000000000000568</v>
      </c>
      <c r="F449">
        <v>-6.82</v>
      </c>
    </row>
    <row r="450" spans="3:6" x14ac:dyDescent="0.25">
      <c r="C450">
        <v>5.7999999999999972</v>
      </c>
      <c r="D450">
        <v>8.4599999999999973</v>
      </c>
      <c r="E450">
        <v>0.98999999999999488</v>
      </c>
      <c r="F450">
        <v>-6.8000000000000007</v>
      </c>
    </row>
    <row r="451" spans="3:6" x14ac:dyDescent="0.25">
      <c r="C451">
        <v>5.8000000000000043</v>
      </c>
      <c r="D451">
        <v>7.629999999999999</v>
      </c>
      <c r="E451">
        <v>1</v>
      </c>
      <c r="F451">
        <v>-6.4700000000000024</v>
      </c>
    </row>
    <row r="452" spans="3:6" x14ac:dyDescent="0.25">
      <c r="C452">
        <v>5.8000000000000043</v>
      </c>
      <c r="D452">
        <v>1.7600000000000016</v>
      </c>
      <c r="E452">
        <v>1</v>
      </c>
      <c r="F452">
        <v>-4.9600000000000009</v>
      </c>
    </row>
    <row r="453" spans="3:6" x14ac:dyDescent="0.25">
      <c r="C453">
        <v>5.8999999999999986</v>
      </c>
      <c r="D453">
        <v>3.8799999999999955</v>
      </c>
      <c r="E453">
        <v>1</v>
      </c>
      <c r="F453">
        <v>-5.1000000000000014</v>
      </c>
    </row>
    <row r="454" spans="3:6" x14ac:dyDescent="0.25">
      <c r="C454">
        <v>5.8999999999999986</v>
      </c>
      <c r="D454">
        <v>-6.9400000000000013</v>
      </c>
      <c r="E454">
        <v>1.1599999999999966</v>
      </c>
      <c r="F454">
        <v>3.0100000000000051</v>
      </c>
    </row>
    <row r="455" spans="3:6" x14ac:dyDescent="0.25">
      <c r="C455">
        <v>5.8999999999999986</v>
      </c>
      <c r="D455">
        <v>-6.8699999999999974</v>
      </c>
      <c r="E455">
        <v>1.1999999999999993</v>
      </c>
      <c r="F455">
        <v>2.9899999999999949</v>
      </c>
    </row>
    <row r="456" spans="3:6" x14ac:dyDescent="0.25">
      <c r="C456">
        <v>5.8999999999999986</v>
      </c>
      <c r="D456">
        <v>-6.9299999999999962</v>
      </c>
      <c r="E456">
        <v>1.2000000000000028</v>
      </c>
      <c r="F456">
        <v>3.0499999999999972</v>
      </c>
    </row>
    <row r="457" spans="3:6" x14ac:dyDescent="0.25">
      <c r="C457">
        <v>5.8999999999999986</v>
      </c>
      <c r="D457">
        <v>-6.91</v>
      </c>
      <c r="E457">
        <v>1.2000000000000028</v>
      </c>
      <c r="F457">
        <v>3.0200000000000031</v>
      </c>
    </row>
    <row r="458" spans="3:6" x14ac:dyDescent="0.25">
      <c r="C458">
        <v>5.8999999999999986</v>
      </c>
      <c r="D458">
        <v>-6.9399999999999977</v>
      </c>
      <c r="E458">
        <v>1.3999999999999986</v>
      </c>
      <c r="F458">
        <v>3</v>
      </c>
    </row>
    <row r="459" spans="3:6" x14ac:dyDescent="0.25">
      <c r="C459">
        <v>6</v>
      </c>
      <c r="D459">
        <v>-7.2100000000000009</v>
      </c>
      <c r="E459">
        <v>1.3999999999999986</v>
      </c>
      <c r="F459">
        <v>3.2899999999999991</v>
      </c>
    </row>
    <row r="460" spans="3:6" x14ac:dyDescent="0.25">
      <c r="C460">
        <v>6</v>
      </c>
      <c r="D460">
        <v>-9.6399999999999935</v>
      </c>
      <c r="E460">
        <v>1.3999999999999986</v>
      </c>
      <c r="F460">
        <v>6.7199999999999989</v>
      </c>
    </row>
    <row r="461" spans="3:6" x14ac:dyDescent="0.25">
      <c r="C461">
        <v>6</v>
      </c>
      <c r="D461">
        <v>-8.07</v>
      </c>
      <c r="E461">
        <v>1.4000000000000021</v>
      </c>
      <c r="F461">
        <v>5.4100000000000037</v>
      </c>
    </row>
    <row r="462" spans="3:6" x14ac:dyDescent="0.25">
      <c r="C462">
        <v>6.0999999999999943</v>
      </c>
      <c r="D462">
        <v>-7.2500000000000036</v>
      </c>
      <c r="E462">
        <v>1.4000000000000021</v>
      </c>
      <c r="F462">
        <v>3.4400000000000048</v>
      </c>
    </row>
    <row r="463" spans="3:6" x14ac:dyDescent="0.25">
      <c r="C463">
        <v>6.1999999999999993</v>
      </c>
      <c r="D463">
        <v>-8.6499999999999986</v>
      </c>
      <c r="E463">
        <v>1.4699999999999989</v>
      </c>
      <c r="F463">
        <v>4.6700000000000017</v>
      </c>
    </row>
    <row r="464" spans="3:6" x14ac:dyDescent="0.25">
      <c r="C464">
        <v>6.2000000000000028</v>
      </c>
      <c r="D464">
        <v>-7.8599999999999994</v>
      </c>
      <c r="E464">
        <v>1.5</v>
      </c>
      <c r="F464">
        <v>3.6400000000000006</v>
      </c>
    </row>
    <row r="465" spans="3:6" x14ac:dyDescent="0.25">
      <c r="C465">
        <v>6.2000000000000028</v>
      </c>
      <c r="D465">
        <v>-7.73</v>
      </c>
      <c r="E465">
        <v>1.5500000000000043</v>
      </c>
      <c r="F465">
        <v>3.5200000000000031</v>
      </c>
    </row>
    <row r="466" spans="3:6" x14ac:dyDescent="0.25">
      <c r="C466">
        <v>6.3000000000000007</v>
      </c>
      <c r="D466">
        <v>-7.41</v>
      </c>
      <c r="E466">
        <v>1.5700000000000003</v>
      </c>
      <c r="F466">
        <v>3.1700000000000017</v>
      </c>
    </row>
    <row r="467" spans="3:6" x14ac:dyDescent="0.25">
      <c r="C467">
        <v>6.3000000000000043</v>
      </c>
      <c r="D467">
        <v>-7</v>
      </c>
      <c r="E467">
        <v>1.6000000000000014</v>
      </c>
      <c r="F467">
        <v>2.7299999999999969</v>
      </c>
    </row>
    <row r="468" spans="3:6" x14ac:dyDescent="0.25">
      <c r="C468">
        <v>6.3000000000000043</v>
      </c>
      <c r="D468">
        <v>-6.5500000000000007</v>
      </c>
      <c r="E468">
        <v>1.6000000000000014</v>
      </c>
      <c r="F468">
        <v>2.2000000000000028</v>
      </c>
    </row>
    <row r="469" spans="3:6" x14ac:dyDescent="0.25">
      <c r="C469">
        <v>6.3999999999999986</v>
      </c>
      <c r="D469">
        <v>-6.6200000000000045</v>
      </c>
      <c r="E469">
        <v>1.6599999999999966</v>
      </c>
      <c r="F469">
        <v>2.3200000000000003</v>
      </c>
    </row>
    <row r="470" spans="3:6" x14ac:dyDescent="0.25">
      <c r="C470">
        <v>6.3999999999999986</v>
      </c>
      <c r="D470">
        <v>-6.2899999999999991</v>
      </c>
      <c r="E470">
        <v>1.6600000000000037</v>
      </c>
      <c r="F470">
        <v>1.5499999999999972</v>
      </c>
    </row>
    <row r="471" spans="3:6" x14ac:dyDescent="0.25">
      <c r="C471">
        <v>6.4700000000000024</v>
      </c>
      <c r="D471">
        <v>-4.84</v>
      </c>
      <c r="E471">
        <v>1.7000000000000028</v>
      </c>
      <c r="F471">
        <v>-0.39999999999999858</v>
      </c>
    </row>
    <row r="472" spans="3:6" x14ac:dyDescent="0.25">
      <c r="C472">
        <v>6.5</v>
      </c>
      <c r="D472">
        <v>5.480000000000004</v>
      </c>
      <c r="E472">
        <v>1.7000000000000028</v>
      </c>
      <c r="F472">
        <v>-5.0600000000000023</v>
      </c>
    </row>
    <row r="473" spans="3:6" x14ac:dyDescent="0.25">
      <c r="C473">
        <v>6.5</v>
      </c>
      <c r="D473">
        <v>8.6600000000000037</v>
      </c>
      <c r="E473">
        <v>1.7000000000000028</v>
      </c>
      <c r="F473">
        <v>-6.9500000000000028</v>
      </c>
    </row>
    <row r="474" spans="3:6" x14ac:dyDescent="0.25">
      <c r="C474">
        <v>6.5999999999999943</v>
      </c>
      <c r="D474">
        <v>8.8400000000000034</v>
      </c>
      <c r="E474">
        <v>1.7100000000000009</v>
      </c>
      <c r="F474">
        <v>-7.18</v>
      </c>
    </row>
    <row r="475" spans="3:6" x14ac:dyDescent="0.25">
      <c r="C475">
        <v>6.6000000000000014</v>
      </c>
      <c r="D475">
        <v>-28.700000000000003</v>
      </c>
      <c r="E475">
        <v>1.7999999999999972</v>
      </c>
      <c r="F475">
        <v>18.399999999999999</v>
      </c>
    </row>
    <row r="476" spans="3:6" x14ac:dyDescent="0.25">
      <c r="C476">
        <v>6.7000000000000028</v>
      </c>
      <c r="D476">
        <v>-28.499999999999996</v>
      </c>
      <c r="E476">
        <v>1.8000000000000043</v>
      </c>
      <c r="F476">
        <v>22.699999999999996</v>
      </c>
    </row>
    <row r="477" spans="3:6" x14ac:dyDescent="0.25">
      <c r="C477">
        <v>6.7999999999999972</v>
      </c>
      <c r="D477">
        <v>-29.400000000000002</v>
      </c>
      <c r="E477">
        <v>1.8000000000000043</v>
      </c>
      <c r="F477">
        <v>24</v>
      </c>
    </row>
    <row r="478" spans="3:6" x14ac:dyDescent="0.25">
      <c r="C478">
        <v>6.8000000000000007</v>
      </c>
      <c r="D478">
        <v>-29.6</v>
      </c>
      <c r="E478">
        <v>1.8000000000000043</v>
      </c>
      <c r="F478">
        <v>24.500000000000004</v>
      </c>
    </row>
    <row r="479" spans="3:6" x14ac:dyDescent="0.25">
      <c r="C479">
        <v>6.82</v>
      </c>
      <c r="D479">
        <v>-29.599999999999998</v>
      </c>
      <c r="E479">
        <v>1.8999999999999986</v>
      </c>
      <c r="F479">
        <v>24.599999999999998</v>
      </c>
    </row>
    <row r="480" spans="3:6" x14ac:dyDescent="0.25">
      <c r="C480">
        <v>6.8999999999999986</v>
      </c>
      <c r="D480">
        <v>-26.299999999999997</v>
      </c>
      <c r="E480">
        <v>1.980000000000004</v>
      </c>
      <c r="F480">
        <v>22.2</v>
      </c>
    </row>
    <row r="481" spans="3:6" x14ac:dyDescent="0.25">
      <c r="C481">
        <v>6.9000000000000057</v>
      </c>
      <c r="D481">
        <v>-32</v>
      </c>
      <c r="E481">
        <v>2</v>
      </c>
      <c r="F481">
        <v>28</v>
      </c>
    </row>
    <row r="482" spans="3:6" x14ac:dyDescent="0.25">
      <c r="C482">
        <v>6.9500000000000028</v>
      </c>
      <c r="D482">
        <v>-33.799999999999997</v>
      </c>
      <c r="E482">
        <v>2.1000000000000014</v>
      </c>
      <c r="F482">
        <v>28.099999999999998</v>
      </c>
    </row>
    <row r="483" spans="3:6" x14ac:dyDescent="0.25">
      <c r="C483">
        <v>7</v>
      </c>
      <c r="D483">
        <v>-30.9</v>
      </c>
      <c r="E483">
        <v>2.4000000000000057</v>
      </c>
      <c r="F483">
        <v>26.5</v>
      </c>
    </row>
    <row r="484" spans="3:6" x14ac:dyDescent="0.25">
      <c r="C484">
        <v>7.02</v>
      </c>
      <c r="D484">
        <v>-29.1</v>
      </c>
      <c r="E484">
        <v>2.4000000000000057</v>
      </c>
      <c r="F484">
        <v>18.600000000000001</v>
      </c>
    </row>
    <row r="485" spans="3:6" x14ac:dyDescent="0.25">
      <c r="C485">
        <v>7.1000000000000014</v>
      </c>
      <c r="D485">
        <v>-29.700000000000003</v>
      </c>
      <c r="E485">
        <v>2.5</v>
      </c>
      <c r="F485">
        <v>19.600000000000001</v>
      </c>
    </row>
    <row r="486" spans="3:6" x14ac:dyDescent="0.25">
      <c r="C486">
        <v>7.18</v>
      </c>
      <c r="D486">
        <v>-30.4</v>
      </c>
      <c r="E486">
        <v>2.5</v>
      </c>
      <c r="F486">
        <v>25.5</v>
      </c>
    </row>
    <row r="487" spans="3:6" x14ac:dyDescent="0.25">
      <c r="C487">
        <v>7.1800000000000033</v>
      </c>
      <c r="D487">
        <v>-30.4</v>
      </c>
      <c r="E487">
        <v>2.5</v>
      </c>
      <c r="F487">
        <v>25.4</v>
      </c>
    </row>
    <row r="488" spans="3:6" x14ac:dyDescent="0.25">
      <c r="C488">
        <v>7.1999999999999957</v>
      </c>
      <c r="D488">
        <v>-30</v>
      </c>
      <c r="E488">
        <v>2.6000000000000014</v>
      </c>
      <c r="F488">
        <v>24.8</v>
      </c>
    </row>
    <row r="489" spans="3:6" x14ac:dyDescent="0.25">
      <c r="C489">
        <v>7.2099999999999973</v>
      </c>
      <c r="D489">
        <v>-30.6</v>
      </c>
      <c r="E489">
        <v>2.7999999999999972</v>
      </c>
      <c r="F489">
        <v>25.5</v>
      </c>
    </row>
    <row r="490" spans="3:6" x14ac:dyDescent="0.25">
      <c r="C490">
        <v>7.2999999999999972</v>
      </c>
      <c r="D490">
        <v>-30.400000000000002</v>
      </c>
      <c r="E490">
        <v>3</v>
      </c>
      <c r="F490">
        <v>25.900000000000002</v>
      </c>
    </row>
    <row r="491" spans="3:6" x14ac:dyDescent="0.25">
      <c r="C491">
        <v>7.32</v>
      </c>
      <c r="D491">
        <v>-27.9</v>
      </c>
      <c r="E491">
        <v>3</v>
      </c>
      <c r="F491">
        <v>24.4</v>
      </c>
    </row>
    <row r="492" spans="3:6" x14ac:dyDescent="0.25">
      <c r="C492">
        <v>7.52</v>
      </c>
      <c r="D492">
        <v>-28.299999999999997</v>
      </c>
      <c r="E492">
        <v>3.0999999999999979</v>
      </c>
      <c r="F492">
        <v>24.4</v>
      </c>
    </row>
    <row r="493" spans="3:6" x14ac:dyDescent="0.25">
      <c r="C493">
        <v>7.5999999999999979</v>
      </c>
      <c r="D493">
        <v>-29</v>
      </c>
      <c r="E493">
        <v>3.1999999999999957</v>
      </c>
      <c r="F493">
        <v>24.1</v>
      </c>
    </row>
    <row r="494" spans="3:6" x14ac:dyDescent="0.25">
      <c r="C494">
        <v>7.6000000000000014</v>
      </c>
      <c r="D494">
        <v>-27.800000000000004</v>
      </c>
      <c r="E494">
        <v>3.1999999999999957</v>
      </c>
      <c r="F494">
        <v>28.300000000000004</v>
      </c>
    </row>
    <row r="495" spans="3:6" x14ac:dyDescent="0.25">
      <c r="C495">
        <v>7.7999999999999972</v>
      </c>
      <c r="D495">
        <v>-29.199999999999996</v>
      </c>
      <c r="E495">
        <v>3.2000000000000028</v>
      </c>
      <c r="F495">
        <v>25.999999999999996</v>
      </c>
    </row>
    <row r="496" spans="3:6" x14ac:dyDescent="0.25">
      <c r="C496">
        <v>7.8999999999999986</v>
      </c>
      <c r="D496">
        <v>-29.4</v>
      </c>
      <c r="E496">
        <v>3.2000000000000028</v>
      </c>
      <c r="F496">
        <v>27.1</v>
      </c>
    </row>
    <row r="497" spans="3:6" x14ac:dyDescent="0.25">
      <c r="C497">
        <v>7.8999999999999986</v>
      </c>
      <c r="D497">
        <v>-29.900000000000002</v>
      </c>
      <c r="E497">
        <v>3.2999999999999972</v>
      </c>
      <c r="F497">
        <v>19.600000000000001</v>
      </c>
    </row>
    <row r="498" spans="3:6" x14ac:dyDescent="0.25">
      <c r="C498">
        <v>8</v>
      </c>
      <c r="D498">
        <v>-30.3</v>
      </c>
      <c r="E498">
        <v>3.3000000000000043</v>
      </c>
      <c r="F498">
        <v>22.4</v>
      </c>
    </row>
    <row r="499" spans="3:6" x14ac:dyDescent="0.25">
      <c r="C499">
        <v>8.0999999999999979</v>
      </c>
      <c r="D499">
        <v>-24.799999999999997</v>
      </c>
      <c r="E499">
        <v>3.3999999999999986</v>
      </c>
      <c r="F499">
        <v>19.299999999999997</v>
      </c>
    </row>
    <row r="500" spans="3:6" x14ac:dyDescent="0.25">
      <c r="C500">
        <v>8.4000000000000057</v>
      </c>
      <c r="D500">
        <v>-25.200000000000003</v>
      </c>
      <c r="E500">
        <v>3.3999999999999986</v>
      </c>
      <c r="F500">
        <v>20</v>
      </c>
    </row>
    <row r="501" spans="3:6" x14ac:dyDescent="0.25">
      <c r="C501">
        <v>8.8000000000000007</v>
      </c>
      <c r="D501">
        <v>-28.400000000000002</v>
      </c>
      <c r="E501">
        <v>3.5</v>
      </c>
      <c r="F501">
        <v>26.500000000000004</v>
      </c>
    </row>
    <row r="502" spans="3:6" x14ac:dyDescent="0.25">
      <c r="C502">
        <v>9.0999999999999943</v>
      </c>
      <c r="D502">
        <v>-23.400000000000002</v>
      </c>
      <c r="E502">
        <v>3.6000000000000014</v>
      </c>
      <c r="F502">
        <v>20.200000000000003</v>
      </c>
    </row>
    <row r="503" spans="3:6" x14ac:dyDescent="0.25">
      <c r="C503">
        <v>9.2000000000000028</v>
      </c>
      <c r="D503">
        <v>-24.099999999999998</v>
      </c>
      <c r="E503">
        <v>3.7000000000000028</v>
      </c>
      <c r="F503">
        <v>20.399999999999999</v>
      </c>
    </row>
    <row r="504" spans="3:6" x14ac:dyDescent="0.25">
      <c r="C504">
        <v>9.3999999999999986</v>
      </c>
      <c r="D504">
        <v>-23.900000000000002</v>
      </c>
      <c r="E504">
        <v>3.8999999999999986</v>
      </c>
      <c r="F504">
        <v>19.700000000000003</v>
      </c>
    </row>
    <row r="505" spans="3:6" x14ac:dyDescent="0.25">
      <c r="C505">
        <v>10.3</v>
      </c>
      <c r="D505">
        <v>-22.7</v>
      </c>
      <c r="E505">
        <v>4.0999999999999979</v>
      </c>
      <c r="F505">
        <v>20.9</v>
      </c>
    </row>
    <row r="506" spans="3:6" x14ac:dyDescent="0.25">
      <c r="C506">
        <v>11.100000000000001</v>
      </c>
      <c r="D506">
        <v>-24.599999999999998</v>
      </c>
      <c r="E506">
        <v>5.7999999999999972</v>
      </c>
      <c r="F506">
        <v>21.799999999999997</v>
      </c>
    </row>
    <row r="507" spans="3:6" x14ac:dyDescent="0.25">
      <c r="C507">
        <v>11.200000000000003</v>
      </c>
      <c r="D507">
        <v>-25.7</v>
      </c>
      <c r="E507">
        <v>6.1000000000000014</v>
      </c>
      <c r="F507">
        <v>22.4</v>
      </c>
    </row>
  </sheetData>
  <sortState ref="E2:E578">
    <sortCondition ref="E1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E40" sqref="E40"/>
    </sheetView>
  </sheetViews>
  <sheetFormatPr defaultRowHeight="15" x14ac:dyDescent="0.25"/>
  <sheetData>
    <row r="1" spans="1:15" x14ac:dyDescent="0.35">
      <c r="A1" t="s">
        <v>173</v>
      </c>
      <c r="B1" t="s">
        <v>168</v>
      </c>
      <c r="C1">
        <v>-56.1</v>
      </c>
      <c r="D1">
        <v>-31.1</v>
      </c>
      <c r="E1">
        <v>-25.8</v>
      </c>
      <c r="G1" t="s">
        <v>430</v>
      </c>
      <c r="J1">
        <v>-25</v>
      </c>
      <c r="K1">
        <v>-30.3</v>
      </c>
      <c r="L1">
        <v>-5.3000000000000007</v>
      </c>
      <c r="M1">
        <v>22.4</v>
      </c>
      <c r="N1">
        <v>1.8038585209003215</v>
      </c>
      <c r="O1">
        <v>1.2054263565891472</v>
      </c>
    </row>
    <row r="2" spans="1:15" x14ac:dyDescent="0.35">
      <c r="A2" t="s">
        <v>173</v>
      </c>
      <c r="B2" t="s">
        <v>169</v>
      </c>
      <c r="C2">
        <v>-52.8</v>
      </c>
      <c r="D2">
        <v>-33.700000000000003</v>
      </c>
      <c r="E2">
        <v>-28</v>
      </c>
      <c r="G2" t="s">
        <v>430</v>
      </c>
      <c r="J2">
        <v>-19.099999999999994</v>
      </c>
      <c r="K2">
        <v>-24.799999999999997</v>
      </c>
      <c r="L2">
        <v>-5.7000000000000028</v>
      </c>
      <c r="M2">
        <v>19.299999999999997</v>
      </c>
      <c r="N2">
        <v>1.5667655786350145</v>
      </c>
      <c r="O2">
        <v>1.2035714285714287</v>
      </c>
    </row>
    <row r="3" spans="1:15" x14ac:dyDescent="0.35">
      <c r="A3" t="s">
        <v>173</v>
      </c>
      <c r="B3" t="s">
        <v>169</v>
      </c>
      <c r="C3">
        <v>-53.2</v>
      </c>
      <c r="D3">
        <v>-33.5</v>
      </c>
      <c r="E3">
        <v>-28</v>
      </c>
      <c r="G3" t="s">
        <v>430</v>
      </c>
      <c r="J3">
        <v>-19.700000000000003</v>
      </c>
      <c r="K3">
        <v>-25.200000000000003</v>
      </c>
      <c r="L3">
        <v>-5.5</v>
      </c>
      <c r="M3">
        <v>20</v>
      </c>
      <c r="N3">
        <v>1.5880597014925375</v>
      </c>
      <c r="O3">
        <v>1.1964285714285714</v>
      </c>
    </row>
    <row r="4" spans="1:15" x14ac:dyDescent="0.35">
      <c r="A4" t="s">
        <v>173</v>
      </c>
      <c r="B4" t="s">
        <v>169</v>
      </c>
      <c r="C4">
        <v>-56.2</v>
      </c>
      <c r="D4">
        <v>-33.200000000000003</v>
      </c>
      <c r="E4">
        <v>-27.8</v>
      </c>
      <c r="G4" t="s">
        <v>430</v>
      </c>
      <c r="J4">
        <v>-23</v>
      </c>
      <c r="K4">
        <v>-28.400000000000002</v>
      </c>
      <c r="L4">
        <v>-5.4000000000000021</v>
      </c>
      <c r="M4">
        <v>26.500000000000004</v>
      </c>
      <c r="N4">
        <v>1.6927710843373494</v>
      </c>
      <c r="O4">
        <v>1.1942446043165469</v>
      </c>
    </row>
    <row r="5" spans="1:15" x14ac:dyDescent="0.35">
      <c r="A5" t="s">
        <v>173</v>
      </c>
      <c r="B5" t="s">
        <v>170</v>
      </c>
      <c r="C5">
        <v>-50.2</v>
      </c>
      <c r="D5">
        <v>-29.7</v>
      </c>
      <c r="E5">
        <v>-26.8</v>
      </c>
      <c r="G5" t="s">
        <v>430</v>
      </c>
      <c r="J5">
        <v>-20.500000000000004</v>
      </c>
      <c r="K5">
        <v>-23.400000000000002</v>
      </c>
      <c r="L5">
        <v>-2.8999999999999986</v>
      </c>
      <c r="M5">
        <v>20.200000000000003</v>
      </c>
      <c r="N5">
        <v>1.6902356902356903</v>
      </c>
      <c r="O5">
        <v>1.1082089552238805</v>
      </c>
    </row>
    <row r="6" spans="1:15" x14ac:dyDescent="0.35">
      <c r="A6" t="s">
        <v>173</v>
      </c>
      <c r="B6" t="s">
        <v>170</v>
      </c>
      <c r="C6">
        <v>-50.4</v>
      </c>
      <c r="D6">
        <v>-30</v>
      </c>
      <c r="E6">
        <v>-26.3</v>
      </c>
      <c r="G6" t="s">
        <v>430</v>
      </c>
      <c r="J6">
        <v>-20.399999999999999</v>
      </c>
      <c r="K6">
        <v>-24.099999999999998</v>
      </c>
      <c r="L6">
        <v>-3.6999999999999993</v>
      </c>
      <c r="M6">
        <v>20.399999999999999</v>
      </c>
      <c r="N6">
        <v>1.68</v>
      </c>
      <c r="O6">
        <v>1.1406844106463878</v>
      </c>
    </row>
    <row r="7" spans="1:15" x14ac:dyDescent="0.35">
      <c r="A7" t="s">
        <v>173</v>
      </c>
      <c r="B7" t="s">
        <v>170</v>
      </c>
      <c r="C7">
        <v>-50.2</v>
      </c>
      <c r="D7">
        <v>-30</v>
      </c>
      <c r="E7">
        <v>-26.3</v>
      </c>
      <c r="G7" t="s">
        <v>430</v>
      </c>
      <c r="J7">
        <v>-20.200000000000003</v>
      </c>
      <c r="K7">
        <v>-23.900000000000002</v>
      </c>
      <c r="L7">
        <v>-3.6999999999999993</v>
      </c>
      <c r="M7">
        <v>19.700000000000003</v>
      </c>
      <c r="N7">
        <v>1.6733333333333333</v>
      </c>
      <c r="O7">
        <v>1.1406844106463878</v>
      </c>
    </row>
    <row r="8" spans="1:15" x14ac:dyDescent="0.35">
      <c r="A8" t="s">
        <v>173</v>
      </c>
      <c r="B8" t="s">
        <v>171</v>
      </c>
      <c r="C8">
        <v>-50.5</v>
      </c>
      <c r="D8">
        <v>-30.5</v>
      </c>
      <c r="E8">
        <v>-27.8</v>
      </c>
      <c r="G8" t="s">
        <v>430</v>
      </c>
      <c r="J8">
        <v>-20</v>
      </c>
      <c r="K8">
        <v>-22.7</v>
      </c>
      <c r="L8">
        <v>-2.6999999999999993</v>
      </c>
      <c r="M8">
        <v>20.9</v>
      </c>
      <c r="N8">
        <v>1.6557377049180328</v>
      </c>
      <c r="O8">
        <v>1.0971223021582734</v>
      </c>
    </row>
    <row r="9" spans="1:15" x14ac:dyDescent="0.35">
      <c r="A9" t="s">
        <v>173</v>
      </c>
      <c r="B9" t="s">
        <v>171</v>
      </c>
      <c r="C9">
        <v>-50.9</v>
      </c>
      <c r="D9">
        <v>-29.6</v>
      </c>
      <c r="E9">
        <v>-26.3</v>
      </c>
      <c r="G9" t="s">
        <v>430</v>
      </c>
      <c r="J9">
        <v>-21.299999999999997</v>
      </c>
      <c r="K9">
        <v>-24.599999999999998</v>
      </c>
      <c r="L9">
        <v>-3.3000000000000007</v>
      </c>
      <c r="M9">
        <v>21.799999999999997</v>
      </c>
      <c r="N9">
        <v>1.7195945945945945</v>
      </c>
      <c r="O9">
        <v>1.1254752851711027</v>
      </c>
    </row>
    <row r="10" spans="1:15" x14ac:dyDescent="0.35">
      <c r="A10" t="s">
        <v>173</v>
      </c>
      <c r="B10" t="s">
        <v>171</v>
      </c>
      <c r="C10">
        <v>-51</v>
      </c>
      <c r="D10">
        <v>-29.1</v>
      </c>
      <c r="E10">
        <v>-25.3</v>
      </c>
      <c r="G10" t="s">
        <v>430</v>
      </c>
      <c r="J10">
        <v>-21.9</v>
      </c>
      <c r="K10">
        <v>-25.7</v>
      </c>
      <c r="L10">
        <v>-3.8000000000000007</v>
      </c>
      <c r="M10">
        <v>22.4</v>
      </c>
      <c r="N10">
        <v>1.7525773195876289</v>
      </c>
      <c r="O10">
        <v>1.150197628458498</v>
      </c>
    </row>
    <row r="11" spans="1:15" x14ac:dyDescent="0.35">
      <c r="A11" t="s">
        <v>166</v>
      </c>
      <c r="B11" t="s">
        <v>167</v>
      </c>
      <c r="C11">
        <v>-59.6</v>
      </c>
      <c r="D11">
        <v>-41.2</v>
      </c>
      <c r="E11">
        <v>-30.9</v>
      </c>
      <c r="G11" t="s">
        <v>430</v>
      </c>
      <c r="J11">
        <v>-18.399999999999999</v>
      </c>
      <c r="K11">
        <v>-28.700000000000003</v>
      </c>
      <c r="L11">
        <v>-10.300000000000004</v>
      </c>
      <c r="M11">
        <v>18.399999999999999</v>
      </c>
      <c r="N11">
        <v>1.4466019417475728</v>
      </c>
      <c r="O11">
        <v>1.3333333333333335</v>
      </c>
    </row>
    <row r="12" spans="1:15" x14ac:dyDescent="0.35">
      <c r="A12" t="s">
        <v>166</v>
      </c>
      <c r="B12" t="s">
        <v>168</v>
      </c>
      <c r="C12">
        <v>-56.3</v>
      </c>
      <c r="D12">
        <v>-33.6</v>
      </c>
      <c r="E12">
        <v>-27.8</v>
      </c>
      <c r="G12" t="s">
        <v>430</v>
      </c>
      <c r="J12">
        <v>-22.699999999999996</v>
      </c>
      <c r="K12">
        <v>-28.499999999999996</v>
      </c>
      <c r="L12">
        <v>-5.8000000000000007</v>
      </c>
      <c r="M12">
        <v>22.699999999999996</v>
      </c>
      <c r="N12">
        <v>1.6755952380952379</v>
      </c>
      <c r="O12">
        <v>1.2086330935251799</v>
      </c>
    </row>
    <row r="13" spans="1:15" x14ac:dyDescent="0.35">
      <c r="A13" t="s">
        <v>166</v>
      </c>
      <c r="B13" t="s">
        <v>168</v>
      </c>
      <c r="C13">
        <v>-56.1</v>
      </c>
      <c r="D13">
        <v>-32.1</v>
      </c>
      <c r="E13">
        <v>-26.7</v>
      </c>
      <c r="G13" t="s">
        <v>430</v>
      </c>
      <c r="J13">
        <v>-24</v>
      </c>
      <c r="K13">
        <v>-29.400000000000002</v>
      </c>
      <c r="L13">
        <v>-5.4000000000000021</v>
      </c>
      <c r="M13">
        <v>24</v>
      </c>
      <c r="N13">
        <v>1.747663551401869</v>
      </c>
      <c r="O13">
        <v>1.202247191011236</v>
      </c>
    </row>
    <row r="14" spans="1:15" x14ac:dyDescent="0.35">
      <c r="A14" t="s">
        <v>166</v>
      </c>
      <c r="B14" t="s">
        <v>169</v>
      </c>
      <c r="C14">
        <v>-56.2</v>
      </c>
      <c r="D14">
        <v>-31.7</v>
      </c>
      <c r="E14">
        <v>-26.6</v>
      </c>
      <c r="G14" t="s">
        <v>430</v>
      </c>
      <c r="J14">
        <v>-24.500000000000004</v>
      </c>
      <c r="K14">
        <v>-29.6</v>
      </c>
      <c r="L14">
        <v>-5.0999999999999979</v>
      </c>
      <c r="M14">
        <v>24.500000000000004</v>
      </c>
      <c r="N14">
        <v>1.7728706624605679</v>
      </c>
      <c r="O14">
        <v>1.1917293233082706</v>
      </c>
    </row>
    <row r="15" spans="1:15" x14ac:dyDescent="0.35">
      <c r="A15" t="s">
        <v>166</v>
      </c>
      <c r="B15" t="s">
        <v>169</v>
      </c>
      <c r="C15">
        <v>-56.4</v>
      </c>
      <c r="D15">
        <v>-31.8</v>
      </c>
      <c r="E15">
        <v>-26.8</v>
      </c>
      <c r="G15" t="s">
        <v>430</v>
      </c>
      <c r="J15">
        <v>-24.599999999999998</v>
      </c>
      <c r="K15">
        <v>-29.599999999999998</v>
      </c>
      <c r="L15">
        <v>-5</v>
      </c>
      <c r="M15">
        <v>24.599999999999998</v>
      </c>
      <c r="N15">
        <v>1.7735849056603772</v>
      </c>
      <c r="O15">
        <v>1.1865671641791045</v>
      </c>
    </row>
    <row r="16" spans="1:15" x14ac:dyDescent="0.35">
      <c r="A16" t="s">
        <v>166</v>
      </c>
      <c r="B16" t="s">
        <v>170</v>
      </c>
      <c r="C16">
        <v>-52.4</v>
      </c>
      <c r="D16">
        <v>-30.2</v>
      </c>
      <c r="E16">
        <v>-26.1</v>
      </c>
      <c r="G16" t="s">
        <v>430</v>
      </c>
      <c r="J16">
        <v>-22.2</v>
      </c>
      <c r="K16">
        <v>-26.299999999999997</v>
      </c>
      <c r="L16">
        <v>-4.0999999999999979</v>
      </c>
      <c r="M16">
        <v>22.2</v>
      </c>
      <c r="N16">
        <v>1.7350993377483444</v>
      </c>
      <c r="O16">
        <v>1.157088122605364</v>
      </c>
    </row>
    <row r="17" spans="1:15" x14ac:dyDescent="0.35">
      <c r="A17" t="s">
        <v>166</v>
      </c>
      <c r="B17" t="s">
        <v>171</v>
      </c>
      <c r="C17">
        <v>-56.6</v>
      </c>
      <c r="D17">
        <v>-28.6</v>
      </c>
      <c r="E17">
        <v>-24.6</v>
      </c>
      <c r="G17" t="s">
        <v>430</v>
      </c>
      <c r="J17">
        <v>-28</v>
      </c>
      <c r="K17">
        <v>-32</v>
      </c>
      <c r="L17">
        <v>-4</v>
      </c>
      <c r="M17">
        <v>28</v>
      </c>
      <c r="N17">
        <v>1.979020979020979</v>
      </c>
      <c r="O17">
        <v>1.1626016260162602</v>
      </c>
    </row>
    <row r="18" spans="1:15" x14ac:dyDescent="0.35">
      <c r="A18" t="s">
        <v>166</v>
      </c>
      <c r="B18" t="s">
        <v>171</v>
      </c>
      <c r="C18">
        <v>-56.3</v>
      </c>
      <c r="D18">
        <v>-28.2</v>
      </c>
      <c r="E18">
        <v>-22.5</v>
      </c>
      <c r="G18" t="s">
        <v>430</v>
      </c>
      <c r="J18">
        <v>-28.099999999999998</v>
      </c>
      <c r="K18">
        <v>-33.799999999999997</v>
      </c>
      <c r="L18">
        <v>-5.6999999999999993</v>
      </c>
      <c r="M18">
        <v>28.099999999999998</v>
      </c>
      <c r="N18">
        <v>1.9964539007092199</v>
      </c>
      <c r="O18">
        <v>1.2533333333333334</v>
      </c>
    </row>
    <row r="19" spans="1:15" x14ac:dyDescent="0.35">
      <c r="A19" t="s">
        <v>166</v>
      </c>
      <c r="B19" t="s">
        <v>171</v>
      </c>
      <c r="C19">
        <v>-53</v>
      </c>
      <c r="D19">
        <v>-26.5</v>
      </c>
      <c r="E19">
        <v>-22.1</v>
      </c>
      <c r="G19" t="s">
        <v>430</v>
      </c>
      <c r="J19">
        <v>-26.5</v>
      </c>
      <c r="K19">
        <v>-30.9</v>
      </c>
      <c r="L19">
        <v>-4.3999999999999986</v>
      </c>
      <c r="M19">
        <v>26.5</v>
      </c>
      <c r="N19">
        <v>2</v>
      </c>
      <c r="O19">
        <v>1.1990950226244343</v>
      </c>
    </row>
    <row r="20" spans="1:15" x14ac:dyDescent="0.35">
      <c r="A20" t="s">
        <v>172</v>
      </c>
      <c r="B20" t="s">
        <v>167</v>
      </c>
      <c r="C20">
        <v>-59.7</v>
      </c>
      <c r="D20">
        <v>-41.1</v>
      </c>
      <c r="E20">
        <v>-30.6</v>
      </c>
      <c r="G20" t="s">
        <v>430</v>
      </c>
      <c r="J20">
        <v>-18.600000000000001</v>
      </c>
      <c r="K20">
        <v>-29.1</v>
      </c>
      <c r="L20">
        <v>-10.5</v>
      </c>
      <c r="M20">
        <v>18.600000000000001</v>
      </c>
      <c r="N20">
        <v>1.4525547445255476</v>
      </c>
      <c r="O20">
        <v>1.3431372549019607</v>
      </c>
    </row>
    <row r="21" spans="1:15" x14ac:dyDescent="0.35">
      <c r="A21" t="s">
        <v>172</v>
      </c>
      <c r="B21" t="s">
        <v>167</v>
      </c>
      <c r="C21">
        <v>-60.1</v>
      </c>
      <c r="D21">
        <v>-40.5</v>
      </c>
      <c r="E21">
        <v>-30.4</v>
      </c>
      <c r="G21" t="s">
        <v>430</v>
      </c>
      <c r="J21">
        <v>-19.600000000000001</v>
      </c>
      <c r="K21">
        <v>-29.700000000000003</v>
      </c>
      <c r="L21">
        <v>-10.100000000000001</v>
      </c>
      <c r="M21">
        <v>19.600000000000001</v>
      </c>
      <c r="N21">
        <v>1.4839506172839507</v>
      </c>
      <c r="O21">
        <v>1.3322368421052633</v>
      </c>
    </row>
    <row r="22" spans="1:15" x14ac:dyDescent="0.35">
      <c r="A22" t="s">
        <v>172</v>
      </c>
      <c r="B22" t="s">
        <v>168</v>
      </c>
      <c r="C22">
        <v>-56</v>
      </c>
      <c r="D22">
        <v>-31.3</v>
      </c>
      <c r="E22">
        <v>-25.6</v>
      </c>
      <c r="G22" t="s">
        <v>430</v>
      </c>
      <c r="J22">
        <v>-24.7</v>
      </c>
      <c r="K22">
        <v>-30.4</v>
      </c>
      <c r="L22">
        <v>-5.6999999999999993</v>
      </c>
      <c r="M22">
        <v>25.5</v>
      </c>
      <c r="N22">
        <v>1.7891373801916932</v>
      </c>
      <c r="O22">
        <v>1.22265625</v>
      </c>
    </row>
    <row r="23" spans="1:15" x14ac:dyDescent="0.35">
      <c r="A23" t="s">
        <v>172</v>
      </c>
      <c r="B23" t="s">
        <v>169</v>
      </c>
      <c r="C23">
        <v>-55.9</v>
      </c>
      <c r="D23">
        <v>-30.5</v>
      </c>
      <c r="E23">
        <v>-25.5</v>
      </c>
      <c r="G23" t="s">
        <v>430</v>
      </c>
      <c r="J23">
        <v>-25.4</v>
      </c>
      <c r="K23">
        <v>-30.4</v>
      </c>
      <c r="L23">
        <v>-5</v>
      </c>
      <c r="M23">
        <v>25.4</v>
      </c>
      <c r="N23">
        <v>1.8327868852459015</v>
      </c>
      <c r="O23">
        <v>1.196078431372549</v>
      </c>
    </row>
    <row r="24" spans="1:15" x14ac:dyDescent="0.35">
      <c r="A24" t="s">
        <v>172</v>
      </c>
      <c r="B24" t="s">
        <v>169</v>
      </c>
      <c r="C24">
        <v>-55.5</v>
      </c>
      <c r="D24">
        <v>-30.5</v>
      </c>
      <c r="E24">
        <v>-25.5</v>
      </c>
      <c r="G24" t="s">
        <v>430</v>
      </c>
      <c r="J24">
        <v>-25</v>
      </c>
      <c r="K24">
        <v>-30</v>
      </c>
      <c r="L24">
        <v>-5</v>
      </c>
      <c r="M24">
        <v>24.8</v>
      </c>
      <c r="N24">
        <v>1.819672131147541</v>
      </c>
      <c r="O24">
        <v>1.196078431372549</v>
      </c>
    </row>
    <row r="25" spans="1:15" x14ac:dyDescent="0.35">
      <c r="A25" t="s">
        <v>172</v>
      </c>
      <c r="B25" t="s">
        <v>169</v>
      </c>
      <c r="C25">
        <v>-56</v>
      </c>
      <c r="D25">
        <v>-30.7</v>
      </c>
      <c r="E25">
        <v>-25.4</v>
      </c>
      <c r="G25" t="s">
        <v>430</v>
      </c>
      <c r="J25">
        <v>-25.3</v>
      </c>
      <c r="K25">
        <v>-30.6</v>
      </c>
      <c r="L25">
        <v>-5.3000000000000007</v>
      </c>
      <c r="M25">
        <v>25.5</v>
      </c>
      <c r="N25">
        <v>1.8241042345276874</v>
      </c>
      <c r="O25">
        <v>1.2086614173228347</v>
      </c>
    </row>
    <row r="26" spans="1:15" x14ac:dyDescent="0.35">
      <c r="A26" t="s">
        <v>172</v>
      </c>
      <c r="B26" t="s">
        <v>169</v>
      </c>
      <c r="C26">
        <v>-55.7</v>
      </c>
      <c r="D26">
        <v>-30.5</v>
      </c>
      <c r="E26">
        <v>-25.3</v>
      </c>
      <c r="G26" t="s">
        <v>430</v>
      </c>
      <c r="J26">
        <v>-25.200000000000003</v>
      </c>
      <c r="K26">
        <v>-30.400000000000002</v>
      </c>
      <c r="L26">
        <v>-5.1999999999999993</v>
      </c>
      <c r="M26">
        <v>25.900000000000002</v>
      </c>
      <c r="N26">
        <v>1.8262295081967215</v>
      </c>
      <c r="O26">
        <v>1.2055335968379446</v>
      </c>
    </row>
    <row r="27" spans="1:15" x14ac:dyDescent="0.35">
      <c r="A27" t="s">
        <v>172</v>
      </c>
      <c r="B27" t="s">
        <v>170</v>
      </c>
      <c r="C27">
        <v>-53.8</v>
      </c>
      <c r="D27">
        <v>-29.8</v>
      </c>
      <c r="E27">
        <v>-25.9</v>
      </c>
      <c r="G27" t="s">
        <v>430</v>
      </c>
      <c r="J27">
        <v>-23.999999999999996</v>
      </c>
      <c r="K27">
        <v>-27.9</v>
      </c>
      <c r="L27">
        <v>-3.9000000000000021</v>
      </c>
      <c r="M27">
        <v>24.4</v>
      </c>
      <c r="N27">
        <v>1.8053691275167785</v>
      </c>
      <c r="O27">
        <v>1.1505791505791507</v>
      </c>
    </row>
    <row r="28" spans="1:15" x14ac:dyDescent="0.35">
      <c r="A28" t="s">
        <v>172</v>
      </c>
      <c r="B28" t="s">
        <v>170</v>
      </c>
      <c r="C28">
        <v>-53.8</v>
      </c>
      <c r="D28">
        <v>-29.4</v>
      </c>
      <c r="E28">
        <v>-25.5</v>
      </c>
      <c r="G28" t="s">
        <v>430</v>
      </c>
      <c r="J28">
        <v>-24.4</v>
      </c>
      <c r="K28">
        <v>-28.299999999999997</v>
      </c>
      <c r="L28">
        <v>-3.8999999999999986</v>
      </c>
      <c r="M28">
        <v>24.4</v>
      </c>
      <c r="N28">
        <v>1.8299319727891157</v>
      </c>
      <c r="O28">
        <v>1.1529411764705881</v>
      </c>
    </row>
    <row r="29" spans="1:15" x14ac:dyDescent="0.35">
      <c r="A29" t="s">
        <v>172</v>
      </c>
      <c r="B29" t="s">
        <v>170</v>
      </c>
      <c r="C29">
        <v>-54.1</v>
      </c>
      <c r="D29">
        <v>-29.4</v>
      </c>
      <c r="E29">
        <v>-25.1</v>
      </c>
      <c r="G29" t="s">
        <v>430</v>
      </c>
      <c r="J29">
        <v>-24.700000000000003</v>
      </c>
      <c r="K29">
        <v>-29</v>
      </c>
      <c r="L29">
        <v>-4.2999999999999972</v>
      </c>
      <c r="M29">
        <v>24.1</v>
      </c>
      <c r="N29">
        <v>1.8401360544217689</v>
      </c>
      <c r="O29">
        <v>1.1713147410358564</v>
      </c>
    </row>
    <row r="30" spans="1:15" x14ac:dyDescent="0.35">
      <c r="A30" t="s">
        <v>172</v>
      </c>
      <c r="B30" t="s">
        <v>170</v>
      </c>
      <c r="C30">
        <v>-53.7</v>
      </c>
      <c r="D30">
        <v>-30</v>
      </c>
      <c r="E30">
        <v>-25.9</v>
      </c>
      <c r="G30" t="s">
        <v>430</v>
      </c>
      <c r="J30">
        <v>-23.700000000000003</v>
      </c>
      <c r="K30">
        <v>-27.800000000000004</v>
      </c>
      <c r="L30">
        <v>-4.1000000000000014</v>
      </c>
      <c r="M30">
        <v>28.300000000000004</v>
      </c>
      <c r="N30">
        <v>1.79</v>
      </c>
      <c r="O30">
        <v>1.1583011583011584</v>
      </c>
    </row>
    <row r="31" spans="1:15" x14ac:dyDescent="0.35">
      <c r="A31" t="s">
        <v>172</v>
      </c>
      <c r="B31" t="s">
        <v>171</v>
      </c>
      <c r="C31">
        <v>-51.3</v>
      </c>
      <c r="D31">
        <v>-25.4</v>
      </c>
      <c r="E31">
        <v>-22.1</v>
      </c>
      <c r="G31" t="s">
        <v>430</v>
      </c>
      <c r="J31">
        <v>-25.9</v>
      </c>
      <c r="K31">
        <v>-29.199999999999996</v>
      </c>
      <c r="L31">
        <v>-3.2999999999999972</v>
      </c>
      <c r="M31">
        <v>25.999999999999996</v>
      </c>
      <c r="N31">
        <v>2.0196850393700787</v>
      </c>
      <c r="O31">
        <v>1.1493212669683257</v>
      </c>
    </row>
    <row r="32" spans="1:15" x14ac:dyDescent="0.35">
      <c r="A32" t="s">
        <v>172</v>
      </c>
      <c r="B32" t="s">
        <v>171</v>
      </c>
      <c r="C32">
        <v>-51.5</v>
      </c>
      <c r="D32">
        <v>-25.3</v>
      </c>
      <c r="E32">
        <v>-22.1</v>
      </c>
      <c r="G32" t="s">
        <v>430</v>
      </c>
      <c r="J32">
        <v>-26.2</v>
      </c>
      <c r="K32">
        <v>-29.4</v>
      </c>
      <c r="L32">
        <v>-3.1999999999999993</v>
      </c>
      <c r="M32">
        <v>27.1</v>
      </c>
      <c r="N32">
        <v>2.0355731225296441</v>
      </c>
      <c r="O32">
        <v>1.1447963800904977</v>
      </c>
    </row>
    <row r="33" spans="1:15" x14ac:dyDescent="0.35">
      <c r="A33" t="s">
        <v>172</v>
      </c>
      <c r="B33" t="s">
        <v>171</v>
      </c>
      <c r="C33">
        <v>-50.7</v>
      </c>
      <c r="D33">
        <v>-24.4</v>
      </c>
      <c r="E33">
        <v>-20.8</v>
      </c>
      <c r="G33" t="s">
        <v>430</v>
      </c>
      <c r="J33">
        <v>-26.300000000000004</v>
      </c>
      <c r="K33">
        <v>-29.900000000000002</v>
      </c>
      <c r="L33">
        <v>-3.5999999999999979</v>
      </c>
      <c r="M33">
        <v>19.600000000000001</v>
      </c>
      <c r="N33">
        <v>2.0778688524590168</v>
      </c>
      <c r="O33">
        <v>1.1730769230769229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Sheet1</vt:lpstr>
      <vt:lpstr>Sheet2</vt:lpstr>
      <vt:lpstr>Sheet3</vt:lpstr>
      <vt:lpstr>Sheet4</vt:lpstr>
      <vt:lpstr>Sheet5</vt:lpstr>
      <vt:lpstr>World</vt:lpstr>
      <vt:lpstr>chatellier</vt:lpstr>
      <vt:lpstr>Sheet6</vt:lpstr>
      <vt:lpstr>Sheet7</vt:lpstr>
      <vt:lpstr>Sheet8</vt:lpstr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Cesar</dc:creator>
  <cp:lastModifiedBy>Cesar Colmenares, Jaime</cp:lastModifiedBy>
  <dcterms:created xsi:type="dcterms:W3CDTF">2019-02-19T22:49:00Z</dcterms:created>
  <dcterms:modified xsi:type="dcterms:W3CDTF">2022-08-16T16:14:44Z</dcterms:modified>
</cp:coreProperties>
</file>