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ive 2 Research\MS 2\Final Submission 2022-3-15\Review\Accepted\Tables and Supplementary Final\"/>
    </mc:Choice>
  </mc:AlternateContent>
  <xr:revisionPtr revIDLastSave="0" documentId="13_ncr:1_{75D45DC4-CE70-479D-BF39-2D7887C5BB64}" xr6:coauthVersionLast="47" xr6:coauthVersionMax="47" xr10:uidLastSave="{00000000-0000-0000-0000-000000000000}"/>
  <bookViews>
    <workbookView xWindow="-120" yWindow="-120" windowWidth="29040" windowHeight="15840" activeTab="4" xr2:uid="{66AC3426-7FC2-4D55-930E-077C3EC2AAB4}"/>
  </bookViews>
  <sheets>
    <sheet name="Table S1 whole-rock" sheetId="1" r:id="rId1"/>
    <sheet name="Table S2 feldspar" sheetId="7" r:id="rId2"/>
    <sheet name="Table S3 feldspar" sheetId="8" r:id="rId3"/>
    <sheet name="Table S4 muscovite" sheetId="4" r:id="rId4"/>
    <sheet name="Table S5 muscovit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E35" i="1"/>
  <c r="F41" i="1"/>
  <c r="G41" i="1"/>
  <c r="H41" i="1"/>
  <c r="I41" i="1"/>
  <c r="J41" i="1"/>
  <c r="K41" i="1"/>
  <c r="L41" i="1"/>
  <c r="M41" i="1"/>
  <c r="N41" i="1"/>
  <c r="O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E41" i="1"/>
  <c r="F53" i="1"/>
  <c r="G53" i="1"/>
  <c r="H53" i="1"/>
  <c r="I53" i="1"/>
  <c r="J53" i="1"/>
  <c r="K53" i="1"/>
  <c r="L53" i="1"/>
  <c r="M53" i="1"/>
  <c r="N53" i="1"/>
  <c r="O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E5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E23" i="1"/>
  <c r="F18" i="1"/>
  <c r="G18" i="1"/>
  <c r="H18" i="1"/>
  <c r="I18" i="1"/>
  <c r="J18" i="1"/>
  <c r="K18" i="1"/>
  <c r="L18" i="1"/>
  <c r="M18" i="1"/>
  <c r="N18" i="1"/>
  <c r="O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E18" i="1"/>
  <c r="F17" i="1"/>
  <c r="G17" i="1"/>
  <c r="H17" i="1"/>
  <c r="I17" i="1"/>
  <c r="J17" i="1"/>
  <c r="K17" i="1"/>
  <c r="L17" i="1"/>
  <c r="M17" i="1"/>
  <c r="N17" i="1"/>
  <c r="O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F16" i="1"/>
  <c r="G16" i="1"/>
  <c r="H16" i="1"/>
  <c r="I16" i="1"/>
  <c r="J16" i="1"/>
  <c r="K16" i="1"/>
  <c r="L16" i="1"/>
  <c r="M16" i="1"/>
  <c r="N16" i="1"/>
  <c r="O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E17" i="1"/>
  <c r="E16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E22" i="1"/>
  <c r="E21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E34" i="1"/>
  <c r="E33" i="1"/>
  <c r="F40" i="1"/>
  <c r="G40" i="1"/>
  <c r="H40" i="1"/>
  <c r="I40" i="1"/>
  <c r="J40" i="1"/>
  <c r="K40" i="1"/>
  <c r="L40" i="1"/>
  <c r="M40" i="1"/>
  <c r="N40" i="1"/>
  <c r="O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F39" i="1"/>
  <c r="G39" i="1"/>
  <c r="H39" i="1"/>
  <c r="I39" i="1"/>
  <c r="J39" i="1"/>
  <c r="K39" i="1"/>
  <c r="L39" i="1"/>
  <c r="M39" i="1"/>
  <c r="N39" i="1"/>
  <c r="O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E40" i="1"/>
  <c r="E39" i="1"/>
  <c r="F52" i="1"/>
  <c r="G52" i="1"/>
  <c r="H52" i="1"/>
  <c r="I52" i="1"/>
  <c r="J52" i="1"/>
  <c r="K52" i="1"/>
  <c r="L52" i="1"/>
  <c r="M52" i="1"/>
  <c r="N52" i="1"/>
  <c r="O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F51" i="1"/>
  <c r="G51" i="1"/>
  <c r="H51" i="1"/>
  <c r="I51" i="1"/>
  <c r="J51" i="1"/>
  <c r="K51" i="1"/>
  <c r="L51" i="1"/>
  <c r="M51" i="1"/>
  <c r="N51" i="1"/>
  <c r="O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E52" i="1"/>
  <c r="E51" i="1"/>
  <c r="AV36" i="8" l="1"/>
  <c r="AU80" i="8"/>
  <c r="AT80" i="8"/>
  <c r="AS80" i="8"/>
  <c r="AR80" i="8"/>
  <c r="AQ80" i="8"/>
  <c r="AP80" i="8"/>
  <c r="AO80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AX79" i="8"/>
  <c r="AU79" i="8"/>
  <c r="AT79" i="8"/>
  <c r="AS79" i="8"/>
  <c r="AR79" i="8"/>
  <c r="AQ79" i="8"/>
  <c r="AP79" i="8"/>
  <c r="AO79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AX78" i="8"/>
  <c r="AU78" i="8"/>
  <c r="AT78" i="8"/>
  <c r="AS78" i="8"/>
  <c r="AR78" i="8"/>
  <c r="AQ78" i="8"/>
  <c r="AP78" i="8"/>
  <c r="AO78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AU77" i="8"/>
  <c r="AT77" i="8"/>
  <c r="AS77" i="8"/>
  <c r="AR77" i="8"/>
  <c r="AQ77" i="8"/>
  <c r="AP77" i="8"/>
  <c r="AO77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AY76" i="8"/>
  <c r="AW76" i="8"/>
  <c r="AV76" i="8"/>
  <c r="AY75" i="8"/>
  <c r="AW75" i="8"/>
  <c r="AV75" i="8"/>
  <c r="AY74" i="8"/>
  <c r="AW74" i="8"/>
  <c r="AV74" i="8"/>
  <c r="AY73" i="8"/>
  <c r="AV73" i="8"/>
  <c r="AU71" i="8"/>
  <c r="AT71" i="8"/>
  <c r="AS71" i="8"/>
  <c r="AR71" i="8"/>
  <c r="AQ71" i="8"/>
  <c r="AP71" i="8"/>
  <c r="AO71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AY71" i="8" s="1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AU70" i="8"/>
  <c r="AT70" i="8"/>
  <c r="AS70" i="8"/>
  <c r="AR70" i="8"/>
  <c r="AQ70" i="8"/>
  <c r="AP70" i="8"/>
  <c r="AO70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AY70" i="8" s="1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AY69" i="8"/>
  <c r="AV69" i="8"/>
  <c r="AX68" i="8"/>
  <c r="E67" i="8"/>
  <c r="AX66" i="8"/>
  <c r="AU66" i="8"/>
  <c r="AT66" i="8"/>
  <c r="AS66" i="8"/>
  <c r="AR66" i="8"/>
  <c r="AQ66" i="8"/>
  <c r="AP66" i="8"/>
  <c r="AO66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AX65" i="8"/>
  <c r="AU65" i="8"/>
  <c r="AT65" i="8"/>
  <c r="AS65" i="8"/>
  <c r="AR65" i="8"/>
  <c r="AQ65" i="8"/>
  <c r="AP65" i="8"/>
  <c r="AO65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AU64" i="8"/>
  <c r="AT64" i="8"/>
  <c r="AS64" i="8"/>
  <c r="AR64" i="8"/>
  <c r="AQ64" i="8"/>
  <c r="AP64" i="8"/>
  <c r="AO64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AY63" i="8"/>
  <c r="AW63" i="8"/>
  <c r="AV63" i="8"/>
  <c r="AY62" i="8"/>
  <c r="AW62" i="8"/>
  <c r="AV62" i="8"/>
  <c r="AY61" i="8"/>
  <c r="AW61" i="8"/>
  <c r="AV61" i="8"/>
  <c r="AY60" i="8"/>
  <c r="AW60" i="8"/>
  <c r="AV60" i="8"/>
  <c r="AU60" i="8"/>
  <c r="AT60" i="8"/>
  <c r="AS60" i="8"/>
  <c r="AR60" i="8"/>
  <c r="AQ60" i="8"/>
  <c r="AP60" i="8"/>
  <c r="AO60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AY59" i="8"/>
  <c r="AW59" i="8"/>
  <c r="AV59" i="8"/>
  <c r="AU59" i="8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AX58" i="8"/>
  <c r="AX57" i="8"/>
  <c r="AX56" i="8"/>
  <c r="AX54" i="8"/>
  <c r="AU53" i="8"/>
  <c r="AT53" i="8"/>
  <c r="AS53" i="8"/>
  <c r="AR53" i="8"/>
  <c r="AQ53" i="8"/>
  <c r="AP53" i="8"/>
  <c r="AO53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AX52" i="8"/>
  <c r="AU52" i="8"/>
  <c r="AT52" i="8"/>
  <c r="AS52" i="8"/>
  <c r="AR52" i="8"/>
  <c r="AQ52" i="8"/>
  <c r="AP52" i="8"/>
  <c r="AO52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AX51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AU50" i="8"/>
  <c r="AT50" i="8"/>
  <c r="AS50" i="8"/>
  <c r="AR50" i="8"/>
  <c r="AQ50" i="8"/>
  <c r="AP50" i="8"/>
  <c r="AO50" i="8"/>
  <c r="AN50" i="8"/>
  <c r="AM50" i="8"/>
  <c r="AM67" i="8" s="1"/>
  <c r="AL50" i="8"/>
  <c r="AL67" i="8" s="1"/>
  <c r="AK50" i="8"/>
  <c r="AK67" i="8" s="1"/>
  <c r="AJ50" i="8"/>
  <c r="AJ67" i="8" s="1"/>
  <c r="AI50" i="8"/>
  <c r="AH50" i="8"/>
  <c r="AG50" i="8"/>
  <c r="AF50" i="8"/>
  <c r="AE50" i="8"/>
  <c r="AD50" i="8"/>
  <c r="AC50" i="8"/>
  <c r="AB50" i="8"/>
  <c r="AA50" i="8"/>
  <c r="Z50" i="8"/>
  <c r="Z67" i="8" s="1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AY49" i="8"/>
  <c r="AW49" i="8"/>
  <c r="AV49" i="8"/>
  <c r="AY48" i="8"/>
  <c r="AW48" i="8"/>
  <c r="AV48" i="8"/>
  <c r="AY47" i="8"/>
  <c r="AW47" i="8"/>
  <c r="AV47" i="8"/>
  <c r="AY46" i="8"/>
  <c r="AW46" i="8"/>
  <c r="AV46" i="8"/>
  <c r="AY45" i="8"/>
  <c r="AW45" i="8"/>
  <c r="AV45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AU43" i="8"/>
  <c r="AT43" i="8"/>
  <c r="AS43" i="8"/>
  <c r="AR43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AU41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AY40" i="8"/>
  <c r="AX40" i="8"/>
  <c r="AW40" i="8"/>
  <c r="AW41" i="8" s="1"/>
  <c r="AV40" i="8"/>
  <c r="AY39" i="8"/>
  <c r="AX39" i="8"/>
  <c r="AV39" i="8"/>
  <c r="AY38" i="8"/>
  <c r="AX38" i="8"/>
  <c r="AV38" i="8"/>
  <c r="AY37" i="8"/>
  <c r="AX37" i="8"/>
  <c r="AV37" i="8"/>
  <c r="AY36" i="8"/>
  <c r="AX35" i="8"/>
  <c r="AX34" i="8"/>
  <c r="AX33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AX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AX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AY28" i="8"/>
  <c r="AW28" i="8"/>
  <c r="AV28" i="8"/>
  <c r="AY27" i="8"/>
  <c r="AW27" i="8"/>
  <c r="AV27" i="8"/>
  <c r="AY26" i="8"/>
  <c r="AW26" i="8"/>
  <c r="AV26" i="8"/>
  <c r="AY25" i="8"/>
  <c r="AW25" i="8"/>
  <c r="AV25" i="8"/>
  <c r="AY24" i="8"/>
  <c r="AW24" i="8"/>
  <c r="AV24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U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AU20" i="8"/>
  <c r="AU23" i="8" s="1"/>
  <c r="AT20" i="8"/>
  <c r="AT23" i="8" s="1"/>
  <c r="AS20" i="8"/>
  <c r="AS23" i="8" s="1"/>
  <c r="AR20" i="8"/>
  <c r="AR23" i="8" s="1"/>
  <c r="AQ20" i="8"/>
  <c r="AQ23" i="8" s="1"/>
  <c r="AP20" i="8"/>
  <c r="AP23" i="8" s="1"/>
  <c r="AO20" i="8"/>
  <c r="AO23" i="8" s="1"/>
  <c r="AN20" i="8"/>
  <c r="AN23" i="8" s="1"/>
  <c r="AM20" i="8"/>
  <c r="AM23" i="8" s="1"/>
  <c r="AL20" i="8"/>
  <c r="AL23" i="8" s="1"/>
  <c r="AK20" i="8"/>
  <c r="AK23" i="8" s="1"/>
  <c r="AJ20" i="8"/>
  <c r="AJ23" i="8" s="1"/>
  <c r="AI20" i="8"/>
  <c r="AI23" i="8" s="1"/>
  <c r="AH20" i="8"/>
  <c r="AH23" i="8" s="1"/>
  <c r="AG20" i="8"/>
  <c r="AG23" i="8" s="1"/>
  <c r="AF20" i="8"/>
  <c r="AF23" i="8" s="1"/>
  <c r="AE20" i="8"/>
  <c r="AE23" i="8" s="1"/>
  <c r="AD20" i="8"/>
  <c r="AD23" i="8" s="1"/>
  <c r="AC20" i="8"/>
  <c r="AC23" i="8" s="1"/>
  <c r="AB20" i="8"/>
  <c r="AB23" i="8" s="1"/>
  <c r="AA20" i="8"/>
  <c r="AA23" i="8" s="1"/>
  <c r="Z20" i="8"/>
  <c r="Z23" i="8" s="1"/>
  <c r="Y20" i="8"/>
  <c r="Y23" i="8" s="1"/>
  <c r="X20" i="8"/>
  <c r="X23" i="8" s="1"/>
  <c r="W20" i="8"/>
  <c r="W23" i="8" s="1"/>
  <c r="V20" i="8"/>
  <c r="V23" i="8" s="1"/>
  <c r="U20" i="8"/>
  <c r="U23" i="8" s="1"/>
  <c r="T20" i="8"/>
  <c r="T23" i="8" s="1"/>
  <c r="S20" i="8"/>
  <c r="S23" i="8" s="1"/>
  <c r="R20" i="8"/>
  <c r="R23" i="8" s="1"/>
  <c r="Q20" i="8"/>
  <c r="Q23" i="8" s="1"/>
  <c r="P20" i="8"/>
  <c r="P23" i="8" s="1"/>
  <c r="O20" i="8"/>
  <c r="O23" i="8" s="1"/>
  <c r="N20" i="8"/>
  <c r="N23" i="8" s="1"/>
  <c r="M20" i="8"/>
  <c r="M23" i="8" s="1"/>
  <c r="L20" i="8"/>
  <c r="L23" i="8" s="1"/>
  <c r="K20" i="8"/>
  <c r="K23" i="8" s="1"/>
  <c r="J20" i="8"/>
  <c r="J23" i="8" s="1"/>
  <c r="I20" i="8"/>
  <c r="I23" i="8" s="1"/>
  <c r="H20" i="8"/>
  <c r="H23" i="8" s="1"/>
  <c r="G20" i="8"/>
  <c r="G23" i="8" s="1"/>
  <c r="F20" i="8"/>
  <c r="F23" i="8" s="1"/>
  <c r="E20" i="8"/>
  <c r="E23" i="8" s="1"/>
  <c r="AY17" i="8"/>
  <c r="AW17" i="8"/>
  <c r="AV17" i="8"/>
  <c r="AY15" i="8"/>
  <c r="AW15" i="8"/>
  <c r="AV15" i="8"/>
  <c r="AY14" i="8"/>
  <c r="AX14" i="8"/>
  <c r="AV14" i="8"/>
  <c r="AY13" i="8"/>
  <c r="AX13" i="8"/>
  <c r="AV13" i="8"/>
  <c r="AY12" i="8"/>
  <c r="AW12" i="8"/>
  <c r="AV12" i="8"/>
  <c r="AY11" i="8"/>
  <c r="AX11" i="8"/>
  <c r="AV11" i="8"/>
  <c r="AY10" i="8"/>
  <c r="AX10" i="8"/>
  <c r="AV10" i="8"/>
  <c r="AY9" i="8"/>
  <c r="AV9" i="8"/>
  <c r="AY8" i="8"/>
  <c r="AV8" i="8"/>
  <c r="AY7" i="8"/>
  <c r="AX7" i="8"/>
  <c r="AV7" i="8"/>
  <c r="AY6" i="8"/>
  <c r="AX6" i="8"/>
  <c r="AW6" i="8"/>
  <c r="AV6" i="8"/>
  <c r="AY5" i="8"/>
  <c r="AX5" i="8"/>
  <c r="AV5" i="8"/>
  <c r="AY4" i="8"/>
  <c r="AV4" i="8"/>
  <c r="T6" i="7"/>
  <c r="M6" i="7"/>
  <c r="N6" i="7"/>
  <c r="U6" i="7"/>
  <c r="AI6" i="7"/>
  <c r="AJ6" i="7"/>
  <c r="AP6" i="7"/>
  <c r="AQ6" i="7"/>
  <c r="AV6" i="7"/>
  <c r="AW6" i="7"/>
  <c r="M7" i="7"/>
  <c r="N7" i="7"/>
  <c r="T7" i="7"/>
  <c r="U7" i="7"/>
  <c r="AI7" i="7"/>
  <c r="AJ7" i="7"/>
  <c r="AP7" i="7"/>
  <c r="AQ7" i="7"/>
  <c r="AV7" i="7"/>
  <c r="AW7" i="7"/>
  <c r="M8" i="7"/>
  <c r="N8" i="7"/>
  <c r="T8" i="7"/>
  <c r="U8" i="7"/>
  <c r="AI8" i="7"/>
  <c r="AJ8" i="7"/>
  <c r="AP8" i="7"/>
  <c r="AQ8" i="7"/>
  <c r="AV8" i="7"/>
  <c r="AW8" i="7"/>
  <c r="M9" i="7"/>
  <c r="N9" i="7"/>
  <c r="T9" i="7"/>
  <c r="U9" i="7"/>
  <c r="AI9" i="7"/>
  <c r="AJ9" i="7"/>
  <c r="AP9" i="7"/>
  <c r="AQ9" i="7"/>
  <c r="AV9" i="7"/>
  <c r="AW9" i="7"/>
  <c r="M10" i="7"/>
  <c r="N10" i="7"/>
  <c r="T10" i="7"/>
  <c r="U10" i="7"/>
  <c r="AI10" i="7"/>
  <c r="AJ10" i="7"/>
  <c r="AP10" i="7"/>
  <c r="AQ10" i="7"/>
  <c r="AV10" i="7"/>
  <c r="AW10" i="7"/>
  <c r="M11" i="7"/>
  <c r="N11" i="7"/>
  <c r="T11" i="7"/>
  <c r="U11" i="7"/>
  <c r="AI11" i="7"/>
  <c r="AJ11" i="7"/>
  <c r="AP11" i="7"/>
  <c r="AQ11" i="7"/>
  <c r="AV11" i="7"/>
  <c r="AW11" i="7"/>
  <c r="M12" i="7"/>
  <c r="N12" i="7"/>
  <c r="T12" i="7"/>
  <c r="U12" i="7"/>
  <c r="AI12" i="7"/>
  <c r="AJ12" i="7"/>
  <c r="AP12" i="7"/>
  <c r="AQ12" i="7"/>
  <c r="AV12" i="7"/>
  <c r="AW12" i="7"/>
  <c r="M13" i="7"/>
  <c r="N13" i="7"/>
  <c r="T13" i="7"/>
  <c r="U13" i="7"/>
  <c r="AI13" i="7"/>
  <c r="AJ13" i="7"/>
  <c r="AP13" i="7"/>
  <c r="AQ13" i="7"/>
  <c r="AV13" i="7"/>
  <c r="AW13" i="7"/>
  <c r="M14" i="7"/>
  <c r="N14" i="7"/>
  <c r="T14" i="7"/>
  <c r="U14" i="7"/>
  <c r="AI14" i="7"/>
  <c r="AJ14" i="7"/>
  <c r="AP14" i="7"/>
  <c r="AQ14" i="7"/>
  <c r="AV14" i="7"/>
  <c r="AW14" i="7"/>
  <c r="M15" i="7"/>
  <c r="N15" i="7"/>
  <c r="T15" i="7"/>
  <c r="U15" i="7"/>
  <c r="AI15" i="7"/>
  <c r="AJ15" i="7"/>
  <c r="AP15" i="7"/>
  <c r="AQ15" i="7"/>
  <c r="AV15" i="7"/>
  <c r="AW15" i="7"/>
  <c r="M18" i="7"/>
  <c r="N18" i="7"/>
  <c r="T18" i="7"/>
  <c r="U18" i="7"/>
  <c r="AI18" i="7"/>
  <c r="AJ18" i="7"/>
  <c r="AP18" i="7"/>
  <c r="AQ18" i="7"/>
  <c r="AV18" i="7"/>
  <c r="AW18" i="7"/>
  <c r="M19" i="7"/>
  <c r="N19" i="7"/>
  <c r="T19" i="7"/>
  <c r="U19" i="7"/>
  <c r="AI19" i="7"/>
  <c r="AJ19" i="7"/>
  <c r="AP19" i="7"/>
  <c r="AQ19" i="7"/>
  <c r="AV19" i="7"/>
  <c r="AW19" i="7"/>
  <c r="M20" i="7"/>
  <c r="N20" i="7"/>
  <c r="T20" i="7"/>
  <c r="U20" i="7"/>
  <c r="AI20" i="7"/>
  <c r="AJ20" i="7"/>
  <c r="AP20" i="7"/>
  <c r="AQ20" i="7"/>
  <c r="AV20" i="7"/>
  <c r="AW20" i="7"/>
  <c r="M21" i="7"/>
  <c r="N21" i="7"/>
  <c r="T21" i="7"/>
  <c r="U21" i="7"/>
  <c r="AI21" i="7"/>
  <c r="AJ21" i="7"/>
  <c r="AP21" i="7"/>
  <c r="AQ21" i="7"/>
  <c r="AV21" i="7"/>
  <c r="AW21" i="7"/>
  <c r="M22" i="7"/>
  <c r="N22" i="7"/>
  <c r="T22" i="7"/>
  <c r="U22" i="7"/>
  <c r="AI22" i="7"/>
  <c r="AJ22" i="7"/>
  <c r="AP22" i="7"/>
  <c r="AQ22" i="7"/>
  <c r="AV22" i="7"/>
  <c r="AW22" i="7"/>
  <c r="M23" i="7"/>
  <c r="N23" i="7"/>
  <c r="T23" i="7"/>
  <c r="U23" i="7"/>
  <c r="AI23" i="7"/>
  <c r="AJ23" i="7"/>
  <c r="AP23" i="7"/>
  <c r="AQ23" i="7"/>
  <c r="AV23" i="7"/>
  <c r="AW23" i="7"/>
  <c r="M24" i="7"/>
  <c r="N24" i="7"/>
  <c r="T24" i="7"/>
  <c r="U24" i="7"/>
  <c r="AI24" i="7"/>
  <c r="AJ24" i="7"/>
  <c r="AP24" i="7"/>
  <c r="AQ24" i="7"/>
  <c r="AV24" i="7"/>
  <c r="AW24" i="7"/>
  <c r="M25" i="7"/>
  <c r="N25" i="7"/>
  <c r="T25" i="7"/>
  <c r="U25" i="7"/>
  <c r="AI25" i="7"/>
  <c r="AJ25" i="7"/>
  <c r="AP25" i="7"/>
  <c r="AQ25" i="7"/>
  <c r="AV25" i="7"/>
  <c r="AW25" i="7"/>
  <c r="M26" i="7"/>
  <c r="N26" i="7"/>
  <c r="T26" i="7"/>
  <c r="U26" i="7"/>
  <c r="AI26" i="7"/>
  <c r="AJ26" i="7"/>
  <c r="AP26" i="7"/>
  <c r="AQ26" i="7"/>
  <c r="AV26" i="7"/>
  <c r="AW26" i="7"/>
  <c r="M27" i="7"/>
  <c r="N27" i="7"/>
  <c r="T27" i="7"/>
  <c r="U27" i="7"/>
  <c r="AI27" i="7"/>
  <c r="AJ27" i="7"/>
  <c r="AP27" i="7"/>
  <c r="AQ27" i="7"/>
  <c r="AV27" i="7"/>
  <c r="AW27" i="7"/>
  <c r="M30" i="7"/>
  <c r="N30" i="7"/>
  <c r="T30" i="7"/>
  <c r="U30" i="7"/>
  <c r="AI30" i="7"/>
  <c r="AJ30" i="7"/>
  <c r="AP30" i="7"/>
  <c r="AQ30" i="7"/>
  <c r="AV30" i="7"/>
  <c r="AW30" i="7"/>
  <c r="M31" i="7"/>
  <c r="N31" i="7"/>
  <c r="T31" i="7"/>
  <c r="U31" i="7"/>
  <c r="AI31" i="7"/>
  <c r="AJ31" i="7"/>
  <c r="AP31" i="7"/>
  <c r="AQ31" i="7"/>
  <c r="AV31" i="7"/>
  <c r="AW31" i="7"/>
  <c r="M32" i="7"/>
  <c r="N32" i="7"/>
  <c r="T32" i="7"/>
  <c r="U32" i="7"/>
  <c r="AI32" i="7"/>
  <c r="AJ32" i="7"/>
  <c r="AP32" i="7"/>
  <c r="AQ32" i="7"/>
  <c r="AV32" i="7"/>
  <c r="AW32" i="7"/>
  <c r="M33" i="7"/>
  <c r="N33" i="7"/>
  <c r="T33" i="7"/>
  <c r="U33" i="7"/>
  <c r="AI33" i="7"/>
  <c r="AJ33" i="7"/>
  <c r="AP33" i="7"/>
  <c r="AQ33" i="7"/>
  <c r="AV33" i="7"/>
  <c r="AW33" i="7"/>
  <c r="M34" i="7"/>
  <c r="N34" i="7"/>
  <c r="T34" i="7"/>
  <c r="U34" i="7"/>
  <c r="AI34" i="7"/>
  <c r="AJ34" i="7"/>
  <c r="AP34" i="7"/>
  <c r="AQ34" i="7"/>
  <c r="AV34" i="7"/>
  <c r="AW34" i="7"/>
  <c r="M35" i="7"/>
  <c r="N35" i="7"/>
  <c r="T35" i="7"/>
  <c r="U35" i="7"/>
  <c r="AI35" i="7"/>
  <c r="AJ35" i="7"/>
  <c r="AP35" i="7"/>
  <c r="AQ35" i="7"/>
  <c r="AV35" i="7"/>
  <c r="AW35" i="7"/>
  <c r="M36" i="7"/>
  <c r="N36" i="7"/>
  <c r="T36" i="7"/>
  <c r="U36" i="7"/>
  <c r="AI36" i="7"/>
  <c r="AJ36" i="7"/>
  <c r="AP36" i="7"/>
  <c r="AQ36" i="7"/>
  <c r="AV36" i="7"/>
  <c r="AW36" i="7"/>
  <c r="M37" i="7"/>
  <c r="N37" i="7"/>
  <c r="T37" i="7"/>
  <c r="U37" i="7"/>
  <c r="AI37" i="7"/>
  <c r="AJ37" i="7"/>
  <c r="AP37" i="7"/>
  <c r="AQ37" i="7"/>
  <c r="AV37" i="7"/>
  <c r="AW37" i="7"/>
  <c r="M38" i="7"/>
  <c r="N38" i="7"/>
  <c r="T38" i="7"/>
  <c r="U38" i="7"/>
  <c r="AI38" i="7"/>
  <c r="AJ38" i="7"/>
  <c r="AP38" i="7"/>
  <c r="AQ38" i="7"/>
  <c r="AV38" i="7"/>
  <c r="AW38" i="7"/>
  <c r="M40" i="7"/>
  <c r="N40" i="7"/>
  <c r="T40" i="7"/>
  <c r="U40" i="7"/>
  <c r="AI40" i="7"/>
  <c r="AJ40" i="7"/>
  <c r="AP40" i="7"/>
  <c r="AQ40" i="7"/>
  <c r="AV40" i="7"/>
  <c r="AW40" i="7"/>
  <c r="M43" i="7"/>
  <c r="N43" i="7"/>
  <c r="T43" i="7"/>
  <c r="U43" i="7"/>
  <c r="AI43" i="7"/>
  <c r="AJ43" i="7"/>
  <c r="AP43" i="7"/>
  <c r="AQ43" i="7"/>
  <c r="AV43" i="7"/>
  <c r="AW43" i="7"/>
  <c r="M44" i="7"/>
  <c r="N44" i="7"/>
  <c r="T44" i="7"/>
  <c r="U44" i="7"/>
  <c r="AI44" i="7"/>
  <c r="AJ44" i="7"/>
  <c r="AP44" i="7"/>
  <c r="AQ44" i="7"/>
  <c r="AV44" i="7"/>
  <c r="AW44" i="7"/>
  <c r="M45" i="7"/>
  <c r="N45" i="7"/>
  <c r="T45" i="7"/>
  <c r="U45" i="7"/>
  <c r="AI45" i="7"/>
  <c r="AJ45" i="7"/>
  <c r="AP45" i="7"/>
  <c r="AQ45" i="7"/>
  <c r="AV45" i="7"/>
  <c r="AW45" i="7"/>
  <c r="M46" i="7"/>
  <c r="N46" i="7"/>
  <c r="T46" i="7"/>
  <c r="U46" i="7"/>
  <c r="AI46" i="7"/>
  <c r="AJ46" i="7"/>
  <c r="AP46" i="7"/>
  <c r="AQ46" i="7"/>
  <c r="AV46" i="7"/>
  <c r="AW46" i="7"/>
  <c r="M47" i="7"/>
  <c r="N47" i="7"/>
  <c r="T47" i="7"/>
  <c r="U47" i="7"/>
  <c r="AI47" i="7"/>
  <c r="AJ47" i="7"/>
  <c r="AP47" i="7"/>
  <c r="AQ47" i="7"/>
  <c r="AV47" i="7"/>
  <c r="AW47" i="7"/>
  <c r="M48" i="7"/>
  <c r="N48" i="7"/>
  <c r="T48" i="7"/>
  <c r="U48" i="7"/>
  <c r="AI48" i="7"/>
  <c r="AJ48" i="7"/>
  <c r="AP48" i="7"/>
  <c r="AQ48" i="7"/>
  <c r="AV48" i="7"/>
  <c r="AW48" i="7"/>
  <c r="M49" i="7"/>
  <c r="N49" i="7"/>
  <c r="T49" i="7"/>
  <c r="U49" i="7"/>
  <c r="AI49" i="7"/>
  <c r="AJ49" i="7"/>
  <c r="AP49" i="7"/>
  <c r="AQ49" i="7"/>
  <c r="AV49" i="7"/>
  <c r="AW49" i="7"/>
  <c r="M50" i="7"/>
  <c r="N50" i="7"/>
  <c r="T50" i="7"/>
  <c r="U50" i="7"/>
  <c r="AI50" i="7"/>
  <c r="AJ50" i="7"/>
  <c r="AP50" i="7"/>
  <c r="AQ50" i="7"/>
  <c r="AV50" i="7"/>
  <c r="AW50" i="7"/>
  <c r="M51" i="7"/>
  <c r="N51" i="7"/>
  <c r="T51" i="7"/>
  <c r="U51" i="7"/>
  <c r="AI51" i="7"/>
  <c r="AJ51" i="7"/>
  <c r="AP51" i="7"/>
  <c r="AQ51" i="7"/>
  <c r="AV51" i="7"/>
  <c r="AW51" i="7"/>
  <c r="M52" i="7"/>
  <c r="N52" i="7"/>
  <c r="T52" i="7"/>
  <c r="U52" i="7"/>
  <c r="AI52" i="7"/>
  <c r="AJ52" i="7"/>
  <c r="AP52" i="7"/>
  <c r="AQ52" i="7"/>
  <c r="AV52" i="7"/>
  <c r="AW52" i="7"/>
  <c r="M55" i="7"/>
  <c r="N55" i="7"/>
  <c r="T55" i="7"/>
  <c r="U55" i="7"/>
  <c r="AI55" i="7"/>
  <c r="AJ55" i="7"/>
  <c r="AP55" i="7"/>
  <c r="AQ55" i="7"/>
  <c r="AV55" i="7"/>
  <c r="AW55" i="7"/>
  <c r="M56" i="7"/>
  <c r="N56" i="7"/>
  <c r="T56" i="7"/>
  <c r="U56" i="7"/>
  <c r="AI56" i="7"/>
  <c r="AJ56" i="7"/>
  <c r="AP56" i="7"/>
  <c r="AQ56" i="7"/>
  <c r="AV56" i="7"/>
  <c r="AW56" i="7"/>
  <c r="M57" i="7"/>
  <c r="N57" i="7"/>
  <c r="T57" i="7"/>
  <c r="U57" i="7"/>
  <c r="AI57" i="7"/>
  <c r="AJ57" i="7"/>
  <c r="AP57" i="7"/>
  <c r="AQ57" i="7"/>
  <c r="AV57" i="7"/>
  <c r="AW57" i="7"/>
  <c r="AG55" i="5"/>
  <c r="AF55" i="5"/>
  <c r="AE55" i="5"/>
  <c r="AD55" i="5"/>
  <c r="AC55" i="5"/>
  <c r="AB55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AG53" i="5"/>
  <c r="AF53" i="5"/>
  <c r="AE53" i="5"/>
  <c r="AD53" i="5"/>
  <c r="AC53" i="5"/>
  <c r="AB53" i="5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AG52" i="5"/>
  <c r="AF52" i="5"/>
  <c r="AE52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AN66" i="4"/>
  <c r="AM66" i="4"/>
  <c r="AB66" i="4"/>
  <c r="AA66" i="4"/>
  <c r="U66" i="4"/>
  <c r="T66" i="4"/>
  <c r="M66" i="4"/>
  <c r="L66" i="4"/>
  <c r="F66" i="4"/>
  <c r="E66" i="4"/>
  <c r="AN65" i="4"/>
  <c r="AM65" i="4"/>
  <c r="AB65" i="4"/>
  <c r="AA65" i="4"/>
  <c r="U65" i="4"/>
  <c r="T65" i="4"/>
  <c r="M65" i="4"/>
  <c r="L65" i="4"/>
  <c r="F65" i="4"/>
  <c r="E65" i="4"/>
  <c r="AN64" i="4"/>
  <c r="AM64" i="4"/>
  <c r="AB64" i="4"/>
  <c r="AA64" i="4"/>
  <c r="U64" i="4"/>
  <c r="T64" i="4"/>
  <c r="M64" i="4"/>
  <c r="L64" i="4"/>
  <c r="F64" i="4"/>
  <c r="E64" i="4"/>
  <c r="AN62" i="4"/>
  <c r="AM62" i="4"/>
  <c r="AB62" i="4"/>
  <c r="AA62" i="4"/>
  <c r="U62" i="4"/>
  <c r="T62" i="4"/>
  <c r="M62" i="4"/>
  <c r="L62" i="4"/>
  <c r="F62" i="4"/>
  <c r="E62" i="4"/>
  <c r="AN61" i="4"/>
  <c r="AM61" i="4"/>
  <c r="AB61" i="4"/>
  <c r="AA61" i="4"/>
  <c r="U61" i="4"/>
  <c r="T61" i="4"/>
  <c r="M61" i="4"/>
  <c r="L61" i="4"/>
  <c r="F61" i="4"/>
  <c r="E61" i="4"/>
  <c r="AN59" i="4"/>
  <c r="AM59" i="4"/>
  <c r="AB59" i="4"/>
  <c r="AA59" i="4"/>
  <c r="U59" i="4"/>
  <c r="T59" i="4"/>
  <c r="M59" i="4"/>
  <c r="L59" i="4"/>
  <c r="F59" i="4"/>
  <c r="E59" i="4"/>
  <c r="AN58" i="4"/>
  <c r="AM58" i="4"/>
  <c r="AB58" i="4"/>
  <c r="AA58" i="4"/>
  <c r="U58" i="4"/>
  <c r="T58" i="4"/>
  <c r="M58" i="4"/>
  <c r="L58" i="4"/>
  <c r="F58" i="4"/>
  <c r="E58" i="4"/>
  <c r="AN56" i="4"/>
  <c r="AM56" i="4"/>
  <c r="AB56" i="4"/>
  <c r="AA56" i="4"/>
  <c r="U56" i="4"/>
  <c r="T56" i="4"/>
  <c r="M56" i="4"/>
  <c r="L56" i="4"/>
  <c r="F56" i="4"/>
  <c r="E56" i="4"/>
  <c r="AN54" i="4"/>
  <c r="AM54" i="4"/>
  <c r="AB54" i="4"/>
  <c r="AA54" i="4"/>
  <c r="U54" i="4"/>
  <c r="T54" i="4"/>
  <c r="M54" i="4"/>
  <c r="L54" i="4"/>
  <c r="F54" i="4"/>
  <c r="E54" i="4"/>
  <c r="AN53" i="4"/>
  <c r="AM53" i="4"/>
  <c r="AB53" i="4"/>
  <c r="AA53" i="4"/>
  <c r="U53" i="4"/>
  <c r="T53" i="4"/>
  <c r="M53" i="4"/>
  <c r="L53" i="4"/>
  <c r="F53" i="4"/>
  <c r="E53" i="4"/>
  <c r="AN52" i="4"/>
  <c r="AM52" i="4"/>
  <c r="AB52" i="4"/>
  <c r="AA52" i="4"/>
  <c r="U52" i="4"/>
  <c r="T52" i="4"/>
  <c r="M52" i="4"/>
  <c r="L52" i="4"/>
  <c r="F52" i="4"/>
  <c r="E52" i="4"/>
  <c r="AN50" i="4"/>
  <c r="AM50" i="4"/>
  <c r="AB50" i="4"/>
  <c r="AA50" i="4"/>
  <c r="U50" i="4"/>
  <c r="T50" i="4"/>
  <c r="M50" i="4"/>
  <c r="L50" i="4"/>
  <c r="F50" i="4"/>
  <c r="E50" i="4"/>
  <c r="AN49" i="4"/>
  <c r="AM49" i="4"/>
  <c r="AB49" i="4"/>
  <c r="AA49" i="4"/>
  <c r="U49" i="4"/>
  <c r="T49" i="4"/>
  <c r="M49" i="4"/>
  <c r="L49" i="4"/>
  <c r="F49" i="4"/>
  <c r="E49" i="4"/>
  <c r="AN48" i="4"/>
  <c r="AM48" i="4"/>
  <c r="AB48" i="4"/>
  <c r="AA48" i="4"/>
  <c r="U48" i="4"/>
  <c r="T48" i="4"/>
  <c r="M48" i="4"/>
  <c r="L48" i="4"/>
  <c r="F48" i="4"/>
  <c r="E48" i="4"/>
  <c r="AN47" i="4"/>
  <c r="AM47" i="4"/>
  <c r="AB47" i="4"/>
  <c r="AA47" i="4"/>
  <c r="U47" i="4"/>
  <c r="T47" i="4"/>
  <c r="M47" i="4"/>
  <c r="L47" i="4"/>
  <c r="F47" i="4"/>
  <c r="E47" i="4"/>
  <c r="AN46" i="4"/>
  <c r="AM46" i="4"/>
  <c r="AB46" i="4"/>
  <c r="AA46" i="4"/>
  <c r="U46" i="4"/>
  <c r="T46" i="4"/>
  <c r="M46" i="4"/>
  <c r="L46" i="4"/>
  <c r="F46" i="4"/>
  <c r="E46" i="4"/>
  <c r="AN45" i="4"/>
  <c r="AM45" i="4"/>
  <c r="AB45" i="4"/>
  <c r="AA45" i="4"/>
  <c r="U45" i="4"/>
  <c r="T45" i="4"/>
  <c r="M45" i="4"/>
  <c r="L45" i="4"/>
  <c r="F45" i="4"/>
  <c r="E45" i="4"/>
  <c r="AN44" i="4"/>
  <c r="AM44" i="4"/>
  <c r="AB44" i="4"/>
  <c r="AA44" i="4"/>
  <c r="U44" i="4"/>
  <c r="T44" i="4"/>
  <c r="M44" i="4"/>
  <c r="L44" i="4"/>
  <c r="F44" i="4"/>
  <c r="E44" i="4"/>
  <c r="AN41" i="4"/>
  <c r="AM41" i="4"/>
  <c r="AB41" i="4"/>
  <c r="AA41" i="4"/>
  <c r="U41" i="4"/>
  <c r="T41" i="4"/>
  <c r="M41" i="4"/>
  <c r="L41" i="4"/>
  <c r="F41" i="4"/>
  <c r="E41" i="4"/>
  <c r="AN40" i="4"/>
  <c r="AM40" i="4"/>
  <c r="AB40" i="4"/>
  <c r="AA40" i="4"/>
  <c r="U40" i="4"/>
  <c r="T40" i="4"/>
  <c r="M40" i="4"/>
  <c r="L40" i="4"/>
  <c r="F40" i="4"/>
  <c r="E40" i="4"/>
  <c r="AN39" i="4"/>
  <c r="AM39" i="4"/>
  <c r="AB39" i="4"/>
  <c r="AA39" i="4"/>
  <c r="U39" i="4"/>
  <c r="T39" i="4"/>
  <c r="M39" i="4"/>
  <c r="L39" i="4"/>
  <c r="F39" i="4"/>
  <c r="E39" i="4"/>
  <c r="AN38" i="4"/>
  <c r="AM38" i="4"/>
  <c r="AB38" i="4"/>
  <c r="AA38" i="4"/>
  <c r="U38" i="4"/>
  <c r="T38" i="4"/>
  <c r="M38" i="4"/>
  <c r="L38" i="4"/>
  <c r="F38" i="4"/>
  <c r="E38" i="4"/>
  <c r="AN37" i="4"/>
  <c r="AM37" i="4"/>
  <c r="AB37" i="4"/>
  <c r="AA37" i="4"/>
  <c r="U37" i="4"/>
  <c r="T37" i="4"/>
  <c r="M37" i="4"/>
  <c r="L37" i="4"/>
  <c r="F37" i="4"/>
  <c r="E37" i="4"/>
  <c r="AN36" i="4"/>
  <c r="AM36" i="4"/>
  <c r="AB36" i="4"/>
  <c r="AA36" i="4"/>
  <c r="U36" i="4"/>
  <c r="T36" i="4"/>
  <c r="M36" i="4"/>
  <c r="L36" i="4"/>
  <c r="F36" i="4"/>
  <c r="E36" i="4"/>
  <c r="AN35" i="4"/>
  <c r="AM35" i="4"/>
  <c r="AB35" i="4"/>
  <c r="AA35" i="4"/>
  <c r="U35" i="4"/>
  <c r="T35" i="4"/>
  <c r="M35" i="4"/>
  <c r="L35" i="4"/>
  <c r="F35" i="4"/>
  <c r="E35" i="4"/>
  <c r="AN34" i="4"/>
  <c r="AM34" i="4"/>
  <c r="AB34" i="4"/>
  <c r="AA34" i="4"/>
  <c r="U34" i="4"/>
  <c r="T34" i="4"/>
  <c r="M34" i="4"/>
  <c r="L34" i="4"/>
  <c r="F34" i="4"/>
  <c r="E34" i="4"/>
  <c r="AN33" i="4"/>
  <c r="AM33" i="4"/>
  <c r="AB33" i="4"/>
  <c r="AA33" i="4"/>
  <c r="U33" i="4"/>
  <c r="T33" i="4"/>
  <c r="M33" i="4"/>
  <c r="L33" i="4"/>
  <c r="F33" i="4"/>
  <c r="E33" i="4"/>
  <c r="AN32" i="4"/>
  <c r="AM32" i="4"/>
  <c r="AB32" i="4"/>
  <c r="AA32" i="4"/>
  <c r="U32" i="4"/>
  <c r="T32" i="4"/>
  <c r="M32" i="4"/>
  <c r="L32" i="4"/>
  <c r="F32" i="4"/>
  <c r="E32" i="4"/>
  <c r="AN31" i="4"/>
  <c r="AM31" i="4"/>
  <c r="AB31" i="4"/>
  <c r="AA31" i="4"/>
  <c r="U31" i="4"/>
  <c r="T31" i="4"/>
  <c r="M31" i="4"/>
  <c r="L31" i="4"/>
  <c r="F31" i="4"/>
  <c r="E31" i="4"/>
  <c r="AN30" i="4"/>
  <c r="AM30" i="4"/>
  <c r="AB30" i="4"/>
  <c r="AA30" i="4"/>
  <c r="U30" i="4"/>
  <c r="T30" i="4"/>
  <c r="M30" i="4"/>
  <c r="L30" i="4"/>
  <c r="F30" i="4"/>
  <c r="E30" i="4"/>
  <c r="AN27" i="4"/>
  <c r="AM27" i="4"/>
  <c r="AB27" i="4"/>
  <c r="AA27" i="4"/>
  <c r="U27" i="4"/>
  <c r="T27" i="4"/>
  <c r="M27" i="4"/>
  <c r="L27" i="4"/>
  <c r="F27" i="4"/>
  <c r="E27" i="4"/>
  <c r="AN26" i="4"/>
  <c r="AM26" i="4"/>
  <c r="AB26" i="4"/>
  <c r="AA26" i="4"/>
  <c r="U26" i="4"/>
  <c r="T26" i="4"/>
  <c r="M26" i="4"/>
  <c r="L26" i="4"/>
  <c r="F26" i="4"/>
  <c r="E26" i="4"/>
  <c r="AN23" i="4"/>
  <c r="AM23" i="4"/>
  <c r="AB23" i="4"/>
  <c r="AA23" i="4"/>
  <c r="U23" i="4"/>
  <c r="T23" i="4"/>
  <c r="M23" i="4"/>
  <c r="L23" i="4"/>
  <c r="F23" i="4"/>
  <c r="E23" i="4"/>
  <c r="AN22" i="4"/>
  <c r="AM22" i="4"/>
  <c r="AB22" i="4"/>
  <c r="AA22" i="4"/>
  <c r="U22" i="4"/>
  <c r="T22" i="4"/>
  <c r="M22" i="4"/>
  <c r="L22" i="4"/>
  <c r="F22" i="4"/>
  <c r="E22" i="4"/>
  <c r="AN21" i="4"/>
  <c r="AM21" i="4"/>
  <c r="AB21" i="4"/>
  <c r="AA21" i="4"/>
  <c r="U21" i="4"/>
  <c r="T21" i="4"/>
  <c r="M21" i="4"/>
  <c r="L21" i="4"/>
  <c r="F21" i="4"/>
  <c r="E21" i="4"/>
  <c r="AN19" i="4"/>
  <c r="AM19" i="4"/>
  <c r="AB19" i="4"/>
  <c r="AA19" i="4"/>
  <c r="U19" i="4"/>
  <c r="T19" i="4"/>
  <c r="M19" i="4"/>
  <c r="L19" i="4"/>
  <c r="F19" i="4"/>
  <c r="E19" i="4"/>
  <c r="AN18" i="4"/>
  <c r="AM18" i="4"/>
  <c r="AB18" i="4"/>
  <c r="AA18" i="4"/>
  <c r="U18" i="4"/>
  <c r="T18" i="4"/>
  <c r="M18" i="4"/>
  <c r="L18" i="4"/>
  <c r="F18" i="4"/>
  <c r="E18" i="4"/>
  <c r="AN17" i="4"/>
  <c r="AM17" i="4"/>
  <c r="AB17" i="4"/>
  <c r="AA17" i="4"/>
  <c r="U17" i="4"/>
  <c r="T17" i="4"/>
  <c r="M17" i="4"/>
  <c r="L17" i="4"/>
  <c r="F17" i="4"/>
  <c r="E17" i="4"/>
  <c r="AN16" i="4"/>
  <c r="AM16" i="4"/>
  <c r="AB16" i="4"/>
  <c r="AA16" i="4"/>
  <c r="U16" i="4"/>
  <c r="T16" i="4"/>
  <c r="M16" i="4"/>
  <c r="L16" i="4"/>
  <c r="F16" i="4"/>
  <c r="E16" i="4"/>
  <c r="AN15" i="4"/>
  <c r="AM15" i="4"/>
  <c r="AB15" i="4"/>
  <c r="AA15" i="4"/>
  <c r="U15" i="4"/>
  <c r="T15" i="4"/>
  <c r="M15" i="4"/>
  <c r="L15" i="4"/>
  <c r="F15" i="4"/>
  <c r="E15" i="4"/>
  <c r="AN14" i="4"/>
  <c r="AM14" i="4"/>
  <c r="AB14" i="4"/>
  <c r="AA14" i="4"/>
  <c r="U14" i="4"/>
  <c r="T14" i="4"/>
  <c r="M14" i="4"/>
  <c r="L14" i="4"/>
  <c r="F14" i="4"/>
  <c r="E14" i="4"/>
  <c r="AN13" i="4"/>
  <c r="AM13" i="4"/>
  <c r="AB13" i="4"/>
  <c r="AA13" i="4"/>
  <c r="U13" i="4"/>
  <c r="T13" i="4"/>
  <c r="M13" i="4"/>
  <c r="L13" i="4"/>
  <c r="F13" i="4"/>
  <c r="E13" i="4"/>
  <c r="AN12" i="4"/>
  <c r="AM12" i="4"/>
  <c r="AB12" i="4"/>
  <c r="AA12" i="4"/>
  <c r="U12" i="4"/>
  <c r="T12" i="4"/>
  <c r="M12" i="4"/>
  <c r="L12" i="4"/>
  <c r="F12" i="4"/>
  <c r="E12" i="4"/>
  <c r="AN11" i="4"/>
  <c r="AM11" i="4"/>
  <c r="AB11" i="4"/>
  <c r="AA11" i="4"/>
  <c r="U11" i="4"/>
  <c r="T11" i="4"/>
  <c r="M11" i="4"/>
  <c r="L11" i="4"/>
  <c r="F11" i="4"/>
  <c r="E11" i="4"/>
  <c r="AN10" i="4"/>
  <c r="AM10" i="4"/>
  <c r="AB10" i="4"/>
  <c r="AA10" i="4"/>
  <c r="U10" i="4"/>
  <c r="T10" i="4"/>
  <c r="M10" i="4"/>
  <c r="L10" i="4"/>
  <c r="F10" i="4"/>
  <c r="E10" i="4"/>
  <c r="AN9" i="4"/>
  <c r="AM9" i="4"/>
  <c r="AB9" i="4"/>
  <c r="AA9" i="4"/>
  <c r="U9" i="4"/>
  <c r="T9" i="4"/>
  <c r="M9" i="4"/>
  <c r="L9" i="4"/>
  <c r="F9" i="4"/>
  <c r="E9" i="4"/>
  <c r="AN8" i="4"/>
  <c r="AM8" i="4"/>
  <c r="AB8" i="4"/>
  <c r="AA8" i="4"/>
  <c r="U8" i="4"/>
  <c r="T8" i="4"/>
  <c r="M8" i="4"/>
  <c r="L8" i="4"/>
  <c r="F8" i="4"/>
  <c r="E8" i="4"/>
  <c r="AN7" i="4"/>
  <c r="AM7" i="4"/>
  <c r="AB7" i="4"/>
  <c r="AA7" i="4"/>
  <c r="U7" i="4"/>
  <c r="T7" i="4"/>
  <c r="M7" i="4"/>
  <c r="L7" i="4"/>
  <c r="F7" i="4"/>
  <c r="E7" i="4"/>
  <c r="AN6" i="4"/>
  <c r="AM6" i="4"/>
  <c r="AB6" i="4"/>
  <c r="AA6" i="4"/>
  <c r="U6" i="4"/>
  <c r="T6" i="4"/>
  <c r="M6" i="4"/>
  <c r="L6" i="4"/>
  <c r="F6" i="4"/>
  <c r="E6" i="4"/>
  <c r="AN5" i="4"/>
  <c r="AM5" i="4"/>
  <c r="AB5" i="4"/>
  <c r="AA5" i="4"/>
  <c r="U5" i="4"/>
  <c r="T5" i="4"/>
  <c r="M5" i="4"/>
  <c r="L5" i="4"/>
  <c r="F5" i="4"/>
  <c r="E5" i="4"/>
  <c r="BL50" i="1"/>
  <c r="BK50" i="1"/>
  <c r="BL49" i="1"/>
  <c r="BK49" i="1"/>
  <c r="BL48" i="1"/>
  <c r="BK48" i="1"/>
  <c r="BL47" i="1"/>
  <c r="BK47" i="1"/>
  <c r="BL46" i="1"/>
  <c r="BK46" i="1"/>
  <c r="BL45" i="1"/>
  <c r="BK45" i="1"/>
  <c r="P45" i="1"/>
  <c r="BL44" i="1"/>
  <c r="BK44" i="1"/>
  <c r="P44" i="1"/>
  <c r="BL43" i="1"/>
  <c r="BK43" i="1"/>
  <c r="P43" i="1"/>
  <c r="BL42" i="1"/>
  <c r="BK42" i="1"/>
  <c r="BK53" i="1" s="1"/>
  <c r="P42" i="1"/>
  <c r="BL38" i="1"/>
  <c r="BK38" i="1"/>
  <c r="P38" i="1"/>
  <c r="BL37" i="1"/>
  <c r="BK37" i="1"/>
  <c r="P37" i="1"/>
  <c r="BL36" i="1"/>
  <c r="BL41" i="1" s="1"/>
  <c r="BK36" i="1"/>
  <c r="BK41" i="1" s="1"/>
  <c r="P36" i="1"/>
  <c r="BL32" i="1"/>
  <c r="BK32" i="1"/>
  <c r="BL31" i="1"/>
  <c r="BK31" i="1"/>
  <c r="BL30" i="1"/>
  <c r="BK30" i="1"/>
  <c r="BL29" i="1"/>
  <c r="BK29" i="1"/>
  <c r="BL28" i="1"/>
  <c r="BK28" i="1"/>
  <c r="BL27" i="1"/>
  <c r="BK27" i="1"/>
  <c r="BL26" i="1"/>
  <c r="BK26" i="1"/>
  <c r="BL25" i="1"/>
  <c r="BK25" i="1"/>
  <c r="BL24" i="1"/>
  <c r="BK24" i="1"/>
  <c r="BL20" i="1"/>
  <c r="BK20" i="1"/>
  <c r="BL19" i="1"/>
  <c r="BL23" i="1" s="1"/>
  <c r="BK19" i="1"/>
  <c r="BK23" i="1" s="1"/>
  <c r="BL15" i="1"/>
  <c r="BK15" i="1"/>
  <c r="BL14" i="1"/>
  <c r="BK14" i="1"/>
  <c r="BL13" i="1"/>
  <c r="BK13" i="1"/>
  <c r="BL12" i="1"/>
  <c r="BK12" i="1"/>
  <c r="BL11" i="1"/>
  <c r="BK11" i="1"/>
  <c r="BL10" i="1"/>
  <c r="BK10" i="1"/>
  <c r="BL9" i="1"/>
  <c r="BK9" i="1"/>
  <c r="BL8" i="1"/>
  <c r="BK8" i="1"/>
  <c r="BL7" i="1"/>
  <c r="BK7" i="1"/>
  <c r="P7" i="1"/>
  <c r="BL6" i="1"/>
  <c r="BK6" i="1"/>
  <c r="P6" i="1"/>
  <c r="BL5" i="1"/>
  <c r="BK5" i="1"/>
  <c r="BK18" i="1" s="1"/>
  <c r="P5" i="1"/>
  <c r="P18" i="1" s="1"/>
  <c r="T67" i="8" l="1"/>
  <c r="AB67" i="8"/>
  <c r="AR67" i="8"/>
  <c r="AW78" i="8"/>
  <c r="BK35" i="1"/>
  <c r="BL35" i="1"/>
  <c r="P41" i="1"/>
  <c r="P53" i="1"/>
  <c r="BL18" i="1"/>
  <c r="BL53" i="1"/>
  <c r="BL34" i="1"/>
  <c r="BL33" i="1"/>
  <c r="P52" i="1"/>
  <c r="P51" i="1"/>
  <c r="BK17" i="1"/>
  <c r="BK16" i="1"/>
  <c r="BK22" i="1"/>
  <c r="BK21" i="1"/>
  <c r="BL40" i="1"/>
  <c r="BL39" i="1"/>
  <c r="BK52" i="1"/>
  <c r="BK51" i="1"/>
  <c r="BK34" i="1"/>
  <c r="BK33" i="1"/>
  <c r="P40" i="1"/>
  <c r="P39" i="1"/>
  <c r="P17" i="1"/>
  <c r="P16" i="1"/>
  <c r="BK40" i="1"/>
  <c r="BK39" i="1"/>
  <c r="BL17" i="1"/>
  <c r="BL16" i="1"/>
  <c r="BL22" i="1"/>
  <c r="BL21" i="1"/>
  <c r="BL52" i="1"/>
  <c r="BL51" i="1"/>
  <c r="AV70" i="8"/>
  <c r="AX71" i="8"/>
  <c r="AY64" i="8"/>
  <c r="AW51" i="8"/>
  <c r="G67" i="8"/>
  <c r="O67" i="8"/>
  <c r="W67" i="8"/>
  <c r="AE67" i="8"/>
  <c r="AU67" i="8"/>
  <c r="AX70" i="8"/>
  <c r="AV51" i="8"/>
  <c r="F67" i="8"/>
  <c r="N67" i="8"/>
  <c r="V67" i="8"/>
  <c r="AD67" i="8"/>
  <c r="AT67" i="8"/>
  <c r="AW20" i="8"/>
  <c r="AW23" i="8" s="1"/>
  <c r="AV79" i="8"/>
  <c r="AV20" i="8"/>
  <c r="AX21" i="8"/>
  <c r="AX41" i="8"/>
  <c r="AY53" i="8"/>
  <c r="H67" i="8"/>
  <c r="P67" i="8"/>
  <c r="X67" i="8"/>
  <c r="AF67" i="8"/>
  <c r="AN67" i="8"/>
  <c r="AV50" i="8"/>
  <c r="AV71" i="8"/>
  <c r="I67" i="8"/>
  <c r="Q67" i="8"/>
  <c r="Y67" i="8"/>
  <c r="AG67" i="8"/>
  <c r="AO67" i="8"/>
  <c r="AY65" i="8"/>
  <c r="AV78" i="8"/>
  <c r="AX22" i="8"/>
  <c r="J67" i="8"/>
  <c r="R67" i="8"/>
  <c r="AH67" i="8"/>
  <c r="AP67" i="8"/>
  <c r="AY80" i="8"/>
  <c r="AV41" i="8"/>
  <c r="K67" i="8"/>
  <c r="S67" i="8"/>
  <c r="AA67" i="8"/>
  <c r="AI67" i="8"/>
  <c r="AQ67" i="8"/>
  <c r="AW64" i="8"/>
  <c r="AY43" i="8"/>
  <c r="L67" i="8"/>
  <c r="AX60" i="8"/>
  <c r="AV64" i="8"/>
  <c r="AW79" i="8"/>
  <c r="AW21" i="8"/>
  <c r="AY29" i="8"/>
  <c r="M67" i="8"/>
  <c r="U67" i="8"/>
  <c r="AC67" i="8"/>
  <c r="AS67" i="8"/>
  <c r="AX59" i="8"/>
  <c r="AW66" i="8"/>
  <c r="AY42" i="8"/>
  <c r="AX42" i="8"/>
  <c r="AV31" i="8"/>
  <c r="AY32" i="8"/>
  <c r="AW32" i="8"/>
  <c r="AW31" i="8"/>
  <c r="AX20" i="8"/>
  <c r="AX23" i="8" s="1"/>
  <c r="AY21" i="8"/>
  <c r="AW30" i="8"/>
  <c r="AY41" i="8"/>
  <c r="AW50" i="8"/>
  <c r="AY51" i="8"/>
  <c r="AV77" i="8"/>
  <c r="AY79" i="8"/>
  <c r="AY20" i="8"/>
  <c r="AY23" i="8" s="1"/>
  <c r="AV29" i="8"/>
  <c r="AY31" i="8"/>
  <c r="AY50" i="8"/>
  <c r="AV66" i="8"/>
  <c r="AW77" i="8"/>
  <c r="AY78" i="8"/>
  <c r="AW29" i="8"/>
  <c r="AY30" i="8"/>
  <c r="AV44" i="8"/>
  <c r="AV65" i="8"/>
  <c r="AY77" i="8"/>
  <c r="AY52" i="8"/>
  <c r="AV23" i="8"/>
  <c r="AV43" i="8"/>
  <c r="AX44" i="8"/>
  <c r="AV53" i="8"/>
  <c r="AW65" i="8"/>
  <c r="AV22" i="8"/>
  <c r="AV42" i="8"/>
  <c r="AW43" i="8"/>
  <c r="AY44" i="8"/>
  <c r="AV52" i="8"/>
  <c r="AW53" i="8"/>
  <c r="AY66" i="8"/>
  <c r="AV80" i="8"/>
  <c r="AY22" i="8"/>
  <c r="AV30" i="8"/>
  <c r="AV21" i="8"/>
  <c r="AW22" i="8"/>
  <c r="AV32" i="8"/>
  <c r="AW42" i="8"/>
  <c r="AX43" i="8"/>
  <c r="AW52" i="8"/>
  <c r="AW80" i="8"/>
  <c r="AW67" i="8" l="1"/>
  <c r="AY67" i="8"/>
  <c r="AV67" i="8"/>
</calcChain>
</file>

<file path=xl/sharedStrings.xml><?xml version="1.0" encoding="utf-8"?>
<sst xmlns="http://schemas.openxmlformats.org/spreadsheetml/2006/main" count="1718" uniqueCount="777">
  <si>
    <t>Sample</t>
  </si>
  <si>
    <t>Zonation</t>
  </si>
  <si>
    <t>Lithology</t>
  </si>
  <si>
    <t>Location</t>
  </si>
  <si>
    <t>SiO2</t>
  </si>
  <si>
    <t>Al2O3</t>
  </si>
  <si>
    <t>TiO2</t>
  </si>
  <si>
    <t>TFe2O3</t>
  </si>
  <si>
    <t>MgO</t>
  </si>
  <si>
    <t>MnO</t>
  </si>
  <si>
    <t>CaO</t>
  </si>
  <si>
    <t>Na2O</t>
  </si>
  <si>
    <t>K2O</t>
  </si>
  <si>
    <t>P2O5</t>
  </si>
  <si>
    <t>LOI</t>
  </si>
  <si>
    <t>TOTAL</t>
  </si>
  <si>
    <t xml:space="preserve">Li </t>
  </si>
  <si>
    <t>Be</t>
  </si>
  <si>
    <t>B</t>
  </si>
  <si>
    <t>Sc</t>
  </si>
  <si>
    <t>Ti</t>
  </si>
  <si>
    <t xml:space="preserve">V </t>
  </si>
  <si>
    <t xml:space="preserve">Cr </t>
  </si>
  <si>
    <t xml:space="preserve">Mn </t>
  </si>
  <si>
    <t>Co</t>
  </si>
  <si>
    <t>Ni</t>
  </si>
  <si>
    <t xml:space="preserve">Cu </t>
  </si>
  <si>
    <t>Zn</t>
  </si>
  <si>
    <t>Ga</t>
  </si>
  <si>
    <t>Rb</t>
  </si>
  <si>
    <t>Sr</t>
  </si>
  <si>
    <t xml:space="preserve">Zr </t>
  </si>
  <si>
    <t xml:space="preserve">Nb </t>
  </si>
  <si>
    <t xml:space="preserve">Mo </t>
  </si>
  <si>
    <t xml:space="preserve">Sn </t>
  </si>
  <si>
    <t>Cd</t>
  </si>
  <si>
    <t xml:space="preserve">In </t>
  </si>
  <si>
    <t xml:space="preserve">Cs </t>
  </si>
  <si>
    <t>Ba</t>
  </si>
  <si>
    <t xml:space="preserve">Hf </t>
  </si>
  <si>
    <t>Ta</t>
  </si>
  <si>
    <t>W</t>
  </si>
  <si>
    <t>Tl</t>
  </si>
  <si>
    <t xml:space="preserve">Pb </t>
  </si>
  <si>
    <t>Bi</t>
  </si>
  <si>
    <t>Th</t>
  </si>
  <si>
    <t>U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</si>
  <si>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</si>
  <si>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</si>
  <si>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</si>
  <si>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</si>
  <si>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</si>
  <si>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</si>
  <si>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</si>
  <si>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</si>
  <si>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</si>
  <si>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</si>
  <si>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</si>
  <si>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</si>
  <si>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</si>
  <si>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</si>
  <si>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</si>
  <si>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Total REE</t>
  </si>
  <si>
    <t>A/CNK</t>
  </si>
  <si>
    <t>%</t>
  </si>
  <si>
    <t>μg/g</t>
  </si>
  <si>
    <t>IW-1</t>
  </si>
  <si>
    <t>Beryl Pegmatite</t>
  </si>
  <si>
    <t>Wairung</t>
  </si>
  <si>
    <t>&lt;0.00</t>
  </si>
  <si>
    <t>IW-5</t>
  </si>
  <si>
    <t>Sangsabu</t>
  </si>
  <si>
    <t>IW-6</t>
  </si>
  <si>
    <t>YRP-1</t>
  </si>
  <si>
    <t>ZONE 1 EAST</t>
  </si>
  <si>
    <t>Yamrang</t>
  </si>
  <si>
    <t>YRP-11</t>
  </si>
  <si>
    <t>ZONE 1 WEST</t>
  </si>
  <si>
    <t>YRP-13</t>
  </si>
  <si>
    <t>YRP-2</t>
  </si>
  <si>
    <t>ZONE 2 EAST</t>
  </si>
  <si>
    <t>YRP-6</t>
  </si>
  <si>
    <t>ZONE 3 EAST</t>
  </si>
  <si>
    <t>YRP-7</t>
  </si>
  <si>
    <t>YRP-9</t>
  </si>
  <si>
    <t>ZONE 3 WEST</t>
  </si>
  <si>
    <t>IW-8</t>
  </si>
  <si>
    <t>ZONE 5 EAST</t>
  </si>
  <si>
    <t>YRP-14</t>
  </si>
  <si>
    <t>Host Paragneiss</t>
  </si>
  <si>
    <t>IW-7</t>
  </si>
  <si>
    <t>WPT39A</t>
  </si>
  <si>
    <t>Barren Pegmatite</t>
  </si>
  <si>
    <t>Saurahatar</t>
  </si>
  <si>
    <t>WPT64</t>
  </si>
  <si>
    <t>Budungsi</t>
  </si>
  <si>
    <t>WPT72</t>
  </si>
  <si>
    <t xml:space="preserve">Ankhop </t>
  </si>
  <si>
    <t>WPT81</t>
  </si>
  <si>
    <t>WPT86</t>
  </si>
  <si>
    <t>WPT88</t>
  </si>
  <si>
    <t>WPT98</t>
  </si>
  <si>
    <t>WPT112</t>
  </si>
  <si>
    <t xml:space="preserve">Chayangthapu-Oyam </t>
  </si>
  <si>
    <t>WPT196</t>
  </si>
  <si>
    <t>Chyanthapu- Beteni</t>
  </si>
  <si>
    <t>KGP-5</t>
  </si>
  <si>
    <t>Orthogneiss</t>
  </si>
  <si>
    <t>Kanchenjunga</t>
  </si>
  <si>
    <t>KGP-6</t>
  </si>
  <si>
    <t>KGP-7</t>
  </si>
  <si>
    <t>KGP-10</t>
  </si>
  <si>
    <t>Leucogranite</t>
  </si>
  <si>
    <t>KGP-13</t>
  </si>
  <si>
    <t>KGP-18</t>
  </si>
  <si>
    <t>KGP-20</t>
  </si>
  <si>
    <t>WPT46</t>
  </si>
  <si>
    <t>Jorpati</t>
  </si>
  <si>
    <t>WPT91</t>
  </si>
  <si>
    <t>WPT186</t>
  </si>
  <si>
    <t>WPT205</t>
  </si>
  <si>
    <t>WPT224</t>
  </si>
  <si>
    <t>Beteni-Kalikhola</t>
  </si>
  <si>
    <t>Yamrang pegmatite</t>
  </si>
  <si>
    <t>ZONE 1 (Marginal zone)</t>
  </si>
  <si>
    <t>ZONE 2 (Outer intermediate zone)</t>
  </si>
  <si>
    <t>ZONE 3 (Inner intermediate zone)</t>
  </si>
  <si>
    <t>ZONE 5 (Miarolitic pocket)</t>
  </si>
  <si>
    <t>YRP-1A-F1</t>
  </si>
  <si>
    <t>YRP-1A-F2</t>
  </si>
  <si>
    <t>YRP-1A-F3</t>
  </si>
  <si>
    <t>YRP-1A-F4</t>
  </si>
  <si>
    <t>YRP-11A-F1</t>
  </si>
  <si>
    <t>YRP-11A-F2</t>
  </si>
  <si>
    <t>YRP-11A-F3</t>
  </si>
  <si>
    <t>YRP-13A-F1</t>
  </si>
  <si>
    <t>YRP-13A-F2</t>
  </si>
  <si>
    <t>YRP-13A-F3</t>
  </si>
  <si>
    <t>YRP-13A-F4</t>
  </si>
  <si>
    <t>MIN</t>
  </si>
  <si>
    <t>MAX</t>
  </si>
  <si>
    <t>YRP-2B-F2</t>
  </si>
  <si>
    <t>YRP-2B-F3</t>
  </si>
  <si>
    <t>YRP-2B-F4</t>
  </si>
  <si>
    <t>YRP-12A-F1</t>
  </si>
  <si>
    <t>YRP-12A-F2</t>
  </si>
  <si>
    <t>YRP-12A-F3</t>
  </si>
  <si>
    <t>YRP-12A-F4</t>
  </si>
  <si>
    <t>YRP-12A-F5</t>
  </si>
  <si>
    <t>YRP-6A-F1</t>
  </si>
  <si>
    <t>YRP-6A-F2</t>
  </si>
  <si>
    <t>YRP-6A-F3</t>
  </si>
  <si>
    <t>YRP-6A-F4</t>
  </si>
  <si>
    <t>YRP-4-F1</t>
  </si>
  <si>
    <t>YRP-4-F2</t>
  </si>
  <si>
    <t>YRP-4-F3</t>
  </si>
  <si>
    <t>YRP-4-F4</t>
  </si>
  <si>
    <t>YRP-4-F5</t>
  </si>
  <si>
    <t>YRP-9A-F1</t>
  </si>
  <si>
    <t>YRP-9A-F2</t>
  </si>
  <si>
    <t>YRP-9A-F3</t>
  </si>
  <si>
    <t>YRP-9A-F4</t>
  </si>
  <si>
    <t>YRP-8B-F1</t>
  </si>
  <si>
    <t>YRP-8B-F2</t>
  </si>
  <si>
    <t>YRP-8B-F3</t>
  </si>
  <si>
    <t>YRP-8B-F4</t>
  </si>
  <si>
    <t>YRP-8B-F5</t>
  </si>
  <si>
    <t>YRP-7B-F1</t>
  </si>
  <si>
    <t>YRP-7B-F2</t>
  </si>
  <si>
    <t>YRP-7B-F3</t>
  </si>
  <si>
    <t>YRP-7B-F4</t>
  </si>
  <si>
    <t>No.</t>
  </si>
  <si>
    <t>FeO</t>
  </si>
  <si>
    <t>Total</t>
  </si>
  <si>
    <t>Cations</t>
  </si>
  <si>
    <t>Total cations</t>
  </si>
  <si>
    <t>Oxygen moles</t>
  </si>
  <si>
    <t>Factor</t>
  </si>
  <si>
    <t>Oxygen atoms = 8</t>
  </si>
  <si>
    <t>Si (apfu)</t>
  </si>
  <si>
    <t>Al</t>
  </si>
  <si>
    <t>Fe</t>
  </si>
  <si>
    <t>Mn</t>
  </si>
  <si>
    <t>Mg</t>
  </si>
  <si>
    <t>Ca</t>
  </si>
  <si>
    <t>Na</t>
  </si>
  <si>
    <t>K</t>
  </si>
  <si>
    <t>End members</t>
  </si>
  <si>
    <t>Ab</t>
  </si>
  <si>
    <t>An</t>
  </si>
  <si>
    <t>Or</t>
  </si>
  <si>
    <t xml:space="preserve">Phase </t>
  </si>
  <si>
    <t>Li (ppm)</t>
  </si>
  <si>
    <t>Si</t>
  </si>
  <si>
    <t>P</t>
  </si>
  <si>
    <t>V</t>
  </si>
  <si>
    <t>Cu</t>
  </si>
  <si>
    <t>Zr</t>
  </si>
  <si>
    <t>Nb</t>
  </si>
  <si>
    <t>Sn</t>
  </si>
  <si>
    <t>Sb</t>
  </si>
  <si>
    <t>Cs</t>
  </si>
  <si>
    <t>Hf</t>
  </si>
  <si>
    <t>Pb</t>
  </si>
  <si>
    <t>K/Rb</t>
  </si>
  <si>
    <t>K/Cs</t>
  </si>
  <si>
    <t>Nb/Ta</t>
  </si>
  <si>
    <t>Rb/Sr</t>
  </si>
  <si>
    <t>ZONE 1</t>
  </si>
  <si>
    <t>Albite</t>
  </si>
  <si>
    <t>YRP-1A-1</t>
  </si>
  <si>
    <t>&lt;2.19</t>
  </si>
  <si>
    <t>&lt;0.71</t>
  </si>
  <si>
    <t>&lt;0.47</t>
  </si>
  <si>
    <t>&lt;0.78</t>
  </si>
  <si>
    <t>&lt;0.122</t>
  </si>
  <si>
    <t>&lt;0.44</t>
  </si>
  <si>
    <t>&lt;0.147</t>
  </si>
  <si>
    <t>&lt;0.107</t>
  </si>
  <si>
    <t>&lt;0.36</t>
  </si>
  <si>
    <t>-</t>
  </si>
  <si>
    <t>Marginal zone</t>
  </si>
  <si>
    <t>YRP-1A-2</t>
  </si>
  <si>
    <t>&lt;1.56</t>
  </si>
  <si>
    <t>&lt;0.50</t>
  </si>
  <si>
    <t>&lt;0.59</t>
  </si>
  <si>
    <t>&lt;0.46</t>
  </si>
  <si>
    <t>&lt;0.088</t>
  </si>
  <si>
    <t>&lt;0.31</t>
  </si>
  <si>
    <t>YRP-1A-3</t>
  </si>
  <si>
    <t>&lt;12.21</t>
  </si>
  <si>
    <t>YRP-1A-4</t>
  </si>
  <si>
    <t>&lt;3.59</t>
  </si>
  <si>
    <t>&lt;2.33</t>
  </si>
  <si>
    <t>&lt;0.45</t>
  </si>
  <si>
    <t>YRP-1A-5</t>
  </si>
  <si>
    <t>&lt;2.85</t>
  </si>
  <si>
    <t>&lt;28.22</t>
  </si>
  <si>
    <t>&lt;0.85</t>
  </si>
  <si>
    <t>&lt;216.33</t>
  </si>
  <si>
    <t>&lt;6.80</t>
  </si>
  <si>
    <t>&lt;0.25</t>
  </si>
  <si>
    <t>&lt;0.32</t>
  </si>
  <si>
    <t>&lt;1.32</t>
  </si>
  <si>
    <t>&lt;0.95</t>
  </si>
  <si>
    <t>&lt;0.58</t>
  </si>
  <si>
    <t>&lt;0.83</t>
  </si>
  <si>
    <t>&lt;0.90</t>
  </si>
  <si>
    <t>&lt;0.12</t>
  </si>
  <si>
    <t>&lt;0.142</t>
  </si>
  <si>
    <t>&lt;0.20</t>
  </si>
  <si>
    <t>&lt;0.86</t>
  </si>
  <si>
    <t>&lt;0.136</t>
  </si>
  <si>
    <t>&lt;0.35</t>
  </si>
  <si>
    <t>&lt;0.078</t>
  </si>
  <si>
    <t>&lt;0.127</t>
  </si>
  <si>
    <t>YRP-1A-6</t>
  </si>
  <si>
    <t>&lt;2.15</t>
  </si>
  <si>
    <t>&lt;23.24</t>
  </si>
  <si>
    <t>&lt;0.72</t>
  </si>
  <si>
    <t>&lt;0.89</t>
  </si>
  <si>
    <t>&lt;0.155</t>
  </si>
  <si>
    <t>&lt;0.187</t>
  </si>
  <si>
    <t>&lt;0.64</t>
  </si>
  <si>
    <t>YRP-11A-F1</t>
    <phoneticPr fontId="0" type="noConversion"/>
  </si>
  <si>
    <t>&lt;0.43</t>
  </si>
  <si>
    <t>&lt;0.70</t>
  </si>
  <si>
    <t>&lt;1.28</t>
  </si>
  <si>
    <t>&lt;0.40</t>
  </si>
  <si>
    <t>&lt;0.26</t>
  </si>
  <si>
    <t>&lt;0.51</t>
  </si>
  <si>
    <t>&lt;0.54</t>
  </si>
  <si>
    <t>&lt;0.100</t>
  </si>
  <si>
    <t>&lt;2.43</t>
  </si>
  <si>
    <t>&lt;0.077</t>
  </si>
  <si>
    <t>&lt;0.069</t>
  </si>
  <si>
    <t>YRP-11A-F4</t>
  </si>
  <si>
    <t>&lt;0.27</t>
  </si>
  <si>
    <t>&lt;0.167</t>
  </si>
  <si>
    <t>&lt;0.18</t>
  </si>
  <si>
    <t>YRP-11A-F5</t>
  </si>
  <si>
    <t>&lt;0.92</t>
  </si>
  <si>
    <t>&lt;0.184</t>
  </si>
  <si>
    <t>YRP-13A-F1</t>
    <phoneticPr fontId="0" type="noConversion"/>
  </si>
  <si>
    <t>&lt;1.74</t>
  </si>
  <si>
    <t>&lt;44.44</t>
  </si>
  <si>
    <t>&lt;3.04</t>
  </si>
  <si>
    <t>&lt;2.23</t>
  </si>
  <si>
    <t>&lt;116.29</t>
  </si>
  <si>
    <t>&lt;4.05</t>
  </si>
  <si>
    <t>&lt;0.181</t>
  </si>
  <si>
    <t>&lt;0.174</t>
  </si>
  <si>
    <t>&lt;0.87</t>
  </si>
  <si>
    <t>&lt;0.097</t>
  </si>
  <si>
    <t>&lt;0.085</t>
  </si>
  <si>
    <t>&lt;0.083</t>
  </si>
  <si>
    <t>&lt;0.42</t>
  </si>
  <si>
    <t>&lt;0.55</t>
  </si>
  <si>
    <t>&lt;0.082</t>
  </si>
  <si>
    <t>&lt;0.272</t>
  </si>
  <si>
    <t>&lt;0.145</t>
  </si>
  <si>
    <t>&lt;0.179</t>
  </si>
  <si>
    <t>&lt;0.038</t>
  </si>
  <si>
    <t>&lt;0.255</t>
  </si>
  <si>
    <t>&lt;1.78</t>
  </si>
  <si>
    <t>&lt;2.13</t>
  </si>
  <si>
    <t>&lt;45.18</t>
  </si>
  <si>
    <t>&lt;768.18</t>
  </si>
  <si>
    <t>&lt;4.19</t>
  </si>
  <si>
    <t>&lt;114.07</t>
  </si>
  <si>
    <t>&lt;3.80</t>
  </si>
  <si>
    <t>&lt;0.67</t>
  </si>
  <si>
    <t>&lt;0.149</t>
  </si>
  <si>
    <t>&lt;0.79</t>
  </si>
  <si>
    <t>&lt;0.103</t>
  </si>
  <si>
    <t>&lt;0.058</t>
  </si>
  <si>
    <t>&lt;0.080</t>
  </si>
  <si>
    <t>&lt;0.21</t>
  </si>
  <si>
    <t>&lt;0.169</t>
  </si>
  <si>
    <t>&lt;0.073</t>
  </si>
  <si>
    <t>&lt;0.230</t>
  </si>
  <si>
    <t>&lt;0.047</t>
  </si>
  <si>
    <t>&lt;0.173</t>
  </si>
  <si>
    <t>&lt;0.30</t>
  </si>
  <si>
    <t>&lt;0.037</t>
  </si>
  <si>
    <t>&lt;0.39</t>
  </si>
  <si>
    <t>&lt;1.68</t>
  </si>
  <si>
    <t>&lt;3.10</t>
  </si>
  <si>
    <t>&lt;22.52</t>
  </si>
  <si>
    <t>&lt;46.91</t>
  </si>
  <si>
    <t>&lt;4.81</t>
  </si>
  <si>
    <t>&lt;0.41</t>
  </si>
  <si>
    <t>&lt;2.11</t>
  </si>
  <si>
    <t>&lt;112.72</t>
  </si>
  <si>
    <t>&lt;4.53</t>
  </si>
  <si>
    <t>&lt;0.48</t>
  </si>
  <si>
    <t>&lt;0.101</t>
  </si>
  <si>
    <t>&lt;0.09</t>
  </si>
  <si>
    <t>&lt;0.042</t>
  </si>
  <si>
    <t>&lt;0.090</t>
  </si>
  <si>
    <t>&lt;0.192</t>
  </si>
  <si>
    <t>&lt;0.068</t>
  </si>
  <si>
    <t>&lt;0.271</t>
  </si>
  <si>
    <t>&lt;25.45</t>
  </si>
  <si>
    <t>&lt;4.26</t>
  </si>
  <si>
    <t>&lt;2.17</t>
  </si>
  <si>
    <t>&lt;123.90</t>
  </si>
  <si>
    <t>&lt;4.98</t>
  </si>
  <si>
    <t>****</t>
  </si>
  <si>
    <t>&lt;0.203</t>
  </si>
  <si>
    <t>&lt;0.38</t>
  </si>
  <si>
    <t>&lt;0.105</t>
  </si>
  <si>
    <t>&lt;0.094</t>
  </si>
  <si>
    <t>&lt;0.110</t>
  </si>
  <si>
    <t>&lt;0.65</t>
  </si>
  <si>
    <t>&lt;0.141</t>
  </si>
  <si>
    <t>&lt;0.095</t>
  </si>
  <si>
    <t>&lt;0.143</t>
  </si>
  <si>
    <t>&lt;0.177</t>
  </si>
  <si>
    <t>&lt;0.053</t>
  </si>
  <si>
    <t>&lt;0.048</t>
  </si>
  <si>
    <t>YRP-13A-F5</t>
  </si>
  <si>
    <t>&lt;1.64</t>
  </si>
  <si>
    <t>&lt;43.42</t>
  </si>
  <si>
    <t>&lt;749.96</t>
  </si>
  <si>
    <t>&lt;0.49</t>
  </si>
  <si>
    <t>&lt;2.05</t>
  </si>
  <si>
    <t>&lt;112.94</t>
  </si>
  <si>
    <t>&lt;3.98</t>
  </si>
  <si>
    <t>&lt;0.76</t>
  </si>
  <si>
    <t>&lt;0.190</t>
  </si>
  <si>
    <t>&lt;0.209</t>
  </si>
  <si>
    <t>&lt;0.072</t>
  </si>
  <si>
    <t>&lt;0.070</t>
  </si>
  <si>
    <t>&lt;0.37</t>
  </si>
  <si>
    <t>&lt;0.33</t>
  </si>
  <si>
    <t>&lt;0.074</t>
  </si>
  <si>
    <t>Avg</t>
  </si>
  <si>
    <t>Min</t>
  </si>
  <si>
    <t>Max</t>
  </si>
  <si>
    <t>S.D</t>
  </si>
  <si>
    <t>ZONE 2</t>
  </si>
  <si>
    <t>Microcline</t>
  </si>
  <si>
    <t>YRP-2B-F1</t>
    <phoneticPr fontId="0" type="noConversion"/>
  </si>
  <si>
    <t>&lt;0.199</t>
  </si>
  <si>
    <t>&lt;0.158</t>
  </si>
  <si>
    <t>&lt;1.50</t>
  </si>
  <si>
    <t>&lt;0.57</t>
  </si>
  <si>
    <t>&lt;0.63</t>
  </si>
  <si>
    <t>&lt;0.117</t>
  </si>
  <si>
    <t>&lt;0.062</t>
  </si>
  <si>
    <t>Outer intermediate zone</t>
  </si>
  <si>
    <t>&lt;0.69</t>
  </si>
  <si>
    <t>&lt;1.33</t>
  </si>
  <si>
    <t>&lt;0.53</t>
  </si>
  <si>
    <t>&lt;0.104</t>
  </si>
  <si>
    <t>&lt;0.114</t>
  </si>
  <si>
    <t>&lt;0.081</t>
  </si>
  <si>
    <t>&lt;1.02</t>
  </si>
  <si>
    <t>&lt;0.130</t>
  </si>
  <si>
    <t>&lt;0.34</t>
  </si>
  <si>
    <t>&lt;0.061</t>
  </si>
  <si>
    <t>&lt;0.108</t>
  </si>
  <si>
    <t>YRP-2B-F5</t>
  </si>
  <si>
    <t>&lt;0.84</t>
  </si>
  <si>
    <t>&lt;0.29</t>
  </si>
  <si>
    <t>&lt;0.68</t>
  </si>
  <si>
    <t>&lt;0.195</t>
  </si>
  <si>
    <t>&lt;0.244</t>
  </si>
  <si>
    <t>&lt;0.059</t>
  </si>
  <si>
    <t>YRP-2B-F6</t>
  </si>
  <si>
    <t>&lt;1.00</t>
  </si>
  <si>
    <t>&lt;0.140</t>
  </si>
  <si>
    <t>&lt;0.28</t>
  </si>
  <si>
    <t>&lt;0.56</t>
  </si>
  <si>
    <t>&lt;0.146</t>
  </si>
  <si>
    <t>Albite phase (perthite)</t>
  </si>
  <si>
    <t>YRP-2B-F7</t>
  </si>
  <si>
    <t>YRP-2B-F8</t>
  </si>
  <si>
    <t>&lt;1.81</t>
  </si>
  <si>
    <t>YRP-12A-1</t>
  </si>
  <si>
    <t>&lt;1.82</t>
  </si>
  <si>
    <t>&lt;0.064</t>
  </si>
  <si>
    <t>YRP-12A-2</t>
  </si>
  <si>
    <t>&lt;1.59</t>
  </si>
  <si>
    <t>YRP-12A-3</t>
  </si>
  <si>
    <t>&lt;0.52</t>
  </si>
  <si>
    <t>YRP-12A-4</t>
  </si>
  <si>
    <t>&lt;2.07</t>
  </si>
  <si>
    <t>YRP-12A-5</t>
  </si>
  <si>
    <t>&lt;1.98</t>
  </si>
  <si>
    <t>&lt;0.148</t>
  </si>
  <si>
    <t>ZONE 3</t>
  </si>
  <si>
    <t>YRP-4-1</t>
  </si>
  <si>
    <t>&lt;1.08</t>
  </si>
  <si>
    <t>&lt;0.97</t>
  </si>
  <si>
    <t>&lt;0.66</t>
  </si>
  <si>
    <t>&lt;0.106</t>
  </si>
  <si>
    <t>Inner intermediate zone</t>
  </si>
  <si>
    <t>YRP-4-3</t>
  </si>
  <si>
    <t>&lt;860.19</t>
  </si>
  <si>
    <t>&lt;6.50</t>
  </si>
  <si>
    <t>&lt;0.60</t>
  </si>
  <si>
    <t>&lt;138.27</t>
  </si>
  <si>
    <t>&lt;4.58</t>
  </si>
  <si>
    <t>&lt;3.02</t>
  </si>
  <si>
    <t>&lt;0.198</t>
  </si>
  <si>
    <t>&lt;0.151</t>
  </si>
  <si>
    <t>&lt;0.75</t>
  </si>
  <si>
    <t>&lt;0.139</t>
  </si>
  <si>
    <t>&lt;0.242</t>
  </si>
  <si>
    <t>&lt;0.052</t>
  </si>
  <si>
    <t>&lt;0.24</t>
  </si>
  <si>
    <t>&lt;0.089</t>
  </si>
  <si>
    <t>YRP-4-5</t>
  </si>
  <si>
    <t>&lt;22.33</t>
  </si>
  <si>
    <t>&lt;1053.90</t>
  </si>
  <si>
    <t>&lt;147.62</t>
  </si>
  <si>
    <t>&lt;5.08</t>
  </si>
  <si>
    <t>&lt;2.84</t>
  </si>
  <si>
    <t>&lt;0.274</t>
  </si>
  <si>
    <t>&lt;0.124</t>
  </si>
  <si>
    <t>&lt;0.74</t>
  </si>
  <si>
    <t>&lt;0.216</t>
  </si>
  <si>
    <t>&lt;0.154</t>
  </si>
  <si>
    <t>&lt;0.057</t>
  </si>
  <si>
    <t>&lt;25.17</t>
  </si>
  <si>
    <t>&lt;2.81</t>
  </si>
  <si>
    <t>&lt;837.03</t>
  </si>
  <si>
    <t>&lt;4.71</t>
  </si>
  <si>
    <t>&lt;121.96</t>
  </si>
  <si>
    <t>&lt;2.37</t>
  </si>
  <si>
    <t>&lt;0.214</t>
  </si>
  <si>
    <t>&lt;0.135</t>
  </si>
  <si>
    <t>&lt;24.26</t>
  </si>
  <si>
    <t>&lt;750.76</t>
  </si>
  <si>
    <t>&lt;5.15</t>
  </si>
  <si>
    <t>&lt;2.25</t>
  </si>
  <si>
    <t>&lt;0.196</t>
  </si>
  <si>
    <t>&lt;0.88</t>
  </si>
  <si>
    <t>&lt;0.112</t>
  </si>
  <si>
    <t>&lt;0.065</t>
  </si>
  <si>
    <t>&lt;0.257</t>
  </si>
  <si>
    <t>YRP-4-2</t>
  </si>
  <si>
    <t>&lt;1.57</t>
  </si>
  <si>
    <t>&lt;65.09</t>
  </si>
  <si>
    <t>&lt;1.09</t>
  </si>
  <si>
    <t>&lt;3.21</t>
  </si>
  <si>
    <t>YRP-4-4</t>
  </si>
  <si>
    <t>&lt;2.62</t>
  </si>
  <si>
    <t>&lt;4.99</t>
  </si>
  <si>
    <t>&lt;2.93</t>
  </si>
  <si>
    <t>&lt;149.00</t>
  </si>
  <si>
    <t>&lt;5.73</t>
  </si>
  <si>
    <t>&lt;1.10</t>
  </si>
  <si>
    <t>&lt;1.01</t>
  </si>
  <si>
    <t>&lt;0.82</t>
  </si>
  <si>
    <t>&lt;0.109</t>
  </si>
  <si>
    <t>&lt;0.113</t>
  </si>
  <si>
    <t>&lt;0.91</t>
  </si>
  <si>
    <t>&lt;40.62</t>
  </si>
  <si>
    <t>&lt;2.26</t>
  </si>
  <si>
    <t>&lt;0.81</t>
  </si>
  <si>
    <t>&lt;0.98</t>
  </si>
  <si>
    <t>&lt;1.73</t>
  </si>
  <si>
    <t>YRP-9A-F5</t>
  </si>
  <si>
    <t>&lt;1.41</t>
  </si>
  <si>
    <t>&lt;34.30</t>
  </si>
  <si>
    <t>&lt;1.83</t>
  </si>
  <si>
    <t>&lt;1.04</t>
  </si>
  <si>
    <t>ZONE 4</t>
  </si>
  <si>
    <t>YRP-8B-2</t>
  </si>
  <si>
    <t>&lt;25.31</t>
  </si>
  <si>
    <t>&lt;3.44</t>
  </si>
  <si>
    <t>&lt;805.29</t>
  </si>
  <si>
    <t>&lt;3.61</t>
  </si>
  <si>
    <t>&lt;132.48</t>
  </si>
  <si>
    <t>&lt;4.89</t>
  </si>
  <si>
    <t>&lt;2.63</t>
  </si>
  <si>
    <t>&lt;0.075</t>
  </si>
  <si>
    <t>&lt;0.120</t>
  </si>
  <si>
    <t>&lt;0.126</t>
  </si>
  <si>
    <t>&lt;0.046</t>
  </si>
  <si>
    <t>YRP-8B-3</t>
  </si>
  <si>
    <t>&lt;26.47</t>
  </si>
  <si>
    <t>&lt;2.90</t>
  </si>
  <si>
    <t>&lt;783.70</t>
  </si>
  <si>
    <t>&lt;141.89</t>
  </si>
  <si>
    <t>&lt;5.31</t>
  </si>
  <si>
    <t>&lt;2.61</t>
  </si>
  <si>
    <t>&lt;0.131</t>
  </si>
  <si>
    <t>&lt;0.251</t>
  </si>
  <si>
    <t>&lt;0.125</t>
  </si>
  <si>
    <t>&lt;0.188</t>
  </si>
  <si>
    <t>&lt;0.098</t>
  </si>
  <si>
    <t>YRP-8B-4</t>
  </si>
  <si>
    <t>&lt;23.89</t>
  </si>
  <si>
    <t>&lt;3.23</t>
  </si>
  <si>
    <t>&lt;788.53</t>
  </si>
  <si>
    <t>&lt;4.47</t>
  </si>
  <si>
    <t>&lt;135.18</t>
  </si>
  <si>
    <t>&lt;5.77</t>
  </si>
  <si>
    <t>&lt;2.50</t>
  </si>
  <si>
    <t>&lt;0.249</t>
  </si>
  <si>
    <t>&lt;0.067</t>
  </si>
  <si>
    <t>&lt;0.043</t>
  </si>
  <si>
    <t>YRP-8B-1</t>
  </si>
  <si>
    <t>&lt;1.11</t>
  </si>
  <si>
    <t>&lt;100.60</t>
  </si>
  <si>
    <t>&lt;3.33</t>
  </si>
  <si>
    <t>&lt;1.70</t>
  </si>
  <si>
    <t>YRP-8B-5</t>
  </si>
  <si>
    <t>&lt;3.77</t>
  </si>
  <si>
    <t>&lt;24.65</t>
  </si>
  <si>
    <t>&lt;2.69</t>
  </si>
  <si>
    <t>&lt;141.60</t>
  </si>
  <si>
    <t>&lt;0.239</t>
  </si>
  <si>
    <t>&lt;0.246</t>
  </si>
  <si>
    <t>ZONE 5</t>
  </si>
  <si>
    <t>YRP-7E-1</t>
  </si>
  <si>
    <t>&lt;2.38</t>
  </si>
  <si>
    <t>&lt;26.85</t>
  </si>
  <si>
    <t>&lt;5.12</t>
  </si>
  <si>
    <t>&lt;9.31</t>
  </si>
  <si>
    <t>&lt;3.32</t>
  </si>
  <si>
    <t>&lt;196.73</t>
  </si>
  <si>
    <t>&lt;6.22</t>
  </si>
  <si>
    <t>&lt;1.29</t>
  </si>
  <si>
    <t>&lt;1.87</t>
  </si>
  <si>
    <t>&lt;0.211</t>
  </si>
  <si>
    <t>&lt;0.164</t>
  </si>
  <si>
    <t>Miarolitic zone</t>
  </si>
  <si>
    <t>YRP-7E-2</t>
  </si>
  <si>
    <t>&lt;2.45</t>
  </si>
  <si>
    <t>&lt;29.64</t>
  </si>
  <si>
    <t>&lt;4.02</t>
  </si>
  <si>
    <t>&lt;5.91</t>
  </si>
  <si>
    <t>&lt;0.93</t>
  </si>
  <si>
    <t>&lt;3.22</t>
  </si>
  <si>
    <t>&lt;191.26</t>
  </si>
  <si>
    <t>&lt;6.46</t>
  </si>
  <si>
    <t>&lt;1.27</t>
  </si>
  <si>
    <t>&lt;0.197</t>
  </si>
  <si>
    <t>&lt;1.40</t>
  </si>
  <si>
    <t>&lt;0.204</t>
  </si>
  <si>
    <t>&lt;0.132</t>
  </si>
  <si>
    <t>&lt;0.152</t>
  </si>
  <si>
    <t>&lt;0.102</t>
  </si>
  <si>
    <t>YRP-7E-3</t>
  </si>
  <si>
    <t>&lt;2.55</t>
  </si>
  <si>
    <t>&lt;27.26</t>
  </si>
  <si>
    <t>&lt;3.48</t>
  </si>
  <si>
    <t>&lt;3.34</t>
  </si>
  <si>
    <t>&lt;203.48</t>
  </si>
  <si>
    <t>&lt;6.21</t>
  </si>
  <si>
    <t>&lt;0.256</t>
  </si>
  <si>
    <t>&lt;1.61</t>
  </si>
  <si>
    <t>&lt;1.31</t>
  </si>
  <si>
    <t>&lt;0.61</t>
  </si>
  <si>
    <t>&lt;0.119</t>
  </si>
  <si>
    <t>&lt;0.182</t>
  </si>
  <si>
    <t>YRP-7E-4</t>
  </si>
  <si>
    <t>&lt;2.94</t>
  </si>
  <si>
    <t>&lt;3.96</t>
  </si>
  <si>
    <t>&lt;3.49</t>
  </si>
  <si>
    <t>&lt;205.42</t>
  </si>
  <si>
    <t>&lt;6.96</t>
  </si>
  <si>
    <t>&lt;0.99</t>
  </si>
  <si>
    <t>&lt;1.15</t>
  </si>
  <si>
    <t>&lt;0.165</t>
  </si>
  <si>
    <t>&lt;0.133</t>
  </si>
  <si>
    <t>&lt;0.172</t>
  </si>
  <si>
    <t>YRP-7E-5</t>
  </si>
  <si>
    <t>&lt;3.09</t>
  </si>
  <si>
    <t>&lt;35.69</t>
  </si>
  <si>
    <t>&lt;6.08</t>
  </si>
  <si>
    <t>&lt;3.90</t>
  </si>
  <si>
    <t>&lt;240.36</t>
  </si>
  <si>
    <t>&lt;7.16</t>
  </si>
  <si>
    <t>&lt;1.52</t>
  </si>
  <si>
    <t>&lt;1.18</t>
  </si>
  <si>
    <t>&lt;1.21</t>
  </si>
  <si>
    <t>&lt;0.213</t>
  </si>
  <si>
    <t>&lt;0.156</t>
  </si>
  <si>
    <t>&lt;  Indicates below detection level</t>
  </si>
  <si>
    <t>YRP-13B-M1</t>
  </si>
  <si>
    <t>YRP-13B-M2</t>
  </si>
  <si>
    <t>YRP-13B-M3</t>
  </si>
  <si>
    <t>YRP-2B-M1</t>
  </si>
  <si>
    <t>YRP-2B-M2</t>
  </si>
  <si>
    <t>YRP-2B-M3</t>
  </si>
  <si>
    <t>YRP-2B-M4</t>
  </si>
  <si>
    <t>YRP-2B-M5</t>
  </si>
  <si>
    <t>YRP-6A-M1</t>
  </si>
  <si>
    <t>YRP-6A-M2</t>
  </si>
  <si>
    <t>YRP-6A-M3</t>
  </si>
  <si>
    <t>YRP-6A-M4</t>
  </si>
  <si>
    <t>YRP-6A-M5</t>
  </si>
  <si>
    <t>YRP-6A-M6</t>
  </si>
  <si>
    <t>YRP-10A-M1</t>
  </si>
  <si>
    <t>YRP-10A-M2</t>
  </si>
  <si>
    <t>YRP-10A-M3</t>
  </si>
  <si>
    <t>YRP-10A-M4</t>
  </si>
  <si>
    <t>YRP-10A-M5</t>
  </si>
  <si>
    <t>YRP-5B-M1</t>
  </si>
  <si>
    <t>YRP-5B-M2</t>
  </si>
  <si>
    <t>YRP-5B-M3</t>
  </si>
  <si>
    <t>YRP-5B-M4</t>
  </si>
  <si>
    <t>YRP-5B-M5</t>
  </si>
  <si>
    <t>YRP-7F-M1</t>
  </si>
  <si>
    <t>YRP-7F-M2</t>
  </si>
  <si>
    <t>YRP-7F-M3</t>
  </si>
  <si>
    <t>YRP-7F-M4</t>
  </si>
  <si>
    <t>YRP-7F-M5</t>
  </si>
  <si>
    <t>F</t>
  </si>
  <si>
    <t>Cl</t>
  </si>
  <si>
    <t>Cr2O3</t>
  </si>
  <si>
    <t>NiO</t>
  </si>
  <si>
    <t>Li2O*</t>
  </si>
  <si>
    <t>H2O*</t>
  </si>
  <si>
    <t xml:space="preserve">Subtotal </t>
  </si>
  <si>
    <t>O=F,Cl</t>
  </si>
  <si>
    <t>Al iv</t>
  </si>
  <si>
    <t>Al vi</t>
  </si>
  <si>
    <t>Cr</t>
  </si>
  <si>
    <t>Li*</t>
  </si>
  <si>
    <t>X</t>
  </si>
  <si>
    <t>OH*</t>
  </si>
  <si>
    <t>Y total</t>
  </si>
  <si>
    <t>X total</t>
  </si>
  <si>
    <t>Al total</t>
  </si>
  <si>
    <t>Fe/Fe+Mg</t>
  </si>
  <si>
    <t>Fe+Mg+Al iv+Ti</t>
  </si>
  <si>
    <t>Mg-Li</t>
  </si>
  <si>
    <t>Fe+Mg+Ti-Al vi</t>
  </si>
  <si>
    <t>In</t>
  </si>
  <si>
    <t>YRP-13B-1</t>
  </si>
  <si>
    <t>YRP-13B-2</t>
  </si>
  <si>
    <t>YRP-13B-4M</t>
  </si>
  <si>
    <t>YRP-2B-M1</t>
    <phoneticPr fontId="0" type="noConversion"/>
  </si>
  <si>
    <t>&lt;54.44</t>
  </si>
  <si>
    <t>YRP-2B-M2</t>
    <phoneticPr fontId="0" type="noConversion"/>
  </si>
  <si>
    <t>&lt;46.80</t>
  </si>
  <si>
    <t>YRP-2B-M6</t>
  </si>
  <si>
    <t>&lt;45.25</t>
  </si>
  <si>
    <t>YRP-2B-M7</t>
  </si>
  <si>
    <t>&lt;42.17</t>
  </si>
  <si>
    <t>YRP-6A-M1</t>
    <phoneticPr fontId="0" type="noConversion"/>
  </si>
  <si>
    <t>&lt;0.245</t>
  </si>
  <si>
    <t>&lt;1.07</t>
  </si>
  <si>
    <t>YRP-6A-M7</t>
  </si>
  <si>
    <t>&lt;1.20</t>
  </si>
  <si>
    <t>YRP-10A-1</t>
  </si>
  <si>
    <t>YRP-10A-2</t>
  </si>
  <si>
    <t>&lt;56.08</t>
  </si>
  <si>
    <t>&lt;1.24</t>
  </si>
  <si>
    <t>YRP-10A-3</t>
  </si>
  <si>
    <t>YRP-10A-4</t>
  </si>
  <si>
    <t>&lt;122.14</t>
  </si>
  <si>
    <t>YRP-10A-5</t>
  </si>
  <si>
    <t>&lt;0.23</t>
  </si>
  <si>
    <t>YRP-5B-1</t>
  </si>
  <si>
    <t>YRP-5B-2</t>
  </si>
  <si>
    <t>&lt;55.77</t>
  </si>
  <si>
    <t>YRP-5B-3</t>
  </si>
  <si>
    <t>YRP-5B-4</t>
  </si>
  <si>
    <t>YRP-5B-5</t>
  </si>
  <si>
    <t>&lt;64.94</t>
  </si>
  <si>
    <t>YRP-7F-1</t>
  </si>
  <si>
    <t>YRP-7F-2</t>
  </si>
  <si>
    <t>YRP-7F-3</t>
  </si>
  <si>
    <t>YRP-7F-4</t>
  </si>
  <si>
    <t>YRP-7F-5</t>
  </si>
  <si>
    <t>&lt;1.19</t>
  </si>
  <si>
    <t>&lt;0.22</t>
  </si>
  <si>
    <t>SiO2 (wt%)</t>
  </si>
  <si>
    <t xml:space="preserve">Structural formulae based on O, OH, F = 24 </t>
  </si>
  <si>
    <t>&lt;687.42</t>
  </si>
  <si>
    <t>&lt;123.51</t>
  </si>
  <si>
    <t>&lt;5.37</t>
  </si>
  <si>
    <t>&lt;2.31</t>
  </si>
  <si>
    <t>&lt;0.208</t>
  </si>
  <si>
    <t>&lt;0.111</t>
  </si>
  <si>
    <t>&lt;0.087</t>
  </si>
  <si>
    <t>&lt;0.076</t>
  </si>
  <si>
    <t>&lt;0.040</t>
  </si>
  <si>
    <t>&lt;2.72</t>
  </si>
  <si>
    <t>&lt;607.47</t>
  </si>
  <si>
    <t>&lt;102.05</t>
  </si>
  <si>
    <t>&lt;3.20</t>
  </si>
  <si>
    <t>&lt;2.02</t>
  </si>
  <si>
    <t>&lt;0.266</t>
  </si>
  <si>
    <t>&lt;0.247</t>
  </si>
  <si>
    <t>&lt;730.44</t>
  </si>
  <si>
    <t>&lt;119.91</t>
  </si>
  <si>
    <t>&lt;4.65</t>
  </si>
  <si>
    <t>&lt;2.77</t>
  </si>
  <si>
    <t>&lt;0.084</t>
  </si>
  <si>
    <t>&lt;0.219</t>
  </si>
  <si>
    <t>&lt;0.039</t>
  </si>
  <si>
    <t>&lt;0.205</t>
  </si>
  <si>
    <t>&lt;0.044</t>
  </si>
  <si>
    <t>&lt;576.90</t>
  </si>
  <si>
    <t>&lt;5.29</t>
  </si>
  <si>
    <t>&lt;116.04</t>
  </si>
  <si>
    <t>&lt;5.05</t>
  </si>
  <si>
    <t>&lt;0.186</t>
  </si>
  <si>
    <t>&lt;0.093</t>
  </si>
  <si>
    <t>&lt;18.49</t>
  </si>
  <si>
    <t>&lt;646.50</t>
  </si>
  <si>
    <t>&lt;110.62</t>
  </si>
  <si>
    <t>&lt;4.17</t>
  </si>
  <si>
    <t>&lt;2.39</t>
  </si>
  <si>
    <t>&lt;0.168</t>
  </si>
  <si>
    <t>&lt;0.091</t>
  </si>
  <si>
    <t>&lt;0.035</t>
  </si>
  <si>
    <t>&lt;0.180</t>
  </si>
  <si>
    <t>&lt;0.036</t>
  </si>
  <si>
    <t>&lt;53.75</t>
  </si>
  <si>
    <t>&lt;20.11</t>
  </si>
  <si>
    <t>&lt;1.51</t>
  </si>
  <si>
    <t>&lt;1.97</t>
  </si>
  <si>
    <t>&lt;0.201</t>
  </si>
  <si>
    <t>&lt;0.00000</t>
  </si>
  <si>
    <t>Minimum detection limits (99% confidence).</t>
  </si>
  <si>
    <t>Trace element concentration (ppm)</t>
  </si>
  <si>
    <t>bdl</t>
  </si>
  <si>
    <t>Average</t>
  </si>
  <si>
    <t>ZONE 4 (Core zone)</t>
  </si>
  <si>
    <t>Core zone</t>
  </si>
  <si>
    <t>Table S1: The whole-rock major and trace element composition of pegmatites, gneisses and granites, Eastern Nepal</t>
  </si>
  <si>
    <t>Table S2: The EPMA major element composition of alkali feldspar from the Yamrang Pegmatite, Ikhabu Pegmatite Field (IPF), Eastern Nepal</t>
  </si>
  <si>
    <t>Table S3: The LA-ICP-MS trace element composition of alkali feldspar from the Yamrang Pegmatite, Ikhabu Pegmatite Field (IPF), Eastern Nepal</t>
  </si>
  <si>
    <t>Table S4: The EPMA major element composition of muscovite from the Yamrang Pegmatite, Ikhabu Pegmatite Field (IPF), Eastern Nepal</t>
  </si>
  <si>
    <t>Table S5: The LA-ICP-MS trace element composition of muscovite from the Yamrang Pegmatite, Ikhabu Pegmatite Field (IPF), Eastern Nepal</t>
  </si>
  <si>
    <t>Li2O* calculation after Monier and Robert (1986)</t>
  </si>
  <si>
    <t>H2O* calculation after Tindle and Webb (1990)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</si>
</sst>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_);[Red]\(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宋体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ms Rmn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>
      <alignment vertical="center"/>
    </xf>
    <xf numFmtId="0" fontId="5" fillId="0" borderId="0"/>
    <xf numFmtId="0" fontId="8" fillId="0" borderId="0"/>
    <xf numFmtId="0" fontId="12" fillId="0" borderId="0"/>
    <xf numFmtId="0" fontId="2" fillId="0" borderId="0">
      <alignment vertical="center"/>
    </xf>
  </cellStyleXfs>
  <cellXfs count="231">
    <xf numFmtId="0" fontId="0" fillId="0" borderId="0" xfId="0"/>
    <xf numFmtId="0" fontId="4" fillId="0" borderId="1" xfId="1" applyFont="1" applyBorder="1"/>
    <xf numFmtId="0" fontId="4" fillId="0" borderId="3" xfId="1" applyFont="1" applyBorder="1"/>
    <xf numFmtId="166" fontId="4" fillId="0" borderId="2" xfId="1" applyNumberFormat="1" applyFont="1" applyBorder="1"/>
    <xf numFmtId="166" fontId="4" fillId="0" borderId="3" xfId="1" applyNumberFormat="1" applyFont="1" applyBorder="1"/>
    <xf numFmtId="0" fontId="6" fillId="0" borderId="0" xfId="3" applyFont="1"/>
    <xf numFmtId="0" fontId="7" fillId="0" borderId="0" xfId="3" applyFont="1"/>
    <xf numFmtId="0" fontId="6" fillId="0" borderId="1" xfId="3" applyFont="1" applyBorder="1"/>
    <xf numFmtId="0" fontId="7" fillId="0" borderId="1" xfId="3" applyFont="1" applyBorder="1"/>
    <xf numFmtId="0" fontId="7" fillId="0" borderId="3" xfId="3" applyFont="1" applyBorder="1"/>
    <xf numFmtId="0" fontId="7" fillId="0" borderId="2" xfId="3" applyFont="1" applyBorder="1"/>
    <xf numFmtId="0" fontId="7" fillId="0" borderId="4" xfId="3" applyFont="1" applyBorder="1"/>
    <xf numFmtId="0" fontId="7" fillId="0" borderId="0" xfId="4" applyFont="1" applyAlignment="1">
      <alignment horizontal="left" vertical="center"/>
    </xf>
    <xf numFmtId="0" fontId="7" fillId="0" borderId="4" xfId="4" applyFont="1" applyBorder="1" applyAlignment="1">
      <alignment horizontal="left" vertical="center"/>
    </xf>
    <xf numFmtId="49" fontId="7" fillId="0" borderId="4" xfId="4" applyNumberFormat="1" applyFont="1" applyBorder="1" applyAlignment="1">
      <alignment horizontal="left" vertical="center"/>
    </xf>
    <xf numFmtId="2" fontId="6" fillId="0" borderId="4" xfId="3" applyNumberFormat="1" applyFont="1" applyBorder="1"/>
    <xf numFmtId="2" fontId="6" fillId="0" borderId="0" xfId="3" applyNumberFormat="1" applyFont="1"/>
    <xf numFmtId="1" fontId="6" fillId="0" borderId="0" xfId="3" applyNumberFormat="1" applyFont="1"/>
    <xf numFmtId="2" fontId="9" fillId="0" borderId="0" xfId="0" applyNumberFormat="1" applyFont="1" applyAlignment="1">
      <alignment horizontal="left" vertical="center"/>
    </xf>
    <xf numFmtId="164" fontId="6" fillId="0" borderId="0" xfId="3" applyNumberFormat="1" applyFont="1"/>
    <xf numFmtId="0" fontId="6" fillId="0" borderId="4" xfId="3" applyFont="1" applyBorder="1"/>
    <xf numFmtId="0" fontId="7" fillId="0" borderId="5" xfId="4" applyFont="1" applyBorder="1" applyAlignment="1">
      <alignment horizontal="left" vertical="center"/>
    </xf>
    <xf numFmtId="49" fontId="7" fillId="0" borderId="5" xfId="4" applyNumberFormat="1" applyFont="1" applyBorder="1" applyAlignment="1">
      <alignment horizontal="left" vertical="center"/>
    </xf>
    <xf numFmtId="2" fontId="6" fillId="0" borderId="5" xfId="3" applyNumberFormat="1" applyFont="1" applyBorder="1"/>
    <xf numFmtId="2" fontId="6" fillId="0" borderId="6" xfId="3" applyNumberFormat="1" applyFont="1" applyBorder="1"/>
    <xf numFmtId="2" fontId="9" fillId="0" borderId="6" xfId="0" applyNumberFormat="1" applyFont="1" applyBorder="1" applyAlignment="1">
      <alignment horizontal="left" vertical="center"/>
    </xf>
    <xf numFmtId="2" fontId="9" fillId="0" borderId="7" xfId="0" applyNumberFormat="1" applyFont="1" applyBorder="1" applyAlignment="1">
      <alignment horizontal="left" vertical="center"/>
    </xf>
    <xf numFmtId="0" fontId="7" fillId="0" borderId="6" xfId="4" applyFont="1" applyBorder="1" applyAlignment="1">
      <alignment horizontal="left" vertical="center"/>
    </xf>
    <xf numFmtId="2" fontId="6" fillId="0" borderId="7" xfId="3" applyNumberFormat="1" applyFont="1" applyBorder="1"/>
    <xf numFmtId="1" fontId="6" fillId="0" borderId="6" xfId="3" applyNumberFormat="1" applyFont="1" applyBorder="1"/>
    <xf numFmtId="164" fontId="6" fillId="0" borderId="7" xfId="3" applyNumberFormat="1" applyFont="1" applyBorder="1"/>
    <xf numFmtId="0" fontId="6" fillId="0" borderId="0" xfId="0" applyFont="1"/>
    <xf numFmtId="0" fontId="6" fillId="0" borderId="4" xfId="0" applyFont="1" applyBorder="1"/>
    <xf numFmtId="2" fontId="6" fillId="0" borderId="4" xfId="0" applyNumberFormat="1" applyFont="1" applyBorder="1"/>
    <xf numFmtId="2" fontId="6" fillId="0" borderId="0" xfId="0" applyNumberFormat="1" applyFont="1"/>
    <xf numFmtId="0" fontId="7" fillId="0" borderId="1" xfId="4" applyFont="1" applyBorder="1" applyAlignment="1">
      <alignment horizontal="left" vertical="center"/>
    </xf>
    <xf numFmtId="0" fontId="7" fillId="0" borderId="8" xfId="4" applyFont="1" applyBorder="1" applyAlignment="1">
      <alignment horizontal="left" vertical="center"/>
    </xf>
    <xf numFmtId="49" fontId="7" fillId="0" borderId="8" xfId="4" applyNumberFormat="1" applyFont="1" applyBorder="1" applyAlignment="1">
      <alignment horizontal="left" vertical="center"/>
    </xf>
    <xf numFmtId="2" fontId="6" fillId="0" borderId="8" xfId="3" applyNumberFormat="1" applyFont="1" applyBorder="1"/>
    <xf numFmtId="2" fontId="6" fillId="0" borderId="1" xfId="3" applyNumberFormat="1" applyFont="1" applyBorder="1"/>
    <xf numFmtId="2" fontId="9" fillId="0" borderId="1" xfId="0" applyNumberFormat="1" applyFont="1" applyBorder="1" applyAlignment="1">
      <alignment horizontal="left" vertical="center"/>
    </xf>
    <xf numFmtId="2" fontId="10" fillId="0" borderId="0" xfId="0" quotePrefix="1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13" fillId="0" borderId="2" xfId="5" applyFont="1" applyBorder="1" applyAlignment="1">
      <alignment vertical="center"/>
    </xf>
    <xf numFmtId="0" fontId="14" fillId="0" borderId="3" xfId="5" applyFont="1" applyBorder="1" applyAlignment="1">
      <alignment vertical="center"/>
    </xf>
    <xf numFmtId="0" fontId="14" fillId="0" borderId="3" xfId="5" applyFont="1" applyBorder="1"/>
    <xf numFmtId="0" fontId="14" fillId="0" borderId="0" xfId="5" applyFont="1"/>
    <xf numFmtId="0" fontId="13" fillId="0" borderId="0" xfId="5" applyFont="1"/>
    <xf numFmtId="0" fontId="13" fillId="0" borderId="4" xfId="5" applyFont="1" applyBorder="1"/>
    <xf numFmtId="0" fontId="13" fillId="0" borderId="2" xfId="5" applyFont="1" applyBorder="1"/>
    <xf numFmtId="0" fontId="13" fillId="0" borderId="3" xfId="5" applyFont="1" applyBorder="1"/>
    <xf numFmtId="0" fontId="13" fillId="0" borderId="3" xfId="1" applyFont="1" applyBorder="1"/>
    <xf numFmtId="166" fontId="13" fillId="0" borderId="2" xfId="1" applyNumberFormat="1" applyFont="1" applyBorder="1"/>
    <xf numFmtId="166" fontId="13" fillId="0" borderId="3" xfId="1" applyNumberFormat="1" applyFont="1" applyBorder="1"/>
    <xf numFmtId="166" fontId="13" fillId="0" borderId="8" xfId="1" applyNumberFormat="1" applyFont="1" applyBorder="1"/>
    <xf numFmtId="166" fontId="13" fillId="0" borderId="1" xfId="1" applyNumberFormat="1" applyFont="1" applyBorder="1"/>
    <xf numFmtId="0" fontId="14" fillId="0" borderId="0" xfId="5" applyFont="1" applyAlignment="1">
      <alignment vertical="center"/>
    </xf>
    <xf numFmtId="2" fontId="14" fillId="0" borderId="4" xfId="5" applyNumberFormat="1" applyFont="1" applyBorder="1"/>
    <xf numFmtId="2" fontId="14" fillId="0" borderId="0" xfId="5" applyNumberFormat="1" applyFont="1"/>
    <xf numFmtId="0" fontId="15" fillId="0" borderId="0" xfId="5" applyFont="1"/>
    <xf numFmtId="0" fontId="14" fillId="0" borderId="4" xfId="5" applyFont="1" applyBorder="1"/>
    <xf numFmtId="0" fontId="14" fillId="0" borderId="1" xfId="5" applyFont="1" applyBorder="1"/>
    <xf numFmtId="2" fontId="14" fillId="0" borderId="8" xfId="5" applyNumberFormat="1" applyFont="1" applyBorder="1"/>
    <xf numFmtId="2" fontId="14" fillId="0" borderId="1" xfId="5" applyNumberFormat="1" applyFont="1" applyBorder="1"/>
    <xf numFmtId="0" fontId="13" fillId="0" borderId="0" xfId="3" applyFont="1"/>
    <xf numFmtId="0" fontId="14" fillId="0" borderId="0" xfId="3" applyFont="1"/>
    <xf numFmtId="0" fontId="14" fillId="0" borderId="1" xfId="3" applyFont="1" applyBorder="1"/>
    <xf numFmtId="0" fontId="7" fillId="0" borderId="8" xfId="3" applyFont="1" applyBorder="1"/>
    <xf numFmtId="0" fontId="11" fillId="0" borderId="1" xfId="3" applyFont="1" applyBorder="1"/>
    <xf numFmtId="0" fontId="11" fillId="0" borderId="9" xfId="3" applyFont="1" applyBorder="1"/>
    <xf numFmtId="0" fontId="11" fillId="0" borderId="0" xfId="3" applyFont="1"/>
    <xf numFmtId="0" fontId="13" fillId="0" borderId="0" xfId="4" applyFont="1" applyAlignment="1">
      <alignment horizontal="left" vertical="center"/>
    </xf>
    <xf numFmtId="0" fontId="13" fillId="0" borderId="4" xfId="4" applyFont="1" applyBorder="1" applyAlignment="1">
      <alignment horizontal="left" vertical="center"/>
    </xf>
    <xf numFmtId="49" fontId="13" fillId="0" borderId="4" xfId="4" applyNumberFormat="1" applyFont="1" applyBorder="1" applyAlignment="1">
      <alignment horizontal="left" vertical="center"/>
    </xf>
    <xf numFmtId="165" fontId="14" fillId="0" borderId="4" xfId="3" applyNumberFormat="1" applyFont="1" applyBorder="1"/>
    <xf numFmtId="165" fontId="14" fillId="0" borderId="0" xfId="3" applyNumberFormat="1" applyFont="1"/>
    <xf numFmtId="165" fontId="14" fillId="0" borderId="10" xfId="3" applyNumberFormat="1" applyFont="1" applyBorder="1"/>
    <xf numFmtId="0" fontId="13" fillId="0" borderId="5" xfId="4" applyFont="1" applyBorder="1" applyAlignment="1">
      <alignment horizontal="left" vertical="center"/>
    </xf>
    <xf numFmtId="49" fontId="13" fillId="0" borderId="5" xfId="4" applyNumberFormat="1" applyFont="1" applyBorder="1" applyAlignment="1">
      <alignment horizontal="left" vertical="center"/>
    </xf>
    <xf numFmtId="165" fontId="14" fillId="0" borderId="5" xfId="3" applyNumberFormat="1" applyFont="1" applyBorder="1"/>
    <xf numFmtId="165" fontId="14" fillId="0" borderId="6" xfId="3" applyNumberFormat="1" applyFont="1" applyBorder="1"/>
    <xf numFmtId="165" fontId="14" fillId="0" borderId="7" xfId="3" applyNumberFormat="1" applyFont="1" applyBorder="1"/>
    <xf numFmtId="0" fontId="13" fillId="0" borderId="6" xfId="4" applyFont="1" applyBorder="1" applyAlignment="1">
      <alignment horizontal="left" vertical="center"/>
    </xf>
    <xf numFmtId="165" fontId="14" fillId="0" borderId="5" xfId="0" applyNumberFormat="1" applyFont="1" applyBorder="1"/>
    <xf numFmtId="165" fontId="14" fillId="0" borderId="6" xfId="0" applyNumberFormat="1" applyFont="1" applyBorder="1"/>
    <xf numFmtId="165" fontId="14" fillId="0" borderId="7" xfId="0" applyNumberFormat="1" applyFont="1" applyBorder="1"/>
    <xf numFmtId="0" fontId="14" fillId="0" borderId="0" xfId="0" applyFont="1"/>
    <xf numFmtId="0" fontId="14" fillId="0" borderId="4" xfId="3" applyFont="1" applyBorder="1"/>
    <xf numFmtId="0" fontId="14" fillId="0" borderId="6" xfId="3" applyFont="1" applyBorder="1"/>
    <xf numFmtId="0" fontId="14" fillId="0" borderId="5" xfId="3" applyFont="1" applyBorder="1"/>
    <xf numFmtId="0" fontId="7" fillId="0" borderId="1" xfId="3" applyFont="1" applyFill="1" applyBorder="1"/>
    <xf numFmtId="2" fontId="6" fillId="0" borderId="0" xfId="3" applyNumberFormat="1" applyFont="1" applyFill="1"/>
    <xf numFmtId="2" fontId="6" fillId="0" borderId="6" xfId="3" applyNumberFormat="1" applyFont="1" applyFill="1" applyBorder="1"/>
    <xf numFmtId="0" fontId="6" fillId="0" borderId="0" xfId="0" applyFont="1" applyFill="1"/>
    <xf numFmtId="2" fontId="6" fillId="0" borderId="0" xfId="0" applyNumberFormat="1" applyFont="1" applyFill="1"/>
    <xf numFmtId="2" fontId="6" fillId="0" borderId="0" xfId="0" quotePrefix="1" applyNumberFormat="1" applyFont="1" applyFill="1" applyAlignment="1">
      <alignment horizontal="centerContinuous"/>
    </xf>
    <xf numFmtId="0" fontId="7" fillId="0" borderId="1" xfId="1" applyFont="1" applyBorder="1"/>
    <xf numFmtId="0" fontId="7" fillId="0" borderId="1" xfId="5" applyFont="1" applyBorder="1"/>
    <xf numFmtId="0" fontId="7" fillId="0" borderId="1" xfId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14" fontId="7" fillId="0" borderId="1" xfId="1" applyNumberFormat="1" applyFont="1" applyBorder="1" applyAlignment="1">
      <alignment horizontal="right"/>
    </xf>
    <xf numFmtId="0" fontId="4" fillId="0" borderId="3" xfId="1" applyFont="1" applyBorder="1" applyAlignment="1">
      <alignment horizontal="right"/>
    </xf>
    <xf numFmtId="0" fontId="13" fillId="0" borderId="3" xfId="5" applyFont="1" applyBorder="1" applyAlignment="1">
      <alignment horizontal="right"/>
    </xf>
    <xf numFmtId="166" fontId="4" fillId="0" borderId="1" xfId="1" applyNumberFormat="1" applyFont="1" applyBorder="1"/>
    <xf numFmtId="2" fontId="14" fillId="0" borderId="0" xfId="5" applyNumberFormat="1" applyFont="1" applyAlignment="1">
      <alignment vertical="center"/>
    </xf>
    <xf numFmtId="2" fontId="14" fillId="0" borderId="1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14" fontId="4" fillId="0" borderId="1" xfId="1" applyNumberFormat="1" applyFont="1" applyBorder="1" applyAlignment="1">
      <alignment horizontal="right"/>
    </xf>
    <xf numFmtId="0" fontId="4" fillId="0" borderId="0" xfId="1" applyFont="1" applyAlignment="1">
      <alignment horizontal="left"/>
    </xf>
    <xf numFmtId="0" fontId="4" fillId="0" borderId="2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10" fillId="0" borderId="0" xfId="0" applyFont="1" applyBorder="1"/>
    <xf numFmtId="0" fontId="10" fillId="0" borderId="1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/>
    </xf>
    <xf numFmtId="2" fontId="10" fillId="0" borderId="0" xfId="0" applyNumberFormat="1" applyFont="1"/>
    <xf numFmtId="165" fontId="10" fillId="0" borderId="0" xfId="0" applyNumberFormat="1" applyFont="1"/>
    <xf numFmtId="2" fontId="10" fillId="0" borderId="0" xfId="0" applyNumberFormat="1" applyFont="1" applyAlignment="1">
      <alignment horizontal="right"/>
    </xf>
    <xf numFmtId="0" fontId="16" fillId="0" borderId="0" xfId="2" applyFont="1" applyBorder="1" applyAlignment="1"/>
    <xf numFmtId="0" fontId="4" fillId="0" borderId="0" xfId="0" applyFont="1"/>
    <xf numFmtId="0" fontId="3" fillId="0" borderId="0" xfId="6" applyFont="1">
      <alignment vertical="center"/>
    </xf>
    <xf numFmtId="0" fontId="3" fillId="0" borderId="0" xfId="6" applyFont="1" applyAlignment="1">
      <alignment vertical="center" wrapText="1"/>
    </xf>
    <xf numFmtId="49" fontId="3" fillId="0" borderId="0" xfId="6" applyNumberFormat="1" applyFont="1">
      <alignment vertical="center"/>
    </xf>
    <xf numFmtId="165" fontId="3" fillId="0" borderId="6" xfId="6" applyNumberFormat="1" applyFont="1" applyBorder="1">
      <alignment vertical="center"/>
    </xf>
    <xf numFmtId="2" fontId="3" fillId="0" borderId="6" xfId="6" applyNumberFormat="1" applyFont="1" applyBorder="1">
      <alignment vertical="center"/>
    </xf>
    <xf numFmtId="2" fontId="3" fillId="0" borderId="5" xfId="6" applyNumberFormat="1" applyFont="1" applyBorder="1">
      <alignment vertical="center"/>
    </xf>
    <xf numFmtId="0" fontId="3" fillId="0" borderId="6" xfId="6" applyFont="1" applyBorder="1">
      <alignment vertical="center"/>
    </xf>
    <xf numFmtId="165" fontId="3" fillId="0" borderId="0" xfId="6" applyNumberFormat="1" applyFont="1">
      <alignment vertical="center"/>
    </xf>
    <xf numFmtId="2" fontId="3" fillId="0" borderId="0" xfId="6" applyNumberFormat="1" applyFont="1">
      <alignment vertical="center"/>
    </xf>
    <xf numFmtId="2" fontId="3" fillId="0" borderId="4" xfId="6" applyNumberFormat="1" applyFont="1" applyBorder="1">
      <alignment vertical="center"/>
    </xf>
    <xf numFmtId="0" fontId="3" fillId="0" borderId="4" xfId="6" applyFont="1" applyBorder="1">
      <alignment vertical="center"/>
    </xf>
    <xf numFmtId="164" fontId="3" fillId="0" borderId="0" xfId="6" applyNumberFormat="1" applyFont="1">
      <alignment vertical="center"/>
    </xf>
    <xf numFmtId="164" fontId="3" fillId="0" borderId="4" xfId="6" applyNumberFormat="1" applyFont="1" applyBorder="1">
      <alignment vertical="center"/>
    </xf>
    <xf numFmtId="0" fontId="4" fillId="0" borderId="0" xfId="6" applyFont="1">
      <alignment vertical="center"/>
    </xf>
    <xf numFmtId="0" fontId="4" fillId="0" borderId="4" xfId="6" applyFont="1" applyBorder="1">
      <alignment vertical="center"/>
    </xf>
    <xf numFmtId="0" fontId="4" fillId="0" borderId="3" xfId="6" applyFont="1" applyBorder="1">
      <alignment vertical="center"/>
    </xf>
    <xf numFmtId="0" fontId="4" fillId="0" borderId="2" xfId="6" applyFont="1" applyBorder="1">
      <alignment vertical="center"/>
    </xf>
    <xf numFmtId="0" fontId="4" fillId="0" borderId="1" xfId="6" applyFont="1" applyBorder="1" applyAlignment="1"/>
    <xf numFmtId="0" fontId="4" fillId="0" borderId="0" xfId="1" applyFont="1" applyBorder="1" applyAlignment="1">
      <alignment horizontal="right"/>
    </xf>
    <xf numFmtId="0" fontId="4" fillId="0" borderId="0" xfId="6" applyFont="1" applyBorder="1">
      <alignment vertical="center"/>
    </xf>
    <xf numFmtId="0" fontId="10" fillId="0" borderId="0" xfId="1" applyFont="1"/>
    <xf numFmtId="0" fontId="10" fillId="0" borderId="6" xfId="1" applyFont="1" applyBorder="1"/>
    <xf numFmtId="0" fontId="10" fillId="0" borderId="6" xfId="0" applyFont="1" applyBorder="1"/>
    <xf numFmtId="0" fontId="7" fillId="0" borderId="0" xfId="0" applyFont="1"/>
    <xf numFmtId="0" fontId="10" fillId="0" borderId="0" xfId="3" applyFont="1"/>
    <xf numFmtId="2" fontId="10" fillId="0" borderId="0" xfId="3" applyNumberFormat="1" applyFont="1"/>
    <xf numFmtId="0" fontId="7" fillId="0" borderId="1" xfId="0" applyFont="1" applyBorder="1"/>
    <xf numFmtId="0" fontId="6" fillId="0" borderId="3" xfId="3" applyFont="1" applyBorder="1"/>
    <xf numFmtId="0" fontId="10" fillId="0" borderId="4" xfId="3" applyFont="1" applyBorder="1"/>
    <xf numFmtId="0" fontId="10" fillId="0" borderId="4" xfId="1" applyFont="1" applyBorder="1"/>
    <xf numFmtId="2" fontId="10" fillId="0" borderId="4" xfId="3" applyNumberFormat="1" applyFont="1" applyBorder="1"/>
    <xf numFmtId="0" fontId="10" fillId="0" borderId="4" xfId="0" applyFont="1" applyBorder="1"/>
    <xf numFmtId="0" fontId="6" fillId="0" borderId="9" xfId="3" applyFont="1" applyBorder="1"/>
    <xf numFmtId="0" fontId="7" fillId="0" borderId="11" xfId="3" applyFont="1" applyBorder="1"/>
    <xf numFmtId="0" fontId="10" fillId="0" borderId="10" xfId="3" applyFont="1" applyBorder="1"/>
    <xf numFmtId="0" fontId="10" fillId="0" borderId="10" xfId="1" applyFont="1" applyBorder="1"/>
    <xf numFmtId="2" fontId="10" fillId="0" borderId="10" xfId="3" applyNumberFormat="1" applyFont="1" applyBorder="1"/>
    <xf numFmtId="0" fontId="10" fillId="0" borderId="10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8" xfId="3" applyFont="1" applyBorder="1"/>
    <xf numFmtId="0" fontId="6" fillId="0" borderId="11" xfId="3" applyFont="1" applyBorder="1"/>
    <xf numFmtId="0" fontId="10" fillId="0" borderId="5" xfId="1" applyFont="1" applyBorder="1"/>
    <xf numFmtId="0" fontId="10" fillId="0" borderId="7" xfId="1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7" xfId="3" applyFont="1" applyBorder="1"/>
    <xf numFmtId="0" fontId="10" fillId="0" borderId="5" xfId="0" applyFont="1" applyBorder="1"/>
    <xf numFmtId="0" fontId="10" fillId="0" borderId="7" xfId="0" applyFont="1" applyBorder="1"/>
    <xf numFmtId="2" fontId="6" fillId="0" borderId="0" xfId="3" applyNumberFormat="1" applyFont="1" applyBorder="1"/>
    <xf numFmtId="2" fontId="9" fillId="0" borderId="0" xfId="0" applyNumberFormat="1" applyFont="1" applyBorder="1" applyAlignment="1">
      <alignment horizontal="left" vertical="center"/>
    </xf>
    <xf numFmtId="2" fontId="6" fillId="0" borderId="10" xfId="3" applyNumberFormat="1" applyFont="1" applyBorder="1"/>
    <xf numFmtId="2" fontId="6" fillId="0" borderId="0" xfId="0" applyNumberFormat="1" applyFont="1" applyBorder="1"/>
    <xf numFmtId="0" fontId="6" fillId="0" borderId="12" xfId="0" applyFont="1" applyBorder="1"/>
    <xf numFmtId="0" fontId="6" fillId="0" borderId="1" xfId="3" applyFont="1" applyFill="1" applyBorder="1"/>
    <xf numFmtId="0" fontId="10" fillId="0" borderId="0" xfId="1" applyFont="1" applyFill="1"/>
    <xf numFmtId="0" fontId="10" fillId="0" borderId="6" xfId="1" applyFont="1" applyFill="1" applyBorder="1"/>
    <xf numFmtId="0" fontId="10" fillId="0" borderId="0" xfId="0" applyFont="1" applyFill="1"/>
    <xf numFmtId="0" fontId="10" fillId="0" borderId="6" xfId="0" applyFont="1" applyFill="1" applyBorder="1"/>
    <xf numFmtId="2" fontId="6" fillId="0" borderId="0" xfId="3" applyNumberFormat="1" applyFont="1" applyFill="1" applyBorder="1"/>
    <xf numFmtId="2" fontId="6" fillId="0" borderId="0" xfId="0" applyNumberFormat="1" applyFont="1" applyFill="1" applyBorder="1"/>
    <xf numFmtId="2" fontId="6" fillId="0" borderId="1" xfId="3" applyNumberFormat="1" applyFont="1" applyFill="1" applyBorder="1"/>
    <xf numFmtId="0" fontId="14" fillId="0" borderId="0" xfId="4" applyFont="1"/>
    <xf numFmtId="0" fontId="17" fillId="0" borderId="1" xfId="3" applyFont="1" applyBorder="1"/>
    <xf numFmtId="0" fontId="17" fillId="0" borderId="0" xfId="3" applyFont="1"/>
    <xf numFmtId="0" fontId="18" fillId="0" borderId="0" xfId="1" applyFont="1"/>
    <xf numFmtId="0" fontId="13" fillId="0" borderId="1" xfId="3" applyFont="1" applyBorder="1"/>
    <xf numFmtId="0" fontId="4" fillId="0" borderId="1" xfId="0" applyFont="1" applyBorder="1"/>
    <xf numFmtId="0" fontId="14" fillId="0" borderId="3" xfId="3" applyFont="1" applyBorder="1"/>
    <xf numFmtId="0" fontId="13" fillId="0" borderId="2" xfId="3" applyFont="1" applyBorder="1"/>
    <xf numFmtId="0" fontId="14" fillId="0" borderId="4" xfId="4" applyFont="1" applyBorder="1"/>
    <xf numFmtId="0" fontId="18" fillId="0" borderId="4" xfId="1" applyFont="1" applyBorder="1"/>
    <xf numFmtId="0" fontId="14" fillId="0" borderId="4" xfId="0" applyFont="1" applyBorder="1"/>
    <xf numFmtId="0" fontId="14" fillId="0" borderId="5" xfId="4" applyFont="1" applyBorder="1"/>
    <xf numFmtId="0" fontId="14" fillId="0" borderId="6" xfId="4" applyFont="1" applyBorder="1"/>
    <xf numFmtId="0" fontId="18" fillId="0" borderId="5" xfId="1" applyFont="1" applyBorder="1"/>
    <xf numFmtId="0" fontId="18" fillId="0" borderId="6" xfId="1" applyFont="1" applyBorder="1"/>
    <xf numFmtId="0" fontId="14" fillId="0" borderId="5" xfId="0" applyFont="1" applyBorder="1"/>
    <xf numFmtId="0" fontId="14" fillId="0" borderId="6" xfId="0" applyFont="1" applyBorder="1"/>
    <xf numFmtId="0" fontId="14" fillId="0" borderId="9" xfId="3" applyFont="1" applyBorder="1"/>
    <xf numFmtId="0" fontId="17" fillId="0" borderId="11" xfId="3" applyFont="1" applyBorder="1"/>
    <xf numFmtId="0" fontId="14" fillId="0" borderId="10" xfId="4" applyFont="1" applyBorder="1"/>
    <xf numFmtId="0" fontId="14" fillId="0" borderId="7" xfId="4" applyFont="1" applyBorder="1"/>
    <xf numFmtId="0" fontId="18" fillId="0" borderId="10" xfId="1" applyFont="1" applyBorder="1"/>
    <xf numFmtId="0" fontId="18" fillId="0" borderId="7" xfId="1" applyFont="1" applyBorder="1"/>
    <xf numFmtId="0" fontId="14" fillId="0" borderId="10" xfId="3" applyFont="1" applyBorder="1"/>
    <xf numFmtId="0" fontId="14" fillId="0" borderId="10" xfId="0" applyFont="1" applyBorder="1"/>
    <xf numFmtId="0" fontId="14" fillId="0" borderId="7" xfId="0" applyFont="1" applyBorder="1"/>
    <xf numFmtId="0" fontId="14" fillId="0" borderId="13" xfId="3" applyFont="1" applyBorder="1"/>
    <xf numFmtId="0" fontId="19" fillId="0" borderId="0" xfId="0" applyFont="1"/>
    <xf numFmtId="0" fontId="10" fillId="0" borderId="0" xfId="0" applyFont="1" applyBorder="1" applyAlignment="1">
      <alignment horizontal="left" vertical="center"/>
    </xf>
    <xf numFmtId="2" fontId="10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/>
    <xf numFmtId="165" fontId="10" fillId="0" borderId="0" xfId="0" applyNumberFormat="1" applyFont="1" applyBorder="1"/>
    <xf numFmtId="0" fontId="10" fillId="0" borderId="14" xfId="0" applyFont="1" applyBorder="1"/>
    <xf numFmtId="0" fontId="10" fillId="0" borderId="14" xfId="0" applyFont="1" applyBorder="1" applyAlignment="1">
      <alignment horizontal="left" vertical="center"/>
    </xf>
    <xf numFmtId="2" fontId="10" fillId="0" borderId="14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2" fontId="10" fillId="0" borderId="14" xfId="0" applyNumberFormat="1" applyFont="1" applyBorder="1"/>
    <xf numFmtId="165" fontId="10" fillId="0" borderId="14" xfId="0" applyNumberFormat="1" applyFont="1" applyBorder="1"/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/>
    </xf>
    <xf numFmtId="0" fontId="6" fillId="0" borderId="0" xfId="0" applyFont="1" applyFill="1" applyBorder="1"/>
    <xf numFmtId="0" fontId="7" fillId="0" borderId="0" xfId="3" applyFont="1" applyBorder="1"/>
    <xf numFmtId="2" fontId="19" fillId="0" borderId="0" xfId="0" applyNumberFormat="1" applyFont="1"/>
  </cellXfs>
  <cellStyles count="7">
    <cellStyle name="Normal" xfId="0" builtinId="0"/>
    <cellStyle name="Normal 2" xfId="2" xr:uid="{0C63F00F-8789-4F60-8612-E3CF52CC6BC1}"/>
    <cellStyle name="Normal 2 2" xfId="4" xr:uid="{31BF9F84-D901-4F44-8C44-D760CC9B4541}"/>
    <cellStyle name="Normal 2 2 2" xfId="6" xr:uid="{5D202B55-966F-4C5E-84F9-EFE9CC3F66AB}"/>
    <cellStyle name="Normal 2 3" xfId="3" xr:uid="{DE6BA517-1548-40D6-94F1-7C1C7485B0B8}"/>
    <cellStyle name="Normal 3" xfId="1" xr:uid="{97A0D4E2-D140-4B3D-A022-B9A543BC46AE}"/>
    <cellStyle name="Normal 4" xfId="5" xr:uid="{33BB5936-4DD8-4DAE-962C-98B918D022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54C5-FDC7-4642-A5AE-3302E1278788}">
  <sheetPr>
    <pageSetUpPr autoPageBreaks="0"/>
  </sheetPr>
  <dimension ref="A1:BL5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23" sqref="E23"/>
    </sheetView>
  </sheetViews>
  <sheetFormatPr defaultRowHeight="15"/>
  <cols>
    <col min="1" max="1" width="10.85546875" style="115" customWidth="1"/>
    <col min="2" max="2" width="17.140625" style="115" customWidth="1"/>
    <col min="3" max="3" width="20.28515625" style="115" customWidth="1"/>
    <col min="4" max="4" width="21.5703125" style="115" customWidth="1"/>
    <col min="5" max="6" width="9.5703125" style="115" bestFit="1" customWidth="1"/>
    <col min="7" max="11" width="9.28515625" style="115" bestFit="1" customWidth="1"/>
    <col min="12" max="13" width="9.5703125" style="115" bestFit="1" customWidth="1"/>
    <col min="14" max="15" width="9.28515625" style="115" bestFit="1" customWidth="1"/>
    <col min="16" max="17" width="9.5703125" style="115" bestFit="1" customWidth="1"/>
    <col min="18" max="19" width="10.7109375" style="115" bestFit="1" customWidth="1"/>
    <col min="20" max="20" width="9.5703125" style="115" bestFit="1" customWidth="1"/>
    <col min="21" max="21" width="11.85546875" style="115" bestFit="1" customWidth="1"/>
    <col min="22" max="22" width="10.7109375" style="115" bestFit="1" customWidth="1"/>
    <col min="23" max="23" width="9.5703125" style="115" bestFit="1" customWidth="1"/>
    <col min="24" max="24" width="10.7109375" style="115" bestFit="1" customWidth="1"/>
    <col min="25" max="25" width="9.28515625" style="115" bestFit="1" customWidth="1"/>
    <col min="26" max="26" width="10.7109375" style="115" bestFit="1" customWidth="1"/>
    <col min="27" max="27" width="9.28515625" style="115" bestFit="1" customWidth="1"/>
    <col min="28" max="28" width="10.7109375" style="115" bestFit="1" customWidth="1"/>
    <col min="29" max="29" width="9.5703125" style="115" bestFit="1" customWidth="1"/>
    <col min="30" max="30" width="11.85546875" style="115" bestFit="1" customWidth="1"/>
    <col min="31" max="32" width="10.7109375" style="115" bestFit="1" customWidth="1"/>
    <col min="33" max="35" width="9.5703125" style="115" bestFit="1" customWidth="1"/>
    <col min="36" max="37" width="9.28515625" style="115" bestFit="1" customWidth="1"/>
    <col min="38" max="38" width="9.5703125" style="115" bestFit="1" customWidth="1"/>
    <col min="39" max="39" width="11.85546875" style="115" bestFit="1" customWidth="1"/>
    <col min="40" max="42" width="9.5703125" style="115" bestFit="1" customWidth="1"/>
    <col min="43" max="43" width="9.28515625" style="115" bestFit="1" customWidth="1"/>
    <col min="44" max="44" width="10.7109375" style="115" bestFit="1" customWidth="1"/>
    <col min="45" max="50" width="9.5703125" style="115" bestFit="1" customWidth="1"/>
    <col min="51" max="51" width="9.28515625" style="115" bestFit="1" customWidth="1"/>
    <col min="52" max="52" width="9.5703125" style="115" bestFit="1" customWidth="1"/>
    <col min="53" max="62" width="9.28515625" style="115" bestFit="1" customWidth="1"/>
    <col min="63" max="63" width="10.85546875" style="115" customWidth="1"/>
    <col min="64" max="64" width="8.5703125" style="115" customWidth="1"/>
    <col min="65" max="16384" width="9.140625" style="115"/>
  </cols>
  <sheetData>
    <row r="1" spans="1:64" s="113" customFormat="1" ht="24" customHeight="1">
      <c r="B1" s="122" t="s">
        <v>770</v>
      </c>
    </row>
    <row r="2" spans="1:64" ht="15.75" thickBo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</row>
    <row r="3" spans="1:64" ht="22.5" customHeight="1">
      <c r="A3" s="115" t="s">
        <v>0</v>
      </c>
      <c r="B3" s="115" t="s">
        <v>1</v>
      </c>
      <c r="C3" s="115" t="s">
        <v>2</v>
      </c>
      <c r="D3" s="115" t="s">
        <v>3</v>
      </c>
      <c r="E3" s="115" t="s">
        <v>4</v>
      </c>
      <c r="F3" s="115" t="s">
        <v>5</v>
      </c>
      <c r="G3" s="115" t="s">
        <v>6</v>
      </c>
      <c r="H3" s="115" t="s">
        <v>7</v>
      </c>
      <c r="I3" s="115" t="s">
        <v>8</v>
      </c>
      <c r="J3" s="115" t="s">
        <v>9</v>
      </c>
      <c r="K3" s="115" t="s">
        <v>10</v>
      </c>
      <c r="L3" s="115" t="s">
        <v>11</v>
      </c>
      <c r="M3" s="115" t="s">
        <v>12</v>
      </c>
      <c r="N3" s="115" t="s">
        <v>13</v>
      </c>
      <c r="O3" s="115" t="s">
        <v>14</v>
      </c>
      <c r="P3" s="115" t="s">
        <v>15</v>
      </c>
      <c r="Q3" s="115" t="s">
        <v>16</v>
      </c>
      <c r="R3" s="115" t="s">
        <v>17</v>
      </c>
      <c r="S3" s="115" t="s">
        <v>18</v>
      </c>
      <c r="T3" s="115" t="s">
        <v>19</v>
      </c>
      <c r="U3" s="115" t="s">
        <v>20</v>
      </c>
      <c r="V3" s="115" t="s">
        <v>21</v>
      </c>
      <c r="W3" s="115" t="s">
        <v>22</v>
      </c>
      <c r="X3" s="115" t="s">
        <v>23</v>
      </c>
      <c r="Y3" s="115" t="s">
        <v>24</v>
      </c>
      <c r="Z3" s="115" t="s">
        <v>25</v>
      </c>
      <c r="AA3" s="115" t="s">
        <v>26</v>
      </c>
      <c r="AB3" s="115" t="s">
        <v>27</v>
      </c>
      <c r="AC3" s="115" t="s">
        <v>28</v>
      </c>
      <c r="AD3" s="115" t="s">
        <v>29</v>
      </c>
      <c r="AE3" s="115" t="s">
        <v>30</v>
      </c>
      <c r="AF3" s="115" t="s">
        <v>31</v>
      </c>
      <c r="AG3" s="115" t="s">
        <v>32</v>
      </c>
      <c r="AH3" s="115" t="s">
        <v>33</v>
      </c>
      <c r="AI3" s="115" t="s">
        <v>34</v>
      </c>
      <c r="AJ3" s="115" t="s">
        <v>35</v>
      </c>
      <c r="AK3" s="115" t="s">
        <v>36</v>
      </c>
      <c r="AL3" s="115" t="s">
        <v>37</v>
      </c>
      <c r="AM3" s="115" t="s">
        <v>38</v>
      </c>
      <c r="AN3" s="115" t="s">
        <v>39</v>
      </c>
      <c r="AO3" s="115" t="s">
        <v>40</v>
      </c>
      <c r="AP3" s="115" t="s">
        <v>41</v>
      </c>
      <c r="AQ3" s="115" t="s">
        <v>42</v>
      </c>
      <c r="AR3" s="115" t="s">
        <v>43</v>
      </c>
      <c r="AS3" s="115" t="s">
        <v>44</v>
      </c>
      <c r="AT3" s="115" t="s">
        <v>45</v>
      </c>
      <c r="AU3" s="115" t="s">
        <v>46</v>
      </c>
      <c r="AV3" s="115" t="s">
        <v>47</v>
      </c>
      <c r="AW3" s="115" t="s">
        <v>48</v>
      </c>
      <c r="AX3" s="115" t="s">
        <v>49</v>
      </c>
      <c r="AY3" s="115" t="s">
        <v>50</v>
      </c>
      <c r="AZ3" s="115" t="s">
        <v>51</v>
      </c>
      <c r="BA3" s="115" t="s">
        <v>52</v>
      </c>
      <c r="BB3" s="115" t="s">
        <v>53</v>
      </c>
      <c r="BC3" s="115" t="s">
        <v>54</v>
      </c>
      <c r="BD3" s="115" t="s">
        <v>55</v>
      </c>
      <c r="BE3" s="115" t="s">
        <v>56</v>
      </c>
      <c r="BF3" s="115" t="s">
        <v>57</v>
      </c>
      <c r="BG3" s="115" t="s">
        <v>58</v>
      </c>
      <c r="BH3" s="115" t="s">
        <v>59</v>
      </c>
      <c r="BI3" s="115" t="s">
        <v>60</v>
      </c>
      <c r="BJ3" s="115" t="s">
        <v>61</v>
      </c>
      <c r="BK3" s="115" t="s">
        <v>62</v>
      </c>
      <c r="BL3" s="115" t="s">
        <v>63</v>
      </c>
    </row>
    <row r="4" spans="1:64" ht="15.75" thickBot="1">
      <c r="A4" s="114"/>
      <c r="B4" s="114"/>
      <c r="C4" s="114"/>
      <c r="D4" s="114"/>
      <c r="E4" s="114" t="s">
        <v>64</v>
      </c>
      <c r="F4" s="114" t="s">
        <v>64</v>
      </c>
      <c r="G4" s="114" t="s">
        <v>64</v>
      </c>
      <c r="H4" s="114" t="s">
        <v>64</v>
      </c>
      <c r="I4" s="114" t="s">
        <v>64</v>
      </c>
      <c r="J4" s="114" t="s">
        <v>64</v>
      </c>
      <c r="K4" s="114" t="s">
        <v>64</v>
      </c>
      <c r="L4" s="114" t="s">
        <v>64</v>
      </c>
      <c r="M4" s="114" t="s">
        <v>64</v>
      </c>
      <c r="N4" s="114" t="s">
        <v>64</v>
      </c>
      <c r="O4" s="114" t="s">
        <v>64</v>
      </c>
      <c r="P4" s="114" t="s">
        <v>64</v>
      </c>
      <c r="Q4" s="114" t="s">
        <v>65</v>
      </c>
      <c r="R4" s="114" t="s">
        <v>65</v>
      </c>
      <c r="S4" s="114" t="s">
        <v>65</v>
      </c>
      <c r="T4" s="114" t="s">
        <v>65</v>
      </c>
      <c r="U4" s="114" t="s">
        <v>65</v>
      </c>
      <c r="V4" s="114" t="s">
        <v>65</v>
      </c>
      <c r="W4" s="114" t="s">
        <v>65</v>
      </c>
      <c r="X4" s="114" t="s">
        <v>65</v>
      </c>
      <c r="Y4" s="114" t="s">
        <v>65</v>
      </c>
      <c r="Z4" s="114" t="s">
        <v>65</v>
      </c>
      <c r="AA4" s="114" t="s">
        <v>65</v>
      </c>
      <c r="AB4" s="114" t="s">
        <v>65</v>
      </c>
      <c r="AC4" s="114" t="s">
        <v>65</v>
      </c>
      <c r="AD4" s="114" t="s">
        <v>65</v>
      </c>
      <c r="AE4" s="114" t="s">
        <v>65</v>
      </c>
      <c r="AF4" s="114" t="s">
        <v>65</v>
      </c>
      <c r="AG4" s="114" t="s">
        <v>65</v>
      </c>
      <c r="AH4" s="114" t="s">
        <v>65</v>
      </c>
      <c r="AI4" s="114" t="s">
        <v>65</v>
      </c>
      <c r="AJ4" s="114" t="s">
        <v>65</v>
      </c>
      <c r="AK4" s="114" t="s">
        <v>65</v>
      </c>
      <c r="AL4" s="114" t="s">
        <v>65</v>
      </c>
      <c r="AM4" s="114" t="s">
        <v>65</v>
      </c>
      <c r="AN4" s="114" t="s">
        <v>65</v>
      </c>
      <c r="AO4" s="114" t="s">
        <v>65</v>
      </c>
      <c r="AP4" s="114" t="s">
        <v>65</v>
      </c>
      <c r="AQ4" s="114" t="s">
        <v>65</v>
      </c>
      <c r="AR4" s="114" t="s">
        <v>65</v>
      </c>
      <c r="AS4" s="114" t="s">
        <v>65</v>
      </c>
      <c r="AT4" s="114" t="s">
        <v>65</v>
      </c>
      <c r="AU4" s="114" t="s">
        <v>65</v>
      </c>
      <c r="AV4" s="114" t="s">
        <v>65</v>
      </c>
      <c r="AW4" s="114" t="s">
        <v>65</v>
      </c>
      <c r="AX4" s="114" t="s">
        <v>65</v>
      </c>
      <c r="AY4" s="114" t="s">
        <v>65</v>
      </c>
      <c r="AZ4" s="114" t="s">
        <v>65</v>
      </c>
      <c r="BA4" s="114" t="s">
        <v>65</v>
      </c>
      <c r="BB4" s="114" t="s">
        <v>65</v>
      </c>
      <c r="BC4" s="114" t="s">
        <v>65</v>
      </c>
      <c r="BD4" s="114" t="s">
        <v>65</v>
      </c>
      <c r="BE4" s="114" t="s">
        <v>65</v>
      </c>
      <c r="BF4" s="114" t="s">
        <v>65</v>
      </c>
      <c r="BG4" s="114" t="s">
        <v>65</v>
      </c>
      <c r="BH4" s="114" t="s">
        <v>65</v>
      </c>
      <c r="BI4" s="114" t="s">
        <v>65</v>
      </c>
      <c r="BJ4" s="114" t="s">
        <v>65</v>
      </c>
      <c r="BK4" s="114" t="s">
        <v>65</v>
      </c>
      <c r="BL4" s="114"/>
    </row>
    <row r="5" spans="1:64">
      <c r="A5" s="115" t="s">
        <v>66</v>
      </c>
      <c r="C5" s="116" t="s">
        <v>67</v>
      </c>
      <c r="D5" s="116" t="s">
        <v>68</v>
      </c>
      <c r="E5" s="117">
        <v>73.241299999999995</v>
      </c>
      <c r="F5" s="117">
        <v>14.750999999999999</v>
      </c>
      <c r="G5" s="117">
        <v>2.5499999999999998E-2</v>
      </c>
      <c r="H5" s="117">
        <v>0.15429999999999999</v>
      </c>
      <c r="I5" s="117">
        <v>6.0999999999999999E-2</v>
      </c>
      <c r="J5" s="117">
        <v>3.5000000000000001E-3</v>
      </c>
      <c r="K5" s="117">
        <v>0.36320000000000002</v>
      </c>
      <c r="L5" s="117">
        <v>2.6288</v>
      </c>
      <c r="M5" s="117">
        <v>7.4553000000000003</v>
      </c>
      <c r="N5" s="117">
        <v>0.1353</v>
      </c>
      <c r="O5" s="117">
        <v>0.51231527093616669</v>
      </c>
      <c r="P5" s="117">
        <f>SUM(E5:O5)</f>
        <v>99.33151527093618</v>
      </c>
      <c r="Q5" s="118" t="s">
        <v>766</v>
      </c>
      <c r="R5" s="118">
        <v>4.0095862513426423</v>
      </c>
      <c r="S5" s="118">
        <v>0</v>
      </c>
      <c r="T5" s="118">
        <v>9.2707196562835659E-2</v>
      </c>
      <c r="U5" s="118">
        <v>112.73827196562836</v>
      </c>
      <c r="V5" s="118">
        <v>4.2497821697099889</v>
      </c>
      <c r="W5" s="118">
        <v>0</v>
      </c>
      <c r="X5" s="118">
        <v>21.189915359828142</v>
      </c>
      <c r="Y5" s="118">
        <v>0.4445731471535983</v>
      </c>
      <c r="Z5" s="118">
        <v>0.74797851772287871</v>
      </c>
      <c r="AA5" s="118">
        <v>1.1167003222341569</v>
      </c>
      <c r="AB5" s="118">
        <v>6.5316433941997862E-2</v>
      </c>
      <c r="AC5" s="118">
        <v>3.984302470461869</v>
      </c>
      <c r="AD5" s="118">
        <v>289.0968575725027</v>
      </c>
      <c r="AE5" s="118">
        <v>36.492923737916222</v>
      </c>
      <c r="AF5" s="118">
        <v>20.854905263157896</v>
      </c>
      <c r="AG5" s="118">
        <v>3.3795987110633732</v>
      </c>
      <c r="AH5" s="118">
        <v>4.6353598281417829E-2</v>
      </c>
      <c r="AI5" s="118">
        <v>6.0596794844253488</v>
      </c>
      <c r="AJ5" s="118">
        <v>0</v>
      </c>
      <c r="AK5" s="118">
        <v>0</v>
      </c>
      <c r="AL5" s="118">
        <v>57.451071106337267</v>
      </c>
      <c r="AM5" s="118">
        <v>1069.4196519871107</v>
      </c>
      <c r="AN5" s="118">
        <v>1.0134582169709989</v>
      </c>
      <c r="AO5" s="118">
        <v>2.0564141783029002</v>
      </c>
      <c r="AP5" s="118">
        <v>8.7376532760472614</v>
      </c>
      <c r="AQ5" s="118">
        <v>1.5212408163265307</v>
      </c>
      <c r="AR5" s="118">
        <v>68.490722031364129</v>
      </c>
      <c r="AS5" s="118">
        <v>0</v>
      </c>
      <c r="AT5" s="118">
        <v>1.0113512352309346</v>
      </c>
      <c r="AU5" s="118">
        <v>9.3929245972073048</v>
      </c>
      <c r="AV5" s="118">
        <v>4.5932201933404944</v>
      </c>
      <c r="AW5" s="118">
        <v>2.2355076262083782</v>
      </c>
      <c r="AX5" s="118">
        <v>4.4731222341568211</v>
      </c>
      <c r="AY5" s="118">
        <v>0.46564296455424281</v>
      </c>
      <c r="AZ5" s="118">
        <v>1.6055200859291086</v>
      </c>
      <c r="BA5" s="118">
        <v>0.40032653061224494</v>
      </c>
      <c r="BB5" s="118">
        <v>0.28865649838882923</v>
      </c>
      <c r="BC5" s="118">
        <v>0.51199656283566064</v>
      </c>
      <c r="BD5" s="118">
        <v>0.11377701396348014</v>
      </c>
      <c r="BE5" s="118">
        <v>0.73533662728249194</v>
      </c>
      <c r="BF5" s="118">
        <v>0.16645155746509133</v>
      </c>
      <c r="BG5" s="118">
        <v>0.58995488721804512</v>
      </c>
      <c r="BH5" s="118">
        <v>0.1032421052631579</v>
      </c>
      <c r="BI5" s="118">
        <v>0.81118796992481212</v>
      </c>
      <c r="BJ5" s="118">
        <v>0.10113512352309346</v>
      </c>
      <c r="BK5" s="119">
        <f t="shared" ref="BK5:BK10" si="0">SUM(AV5:BJ5)</f>
        <v>17.19507798066595</v>
      </c>
      <c r="BL5" s="120">
        <f>F5/(K5+L5+M5)</f>
        <v>1.4119437558029346</v>
      </c>
    </row>
    <row r="6" spans="1:64">
      <c r="A6" s="115" t="s">
        <v>70</v>
      </c>
      <c r="C6" s="116" t="s">
        <v>67</v>
      </c>
      <c r="D6" s="116" t="s">
        <v>71</v>
      </c>
      <c r="E6" s="117">
        <v>73.262699999999995</v>
      </c>
      <c r="F6" s="117">
        <v>17.203099999999999</v>
      </c>
      <c r="G6" s="117">
        <v>0.16850000000000001</v>
      </c>
      <c r="H6" s="117">
        <v>1.2715000000000001</v>
      </c>
      <c r="I6" s="117">
        <v>0.40229999999999999</v>
      </c>
      <c r="J6" s="117">
        <v>1.01E-2</v>
      </c>
      <c r="K6" s="117">
        <v>0.15240000000000001</v>
      </c>
      <c r="L6" s="117">
        <v>0.37109999999999999</v>
      </c>
      <c r="M6" s="117">
        <v>4.766</v>
      </c>
      <c r="N6" s="117">
        <v>0.03</v>
      </c>
      <c r="O6" s="117">
        <v>2.2781065088756858</v>
      </c>
      <c r="P6" s="117">
        <f>SUM(E6:O6)</f>
        <v>99.915806508875676</v>
      </c>
      <c r="Q6" s="118">
        <v>0.68368292158968857</v>
      </c>
      <c r="R6" s="118">
        <v>5.6393091299677769</v>
      </c>
      <c r="S6" s="118">
        <v>0</v>
      </c>
      <c r="T6" s="118">
        <v>0.99112524167561777</v>
      </c>
      <c r="U6" s="118">
        <v>892.65340150375937</v>
      </c>
      <c r="V6" s="118">
        <v>20.093398066595064</v>
      </c>
      <c r="W6" s="118">
        <v>0</v>
      </c>
      <c r="X6" s="118">
        <v>59.291218904403877</v>
      </c>
      <c r="Y6" s="118">
        <v>2.2810930182599356</v>
      </c>
      <c r="Z6" s="118">
        <v>2.887377873254565</v>
      </c>
      <c r="AA6" s="118">
        <v>7.9204021482277129</v>
      </c>
      <c r="AB6" s="118">
        <v>24.537337056928038</v>
      </c>
      <c r="AC6" s="118">
        <v>11.693557894736843</v>
      </c>
      <c r="AD6" s="118">
        <v>226.51834156820624</v>
      </c>
      <c r="AE6" s="118">
        <v>12.106347583243826</v>
      </c>
      <c r="AF6" s="118">
        <v>141.31811987110635</v>
      </c>
      <c r="AG6" s="118">
        <v>11.373215896885071</v>
      </c>
      <c r="AH6" s="118">
        <v>9.6747583243823848E-2</v>
      </c>
      <c r="AI6" s="118">
        <v>4.6890328678839959</v>
      </c>
      <c r="AJ6" s="118">
        <v>0</v>
      </c>
      <c r="AK6" s="118">
        <v>0</v>
      </c>
      <c r="AL6" s="118">
        <v>3.7323067669172936</v>
      </c>
      <c r="AM6" s="118">
        <v>224.00505435016115</v>
      </c>
      <c r="AN6" s="118">
        <v>5.7231570354457579</v>
      </c>
      <c r="AO6" s="118">
        <v>8.1031475832438247</v>
      </c>
      <c r="AP6" s="118">
        <v>5.7145572502685287</v>
      </c>
      <c r="AQ6" s="118">
        <v>0.90297744360902255</v>
      </c>
      <c r="AR6" s="118">
        <v>17.358591132116004</v>
      </c>
      <c r="AS6" s="118">
        <v>0</v>
      </c>
      <c r="AT6" s="118">
        <v>17.924102255639099</v>
      </c>
      <c r="AU6" s="118">
        <v>10.19289538131042</v>
      </c>
      <c r="AV6" s="118">
        <v>25.459664017185826</v>
      </c>
      <c r="AW6" s="118">
        <v>26.130447261009667</v>
      </c>
      <c r="AX6" s="118">
        <v>55.634160257787329</v>
      </c>
      <c r="AY6" s="118">
        <v>6.1810955961331908</v>
      </c>
      <c r="AZ6" s="118">
        <v>22.447589258861441</v>
      </c>
      <c r="BA6" s="118">
        <v>5.2867179377013969</v>
      </c>
      <c r="BB6" s="118">
        <v>0.65143372717508063</v>
      </c>
      <c r="BC6" s="118">
        <v>5.9790006444683153</v>
      </c>
      <c r="BD6" s="118">
        <v>1.0405740064446831</v>
      </c>
      <c r="BE6" s="118">
        <v>5.3641160042964566</v>
      </c>
      <c r="BF6" s="118">
        <v>1.057773576799141</v>
      </c>
      <c r="BG6" s="118">
        <v>2.9045774436090226</v>
      </c>
      <c r="BH6" s="118">
        <v>0.39774006444683141</v>
      </c>
      <c r="BI6" s="118">
        <v>2.5046874328678839</v>
      </c>
      <c r="BJ6" s="118">
        <v>0.2751931256713212</v>
      </c>
      <c r="BK6" s="119">
        <f t="shared" si="0"/>
        <v>161.31477035445755</v>
      </c>
      <c r="BL6" s="120">
        <f>F6/(K6+L6+M6)</f>
        <v>3.2523111825314297</v>
      </c>
    </row>
    <row r="7" spans="1:64">
      <c r="A7" s="115" t="s">
        <v>72</v>
      </c>
      <c r="C7" s="116" t="s">
        <v>67</v>
      </c>
      <c r="D7" s="116" t="s">
        <v>71</v>
      </c>
      <c r="E7" s="117">
        <v>72.363299999999995</v>
      </c>
      <c r="F7" s="117">
        <v>16.628</v>
      </c>
      <c r="G7" s="117">
        <v>5.1299999999999998E-2</v>
      </c>
      <c r="H7" s="117">
        <v>0.15579999999999999</v>
      </c>
      <c r="I7" s="117">
        <v>9.7500000000000003E-2</v>
      </c>
      <c r="J7" s="117">
        <v>4.7999999999999996E-3</v>
      </c>
      <c r="K7" s="117">
        <v>2.2136</v>
      </c>
      <c r="L7" s="117">
        <v>6.5233999999999996</v>
      </c>
      <c r="M7" s="117">
        <v>0.54290000000000005</v>
      </c>
      <c r="N7" s="117">
        <v>8.8999999999999996E-2</v>
      </c>
      <c r="O7" s="117">
        <v>0.47151277013747261</v>
      </c>
      <c r="P7" s="117">
        <f>SUM(E7:O7)</f>
        <v>99.141112770137454</v>
      </c>
      <c r="Q7" s="118">
        <v>2.2036315789473684</v>
      </c>
      <c r="R7" s="118">
        <v>11.256902255639099</v>
      </c>
      <c r="S7" s="118">
        <v>0</v>
      </c>
      <c r="T7" s="118">
        <v>0.68876691729323314</v>
      </c>
      <c r="U7" s="118">
        <v>56.322541353383464</v>
      </c>
      <c r="V7" s="118">
        <v>7.0925637233579835</v>
      </c>
      <c r="W7" s="118">
        <v>0</v>
      </c>
      <c r="X7" s="118">
        <v>29.868398496240602</v>
      </c>
      <c r="Y7" s="118">
        <v>0.18381203007518798</v>
      </c>
      <c r="Z7" s="118">
        <v>0.81553383458646622</v>
      </c>
      <c r="AA7" s="118">
        <v>1.0838571428571429</v>
      </c>
      <c r="AB7" s="118">
        <v>5.3685789473684213</v>
      </c>
      <c r="AC7" s="118">
        <v>11.949894736842106</v>
      </c>
      <c r="AD7" s="118">
        <v>9.5793533834586473</v>
      </c>
      <c r="AE7" s="118">
        <v>88.430488721804508</v>
      </c>
      <c r="AF7" s="118">
        <v>11.802000000000001</v>
      </c>
      <c r="AG7" s="118">
        <v>1.5331135276207049</v>
      </c>
      <c r="AH7" s="118">
        <v>1.9015037593984964E-2</v>
      </c>
      <c r="AI7" s="118">
        <v>1.6437443609022557</v>
      </c>
      <c r="AJ7" s="118">
        <v>0</v>
      </c>
      <c r="AK7" s="118">
        <v>0</v>
      </c>
      <c r="AL7" s="118">
        <v>0.59791729323308274</v>
      </c>
      <c r="AM7" s="118">
        <v>28.959902255639101</v>
      </c>
      <c r="AN7" s="118">
        <v>0.50072932330827069</v>
      </c>
      <c r="AO7" s="118">
        <v>0.65611135276207067</v>
      </c>
      <c r="AP7" s="118">
        <v>3.3804511278195495</v>
      </c>
      <c r="AQ7" s="118">
        <v>6.3383458646616542E-2</v>
      </c>
      <c r="AR7" s="118">
        <v>93.777855338345873</v>
      </c>
      <c r="AS7" s="118">
        <v>0</v>
      </c>
      <c r="AT7" s="118">
        <v>0.62327067669172931</v>
      </c>
      <c r="AU7" s="118">
        <v>28.661130926489786</v>
      </c>
      <c r="AV7" s="118">
        <v>7.4898120300751874</v>
      </c>
      <c r="AW7" s="118">
        <v>4.1262631578947371</v>
      </c>
      <c r="AX7" s="118">
        <v>6.4355338345864661</v>
      </c>
      <c r="AY7" s="118">
        <v>0.65496240601503763</v>
      </c>
      <c r="AZ7" s="118">
        <v>2.1465864661654135</v>
      </c>
      <c r="BA7" s="118">
        <v>0.53664661654135337</v>
      </c>
      <c r="BB7" s="118">
        <v>1.1282255639097747</v>
      </c>
      <c r="BC7" s="118">
        <v>0.70989473684210525</v>
      </c>
      <c r="BD7" s="118">
        <v>0.20282706766917294</v>
      </c>
      <c r="BE7" s="118">
        <v>1.2317518796992479</v>
      </c>
      <c r="BF7" s="118">
        <v>0.28100000000000003</v>
      </c>
      <c r="BG7" s="118">
        <v>0.93807518796992495</v>
      </c>
      <c r="BH7" s="118">
        <v>0.15212030075187971</v>
      </c>
      <c r="BI7" s="118">
        <v>1.064842105263158</v>
      </c>
      <c r="BJ7" s="118">
        <v>0.13099248120300752</v>
      </c>
      <c r="BK7" s="119">
        <f t="shared" si="0"/>
        <v>27.229533834586469</v>
      </c>
      <c r="BL7" s="120">
        <f>F7/(K7+L7+M7)</f>
        <v>1.7918296533367817</v>
      </c>
    </row>
    <row r="8" spans="1:64">
      <c r="A8" s="115" t="s">
        <v>73</v>
      </c>
      <c r="B8" s="115" t="s">
        <v>74</v>
      </c>
      <c r="C8" s="115" t="s">
        <v>67</v>
      </c>
      <c r="D8" s="115" t="s">
        <v>75</v>
      </c>
      <c r="E8" s="121">
        <v>72.531741858266003</v>
      </c>
      <c r="F8" s="121">
        <v>16.069460608696602</v>
      </c>
      <c r="G8" s="121">
        <v>2.1632588888408764E-2</v>
      </c>
      <c r="H8" s="121">
        <v>0.18282575123186556</v>
      </c>
      <c r="I8" s="121">
        <v>0.1363107601015498</v>
      </c>
      <c r="J8" s="121">
        <v>1.1796123470326424E-2</v>
      </c>
      <c r="K8" s="121">
        <v>2.1009435592574843</v>
      </c>
      <c r="L8" s="121">
        <v>6.8142273246918981</v>
      </c>
      <c r="M8" s="121">
        <v>1.2377225906907174</v>
      </c>
      <c r="N8" s="121">
        <v>0.5167649708075186</v>
      </c>
      <c r="O8" s="121">
        <v>0.36645828842414113</v>
      </c>
      <c r="P8" s="121">
        <v>99.989884424526522</v>
      </c>
      <c r="Q8" s="118">
        <v>1.2468122512068813</v>
      </c>
      <c r="R8" s="118">
        <v>11.277444020562328</v>
      </c>
      <c r="S8" s="118">
        <v>0</v>
      </c>
      <c r="T8" s="118">
        <v>1.2530588216399852</v>
      </c>
      <c r="U8" s="118">
        <v>0</v>
      </c>
      <c r="V8" s="118">
        <v>0.56363753347800283</v>
      </c>
      <c r="W8" s="118">
        <v>3.0420417302781648</v>
      </c>
      <c r="X8" s="118">
        <v>0</v>
      </c>
      <c r="Y8" s="118">
        <v>0.34901019190363924</v>
      </c>
      <c r="Z8" s="118">
        <v>1.3298305023473938</v>
      </c>
      <c r="AA8" s="118">
        <v>1.7303472028307056</v>
      </c>
      <c r="AB8" s="118">
        <v>3.5246818244232863</v>
      </c>
      <c r="AC8" s="118">
        <v>8.298453793683306</v>
      </c>
      <c r="AD8" s="118">
        <v>39.598763363790695</v>
      </c>
      <c r="AE8" s="118">
        <v>66.837217261817329</v>
      </c>
      <c r="AF8" s="118">
        <v>12.315566213399304</v>
      </c>
      <c r="AG8" s="118">
        <v>4.9060771823090725</v>
      </c>
      <c r="AH8" s="118">
        <v>2.7577816890749663E-2</v>
      </c>
      <c r="AI8" s="118">
        <v>0</v>
      </c>
      <c r="AJ8" s="118">
        <v>0.17461468237427347</v>
      </c>
      <c r="AK8" s="118">
        <v>1.0414308188052371E-2</v>
      </c>
      <c r="AL8" s="118">
        <v>4.3731293484198055</v>
      </c>
      <c r="AM8" s="118">
        <v>97.664563858700845</v>
      </c>
      <c r="AN8" s="118">
        <v>0.37805319064137555</v>
      </c>
      <c r="AO8" s="118">
        <v>0.85324923955354204</v>
      </c>
      <c r="AP8" s="118">
        <v>0.74404846841213268</v>
      </c>
      <c r="AQ8" s="118">
        <v>0.25711980584517197</v>
      </c>
      <c r="AR8" s="118">
        <v>44.322891142036511</v>
      </c>
      <c r="AS8" s="118">
        <v>0.11770308443092049</v>
      </c>
      <c r="AT8" s="118">
        <v>2.7063784398875343</v>
      </c>
      <c r="AU8" s="118">
        <v>3.5370408293881939</v>
      </c>
      <c r="AV8" s="118">
        <v>28.50701969260939</v>
      </c>
      <c r="AW8" s="118">
        <v>8.8276770063693846</v>
      </c>
      <c r="AX8" s="118">
        <v>16.65865510427032</v>
      </c>
      <c r="AY8" s="118">
        <v>1.8800089267862701</v>
      </c>
      <c r="AZ8" s="118">
        <v>7.3248229559486253</v>
      </c>
      <c r="BA8" s="118">
        <v>2.4838054900620024</v>
      </c>
      <c r="BB8" s="118">
        <v>0.64960641169306321</v>
      </c>
      <c r="BC8" s="118">
        <v>2.6129204906129102</v>
      </c>
      <c r="BD8" s="118">
        <v>0.68625540099385929</v>
      </c>
      <c r="BE8" s="118">
        <v>5.0708587094047495</v>
      </c>
      <c r="BF8" s="118">
        <v>0.9393672026956269</v>
      </c>
      <c r="BG8" s="118">
        <v>2.6497187488403529</v>
      </c>
      <c r="BH8" s="118">
        <v>0.4907749018235727</v>
      </c>
      <c r="BI8" s="118">
        <v>2.7905381160432272</v>
      </c>
      <c r="BJ8" s="118">
        <v>0.41431981763598685</v>
      </c>
      <c r="BK8" s="119">
        <f t="shared" si="0"/>
        <v>81.986348975789312</v>
      </c>
      <c r="BL8" s="120">
        <f>F8/(K8+L8+M8)</f>
        <v>1.5827468936648359</v>
      </c>
    </row>
    <row r="9" spans="1:64">
      <c r="A9" s="115" t="s">
        <v>76</v>
      </c>
      <c r="B9" s="115" t="s">
        <v>77</v>
      </c>
      <c r="C9" s="115" t="s">
        <v>67</v>
      </c>
      <c r="D9" s="115" t="s">
        <v>75</v>
      </c>
      <c r="E9" s="121">
        <v>73.146168399235123</v>
      </c>
      <c r="F9" s="121">
        <v>16.279696323459813</v>
      </c>
      <c r="G9" s="121">
        <v>2.0526992802683976E-2</v>
      </c>
      <c r="H9" s="121">
        <v>0.38682190390814214</v>
      </c>
      <c r="I9" s="121">
        <v>7.2678383892002957E-2</v>
      </c>
      <c r="J9" s="121">
        <v>2.7749928395128402E-2</v>
      </c>
      <c r="K9" s="121">
        <v>0.50525079711018106</v>
      </c>
      <c r="L9" s="121">
        <v>7.4250879834393562</v>
      </c>
      <c r="M9" s="121">
        <v>1.5911301018970108</v>
      </c>
      <c r="N9" s="121">
        <v>0.16365819607947402</v>
      </c>
      <c r="O9" s="121">
        <v>0.35903061733324942</v>
      </c>
      <c r="P9" s="121">
        <v>99.977799627552145</v>
      </c>
      <c r="Q9" s="118">
        <v>16.956433285815766</v>
      </c>
      <c r="R9" s="118">
        <v>530.60340153516586</v>
      </c>
      <c r="S9" s="118">
        <v>0</v>
      </c>
      <c r="T9" s="118">
        <v>1.6420288782271024</v>
      </c>
      <c r="U9" s="118">
        <v>0</v>
      </c>
      <c r="V9" s="118">
        <v>0.25066007385562861</v>
      </c>
      <c r="W9" s="118">
        <v>3.3123032198682512</v>
      </c>
      <c r="X9" s="118">
        <v>0</v>
      </c>
      <c r="Y9" s="118">
        <v>0.33125308424932043</v>
      </c>
      <c r="Z9" s="118">
        <v>1.5616060257933366</v>
      </c>
      <c r="AA9" s="118">
        <v>2.3249032639175642</v>
      </c>
      <c r="AB9" s="118">
        <v>12.251467139695851</v>
      </c>
      <c r="AC9" s="118">
        <v>12.458182873282192</v>
      </c>
      <c r="AD9" s="118">
        <v>160.39615301510398</v>
      </c>
      <c r="AE9" s="118">
        <v>2.0205264148299102</v>
      </c>
      <c r="AF9" s="118">
        <v>169.8437141604883</v>
      </c>
      <c r="AG9" s="118">
        <v>7.9016100994634586</v>
      </c>
      <c r="AH9" s="118">
        <v>5.1277835616565917E-2</v>
      </c>
      <c r="AI9" s="118">
        <v>0</v>
      </c>
      <c r="AJ9" s="118">
        <v>0.24348490162481642</v>
      </c>
      <c r="AK9" s="118">
        <v>7.5199668673751555E-3</v>
      </c>
      <c r="AL9" s="118">
        <v>53.628223350113153</v>
      </c>
      <c r="AM9" s="118">
        <v>2.9252893143409513</v>
      </c>
      <c r="AN9" s="118">
        <v>8.6324659149377005</v>
      </c>
      <c r="AO9" s="118">
        <v>2.833944819399842</v>
      </c>
      <c r="AP9" s="118">
        <v>0.86299169394113362</v>
      </c>
      <c r="AQ9" s="118">
        <v>1.1023471279065036</v>
      </c>
      <c r="AR9" s="118">
        <v>29.003101275534227</v>
      </c>
      <c r="AS9" s="118">
        <v>2.5225108438613435</v>
      </c>
      <c r="AT9" s="118">
        <v>3.1109122375985594</v>
      </c>
      <c r="AU9" s="118">
        <v>25.388575962184717</v>
      </c>
      <c r="AV9" s="118">
        <v>37.26516170578315</v>
      </c>
      <c r="AW9" s="118">
        <v>6.6967438965065327</v>
      </c>
      <c r="AX9" s="118">
        <v>12.254173468360529</v>
      </c>
      <c r="AY9" s="118">
        <v>1.3987278247204267</v>
      </c>
      <c r="AZ9" s="118">
        <v>4.5047171094987455</v>
      </c>
      <c r="BA9" s="118">
        <v>1.6117988798452481</v>
      </c>
      <c r="BB9" s="118">
        <v>3.5082902006196542E-2</v>
      </c>
      <c r="BC9" s="118">
        <v>1.7931531258464906</v>
      </c>
      <c r="BD9" s="118">
        <v>0.63373457261177146</v>
      </c>
      <c r="BE9" s="118">
        <v>5.6989081084848019</v>
      </c>
      <c r="BF9" s="118">
        <v>1.1947847623655123</v>
      </c>
      <c r="BG9" s="118">
        <v>4.238167919444261</v>
      </c>
      <c r="BH9" s="118">
        <v>1.1070645864910524</v>
      </c>
      <c r="BI9" s="118">
        <v>9.178988563117688</v>
      </c>
      <c r="BJ9" s="118">
        <v>1.6078022926659881</v>
      </c>
      <c r="BK9" s="119">
        <f t="shared" si="0"/>
        <v>89.219009717748392</v>
      </c>
      <c r="BL9" s="120">
        <f t="shared" ref="BL9:BL49" si="1">F9/(K9+L9+M9)</f>
        <v>1.7097883240969782</v>
      </c>
    </row>
    <row r="10" spans="1:64">
      <c r="A10" s="115" t="s">
        <v>78</v>
      </c>
      <c r="B10" s="115" t="s">
        <v>77</v>
      </c>
      <c r="C10" s="115" t="s">
        <v>67</v>
      </c>
      <c r="D10" s="115" t="s">
        <v>75</v>
      </c>
      <c r="E10" s="121">
        <v>66.730342117879474</v>
      </c>
      <c r="F10" s="121">
        <v>20.542180372356761</v>
      </c>
      <c r="G10" s="121">
        <v>1.7023985183100426E-2</v>
      </c>
      <c r="H10" s="121">
        <v>0.13382236501420111</v>
      </c>
      <c r="I10" s="121">
        <v>3.1022939152896081E-2</v>
      </c>
      <c r="J10" s="121">
        <v>1.6185881297163175E-2</v>
      </c>
      <c r="K10" s="121">
        <v>0.26711993644011123</v>
      </c>
      <c r="L10" s="121">
        <v>11.038771044665284</v>
      </c>
      <c r="M10" s="121">
        <v>0.67704614149917575</v>
      </c>
      <c r="N10" s="121">
        <v>5.6232639248360319E-2</v>
      </c>
      <c r="O10" s="121">
        <v>0.48617441507135334</v>
      </c>
      <c r="P10" s="121">
        <v>99.99592183780787</v>
      </c>
      <c r="Q10" s="118">
        <v>6.9303624939014288</v>
      </c>
      <c r="R10" s="118">
        <v>5.0224712434202559</v>
      </c>
      <c r="S10" s="118">
        <v>0</v>
      </c>
      <c r="T10" s="118">
        <v>0.37694550263712712</v>
      </c>
      <c r="U10" s="118">
        <v>0</v>
      </c>
      <c r="V10" s="118">
        <v>0.53788007851776176</v>
      </c>
      <c r="W10" s="118">
        <v>1.3917724138940941</v>
      </c>
      <c r="X10" s="118">
        <v>0</v>
      </c>
      <c r="Y10" s="118">
        <v>0.49403233793960299</v>
      </c>
      <c r="Z10" s="118">
        <v>1.3115000717346095</v>
      </c>
      <c r="AA10" s="118">
        <v>2.4000338399871146</v>
      </c>
      <c r="AB10" s="118">
        <v>53.033333821517644</v>
      </c>
      <c r="AC10" s="118">
        <v>11.395794140499763</v>
      </c>
      <c r="AD10" s="118">
        <v>47.508671097609763</v>
      </c>
      <c r="AE10" s="118">
        <v>5.2367337236593015</v>
      </c>
      <c r="AF10" s="118">
        <v>20.352396403133032</v>
      </c>
      <c r="AG10" s="118">
        <v>4.0591426227571414</v>
      </c>
      <c r="AH10" s="118">
        <v>2.4817989307005954E-2</v>
      </c>
      <c r="AI10" s="118">
        <v>0</v>
      </c>
      <c r="AJ10" s="118">
        <v>0.10112637022022858</v>
      </c>
      <c r="AK10" s="118">
        <v>7.5488852280871047E-3</v>
      </c>
      <c r="AL10" s="118">
        <v>8.5697644755011613</v>
      </c>
      <c r="AM10" s="118">
        <v>7.6380148648632016</v>
      </c>
      <c r="AN10" s="118">
        <v>1.1320516313813518</v>
      </c>
      <c r="AO10" s="118">
        <v>1.1727768031733929</v>
      </c>
      <c r="AP10" s="118">
        <v>0.75533887736540495</v>
      </c>
      <c r="AQ10" s="118">
        <v>0.35190535470995477</v>
      </c>
      <c r="AR10" s="118">
        <v>8.3401297589520027</v>
      </c>
      <c r="AS10" s="118">
        <v>0.82409999305318604</v>
      </c>
      <c r="AT10" s="118">
        <v>0.80175267423175978</v>
      </c>
      <c r="AU10" s="118">
        <v>1.3783614352487192</v>
      </c>
      <c r="AV10" s="118">
        <v>1.1155622507525231</v>
      </c>
      <c r="AW10" s="118">
        <v>0.74501839405600134</v>
      </c>
      <c r="AX10" s="118">
        <v>1.4499914642947449</v>
      </c>
      <c r="AY10" s="118">
        <v>0.12971606741788538</v>
      </c>
      <c r="AZ10" s="118">
        <v>0.4292589122492726</v>
      </c>
      <c r="BA10" s="118">
        <v>0.11833705751137696</v>
      </c>
      <c r="BB10" s="118">
        <v>3.6479756309999355E-2</v>
      </c>
      <c r="BC10" s="118">
        <v>0.10737694250024685</v>
      </c>
      <c r="BD10" s="118">
        <v>2.6368301236309559E-2</v>
      </c>
      <c r="BE10" s="118">
        <v>0.19810416747175458</v>
      </c>
      <c r="BF10" s="118">
        <v>4.0472241119090299E-2</v>
      </c>
      <c r="BG10" s="118">
        <v>0.12514023572164912</v>
      </c>
      <c r="BH10" s="118">
        <v>4.8273629954753296E-2</v>
      </c>
      <c r="BI10" s="118">
        <v>0.25244581489200474</v>
      </c>
      <c r="BJ10" s="118">
        <v>4.5967471018370711E-2</v>
      </c>
      <c r="BK10" s="119">
        <f t="shared" si="0"/>
        <v>4.8685127065059826</v>
      </c>
      <c r="BL10" s="120">
        <f t="shared" si="1"/>
        <v>1.7142859185671653</v>
      </c>
    </row>
    <row r="11" spans="1:64">
      <c r="A11" s="115" t="s">
        <v>79</v>
      </c>
      <c r="B11" s="115" t="s">
        <v>80</v>
      </c>
      <c r="C11" s="115" t="s">
        <v>67</v>
      </c>
      <c r="D11" s="115" t="s">
        <v>75</v>
      </c>
      <c r="E11" s="121">
        <v>79.159392174902081</v>
      </c>
      <c r="F11" s="121">
        <v>11.755475587748453</v>
      </c>
      <c r="G11" s="121">
        <v>4.7237302371157107E-2</v>
      </c>
      <c r="H11" s="121">
        <v>0.5788399844149541</v>
      </c>
      <c r="I11" s="121">
        <v>5.1357444855752485E-2</v>
      </c>
      <c r="J11" s="121">
        <v>2.2975699014415589E-2</v>
      </c>
      <c r="K11" s="121">
        <v>0.70490610586326952</v>
      </c>
      <c r="L11" s="121">
        <v>3.9788504646140872</v>
      </c>
      <c r="M11" s="121">
        <v>3.1768444122069344</v>
      </c>
      <c r="N11" s="121">
        <v>0.11992286975212776</v>
      </c>
      <c r="O11" s="121">
        <v>0.39227223693238789</v>
      </c>
      <c r="P11" s="121">
        <v>99.988074282675612</v>
      </c>
      <c r="Q11" s="118">
        <v>32.392250636250452</v>
      </c>
      <c r="R11" s="118">
        <v>8.5563031555247218</v>
      </c>
      <c r="S11" s="118">
        <v>0</v>
      </c>
      <c r="T11" s="118">
        <v>0.66058415693184869</v>
      </c>
      <c r="U11" s="118">
        <v>0</v>
      </c>
      <c r="V11" s="118">
        <v>0.27329336769381252</v>
      </c>
      <c r="W11" s="118">
        <v>1.6890040651859941</v>
      </c>
      <c r="X11" s="118">
        <v>0</v>
      </c>
      <c r="Y11" s="118">
        <v>0.69557150379475563</v>
      </c>
      <c r="Z11" s="118">
        <v>0.74897271810492938</v>
      </c>
      <c r="AA11" s="118">
        <v>7.7750865936120395</v>
      </c>
      <c r="AB11" s="118">
        <v>21.778074185243572</v>
      </c>
      <c r="AC11" s="118">
        <v>7.5198425049596089</v>
      </c>
      <c r="AD11" s="118">
        <v>160.52784696341683</v>
      </c>
      <c r="AE11" s="118">
        <v>21.143173720307118</v>
      </c>
      <c r="AF11" s="118">
        <v>3.5103315618030848</v>
      </c>
      <c r="AG11" s="118">
        <v>8.845970241517044</v>
      </c>
      <c r="AH11" s="118">
        <v>1.3457653118308049E-2</v>
      </c>
      <c r="AI11" s="118">
        <v>0</v>
      </c>
      <c r="AJ11" s="118">
        <v>0.12106039845929215</v>
      </c>
      <c r="AK11" s="118">
        <v>9.7880187207591007E-3</v>
      </c>
      <c r="AL11" s="118">
        <v>23.104521422464209</v>
      </c>
      <c r="AM11" s="118">
        <v>32.9691031251323</v>
      </c>
      <c r="AN11" s="118">
        <v>0.14872803893743947</v>
      </c>
      <c r="AO11" s="118">
        <v>2.1064219883713355</v>
      </c>
      <c r="AP11" s="118">
        <v>1.3289267544849324</v>
      </c>
      <c r="AQ11" s="118">
        <v>0.83111935767355283</v>
      </c>
      <c r="AR11" s="118">
        <v>66.317506892842189</v>
      </c>
      <c r="AS11" s="118">
        <v>11.986486503738716</v>
      </c>
      <c r="AT11" s="118">
        <v>1.245221307227012</v>
      </c>
      <c r="AU11" s="118">
        <v>3.0852842570843757</v>
      </c>
      <c r="AV11" s="118">
        <v>5.0640491507617789</v>
      </c>
      <c r="AW11" s="118">
        <v>1.4566711872448235</v>
      </c>
      <c r="AX11" s="118">
        <v>2.3761447221551064</v>
      </c>
      <c r="AY11" s="118">
        <v>0.24589721997091984</v>
      </c>
      <c r="AZ11" s="118">
        <v>0.81260812012444661</v>
      </c>
      <c r="BA11" s="118">
        <v>0.27045784235396847</v>
      </c>
      <c r="BB11" s="118">
        <v>0.25983507289237728</v>
      </c>
      <c r="BC11" s="118">
        <v>0.29730682722778545</v>
      </c>
      <c r="BD11" s="118">
        <v>9.2401548786259793E-2</v>
      </c>
      <c r="BE11" s="118">
        <v>0.76846117040521644</v>
      </c>
      <c r="BF11" s="118">
        <v>0.14941833295762749</v>
      </c>
      <c r="BG11" s="118">
        <v>0.4909508553927191</v>
      </c>
      <c r="BH11" s="118">
        <v>0.12214402112028952</v>
      </c>
      <c r="BI11" s="118">
        <v>0.71623263000721715</v>
      </c>
      <c r="BJ11" s="118">
        <v>0.11833186319540821</v>
      </c>
      <c r="BK11" s="119">
        <f t="shared" ref="BK11:BK49" si="2">SUM(AV11:BJ11)</f>
        <v>13.240910564595943</v>
      </c>
      <c r="BL11" s="120">
        <f t="shared" si="1"/>
        <v>1.4954932343778775</v>
      </c>
    </row>
    <row r="12" spans="1:64">
      <c r="A12" s="115" t="s">
        <v>81</v>
      </c>
      <c r="B12" s="115" t="s">
        <v>82</v>
      </c>
      <c r="C12" s="115" t="s">
        <v>67</v>
      </c>
      <c r="D12" s="115" t="s">
        <v>75</v>
      </c>
      <c r="E12" s="121">
        <v>70.21523402824279</v>
      </c>
      <c r="F12" s="121">
        <v>16.142249887638002</v>
      </c>
      <c r="G12" s="121">
        <v>1.3348632267032359E-2</v>
      </c>
      <c r="H12" s="121">
        <v>0.19313556450011748</v>
      </c>
      <c r="I12" s="121">
        <v>2.7498182470086664E-3</v>
      </c>
      <c r="J12" s="121">
        <v>8.7994183904277323E-2</v>
      </c>
      <c r="K12" s="121">
        <v>0.12670731138177185</v>
      </c>
      <c r="L12" s="121">
        <v>2.7264447919090928</v>
      </c>
      <c r="M12" s="121">
        <v>10.11175840733509</v>
      </c>
      <c r="N12" s="121">
        <v>0.1169641000840306</v>
      </c>
      <c r="O12" s="121">
        <v>0.25348542458801498</v>
      </c>
      <c r="P12" s="121">
        <v>99.990072150097234</v>
      </c>
      <c r="Q12" s="118">
        <v>18.858239720001343</v>
      </c>
      <c r="R12" s="118">
        <v>17.36704755200536</v>
      </c>
      <c r="S12" s="118">
        <v>0</v>
      </c>
      <c r="T12" s="118">
        <v>0.31375973523353196</v>
      </c>
      <c r="U12" s="118">
        <v>0</v>
      </c>
      <c r="V12" s="118">
        <v>0.10578932563125765</v>
      </c>
      <c r="W12" s="118">
        <v>0.92999910492896876</v>
      </c>
      <c r="X12" s="118">
        <v>0</v>
      </c>
      <c r="Y12" s="118">
        <v>7.9026862006954329E-2</v>
      </c>
      <c r="Z12" s="118">
        <v>0.63407743817471574</v>
      </c>
      <c r="AA12" s="118">
        <v>1.1256928739736429</v>
      </c>
      <c r="AB12" s="118">
        <v>2.7458725077421384</v>
      </c>
      <c r="AC12" s="118">
        <v>9.3170803178745096</v>
      </c>
      <c r="AD12" s="118">
        <v>1083.3911031963737</v>
      </c>
      <c r="AE12" s="118">
        <v>1.945102127235798</v>
      </c>
      <c r="AF12" s="118">
        <v>4.8552786412323519</v>
      </c>
      <c r="AG12" s="118">
        <v>8.1956584419232197</v>
      </c>
      <c r="AH12" s="118">
        <v>1.3280563379543801E-2</v>
      </c>
      <c r="AI12" s="118">
        <v>0</v>
      </c>
      <c r="AJ12" s="118">
        <v>8.5091562818954844E-2</v>
      </c>
      <c r="AK12" s="118">
        <v>5.8466507675845733E-3</v>
      </c>
      <c r="AL12" s="118">
        <v>93.322692321228615</v>
      </c>
      <c r="AM12" s="118">
        <v>5.5097501546486534</v>
      </c>
      <c r="AN12" s="118">
        <v>0.27838692804832721</v>
      </c>
      <c r="AO12" s="118">
        <v>1.1850357360358625</v>
      </c>
      <c r="AP12" s="118">
        <v>0.69418740842109783</v>
      </c>
      <c r="AQ12" s="118">
        <v>5.2465843361762436</v>
      </c>
      <c r="AR12" s="118">
        <v>77.251258977510247</v>
      </c>
      <c r="AS12" s="118">
        <v>4.1796245572919357</v>
      </c>
      <c r="AT12" s="118">
        <v>0.79558873060014068</v>
      </c>
      <c r="AU12" s="118">
        <v>14.764197296907424</v>
      </c>
      <c r="AV12" s="118">
        <v>0.4502818173132852</v>
      </c>
      <c r="AW12" s="118">
        <v>0.32633915994236612</v>
      </c>
      <c r="AX12" s="118">
        <v>0.50593330329428099</v>
      </c>
      <c r="AY12" s="118">
        <v>5.0130519817843618E-2</v>
      </c>
      <c r="AZ12" s="118">
        <v>0.15548399610613284</v>
      </c>
      <c r="BA12" s="118">
        <v>3.9594486670392434E-2</v>
      </c>
      <c r="BB12" s="118">
        <v>1.5636038224052087E-2</v>
      </c>
      <c r="BC12" s="118">
        <v>3.4066839897585743E-2</v>
      </c>
      <c r="BD12" s="118">
        <v>9.7424487631406955E-3</v>
      </c>
      <c r="BE12" s="118">
        <v>6.0147490238248356E-2</v>
      </c>
      <c r="BF12" s="118">
        <v>9.7209174191256673E-3</v>
      </c>
      <c r="BG12" s="118">
        <v>2.7752992851669999E-2</v>
      </c>
      <c r="BH12" s="118">
        <v>2.6013837922373093E-2</v>
      </c>
      <c r="BI12" s="118">
        <v>4.1963466854518183E-2</v>
      </c>
      <c r="BJ12" s="118">
        <v>7.1606159197337071E-3</v>
      </c>
      <c r="BK12" s="119">
        <f t="shared" si="2"/>
        <v>1.7599679312347489</v>
      </c>
      <c r="BL12" s="120">
        <f t="shared" si="1"/>
        <v>1.245072218154373</v>
      </c>
    </row>
    <row r="13" spans="1:64">
      <c r="A13" s="115" t="s">
        <v>83</v>
      </c>
      <c r="B13" s="115" t="s">
        <v>82</v>
      </c>
      <c r="C13" s="115" t="s">
        <v>67</v>
      </c>
      <c r="D13" s="115" t="s">
        <v>75</v>
      </c>
      <c r="E13" s="121">
        <v>67.729036860476697</v>
      </c>
      <c r="F13" s="121">
        <v>19.885539871031593</v>
      </c>
      <c r="G13" s="121">
        <v>2.3867090432367899E-2</v>
      </c>
      <c r="H13" s="121">
        <v>0.26944565540336335</v>
      </c>
      <c r="I13" s="121">
        <v>8.1512394639808056E-2</v>
      </c>
      <c r="J13" s="121">
        <v>3.3640035883095387E-2</v>
      </c>
      <c r="K13" s="121">
        <v>0.43508794524516281</v>
      </c>
      <c r="L13" s="121">
        <v>9.6740980114578541</v>
      </c>
      <c r="M13" s="121">
        <v>1.2584688904583461</v>
      </c>
      <c r="N13" s="121">
        <v>0.12926326536516247</v>
      </c>
      <c r="O13" s="121">
        <v>0.47413793103452623</v>
      </c>
      <c r="P13" s="121">
        <v>99.99409795142796</v>
      </c>
      <c r="Q13" s="118">
        <v>33.102996673407482</v>
      </c>
      <c r="R13" s="118">
        <v>30.616497156657136</v>
      </c>
      <c r="S13" s="118">
        <v>0</v>
      </c>
      <c r="T13" s="118">
        <v>1.1306994222785778</v>
      </c>
      <c r="U13" s="118">
        <v>0</v>
      </c>
      <c r="V13" s="118">
        <v>1.1782532878876619</v>
      </c>
      <c r="W13" s="118">
        <v>1.4143101775494487</v>
      </c>
      <c r="X13" s="118">
        <v>0</v>
      </c>
      <c r="Y13" s="118">
        <v>0.1256415137116163</v>
      </c>
      <c r="Z13" s="118">
        <v>1.2062062863728547</v>
      </c>
      <c r="AA13" s="118">
        <v>5.8945408188018575</v>
      </c>
      <c r="AB13" s="118">
        <v>4.2819427373119119</v>
      </c>
      <c r="AC13" s="118">
        <v>20.839283584573828</v>
      </c>
      <c r="AD13" s="118">
        <v>157.27089217787727</v>
      </c>
      <c r="AE13" s="118">
        <v>3.1652189393391552</v>
      </c>
      <c r="AF13" s="118">
        <v>7.4007265627948762</v>
      </c>
      <c r="AG13" s="118">
        <v>19.230325877097048</v>
      </c>
      <c r="AH13" s="118">
        <v>2.9223185349928068E-2</v>
      </c>
      <c r="AI13" s="118">
        <v>0</v>
      </c>
      <c r="AJ13" s="118">
        <v>0.12986093404372606</v>
      </c>
      <c r="AK13" s="118">
        <v>7.5629432586535577E-3</v>
      </c>
      <c r="AL13" s="118">
        <v>32.592055009227138</v>
      </c>
      <c r="AM13" s="118">
        <v>10.42845036648461</v>
      </c>
      <c r="AN13" s="118">
        <v>0.33808994939888498</v>
      </c>
      <c r="AO13" s="118">
        <v>5.2721476470800193</v>
      </c>
      <c r="AP13" s="118">
        <v>2.5821156632072362</v>
      </c>
      <c r="AQ13" s="118">
        <v>0.99593593111908651</v>
      </c>
      <c r="AR13" s="118">
        <v>18.351000016671104</v>
      </c>
      <c r="AS13" s="118">
        <v>0.47921162204300921</v>
      </c>
      <c r="AT13" s="118">
        <v>0.55738285422665523</v>
      </c>
      <c r="AU13" s="118">
        <v>0.54948212785801764</v>
      </c>
      <c r="AV13" s="118">
        <v>0.69658436562104231</v>
      </c>
      <c r="AW13" s="118">
        <v>0.41235105889438034</v>
      </c>
      <c r="AX13" s="118">
        <v>0.51472225853057241</v>
      </c>
      <c r="AY13" s="118">
        <v>8.4930382860362072E-2</v>
      </c>
      <c r="AZ13" s="118">
        <v>0.31092449164586256</v>
      </c>
      <c r="BA13" s="118">
        <v>9.7196421508731992E-2</v>
      </c>
      <c r="BB13" s="118">
        <v>4.0605784265175943E-2</v>
      </c>
      <c r="BC13" s="118">
        <v>8.366405216846419E-2</v>
      </c>
      <c r="BD13" s="118">
        <v>1.9288798605328509E-2</v>
      </c>
      <c r="BE13" s="118">
        <v>0.13436980673439791</v>
      </c>
      <c r="BF13" s="118">
        <v>2.0986854957702066E-2</v>
      </c>
      <c r="BG13" s="118">
        <v>5.5958795682006297E-2</v>
      </c>
      <c r="BH13" s="118">
        <v>3.0809690337546703E-2</v>
      </c>
      <c r="BI13" s="118">
        <v>7.1363047034309096E-2</v>
      </c>
      <c r="BJ13" s="118">
        <v>1.2581047847086517E-2</v>
      </c>
      <c r="BK13" s="119">
        <f t="shared" si="2"/>
        <v>2.5863368566929701</v>
      </c>
      <c r="BL13" s="120">
        <f t="shared" si="1"/>
        <v>1.7493089065769134</v>
      </c>
    </row>
    <row r="14" spans="1:64">
      <c r="A14" s="115" t="s">
        <v>84</v>
      </c>
      <c r="B14" s="115" t="s">
        <v>85</v>
      </c>
      <c r="C14" s="115" t="s">
        <v>67</v>
      </c>
      <c r="D14" s="115" t="s">
        <v>75</v>
      </c>
      <c r="E14" s="121">
        <v>68.655766162340541</v>
      </c>
      <c r="F14" s="121">
        <v>16.791283821593996</v>
      </c>
      <c r="G14" s="121">
        <v>1.0445001649698598E-2</v>
      </c>
      <c r="H14" s="121">
        <v>4.6235548805456099E-2</v>
      </c>
      <c r="I14" s="121">
        <v>6.7239698119934722E-3</v>
      </c>
      <c r="J14" s="121">
        <v>8.0687637743921663E-3</v>
      </c>
      <c r="K14" s="121">
        <v>0.10415561081323221</v>
      </c>
      <c r="L14" s="121">
        <v>2.217565243995447</v>
      </c>
      <c r="M14" s="121">
        <v>11.971818126197752</v>
      </c>
      <c r="N14" s="121">
        <v>0.10493181058716573</v>
      </c>
      <c r="O14" s="121">
        <v>7.093635995137261E-2</v>
      </c>
      <c r="P14" s="121">
        <v>99.987930419521049</v>
      </c>
      <c r="Q14" s="118">
        <v>13.370903030418097</v>
      </c>
      <c r="R14" s="118">
        <v>4.8666662021484823</v>
      </c>
      <c r="S14" s="118">
        <v>0</v>
      </c>
      <c r="T14" s="118">
        <v>1.0078497147132293</v>
      </c>
      <c r="U14" s="118">
        <v>0</v>
      </c>
      <c r="V14" s="118">
        <v>1.9170847185185913E-2</v>
      </c>
      <c r="W14" s="118">
        <v>1.0959657541924566</v>
      </c>
      <c r="X14" s="118">
        <v>0</v>
      </c>
      <c r="Y14" s="118">
        <v>3.827776806841672E-2</v>
      </c>
      <c r="Z14" s="118">
        <v>0.41004327875216318</v>
      </c>
      <c r="AA14" s="118">
        <v>0.7565251341958581</v>
      </c>
      <c r="AB14" s="118">
        <v>1.0959049886541754</v>
      </c>
      <c r="AC14" s="118">
        <v>8.1219498963947903</v>
      </c>
      <c r="AD14" s="118">
        <v>1043.0600562633133</v>
      </c>
      <c r="AE14" s="118">
        <v>2.7759912360108903</v>
      </c>
      <c r="AF14" s="118">
        <v>7.4475258943106706</v>
      </c>
      <c r="AG14" s="118">
        <v>1.734477400280692</v>
      </c>
      <c r="AH14" s="118">
        <v>1.1859960766758375E-2</v>
      </c>
      <c r="AI14" s="118">
        <v>0</v>
      </c>
      <c r="AJ14" s="118">
        <v>6.4825510469717412E-3</v>
      </c>
      <c r="AK14" s="118">
        <v>8.1200266666771725E-3</v>
      </c>
      <c r="AL14" s="118">
        <v>94.409288249797925</v>
      </c>
      <c r="AM14" s="118">
        <v>10.83605281632563</v>
      </c>
      <c r="AN14" s="118">
        <v>0.23834647421173574</v>
      </c>
      <c r="AO14" s="118">
        <v>0.94023192240907449</v>
      </c>
      <c r="AP14" s="118">
        <v>0.14384836919382268</v>
      </c>
      <c r="AQ14" s="118">
        <v>5.3779712409503331</v>
      </c>
      <c r="AR14" s="118">
        <v>96.24201147140235</v>
      </c>
      <c r="AS14" s="118">
        <v>0.23215587252165296</v>
      </c>
      <c r="AT14" s="118">
        <v>0.21606815743523286</v>
      </c>
      <c r="AU14" s="118">
        <v>0.15581574489467998</v>
      </c>
      <c r="AV14" s="118">
        <v>0.12447633678041881</v>
      </c>
      <c r="AW14" s="118">
        <v>0.23378449305758192</v>
      </c>
      <c r="AX14" s="118">
        <v>0.36583684779170556</v>
      </c>
      <c r="AY14" s="118">
        <v>3.9204753971501943E-2</v>
      </c>
      <c r="AZ14" s="118">
        <v>0.13690249685634104</v>
      </c>
      <c r="BA14" s="118">
        <v>2.6204521075251355E-2</v>
      </c>
      <c r="BB14" s="118">
        <v>1.6165140591396444E-2</v>
      </c>
      <c r="BC14" s="118">
        <v>2.0822004243688633E-2</v>
      </c>
      <c r="BD14" s="118">
        <v>4.2524968906037953E-3</v>
      </c>
      <c r="BE14" s="118">
        <v>1.6048108470849219E-2</v>
      </c>
      <c r="BF14" s="118">
        <v>3.2328902950711095E-3</v>
      </c>
      <c r="BG14" s="118">
        <v>9.8657458557983493E-3</v>
      </c>
      <c r="BH14" s="118">
        <v>2.1825384825500137E-2</v>
      </c>
      <c r="BI14" s="118">
        <v>8.7138748508803557E-3</v>
      </c>
      <c r="BJ14" s="118">
        <v>2.4949314894365145E-3</v>
      </c>
      <c r="BK14" s="119">
        <f t="shared" si="2"/>
        <v>1.0298300270460252</v>
      </c>
      <c r="BL14" s="120">
        <f t="shared" si="1"/>
        <v>1.1747464252139812</v>
      </c>
    </row>
    <row r="15" spans="1:64">
      <c r="A15" s="115" t="s">
        <v>86</v>
      </c>
      <c r="B15" s="115" t="s">
        <v>87</v>
      </c>
      <c r="C15" s="115" t="s">
        <v>67</v>
      </c>
      <c r="D15" s="115" t="s">
        <v>75</v>
      </c>
      <c r="E15" s="121">
        <v>75.102717871689137</v>
      </c>
      <c r="F15" s="121">
        <v>15.061117339346659</v>
      </c>
      <c r="G15" s="121">
        <v>1.1521020727289498E-2</v>
      </c>
      <c r="H15" s="121">
        <v>0.27328786669524413</v>
      </c>
      <c r="I15" s="121">
        <v>1.4503684982243335E-2</v>
      </c>
      <c r="J15" s="121">
        <v>0.25711077923067732</v>
      </c>
      <c r="K15" s="121">
        <v>0.47311485770954198</v>
      </c>
      <c r="L15" s="121">
        <v>8.3092929780088642</v>
      </c>
      <c r="M15" s="121">
        <v>0.28327509730944017</v>
      </c>
      <c r="N15" s="121">
        <v>0.13284211682413233</v>
      </c>
      <c r="O15" s="121">
        <v>7.9082641360212716E-2</v>
      </c>
      <c r="P15" s="121">
        <v>99.997866253883458</v>
      </c>
      <c r="Q15" s="118">
        <v>7.0558580375492834</v>
      </c>
      <c r="R15" s="118">
        <v>114.9813393610995</v>
      </c>
      <c r="S15" s="118">
        <v>0</v>
      </c>
      <c r="T15" s="118">
        <v>0.31062063223678704</v>
      </c>
      <c r="U15" s="118">
        <v>0</v>
      </c>
      <c r="V15" s="118">
        <v>0.26452236640769411</v>
      </c>
      <c r="W15" s="118">
        <v>2.1918167291121833</v>
      </c>
      <c r="X15" s="118">
        <v>0</v>
      </c>
      <c r="Y15" s="118">
        <v>8.8905352057001494E-2</v>
      </c>
      <c r="Z15" s="118">
        <v>0.66785194340550114</v>
      </c>
      <c r="AA15" s="118">
        <v>2.1629706214805586</v>
      </c>
      <c r="AB15" s="118">
        <v>3.5363654996292446</v>
      </c>
      <c r="AC15" s="118">
        <v>14.149142058139732</v>
      </c>
      <c r="AD15" s="118">
        <v>17.201096306547644</v>
      </c>
      <c r="AE15" s="118">
        <v>0.61451372815225414</v>
      </c>
      <c r="AF15" s="118">
        <v>10.70718685917196</v>
      </c>
      <c r="AG15" s="118">
        <v>59.60934821161689</v>
      </c>
      <c r="AH15" s="118">
        <v>1.7227793386834552E-2</v>
      </c>
      <c r="AI15" s="118">
        <v>0</v>
      </c>
      <c r="AJ15" s="118">
        <v>0.33982034791108068</v>
      </c>
      <c r="AK15" s="118">
        <v>8.2443761948490079E-3</v>
      </c>
      <c r="AL15" s="118">
        <v>6.2218205027302123</v>
      </c>
      <c r="AM15" s="118">
        <v>3.1277374813750343</v>
      </c>
      <c r="AN15" s="118">
        <v>0.70762271879730754</v>
      </c>
      <c r="AO15" s="118">
        <v>17.122841580376143</v>
      </c>
      <c r="AP15" s="118">
        <v>1.3448040917668402</v>
      </c>
      <c r="AQ15" s="118">
        <v>0.20364038289908817</v>
      </c>
      <c r="AR15" s="118">
        <v>23.047229592078093</v>
      </c>
      <c r="AS15" s="118">
        <v>0.76386574403238638</v>
      </c>
      <c r="AT15" s="118">
        <v>2.2152796768259497</v>
      </c>
      <c r="AU15" s="118">
        <v>5.8652369942266613</v>
      </c>
      <c r="AV15" s="118">
        <v>4.140946506371435</v>
      </c>
      <c r="AW15" s="118">
        <v>1.8489786905909082</v>
      </c>
      <c r="AX15" s="118">
        <v>3.5996821437692805</v>
      </c>
      <c r="AY15" s="118">
        <v>0.37229045348360984</v>
      </c>
      <c r="AZ15" s="118">
        <v>1.0394882261641913</v>
      </c>
      <c r="BA15" s="118">
        <v>0.43670503214689954</v>
      </c>
      <c r="BB15" s="118">
        <v>1.085897637877517E-2</v>
      </c>
      <c r="BC15" s="118">
        <v>0.35508203871729627</v>
      </c>
      <c r="BD15" s="118">
        <v>0.11762388573110395</v>
      </c>
      <c r="BE15" s="118">
        <v>0.75286484932233966</v>
      </c>
      <c r="BF15" s="118">
        <v>8.8522506369793225E-2</v>
      </c>
      <c r="BG15" s="118">
        <v>0.20356361386567939</v>
      </c>
      <c r="BH15" s="118">
        <v>5.7799382201522337E-2</v>
      </c>
      <c r="BI15" s="118">
        <v>0.26372513463286812</v>
      </c>
      <c r="BJ15" s="118">
        <v>3.8078935791278572E-2</v>
      </c>
      <c r="BK15" s="119">
        <f t="shared" si="2"/>
        <v>13.326210375536981</v>
      </c>
      <c r="BL15" s="120">
        <f t="shared" si="1"/>
        <v>1.6613329023979442</v>
      </c>
    </row>
    <row r="16" spans="1:64">
      <c r="A16" s="213" t="s">
        <v>378</v>
      </c>
      <c r="E16" s="227">
        <f>MIN(E5:E15)</f>
        <v>66.730342117879474</v>
      </c>
      <c r="F16" s="227">
        <f t="shared" ref="F16:BL16" si="3">MIN(F5:F15)</f>
        <v>11.755475587748453</v>
      </c>
      <c r="G16" s="227">
        <f t="shared" si="3"/>
        <v>1.0445001649698598E-2</v>
      </c>
      <c r="H16" s="227">
        <f t="shared" si="3"/>
        <v>4.6235548805456099E-2</v>
      </c>
      <c r="I16" s="227">
        <f t="shared" si="3"/>
        <v>2.7498182470086664E-3</v>
      </c>
      <c r="J16" s="227">
        <f t="shared" si="3"/>
        <v>3.5000000000000001E-3</v>
      </c>
      <c r="K16" s="227">
        <f t="shared" si="3"/>
        <v>0.10415561081323221</v>
      </c>
      <c r="L16" s="227">
        <f t="shared" si="3"/>
        <v>0.37109999999999999</v>
      </c>
      <c r="M16" s="227">
        <f t="shared" si="3"/>
        <v>0.28327509730944017</v>
      </c>
      <c r="N16" s="227">
        <f t="shared" si="3"/>
        <v>0.03</v>
      </c>
      <c r="O16" s="227">
        <f t="shared" si="3"/>
        <v>7.093635995137261E-2</v>
      </c>
      <c r="P16" s="227">
        <f t="shared" si="3"/>
        <v>99.141112770137454</v>
      </c>
      <c r="Q16" s="227">
        <f t="shared" si="3"/>
        <v>0.68368292158968857</v>
      </c>
      <c r="R16" s="227">
        <f t="shared" si="3"/>
        <v>4.0095862513426423</v>
      </c>
      <c r="S16" s="227">
        <f t="shared" si="3"/>
        <v>0</v>
      </c>
      <c r="T16" s="227">
        <f t="shared" si="3"/>
        <v>9.2707196562835659E-2</v>
      </c>
      <c r="U16" s="227">
        <f t="shared" si="3"/>
        <v>0</v>
      </c>
      <c r="V16" s="227">
        <f t="shared" si="3"/>
        <v>1.9170847185185913E-2</v>
      </c>
      <c r="W16" s="227">
        <f t="shared" si="3"/>
        <v>0</v>
      </c>
      <c r="X16" s="227">
        <f t="shared" si="3"/>
        <v>0</v>
      </c>
      <c r="Y16" s="227">
        <f t="shared" si="3"/>
        <v>3.827776806841672E-2</v>
      </c>
      <c r="Z16" s="227">
        <f t="shared" si="3"/>
        <v>0.41004327875216318</v>
      </c>
      <c r="AA16" s="227">
        <f t="shared" si="3"/>
        <v>0.7565251341958581</v>
      </c>
      <c r="AB16" s="227">
        <f t="shared" si="3"/>
        <v>6.5316433941997862E-2</v>
      </c>
      <c r="AC16" s="227">
        <f t="shared" si="3"/>
        <v>3.984302470461869</v>
      </c>
      <c r="AD16" s="227">
        <f t="shared" si="3"/>
        <v>9.5793533834586473</v>
      </c>
      <c r="AE16" s="227">
        <f t="shared" si="3"/>
        <v>0.61451372815225414</v>
      </c>
      <c r="AF16" s="227">
        <f t="shared" si="3"/>
        <v>3.5103315618030848</v>
      </c>
      <c r="AG16" s="227">
        <f t="shared" si="3"/>
        <v>1.5331135276207049</v>
      </c>
      <c r="AH16" s="227">
        <f t="shared" si="3"/>
        <v>1.1859960766758375E-2</v>
      </c>
      <c r="AI16" s="227">
        <f t="shared" si="3"/>
        <v>0</v>
      </c>
      <c r="AJ16" s="227">
        <f t="shared" si="3"/>
        <v>0</v>
      </c>
      <c r="AK16" s="227">
        <f t="shared" si="3"/>
        <v>0</v>
      </c>
      <c r="AL16" s="227">
        <f t="shared" si="3"/>
        <v>0.59791729323308274</v>
      </c>
      <c r="AM16" s="227">
        <f t="shared" si="3"/>
        <v>2.9252893143409513</v>
      </c>
      <c r="AN16" s="227">
        <f t="shared" si="3"/>
        <v>0.14872803893743947</v>
      </c>
      <c r="AO16" s="227">
        <f t="shared" si="3"/>
        <v>0.65611135276207067</v>
      </c>
      <c r="AP16" s="227">
        <f t="shared" si="3"/>
        <v>0.14384836919382268</v>
      </c>
      <c r="AQ16" s="227">
        <f t="shared" si="3"/>
        <v>6.3383458646616542E-2</v>
      </c>
      <c r="AR16" s="227">
        <f t="shared" si="3"/>
        <v>8.3401297589520027</v>
      </c>
      <c r="AS16" s="227">
        <f t="shared" si="3"/>
        <v>0</v>
      </c>
      <c r="AT16" s="227">
        <f t="shared" si="3"/>
        <v>0.21606815743523286</v>
      </c>
      <c r="AU16" s="227">
        <f t="shared" si="3"/>
        <v>0.15581574489467998</v>
      </c>
      <c r="AV16" s="227">
        <f t="shared" si="3"/>
        <v>0.12447633678041881</v>
      </c>
      <c r="AW16" s="227">
        <f t="shared" si="3"/>
        <v>0.23378449305758192</v>
      </c>
      <c r="AX16" s="227">
        <f t="shared" si="3"/>
        <v>0.36583684779170556</v>
      </c>
      <c r="AY16" s="227">
        <f t="shared" si="3"/>
        <v>3.9204753971501943E-2</v>
      </c>
      <c r="AZ16" s="227">
        <f t="shared" si="3"/>
        <v>0.13690249685634104</v>
      </c>
      <c r="BA16" s="227">
        <f t="shared" si="3"/>
        <v>2.6204521075251355E-2</v>
      </c>
      <c r="BB16" s="227">
        <f t="shared" si="3"/>
        <v>1.085897637877517E-2</v>
      </c>
      <c r="BC16" s="227">
        <f t="shared" si="3"/>
        <v>2.0822004243688633E-2</v>
      </c>
      <c r="BD16" s="227">
        <f t="shared" si="3"/>
        <v>4.2524968906037953E-3</v>
      </c>
      <c r="BE16" s="227">
        <f t="shared" si="3"/>
        <v>1.6048108470849219E-2</v>
      </c>
      <c r="BF16" s="227">
        <f t="shared" si="3"/>
        <v>3.2328902950711095E-3</v>
      </c>
      <c r="BG16" s="227">
        <f t="shared" si="3"/>
        <v>9.8657458557983493E-3</v>
      </c>
      <c r="BH16" s="227">
        <f t="shared" si="3"/>
        <v>2.1825384825500137E-2</v>
      </c>
      <c r="BI16" s="227">
        <f t="shared" si="3"/>
        <v>8.7138748508803557E-3</v>
      </c>
      <c r="BJ16" s="227">
        <f t="shared" si="3"/>
        <v>2.4949314894365145E-3</v>
      </c>
      <c r="BK16" s="227">
        <f t="shared" si="3"/>
        <v>1.0298300270460252</v>
      </c>
      <c r="BL16" s="227">
        <f t="shared" si="3"/>
        <v>1.1747464252139812</v>
      </c>
    </row>
    <row r="17" spans="1:64">
      <c r="A17" s="213" t="s">
        <v>379</v>
      </c>
      <c r="E17" s="227">
        <f>MAX(E5:E15)</f>
        <v>79.159392174902081</v>
      </c>
      <c r="F17" s="227">
        <f t="shared" ref="F17:BL17" si="4">MAX(F5:F15)</f>
        <v>20.542180372356761</v>
      </c>
      <c r="G17" s="227">
        <f t="shared" si="4"/>
        <v>0.16850000000000001</v>
      </c>
      <c r="H17" s="227">
        <f t="shared" si="4"/>
        <v>1.2715000000000001</v>
      </c>
      <c r="I17" s="227">
        <f t="shared" si="4"/>
        <v>0.40229999999999999</v>
      </c>
      <c r="J17" s="227">
        <f t="shared" si="4"/>
        <v>0.25711077923067732</v>
      </c>
      <c r="K17" s="227">
        <f t="shared" si="4"/>
        <v>2.2136</v>
      </c>
      <c r="L17" s="227">
        <f t="shared" si="4"/>
        <v>11.038771044665284</v>
      </c>
      <c r="M17" s="227">
        <f t="shared" si="4"/>
        <v>11.971818126197752</v>
      </c>
      <c r="N17" s="227">
        <f t="shared" si="4"/>
        <v>0.5167649708075186</v>
      </c>
      <c r="O17" s="227">
        <f t="shared" si="4"/>
        <v>2.2781065088756858</v>
      </c>
      <c r="P17" s="227">
        <f t="shared" si="4"/>
        <v>99.997866253883458</v>
      </c>
      <c r="Q17" s="227">
        <f t="shared" si="4"/>
        <v>33.102996673407482</v>
      </c>
      <c r="R17" s="227">
        <f t="shared" si="4"/>
        <v>530.60340153516586</v>
      </c>
      <c r="S17" s="227">
        <f t="shared" si="4"/>
        <v>0</v>
      </c>
      <c r="T17" s="227">
        <f t="shared" si="4"/>
        <v>1.6420288782271024</v>
      </c>
      <c r="U17" s="227">
        <f t="shared" si="4"/>
        <v>892.65340150375937</v>
      </c>
      <c r="V17" s="227">
        <f t="shared" si="4"/>
        <v>20.093398066595064</v>
      </c>
      <c r="W17" s="227">
        <f t="shared" si="4"/>
        <v>3.3123032198682512</v>
      </c>
      <c r="X17" s="227">
        <f t="shared" si="4"/>
        <v>59.291218904403877</v>
      </c>
      <c r="Y17" s="227">
        <f t="shared" si="4"/>
        <v>2.2810930182599356</v>
      </c>
      <c r="Z17" s="227">
        <f t="shared" si="4"/>
        <v>2.887377873254565</v>
      </c>
      <c r="AA17" s="227">
        <f t="shared" si="4"/>
        <v>7.9204021482277129</v>
      </c>
      <c r="AB17" s="227">
        <f t="shared" si="4"/>
        <v>53.033333821517644</v>
      </c>
      <c r="AC17" s="227">
        <f t="shared" si="4"/>
        <v>20.839283584573828</v>
      </c>
      <c r="AD17" s="227">
        <f t="shared" si="4"/>
        <v>1083.3911031963737</v>
      </c>
      <c r="AE17" s="227">
        <f t="shared" si="4"/>
        <v>88.430488721804508</v>
      </c>
      <c r="AF17" s="227">
        <f t="shared" si="4"/>
        <v>169.8437141604883</v>
      </c>
      <c r="AG17" s="227">
        <f t="shared" si="4"/>
        <v>59.60934821161689</v>
      </c>
      <c r="AH17" s="227">
        <f t="shared" si="4"/>
        <v>9.6747583243823848E-2</v>
      </c>
      <c r="AI17" s="227">
        <f t="shared" si="4"/>
        <v>6.0596794844253488</v>
      </c>
      <c r="AJ17" s="227">
        <f t="shared" si="4"/>
        <v>0.33982034791108068</v>
      </c>
      <c r="AK17" s="227">
        <f t="shared" si="4"/>
        <v>1.0414308188052371E-2</v>
      </c>
      <c r="AL17" s="227">
        <f t="shared" si="4"/>
        <v>94.409288249797925</v>
      </c>
      <c r="AM17" s="227">
        <f t="shared" si="4"/>
        <v>1069.4196519871107</v>
      </c>
      <c r="AN17" s="227">
        <f t="shared" si="4"/>
        <v>8.6324659149377005</v>
      </c>
      <c r="AO17" s="227">
        <f t="shared" si="4"/>
        <v>17.122841580376143</v>
      </c>
      <c r="AP17" s="227">
        <f t="shared" si="4"/>
        <v>8.7376532760472614</v>
      </c>
      <c r="AQ17" s="227">
        <f t="shared" si="4"/>
        <v>5.3779712409503331</v>
      </c>
      <c r="AR17" s="227">
        <f t="shared" si="4"/>
        <v>96.24201147140235</v>
      </c>
      <c r="AS17" s="227">
        <f t="shared" si="4"/>
        <v>11.986486503738716</v>
      </c>
      <c r="AT17" s="227">
        <f t="shared" si="4"/>
        <v>17.924102255639099</v>
      </c>
      <c r="AU17" s="227">
        <f t="shared" si="4"/>
        <v>28.661130926489786</v>
      </c>
      <c r="AV17" s="227">
        <f t="shared" si="4"/>
        <v>37.26516170578315</v>
      </c>
      <c r="AW17" s="227">
        <f t="shared" si="4"/>
        <v>26.130447261009667</v>
      </c>
      <c r="AX17" s="227">
        <f t="shared" si="4"/>
        <v>55.634160257787329</v>
      </c>
      <c r="AY17" s="227">
        <f t="shared" si="4"/>
        <v>6.1810955961331908</v>
      </c>
      <c r="AZ17" s="227">
        <f t="shared" si="4"/>
        <v>22.447589258861441</v>
      </c>
      <c r="BA17" s="227">
        <f t="shared" si="4"/>
        <v>5.2867179377013969</v>
      </c>
      <c r="BB17" s="227">
        <f t="shared" si="4"/>
        <v>1.1282255639097747</v>
      </c>
      <c r="BC17" s="227">
        <f t="shared" si="4"/>
        <v>5.9790006444683153</v>
      </c>
      <c r="BD17" s="227">
        <f t="shared" si="4"/>
        <v>1.0405740064446831</v>
      </c>
      <c r="BE17" s="227">
        <f t="shared" si="4"/>
        <v>5.6989081084848019</v>
      </c>
      <c r="BF17" s="227">
        <f t="shared" si="4"/>
        <v>1.1947847623655123</v>
      </c>
      <c r="BG17" s="227">
        <f t="shared" si="4"/>
        <v>4.238167919444261</v>
      </c>
      <c r="BH17" s="227">
        <f t="shared" si="4"/>
        <v>1.1070645864910524</v>
      </c>
      <c r="BI17" s="227">
        <f t="shared" si="4"/>
        <v>9.178988563117688</v>
      </c>
      <c r="BJ17" s="227">
        <f t="shared" si="4"/>
        <v>1.6078022926659881</v>
      </c>
      <c r="BK17" s="227">
        <f t="shared" si="4"/>
        <v>161.31477035445755</v>
      </c>
      <c r="BL17" s="227">
        <f t="shared" si="4"/>
        <v>3.2523111825314297</v>
      </c>
    </row>
    <row r="18" spans="1:64">
      <c r="A18" s="213" t="s">
        <v>767</v>
      </c>
      <c r="E18" s="227">
        <f>AVERAGE(E5:E15)</f>
        <v>72.012518133911982</v>
      </c>
      <c r="F18" s="227">
        <f t="shared" ref="F18:BL18" si="5">AVERAGE(F5:F15)</f>
        <v>16.464463982897442</v>
      </c>
      <c r="G18" s="227">
        <f t="shared" si="5"/>
        <v>3.735478312015806E-2</v>
      </c>
      <c r="H18" s="227">
        <f t="shared" si="5"/>
        <v>0.33145587636121304</v>
      </c>
      <c r="I18" s="227">
        <f t="shared" si="5"/>
        <v>8.7059945062114091E-2</v>
      </c>
      <c r="J18" s="227">
        <f t="shared" si="5"/>
        <v>4.3992854088134165E-2</v>
      </c>
      <c r="K18" s="227">
        <f t="shared" si="5"/>
        <v>0.67695328398370502</v>
      </c>
      <c r="L18" s="227">
        <f t="shared" si="5"/>
        <v>5.6097852584347159</v>
      </c>
      <c r="M18" s="227">
        <f t="shared" si="5"/>
        <v>3.9156603425085876</v>
      </c>
      <c r="N18" s="227">
        <f t="shared" si="5"/>
        <v>0.14498908806799743</v>
      </c>
      <c r="O18" s="227">
        <f t="shared" si="5"/>
        <v>0.52213749678587118</v>
      </c>
      <c r="P18" s="227">
        <f t="shared" si="5"/>
        <v>99.846371045221929</v>
      </c>
      <c r="Q18" s="227">
        <f t="shared" si="5"/>
        <v>13.280117062908777</v>
      </c>
      <c r="R18" s="227">
        <f t="shared" si="5"/>
        <v>67.654269805775741</v>
      </c>
      <c r="S18" s="227">
        <f t="shared" si="5"/>
        <v>0</v>
      </c>
      <c r="T18" s="227">
        <f t="shared" si="5"/>
        <v>0.76983147449362521</v>
      </c>
      <c r="U18" s="227">
        <f t="shared" si="5"/>
        <v>96.519474074797373</v>
      </c>
      <c r="V18" s="227">
        <f t="shared" si="5"/>
        <v>3.1480864400290942</v>
      </c>
      <c r="W18" s="227">
        <f t="shared" si="5"/>
        <v>1.3697466540917782</v>
      </c>
      <c r="X18" s="227">
        <f t="shared" si="5"/>
        <v>10.031775705497511</v>
      </c>
      <c r="Y18" s="227">
        <f t="shared" si="5"/>
        <v>0.46465425538363908</v>
      </c>
      <c r="Z18" s="227">
        <f t="shared" si="5"/>
        <v>1.1200889536590375</v>
      </c>
      <c r="AA18" s="227">
        <f t="shared" si="5"/>
        <v>3.1173690874653048</v>
      </c>
      <c r="AB18" s="227">
        <f t="shared" si="5"/>
        <v>12.019897740223298</v>
      </c>
      <c r="AC18" s="227">
        <f t="shared" si="5"/>
        <v>10.884316751949868</v>
      </c>
      <c r="AD18" s="227">
        <f t="shared" si="5"/>
        <v>294.01355771892736</v>
      </c>
      <c r="AE18" s="227">
        <f t="shared" si="5"/>
        <v>21.888021563119665</v>
      </c>
      <c r="AF18" s="227">
        <f t="shared" si="5"/>
        <v>37.309795584599797</v>
      </c>
      <c r="AG18" s="227">
        <f t="shared" si="5"/>
        <v>11.888048928412156</v>
      </c>
      <c r="AH18" s="227">
        <f t="shared" si="5"/>
        <v>3.189445608499282E-2</v>
      </c>
      <c r="AI18" s="227">
        <f t="shared" si="5"/>
        <v>1.1265869739283272</v>
      </c>
      <c r="AJ18" s="227">
        <f t="shared" si="5"/>
        <v>0.1092310680453949</v>
      </c>
      <c r="AK18" s="227">
        <f t="shared" si="5"/>
        <v>5.9131978083670957E-3</v>
      </c>
      <c r="AL18" s="227">
        <f t="shared" si="5"/>
        <v>34.363889985997268</v>
      </c>
      <c r="AM18" s="227">
        <f t="shared" si="5"/>
        <v>135.77123368861655</v>
      </c>
      <c r="AN18" s="227">
        <f t="shared" si="5"/>
        <v>1.7355535838253771</v>
      </c>
      <c r="AO18" s="227">
        <f t="shared" si="5"/>
        <v>3.8456657137007282</v>
      </c>
      <c r="AP18" s="227">
        <f t="shared" si="5"/>
        <v>2.3899020891752669</v>
      </c>
      <c r="AQ18" s="227">
        <f t="shared" si="5"/>
        <v>1.5322022959874639</v>
      </c>
      <c r="AR18" s="227">
        <f t="shared" si="5"/>
        <v>49.318390693532066</v>
      </c>
      <c r="AS18" s="227">
        <f t="shared" si="5"/>
        <v>1.91869620190665</v>
      </c>
      <c r="AT18" s="227">
        <f t="shared" si="5"/>
        <v>2.8370280223267823</v>
      </c>
      <c r="AU18" s="227">
        <f t="shared" si="5"/>
        <v>9.3609950502545729</v>
      </c>
      <c r="AV18" s="227">
        <f t="shared" si="5"/>
        <v>10.446070733326776</v>
      </c>
      <c r="AW18" s="227">
        <f t="shared" si="5"/>
        <v>4.8217983574340693</v>
      </c>
      <c r="AX18" s="227">
        <f t="shared" si="5"/>
        <v>9.4789050580906515</v>
      </c>
      <c r="AY18" s="227">
        <f t="shared" si="5"/>
        <v>1.0456915559755715</v>
      </c>
      <c r="AZ18" s="227">
        <f t="shared" si="5"/>
        <v>3.7194456472317801</v>
      </c>
      <c r="BA18" s="227">
        <f t="shared" si="5"/>
        <v>1.0279809832753515</v>
      </c>
      <c r="BB18" s="227">
        <f t="shared" si="5"/>
        <v>0.28478053380315643</v>
      </c>
      <c r="BC18" s="227">
        <f t="shared" si="5"/>
        <v>1.1368440241236861</v>
      </c>
      <c r="BD18" s="227">
        <f t="shared" si="5"/>
        <v>0.2678950492450648</v>
      </c>
      <c r="BE18" s="227">
        <f t="shared" si="5"/>
        <v>1.8209969928918683</v>
      </c>
      <c r="BF18" s="227">
        <f t="shared" si="5"/>
        <v>0.35924825840398017</v>
      </c>
      <c r="BG18" s="227">
        <f t="shared" si="5"/>
        <v>1.1121569478591935</v>
      </c>
      <c r="BH18" s="227">
        <f t="shared" si="5"/>
        <v>0.23252799137622537</v>
      </c>
      <c r="BI18" s="227">
        <f t="shared" si="5"/>
        <v>1.6095171050444153</v>
      </c>
      <c r="BJ18" s="227">
        <f t="shared" si="5"/>
        <v>0.25036888236006472</v>
      </c>
      <c r="BK18" s="227">
        <f t="shared" si="5"/>
        <v>37.614228120441858</v>
      </c>
      <c r="BL18" s="227">
        <f t="shared" si="5"/>
        <v>1.7080781286110196</v>
      </c>
    </row>
    <row r="19" spans="1:64">
      <c r="A19" s="115" t="s">
        <v>88</v>
      </c>
      <c r="C19" s="115" t="s">
        <v>89</v>
      </c>
      <c r="D19" s="115" t="s">
        <v>75</v>
      </c>
      <c r="E19" s="121">
        <v>71.827603791096095</v>
      </c>
      <c r="F19" s="121">
        <v>12.10958019512999</v>
      </c>
      <c r="G19" s="121">
        <v>0.49958381487387388</v>
      </c>
      <c r="H19" s="121">
        <v>2.2126117298560906</v>
      </c>
      <c r="I19" s="121">
        <v>2.7370563506834036</v>
      </c>
      <c r="J19" s="121">
        <v>2.6044653855983944E-2</v>
      </c>
      <c r="K19" s="121">
        <v>1.5757015582870286</v>
      </c>
      <c r="L19" s="121">
        <v>1.7071086754694931</v>
      </c>
      <c r="M19" s="121">
        <v>2.6920701303867043</v>
      </c>
      <c r="N19" s="121">
        <v>5.102384459967764E-2</v>
      </c>
      <c r="O19" s="121">
        <v>4.4221698113209227</v>
      </c>
      <c r="P19" s="121">
        <v>99.86055455555929</v>
      </c>
      <c r="Q19" s="118">
        <v>14.290205246005158</v>
      </c>
      <c r="R19" s="118">
        <v>2.4227831468271215</v>
      </c>
      <c r="S19" s="118">
        <v>0</v>
      </c>
      <c r="T19" s="118">
        <v>11.85180578529244</v>
      </c>
      <c r="U19" s="118">
        <v>0</v>
      </c>
      <c r="V19" s="118">
        <v>295.04318965826826</v>
      </c>
      <c r="W19" s="118">
        <v>58.427713048057271</v>
      </c>
      <c r="X19" s="118">
        <v>0</v>
      </c>
      <c r="Y19" s="118">
        <v>2.1881068456951414</v>
      </c>
      <c r="Z19" s="118">
        <v>7.7165988137805277</v>
      </c>
      <c r="AA19" s="118">
        <v>4.7676518418080169</v>
      </c>
      <c r="AB19" s="118">
        <v>122.87445278455819</v>
      </c>
      <c r="AC19" s="118">
        <v>17.263797705185507</v>
      </c>
      <c r="AD19" s="118">
        <v>133.36385090128383</v>
      </c>
      <c r="AE19" s="118">
        <v>76.741519199526962</v>
      </c>
      <c r="AF19" s="118">
        <v>56.458473022915733</v>
      </c>
      <c r="AG19" s="118">
        <v>12.478196908002609</v>
      </c>
      <c r="AH19" s="118">
        <v>11.73080783144745</v>
      </c>
      <c r="AI19" s="118">
        <v>0</v>
      </c>
      <c r="AJ19" s="118">
        <v>0.10237411420449587</v>
      </c>
      <c r="AK19" s="118">
        <v>7.3935490855526281E-2</v>
      </c>
      <c r="AL19" s="118">
        <v>6.7222280077510232</v>
      </c>
      <c r="AM19" s="118">
        <v>438.37259717220252</v>
      </c>
      <c r="AN19" s="118">
        <v>1.6052575991107727</v>
      </c>
      <c r="AO19" s="118">
        <v>0.85774100817721122</v>
      </c>
      <c r="AP19" s="118">
        <v>1.4602413633882643</v>
      </c>
      <c r="AQ19" s="118">
        <v>1.3974422473656798</v>
      </c>
      <c r="AR19" s="118">
        <v>27.649384486849844</v>
      </c>
      <c r="AS19" s="118">
        <v>0.44226932182565326</v>
      </c>
      <c r="AT19" s="118">
        <v>12.48145836695652</v>
      </c>
      <c r="AU19" s="118">
        <v>7.0482935903720074</v>
      </c>
      <c r="AV19" s="118">
        <v>17.275262595325898</v>
      </c>
      <c r="AW19" s="118">
        <v>38.231291194587833</v>
      </c>
      <c r="AX19" s="118">
        <v>65.319557972045175</v>
      </c>
      <c r="AY19" s="118">
        <v>8.9513865372682364</v>
      </c>
      <c r="AZ19" s="118">
        <v>29.84090594333103</v>
      </c>
      <c r="BA19" s="118">
        <v>4.9405299021383833</v>
      </c>
      <c r="BB19" s="118">
        <v>0.88627858938458237</v>
      </c>
      <c r="BC19" s="118">
        <v>4.1908168611263381</v>
      </c>
      <c r="BD19" s="118">
        <v>0.60597937950275671</v>
      </c>
      <c r="BE19" s="118">
        <v>3.0526963181633913</v>
      </c>
      <c r="BF19" s="118">
        <v>0.60199457928999678</v>
      </c>
      <c r="BG19" s="118">
        <v>1.643158125701786</v>
      </c>
      <c r="BH19" s="118">
        <v>0.24895385443802931</v>
      </c>
      <c r="BI19" s="118">
        <v>1.5462332236534495</v>
      </c>
      <c r="BJ19" s="118">
        <v>0.22477993284052894</v>
      </c>
      <c r="BK19" s="119">
        <f t="shared" si="2"/>
        <v>177.55982500879742</v>
      </c>
      <c r="BL19" s="120">
        <f t="shared" si="1"/>
        <v>2.0267485635030709</v>
      </c>
    </row>
    <row r="20" spans="1:64">
      <c r="A20" s="115" t="s">
        <v>90</v>
      </c>
      <c r="C20" s="115" t="s">
        <v>89</v>
      </c>
      <c r="D20" s="115" t="s">
        <v>71</v>
      </c>
      <c r="E20" s="121">
        <v>81.726658339682587</v>
      </c>
      <c r="F20" s="121">
        <v>7.9179155088993234</v>
      </c>
      <c r="G20" s="121">
        <v>0.22317363053569308</v>
      </c>
      <c r="H20" s="121">
        <v>2.3160199636975385</v>
      </c>
      <c r="I20" s="121">
        <v>3.1517339844269419</v>
      </c>
      <c r="J20" s="121">
        <v>4.7483751177807036E-3</v>
      </c>
      <c r="K20" s="121">
        <v>0.46415366776306377</v>
      </c>
      <c r="L20" s="121">
        <v>2.4632195923487403</v>
      </c>
      <c r="M20" s="121">
        <v>1.1170552464579104</v>
      </c>
      <c r="N20" s="121">
        <v>5.9235979594314279E-2</v>
      </c>
      <c r="O20" s="121">
        <v>0.50647706243306867</v>
      </c>
      <c r="P20" s="121">
        <v>99.950391350956963</v>
      </c>
      <c r="Q20" s="118">
        <v>11.334309303327377</v>
      </c>
      <c r="R20" s="118">
        <v>0.45289340149363777</v>
      </c>
      <c r="S20" s="118">
        <v>0</v>
      </c>
      <c r="T20" s="118">
        <v>4.566569248002545</v>
      </c>
      <c r="U20" s="118">
        <v>0</v>
      </c>
      <c r="V20" s="118">
        <v>24.53019334415777</v>
      </c>
      <c r="W20" s="118">
        <v>25.378930271481615</v>
      </c>
      <c r="X20" s="118">
        <v>0</v>
      </c>
      <c r="Y20" s="118">
        <v>3.7078117590641959</v>
      </c>
      <c r="Z20" s="118">
        <v>9.8463881366074837</v>
      </c>
      <c r="AA20" s="118">
        <v>1.3560467083630223</v>
      </c>
      <c r="AB20" s="118">
        <v>14.229112046724532</v>
      </c>
      <c r="AC20" s="118">
        <v>10.09887024815329</v>
      </c>
      <c r="AD20" s="118">
        <v>41.012281777799849</v>
      </c>
      <c r="AE20" s="118">
        <v>22.58149729833444</v>
      </c>
      <c r="AF20" s="118">
        <v>57.118982854329985</v>
      </c>
      <c r="AG20" s="118">
        <v>7.7579775534868434</v>
      </c>
      <c r="AH20" s="118">
        <v>6.5524945174743998E-2</v>
      </c>
      <c r="AI20" s="118">
        <v>0</v>
      </c>
      <c r="AJ20" s="118">
        <v>7.9259596166222843E-3</v>
      </c>
      <c r="AK20" s="118">
        <v>1.6334552482391004E-2</v>
      </c>
      <c r="AL20" s="118">
        <v>1.8370150643944376</v>
      </c>
      <c r="AM20" s="118">
        <v>93.555172616551388</v>
      </c>
      <c r="AN20" s="118">
        <v>1.7368345109860646</v>
      </c>
      <c r="AO20" s="118">
        <v>0.68528042677007461</v>
      </c>
      <c r="AP20" s="118">
        <v>0.36668987862688168</v>
      </c>
      <c r="AQ20" s="118">
        <v>0.14566954148361036</v>
      </c>
      <c r="AR20" s="118">
        <v>3.0686671083756916</v>
      </c>
      <c r="AS20" s="118">
        <v>1.1428448362633403E-2</v>
      </c>
      <c r="AT20" s="118">
        <v>15.079730192798646</v>
      </c>
      <c r="AU20" s="118">
        <v>3.4525332656390462</v>
      </c>
      <c r="AV20" s="118">
        <v>10.714396642927952</v>
      </c>
      <c r="AW20" s="118">
        <v>25.617947325264776</v>
      </c>
      <c r="AX20" s="118">
        <v>46.619899075107988</v>
      </c>
      <c r="AY20" s="118">
        <v>6.2172397780881052</v>
      </c>
      <c r="AZ20" s="118">
        <v>20.038242519717443</v>
      </c>
      <c r="BA20" s="118">
        <v>3.5992514482086984</v>
      </c>
      <c r="BB20" s="118">
        <v>0.68073646097621354</v>
      </c>
      <c r="BC20" s="118">
        <v>2.9686070705641008</v>
      </c>
      <c r="BD20" s="118">
        <v>0.41475128634463498</v>
      </c>
      <c r="BE20" s="118">
        <v>1.9825991790146955</v>
      </c>
      <c r="BF20" s="118">
        <v>0.34691838698992489</v>
      </c>
      <c r="BG20" s="118">
        <v>0.95788447035247615</v>
      </c>
      <c r="BH20" s="118">
        <v>0.11718298601478368</v>
      </c>
      <c r="BI20" s="118">
        <v>0.62512828198544568</v>
      </c>
      <c r="BJ20" s="118">
        <v>8.7953587320155402E-2</v>
      </c>
      <c r="BK20" s="119">
        <f t="shared" si="2"/>
        <v>120.98873849887741</v>
      </c>
      <c r="BL20" s="120">
        <f t="shared" si="1"/>
        <v>1.9577340769004987</v>
      </c>
    </row>
    <row r="21" spans="1:64">
      <c r="A21" s="213" t="s">
        <v>378</v>
      </c>
      <c r="E21" s="227">
        <f>MIN(E19:E20)</f>
        <v>71.827603791096095</v>
      </c>
      <c r="F21" s="227">
        <f t="shared" ref="F21:BL21" si="6">MIN(F19:F20)</f>
        <v>7.9179155088993234</v>
      </c>
      <c r="G21" s="227">
        <f t="shared" si="6"/>
        <v>0.22317363053569308</v>
      </c>
      <c r="H21" s="227">
        <f t="shared" si="6"/>
        <v>2.2126117298560906</v>
      </c>
      <c r="I21" s="227">
        <f t="shared" si="6"/>
        <v>2.7370563506834036</v>
      </c>
      <c r="J21" s="227">
        <f t="shared" si="6"/>
        <v>4.7483751177807036E-3</v>
      </c>
      <c r="K21" s="227">
        <f t="shared" si="6"/>
        <v>0.46415366776306377</v>
      </c>
      <c r="L21" s="227">
        <f t="shared" si="6"/>
        <v>1.7071086754694931</v>
      </c>
      <c r="M21" s="227">
        <f t="shared" si="6"/>
        <v>1.1170552464579104</v>
      </c>
      <c r="N21" s="227">
        <f t="shared" si="6"/>
        <v>5.102384459967764E-2</v>
      </c>
      <c r="O21" s="227">
        <f t="shared" si="6"/>
        <v>0.50647706243306867</v>
      </c>
      <c r="P21" s="227">
        <f t="shared" si="6"/>
        <v>99.86055455555929</v>
      </c>
      <c r="Q21" s="227">
        <f t="shared" si="6"/>
        <v>11.334309303327377</v>
      </c>
      <c r="R21" s="227">
        <f t="shared" si="6"/>
        <v>0.45289340149363777</v>
      </c>
      <c r="S21" s="227">
        <f t="shared" si="6"/>
        <v>0</v>
      </c>
      <c r="T21" s="227">
        <f t="shared" si="6"/>
        <v>4.566569248002545</v>
      </c>
      <c r="U21" s="227">
        <f t="shared" si="6"/>
        <v>0</v>
      </c>
      <c r="V21" s="227">
        <f t="shared" si="6"/>
        <v>24.53019334415777</v>
      </c>
      <c r="W21" s="227">
        <f t="shared" si="6"/>
        <v>25.378930271481615</v>
      </c>
      <c r="X21" s="227">
        <f t="shared" si="6"/>
        <v>0</v>
      </c>
      <c r="Y21" s="227">
        <f t="shared" si="6"/>
        <v>2.1881068456951414</v>
      </c>
      <c r="Z21" s="227">
        <f t="shared" si="6"/>
        <v>7.7165988137805277</v>
      </c>
      <c r="AA21" s="227">
        <f t="shared" si="6"/>
        <v>1.3560467083630223</v>
      </c>
      <c r="AB21" s="227">
        <f t="shared" si="6"/>
        <v>14.229112046724532</v>
      </c>
      <c r="AC21" s="227">
        <f t="shared" si="6"/>
        <v>10.09887024815329</v>
      </c>
      <c r="AD21" s="227">
        <f t="shared" si="6"/>
        <v>41.012281777799849</v>
      </c>
      <c r="AE21" s="227">
        <f t="shared" si="6"/>
        <v>22.58149729833444</v>
      </c>
      <c r="AF21" s="227">
        <f t="shared" si="6"/>
        <v>56.458473022915733</v>
      </c>
      <c r="AG21" s="227">
        <f t="shared" si="6"/>
        <v>7.7579775534868434</v>
      </c>
      <c r="AH21" s="227">
        <f t="shared" si="6"/>
        <v>6.5524945174743998E-2</v>
      </c>
      <c r="AI21" s="227">
        <f t="shared" si="6"/>
        <v>0</v>
      </c>
      <c r="AJ21" s="227">
        <f t="shared" si="6"/>
        <v>7.9259596166222843E-3</v>
      </c>
      <c r="AK21" s="227">
        <f t="shared" si="6"/>
        <v>1.6334552482391004E-2</v>
      </c>
      <c r="AL21" s="227">
        <f t="shared" si="6"/>
        <v>1.8370150643944376</v>
      </c>
      <c r="AM21" s="227">
        <f t="shared" si="6"/>
        <v>93.555172616551388</v>
      </c>
      <c r="AN21" s="227">
        <f t="shared" si="6"/>
        <v>1.6052575991107727</v>
      </c>
      <c r="AO21" s="227">
        <f t="shared" si="6"/>
        <v>0.68528042677007461</v>
      </c>
      <c r="AP21" s="227">
        <f t="shared" si="6"/>
        <v>0.36668987862688168</v>
      </c>
      <c r="AQ21" s="227">
        <f t="shared" si="6"/>
        <v>0.14566954148361036</v>
      </c>
      <c r="AR21" s="227">
        <f t="shared" si="6"/>
        <v>3.0686671083756916</v>
      </c>
      <c r="AS21" s="227">
        <f t="shared" si="6"/>
        <v>1.1428448362633403E-2</v>
      </c>
      <c r="AT21" s="227">
        <f t="shared" si="6"/>
        <v>12.48145836695652</v>
      </c>
      <c r="AU21" s="227">
        <f t="shared" si="6"/>
        <v>3.4525332656390462</v>
      </c>
      <c r="AV21" s="227">
        <f t="shared" si="6"/>
        <v>10.714396642927952</v>
      </c>
      <c r="AW21" s="227">
        <f t="shared" si="6"/>
        <v>25.617947325264776</v>
      </c>
      <c r="AX21" s="227">
        <f t="shared" si="6"/>
        <v>46.619899075107988</v>
      </c>
      <c r="AY21" s="227">
        <f t="shared" si="6"/>
        <v>6.2172397780881052</v>
      </c>
      <c r="AZ21" s="227">
        <f t="shared" si="6"/>
        <v>20.038242519717443</v>
      </c>
      <c r="BA21" s="227">
        <f t="shared" si="6"/>
        <v>3.5992514482086984</v>
      </c>
      <c r="BB21" s="227">
        <f t="shared" si="6"/>
        <v>0.68073646097621354</v>
      </c>
      <c r="BC21" s="227">
        <f t="shared" si="6"/>
        <v>2.9686070705641008</v>
      </c>
      <c r="BD21" s="227">
        <f t="shared" si="6"/>
        <v>0.41475128634463498</v>
      </c>
      <c r="BE21" s="227">
        <f t="shared" si="6"/>
        <v>1.9825991790146955</v>
      </c>
      <c r="BF21" s="227">
        <f t="shared" si="6"/>
        <v>0.34691838698992489</v>
      </c>
      <c r="BG21" s="227">
        <f t="shared" si="6"/>
        <v>0.95788447035247615</v>
      </c>
      <c r="BH21" s="227">
        <f t="shared" si="6"/>
        <v>0.11718298601478368</v>
      </c>
      <c r="BI21" s="227">
        <f t="shared" si="6"/>
        <v>0.62512828198544568</v>
      </c>
      <c r="BJ21" s="227">
        <f t="shared" si="6"/>
        <v>8.7953587320155402E-2</v>
      </c>
      <c r="BK21" s="227">
        <f t="shared" si="6"/>
        <v>120.98873849887741</v>
      </c>
      <c r="BL21" s="227">
        <f t="shared" si="6"/>
        <v>1.9577340769004987</v>
      </c>
    </row>
    <row r="22" spans="1:64">
      <c r="A22" s="213" t="s">
        <v>379</v>
      </c>
      <c r="E22" s="227">
        <f>MAX(E19:E20)</f>
        <v>81.726658339682587</v>
      </c>
      <c r="F22" s="227">
        <f t="shared" ref="F22:BL22" si="7">MAX(F19:F20)</f>
        <v>12.10958019512999</v>
      </c>
      <c r="G22" s="227">
        <f t="shared" si="7"/>
        <v>0.49958381487387388</v>
      </c>
      <c r="H22" s="227">
        <f t="shared" si="7"/>
        <v>2.3160199636975385</v>
      </c>
      <c r="I22" s="227">
        <f t="shared" si="7"/>
        <v>3.1517339844269419</v>
      </c>
      <c r="J22" s="227">
        <f t="shared" si="7"/>
        <v>2.6044653855983944E-2</v>
      </c>
      <c r="K22" s="227">
        <f t="shared" si="7"/>
        <v>1.5757015582870286</v>
      </c>
      <c r="L22" s="227">
        <f t="shared" si="7"/>
        <v>2.4632195923487403</v>
      </c>
      <c r="M22" s="227">
        <f t="shared" si="7"/>
        <v>2.6920701303867043</v>
      </c>
      <c r="N22" s="227">
        <f t="shared" si="7"/>
        <v>5.9235979594314279E-2</v>
      </c>
      <c r="O22" s="227">
        <f t="shared" si="7"/>
        <v>4.4221698113209227</v>
      </c>
      <c r="P22" s="227">
        <f t="shared" si="7"/>
        <v>99.950391350956963</v>
      </c>
      <c r="Q22" s="227">
        <f t="shared" si="7"/>
        <v>14.290205246005158</v>
      </c>
      <c r="R22" s="227">
        <f t="shared" si="7"/>
        <v>2.4227831468271215</v>
      </c>
      <c r="S22" s="227">
        <f t="shared" si="7"/>
        <v>0</v>
      </c>
      <c r="T22" s="227">
        <f t="shared" si="7"/>
        <v>11.85180578529244</v>
      </c>
      <c r="U22" s="227">
        <f t="shared" si="7"/>
        <v>0</v>
      </c>
      <c r="V22" s="227">
        <f t="shared" si="7"/>
        <v>295.04318965826826</v>
      </c>
      <c r="W22" s="227">
        <f t="shared" si="7"/>
        <v>58.427713048057271</v>
      </c>
      <c r="X22" s="227">
        <f t="shared" si="7"/>
        <v>0</v>
      </c>
      <c r="Y22" s="227">
        <f t="shared" si="7"/>
        <v>3.7078117590641959</v>
      </c>
      <c r="Z22" s="227">
        <f t="shared" si="7"/>
        <v>9.8463881366074837</v>
      </c>
      <c r="AA22" s="227">
        <f t="shared" si="7"/>
        <v>4.7676518418080169</v>
      </c>
      <c r="AB22" s="227">
        <f t="shared" si="7"/>
        <v>122.87445278455819</v>
      </c>
      <c r="AC22" s="227">
        <f t="shared" si="7"/>
        <v>17.263797705185507</v>
      </c>
      <c r="AD22" s="227">
        <f t="shared" si="7"/>
        <v>133.36385090128383</v>
      </c>
      <c r="AE22" s="227">
        <f t="shared" si="7"/>
        <v>76.741519199526962</v>
      </c>
      <c r="AF22" s="227">
        <f t="shared" si="7"/>
        <v>57.118982854329985</v>
      </c>
      <c r="AG22" s="227">
        <f t="shared" si="7"/>
        <v>12.478196908002609</v>
      </c>
      <c r="AH22" s="227">
        <f t="shared" si="7"/>
        <v>11.73080783144745</v>
      </c>
      <c r="AI22" s="227">
        <f t="shared" si="7"/>
        <v>0</v>
      </c>
      <c r="AJ22" s="227">
        <f t="shared" si="7"/>
        <v>0.10237411420449587</v>
      </c>
      <c r="AK22" s="227">
        <f t="shared" si="7"/>
        <v>7.3935490855526281E-2</v>
      </c>
      <c r="AL22" s="227">
        <f t="shared" si="7"/>
        <v>6.7222280077510232</v>
      </c>
      <c r="AM22" s="227">
        <f t="shared" si="7"/>
        <v>438.37259717220252</v>
      </c>
      <c r="AN22" s="227">
        <f t="shared" si="7"/>
        <v>1.7368345109860646</v>
      </c>
      <c r="AO22" s="227">
        <f t="shared" si="7"/>
        <v>0.85774100817721122</v>
      </c>
      <c r="AP22" s="227">
        <f t="shared" si="7"/>
        <v>1.4602413633882643</v>
      </c>
      <c r="AQ22" s="227">
        <f t="shared" si="7"/>
        <v>1.3974422473656798</v>
      </c>
      <c r="AR22" s="227">
        <f t="shared" si="7"/>
        <v>27.649384486849844</v>
      </c>
      <c r="AS22" s="227">
        <f t="shared" si="7"/>
        <v>0.44226932182565326</v>
      </c>
      <c r="AT22" s="227">
        <f t="shared" si="7"/>
        <v>15.079730192798646</v>
      </c>
      <c r="AU22" s="227">
        <f t="shared" si="7"/>
        <v>7.0482935903720074</v>
      </c>
      <c r="AV22" s="227">
        <f t="shared" si="7"/>
        <v>17.275262595325898</v>
      </c>
      <c r="AW22" s="227">
        <f t="shared" si="7"/>
        <v>38.231291194587833</v>
      </c>
      <c r="AX22" s="227">
        <f t="shared" si="7"/>
        <v>65.319557972045175</v>
      </c>
      <c r="AY22" s="227">
        <f t="shared" si="7"/>
        <v>8.9513865372682364</v>
      </c>
      <c r="AZ22" s="227">
        <f t="shared" si="7"/>
        <v>29.84090594333103</v>
      </c>
      <c r="BA22" s="227">
        <f t="shared" si="7"/>
        <v>4.9405299021383833</v>
      </c>
      <c r="BB22" s="227">
        <f t="shared" si="7"/>
        <v>0.88627858938458237</v>
      </c>
      <c r="BC22" s="227">
        <f t="shared" si="7"/>
        <v>4.1908168611263381</v>
      </c>
      <c r="BD22" s="227">
        <f t="shared" si="7"/>
        <v>0.60597937950275671</v>
      </c>
      <c r="BE22" s="227">
        <f t="shared" si="7"/>
        <v>3.0526963181633913</v>
      </c>
      <c r="BF22" s="227">
        <f t="shared" si="7"/>
        <v>0.60199457928999678</v>
      </c>
      <c r="BG22" s="227">
        <f t="shared" si="7"/>
        <v>1.643158125701786</v>
      </c>
      <c r="BH22" s="227">
        <f t="shared" si="7"/>
        <v>0.24895385443802931</v>
      </c>
      <c r="BI22" s="227">
        <f t="shared" si="7"/>
        <v>1.5462332236534495</v>
      </c>
      <c r="BJ22" s="227">
        <f t="shared" si="7"/>
        <v>0.22477993284052894</v>
      </c>
      <c r="BK22" s="227">
        <f t="shared" si="7"/>
        <v>177.55982500879742</v>
      </c>
      <c r="BL22" s="227">
        <f t="shared" si="7"/>
        <v>2.0267485635030709</v>
      </c>
    </row>
    <row r="23" spans="1:64">
      <c r="A23" s="213" t="s">
        <v>767</v>
      </c>
      <c r="E23" s="227">
        <f>AVERAGE(E19:E20)</f>
        <v>76.777131065389341</v>
      </c>
      <c r="F23" s="227">
        <f t="shared" ref="F23:BL23" si="8">AVERAGE(F19:F20)</f>
        <v>10.013747852014657</v>
      </c>
      <c r="G23" s="227">
        <f t="shared" si="8"/>
        <v>0.36137872270478349</v>
      </c>
      <c r="H23" s="227">
        <f t="shared" si="8"/>
        <v>2.2643158467768147</v>
      </c>
      <c r="I23" s="227">
        <f t="shared" si="8"/>
        <v>2.9443951675551725</v>
      </c>
      <c r="J23" s="227">
        <f t="shared" si="8"/>
        <v>1.5396514486882324E-2</v>
      </c>
      <c r="K23" s="227">
        <f t="shared" si="8"/>
        <v>1.0199276130250463</v>
      </c>
      <c r="L23" s="227">
        <f t="shared" si="8"/>
        <v>2.0851641339091165</v>
      </c>
      <c r="M23" s="227">
        <f t="shared" si="8"/>
        <v>1.9045626884223075</v>
      </c>
      <c r="N23" s="227">
        <f t="shared" si="8"/>
        <v>5.5129912096995956E-2</v>
      </c>
      <c r="O23" s="227">
        <f t="shared" si="8"/>
        <v>2.4643234368769957</v>
      </c>
      <c r="P23" s="227">
        <f t="shared" si="8"/>
        <v>99.905472953258126</v>
      </c>
      <c r="Q23" s="227">
        <f t="shared" si="8"/>
        <v>12.812257274666267</v>
      </c>
      <c r="R23" s="227">
        <f t="shared" si="8"/>
        <v>1.4378382741603797</v>
      </c>
      <c r="S23" s="227">
        <f t="shared" si="8"/>
        <v>0</v>
      </c>
      <c r="T23" s="227">
        <f t="shared" si="8"/>
        <v>8.2091875166474928</v>
      </c>
      <c r="U23" s="227">
        <f t="shared" si="8"/>
        <v>0</v>
      </c>
      <c r="V23" s="227">
        <f t="shared" si="8"/>
        <v>159.78669150121303</v>
      </c>
      <c r="W23" s="227">
        <f t="shared" si="8"/>
        <v>41.903321659769446</v>
      </c>
      <c r="X23" s="227">
        <f t="shared" si="8"/>
        <v>0</v>
      </c>
      <c r="Y23" s="227">
        <f t="shared" si="8"/>
        <v>2.9479593023796689</v>
      </c>
      <c r="Z23" s="227">
        <f t="shared" si="8"/>
        <v>8.7814934751940061</v>
      </c>
      <c r="AA23" s="227">
        <f t="shared" si="8"/>
        <v>3.0618492750855197</v>
      </c>
      <c r="AB23" s="227">
        <f t="shared" si="8"/>
        <v>68.551782415641355</v>
      </c>
      <c r="AC23" s="227">
        <f t="shared" si="8"/>
        <v>13.681333976669398</v>
      </c>
      <c r="AD23" s="227">
        <f t="shared" si="8"/>
        <v>87.188066339541834</v>
      </c>
      <c r="AE23" s="227">
        <f t="shared" si="8"/>
        <v>49.661508248930701</v>
      </c>
      <c r="AF23" s="227">
        <f t="shared" si="8"/>
        <v>56.788727938622856</v>
      </c>
      <c r="AG23" s="227">
        <f t="shared" si="8"/>
        <v>10.118087230744726</v>
      </c>
      <c r="AH23" s="227">
        <f t="shared" si="8"/>
        <v>5.8981663883110969</v>
      </c>
      <c r="AI23" s="227">
        <f t="shared" si="8"/>
        <v>0</v>
      </c>
      <c r="AJ23" s="227">
        <f t="shared" si="8"/>
        <v>5.5150036910559072E-2</v>
      </c>
      <c r="AK23" s="227">
        <f t="shared" si="8"/>
        <v>4.5135021668958643E-2</v>
      </c>
      <c r="AL23" s="227">
        <f t="shared" si="8"/>
        <v>4.2796215360727308</v>
      </c>
      <c r="AM23" s="227">
        <f t="shared" si="8"/>
        <v>265.96388489437697</v>
      </c>
      <c r="AN23" s="227">
        <f t="shared" si="8"/>
        <v>1.6710460550484187</v>
      </c>
      <c r="AO23" s="227">
        <f t="shared" si="8"/>
        <v>0.77151071747364286</v>
      </c>
      <c r="AP23" s="227">
        <f t="shared" si="8"/>
        <v>0.913465621007573</v>
      </c>
      <c r="AQ23" s="227">
        <f t="shared" si="8"/>
        <v>0.77155589442464512</v>
      </c>
      <c r="AR23" s="227">
        <f t="shared" si="8"/>
        <v>15.359025797612768</v>
      </c>
      <c r="AS23" s="227">
        <f t="shared" si="8"/>
        <v>0.22684888509414333</v>
      </c>
      <c r="AT23" s="227">
        <f t="shared" si="8"/>
        <v>13.780594279877583</v>
      </c>
      <c r="AU23" s="227">
        <f t="shared" si="8"/>
        <v>5.250413428005527</v>
      </c>
      <c r="AV23" s="227">
        <f t="shared" si="8"/>
        <v>13.994829619126925</v>
      </c>
      <c r="AW23" s="227">
        <f t="shared" si="8"/>
        <v>31.924619259926303</v>
      </c>
      <c r="AX23" s="227">
        <f t="shared" si="8"/>
        <v>55.969728523576578</v>
      </c>
      <c r="AY23" s="227">
        <f t="shared" si="8"/>
        <v>7.5843131576781708</v>
      </c>
      <c r="AZ23" s="227">
        <f t="shared" si="8"/>
        <v>24.939574231524237</v>
      </c>
      <c r="BA23" s="227">
        <f t="shared" si="8"/>
        <v>4.2698906751735404</v>
      </c>
      <c r="BB23" s="227">
        <f t="shared" si="8"/>
        <v>0.78350752518039801</v>
      </c>
      <c r="BC23" s="227">
        <f t="shared" si="8"/>
        <v>3.5797119658452194</v>
      </c>
      <c r="BD23" s="227">
        <f t="shared" si="8"/>
        <v>0.5103653329236959</v>
      </c>
      <c r="BE23" s="227">
        <f t="shared" si="8"/>
        <v>2.5176477485890434</v>
      </c>
      <c r="BF23" s="227">
        <f t="shared" si="8"/>
        <v>0.47445648313996081</v>
      </c>
      <c r="BG23" s="227">
        <f t="shared" si="8"/>
        <v>1.300521298027131</v>
      </c>
      <c r="BH23" s="227">
        <f t="shared" si="8"/>
        <v>0.18306842022640649</v>
      </c>
      <c r="BI23" s="227">
        <f t="shared" si="8"/>
        <v>1.0856807528194476</v>
      </c>
      <c r="BJ23" s="227">
        <f t="shared" si="8"/>
        <v>0.15636676008034217</v>
      </c>
      <c r="BK23" s="227">
        <f t="shared" si="8"/>
        <v>149.27428175383741</v>
      </c>
      <c r="BL23" s="227">
        <f t="shared" si="8"/>
        <v>1.9922413202017848</v>
      </c>
    </row>
    <row r="24" spans="1:64">
      <c r="A24" s="115" t="s">
        <v>91</v>
      </c>
      <c r="C24" s="115" t="s">
        <v>92</v>
      </c>
      <c r="D24" s="115" t="s">
        <v>93</v>
      </c>
      <c r="E24" s="121">
        <v>75.130539468730333</v>
      </c>
      <c r="F24" s="121">
        <v>16.124835515102834</v>
      </c>
      <c r="G24" s="121">
        <v>1.6707509923691577E-2</v>
      </c>
      <c r="H24" s="121">
        <v>0.26688658483352556</v>
      </c>
      <c r="I24" s="121">
        <v>8.1449110877996445E-2</v>
      </c>
      <c r="J24" s="121">
        <v>3.5503458587844608E-2</v>
      </c>
      <c r="K24" s="121">
        <v>0.85939254169988555</v>
      </c>
      <c r="L24" s="121">
        <v>3.3978898307307746</v>
      </c>
      <c r="M24" s="121">
        <v>3.076270264699712</v>
      </c>
      <c r="N24" s="121">
        <v>0.11131378486659514</v>
      </c>
      <c r="O24" s="121">
        <v>0.78926358691816256</v>
      </c>
      <c r="P24" s="121">
        <v>99.890051656971352</v>
      </c>
      <c r="Q24" s="118">
        <v>10.132402296695327</v>
      </c>
      <c r="R24" s="118">
        <v>1.2528055182386735</v>
      </c>
      <c r="S24" s="118">
        <v>17.739999999999998</v>
      </c>
      <c r="T24" s="118">
        <v>1.2713344894696734</v>
      </c>
      <c r="U24" s="118">
        <v>0</v>
      </c>
      <c r="V24" s="118">
        <v>0.95464578173759307</v>
      </c>
      <c r="W24" s="118">
        <v>3.2361220763381979</v>
      </c>
      <c r="X24" s="118">
        <v>0</v>
      </c>
      <c r="Y24" s="118">
        <v>0.24265886059060982</v>
      </c>
      <c r="Z24" s="118">
        <v>0.66342719031515307</v>
      </c>
      <c r="AA24" s="118">
        <v>1.2086381033304967</v>
      </c>
      <c r="AB24" s="118">
        <v>3.370281366084781</v>
      </c>
      <c r="AC24" s="118">
        <v>13.900214731826605</v>
      </c>
      <c r="AD24" s="118">
        <v>54.756514959100457</v>
      </c>
      <c r="AE24" s="118">
        <v>195.91458972770599</v>
      </c>
      <c r="AF24" s="118">
        <v>21.719896167011626</v>
      </c>
      <c r="AG24" s="118">
        <v>3.5958996697471823</v>
      </c>
      <c r="AH24" s="118">
        <v>5.7873030791038359E-2</v>
      </c>
      <c r="AI24" s="118">
        <v>0</v>
      </c>
      <c r="AJ24" s="118">
        <v>0.1100141539941619</v>
      </c>
      <c r="AK24" s="118">
        <v>1.6814514802800953E-2</v>
      </c>
      <c r="AL24" s="118">
        <v>2.8237329731390863</v>
      </c>
      <c r="AM24" s="118">
        <v>495.82247250192063</v>
      </c>
      <c r="AN24" s="118">
        <v>0.49189474429430974</v>
      </c>
      <c r="AO24" s="118">
        <v>1.163491129780049</v>
      </c>
      <c r="AP24" s="118">
        <v>0.19481930891691962</v>
      </c>
      <c r="AQ24" s="118">
        <v>0.27397111167377347</v>
      </c>
      <c r="AR24" s="118">
        <v>63.474538850011918</v>
      </c>
      <c r="AS24" s="118">
        <v>3.5426464509584206E-2</v>
      </c>
      <c r="AT24" s="118">
        <v>2.7244535122118196</v>
      </c>
      <c r="AU24" s="118">
        <v>0.73056855428373679</v>
      </c>
      <c r="AV24" s="118">
        <v>2.1067254472318013</v>
      </c>
      <c r="AW24" s="118">
        <v>4.2605073652661005</v>
      </c>
      <c r="AX24" s="118">
        <v>7.5967374410391946</v>
      </c>
      <c r="AY24" s="118">
        <v>0.79733480080154462</v>
      </c>
      <c r="AZ24" s="118">
        <v>2.770804828256507</v>
      </c>
      <c r="BA24" s="118">
        <v>0.82219746155593021</v>
      </c>
      <c r="BB24" s="118">
        <v>0.87584675660564681</v>
      </c>
      <c r="BC24" s="118">
        <v>0.60311146919371783</v>
      </c>
      <c r="BD24" s="118">
        <v>9.6798861923983889E-2</v>
      </c>
      <c r="BE24" s="118">
        <v>0.44697816364571352</v>
      </c>
      <c r="BF24" s="118">
        <v>5.7801365588450629E-2</v>
      </c>
      <c r="BG24" s="118">
        <v>0.14587641685475</v>
      </c>
      <c r="BH24" s="118">
        <v>2.4869422528785698E-2</v>
      </c>
      <c r="BI24" s="118">
        <v>0.15241896064202556</v>
      </c>
      <c r="BJ24" s="118">
        <v>2.030995155760534E-2</v>
      </c>
      <c r="BK24" s="119">
        <f t="shared" si="2"/>
        <v>20.778318712691757</v>
      </c>
      <c r="BL24" s="120">
        <f t="shared" si="1"/>
        <v>2.1987754520860028</v>
      </c>
    </row>
    <row r="25" spans="1:64">
      <c r="A25" s="115" t="s">
        <v>94</v>
      </c>
      <c r="C25" s="115" t="s">
        <v>92</v>
      </c>
      <c r="D25" s="115" t="s">
        <v>95</v>
      </c>
      <c r="E25" s="121">
        <v>73.503124038039445</v>
      </c>
      <c r="F25" s="121">
        <v>15.602900128759289</v>
      </c>
      <c r="G25" s="121">
        <v>0.44881438610644314</v>
      </c>
      <c r="H25" s="121">
        <v>0.25414380381731261</v>
      </c>
      <c r="I25" s="121">
        <v>9.0818911070950845E-2</v>
      </c>
      <c r="J25" s="121">
        <v>6.3362030979733155E-3</v>
      </c>
      <c r="K25" s="121">
        <v>1.8638997446538168</v>
      </c>
      <c r="L25" s="121">
        <v>5.8557076963770056</v>
      </c>
      <c r="M25" s="121">
        <v>1.8374988984122615</v>
      </c>
      <c r="N25" s="121">
        <v>4.3825404760982102E-2</v>
      </c>
      <c r="O25" s="121">
        <v>0.44567402306876702</v>
      </c>
      <c r="P25" s="121">
        <v>99.95274323816426</v>
      </c>
      <c r="Q25" s="118">
        <v>6.3161376975065124</v>
      </c>
      <c r="R25" s="118">
        <v>4.472988075150151</v>
      </c>
      <c r="S25" s="118">
        <v>9.23</v>
      </c>
      <c r="T25" s="118">
        <v>1.3142937161176407</v>
      </c>
      <c r="U25" s="118">
        <v>0</v>
      </c>
      <c r="V25" s="118">
        <v>9.6961816210096146</v>
      </c>
      <c r="W25" s="118">
        <v>5.5658715614683896</v>
      </c>
      <c r="X25" s="118">
        <v>0</v>
      </c>
      <c r="Y25" s="118">
        <v>0.38220432144396932</v>
      </c>
      <c r="Z25" s="118">
        <v>1.3362037974373333</v>
      </c>
      <c r="AA25" s="118">
        <v>3.0900753041738973</v>
      </c>
      <c r="AB25" s="118">
        <v>6.7804418957350308</v>
      </c>
      <c r="AC25" s="118">
        <v>15.055235920327855</v>
      </c>
      <c r="AD25" s="118">
        <v>57.590670989705089</v>
      </c>
      <c r="AE25" s="118">
        <v>90.417327647397514</v>
      </c>
      <c r="AF25" s="118">
        <v>67.54477536377901</v>
      </c>
      <c r="AG25" s="118">
        <v>73.278857890258124</v>
      </c>
      <c r="AH25" s="118">
        <v>7.9230954975710213E-2</v>
      </c>
      <c r="AI25" s="118">
        <v>0</v>
      </c>
      <c r="AJ25" s="118">
        <v>2.3342928236576355E-2</v>
      </c>
      <c r="AK25" s="118">
        <v>1.3875531567169658E-2</v>
      </c>
      <c r="AL25" s="118">
        <v>1.6524819606396985</v>
      </c>
      <c r="AM25" s="118">
        <v>107.36190507937032</v>
      </c>
      <c r="AN25" s="118">
        <v>2.6264311149154933</v>
      </c>
      <c r="AO25" s="118">
        <v>12.865721293739369</v>
      </c>
      <c r="AP25" s="118">
        <v>22.379894668133545</v>
      </c>
      <c r="AQ25" s="118">
        <v>0.31707062684227605</v>
      </c>
      <c r="AR25" s="118">
        <v>18.812254018189517</v>
      </c>
      <c r="AS25" s="118">
        <v>2.3687712354899991E-2</v>
      </c>
      <c r="AT25" s="118">
        <v>25.491279085988346</v>
      </c>
      <c r="AU25" s="118">
        <v>2.9708235920784154</v>
      </c>
      <c r="AV25" s="118">
        <v>6.8583475650552606</v>
      </c>
      <c r="AW25" s="118">
        <v>13.977116727623935</v>
      </c>
      <c r="AX25" s="118">
        <v>30.028092304788807</v>
      </c>
      <c r="AY25" s="118">
        <v>2.7952150803619364</v>
      </c>
      <c r="AZ25" s="118">
        <v>10.23433010303712</v>
      </c>
      <c r="BA25" s="118">
        <v>2.3710117584626476</v>
      </c>
      <c r="BB25" s="118">
        <v>0.44517246515954007</v>
      </c>
      <c r="BC25" s="118">
        <v>1.9773956945626499</v>
      </c>
      <c r="BD25" s="118">
        <v>0.34015062642052607</v>
      </c>
      <c r="BE25" s="118">
        <v>1.5663861356081106</v>
      </c>
      <c r="BF25" s="118">
        <v>0.22367436400715052</v>
      </c>
      <c r="BG25" s="118">
        <v>0.48361003030320709</v>
      </c>
      <c r="BH25" s="118">
        <v>6.0453745132012245E-2</v>
      </c>
      <c r="BI25" s="118">
        <v>0.33632829722682445</v>
      </c>
      <c r="BJ25" s="118">
        <v>4.995969575006242E-2</v>
      </c>
      <c r="BK25" s="119">
        <f t="shared" si="2"/>
        <v>71.747244593499786</v>
      </c>
      <c r="BL25" s="120">
        <f t="shared" si="1"/>
        <v>1.6325966850828728</v>
      </c>
    </row>
    <row r="26" spans="1:64">
      <c r="A26" s="115" t="s">
        <v>96</v>
      </c>
      <c r="C26" s="115" t="s">
        <v>92</v>
      </c>
      <c r="D26" s="115" t="s">
        <v>97</v>
      </c>
      <c r="E26" s="121">
        <v>73.064953688209584</v>
      </c>
      <c r="F26" s="121">
        <v>15.18803800800397</v>
      </c>
      <c r="G26" s="121">
        <v>7.7352078432159138E-3</v>
      </c>
      <c r="H26" s="121">
        <v>1.4793996403992828</v>
      </c>
      <c r="I26" s="121">
        <v>0.12441433425508285</v>
      </c>
      <c r="J26" s="121">
        <v>0.30365532428359204</v>
      </c>
      <c r="K26" s="121">
        <v>0.25304610356966001</v>
      </c>
      <c r="L26" s="121">
        <v>4.6834616335684585</v>
      </c>
      <c r="M26" s="121">
        <v>4.1562822511316666</v>
      </c>
      <c r="N26" s="121">
        <v>0.30977060511985882</v>
      </c>
      <c r="O26" s="121">
        <v>0.38361712626413058</v>
      </c>
      <c r="P26" s="121">
        <v>99.94874743233504</v>
      </c>
      <c r="Q26" s="118">
        <v>36.203954627786629</v>
      </c>
      <c r="R26" s="118">
        <v>3.0361956220326189</v>
      </c>
      <c r="S26" s="118">
        <v>304.8075</v>
      </c>
      <c r="T26" s="118">
        <v>0.57518913566868923</v>
      </c>
      <c r="U26" s="118">
        <v>0</v>
      </c>
      <c r="V26" s="118">
        <v>0.46149341617475609</v>
      </c>
      <c r="W26" s="118">
        <v>1.6063146414123759</v>
      </c>
      <c r="X26" s="118">
        <v>0</v>
      </c>
      <c r="Y26" s="118">
        <v>7.0694608057133637E-2</v>
      </c>
      <c r="Z26" s="118">
        <v>1.7647982449482071</v>
      </c>
      <c r="AA26" s="118">
        <v>1.0621220080798688</v>
      </c>
      <c r="AB26" s="118">
        <v>94.388582637189828</v>
      </c>
      <c r="AC26" s="118">
        <v>16.827510660225794</v>
      </c>
      <c r="AD26" s="118">
        <v>426.0740478981748</v>
      </c>
      <c r="AE26" s="118">
        <v>11.757751978738291</v>
      </c>
      <c r="AF26" s="118">
        <v>78.455761148777754</v>
      </c>
      <c r="AG26" s="118">
        <v>4.9104903732971259</v>
      </c>
      <c r="AH26" s="118">
        <v>4.243278948644312E-2</v>
      </c>
      <c r="AI26" s="118">
        <v>0</v>
      </c>
      <c r="AJ26" s="118">
        <v>0.16076073786291448</v>
      </c>
      <c r="AK26" s="118">
        <v>1.8964969096254992E-2</v>
      </c>
      <c r="AL26" s="118">
        <v>12.339256228177751</v>
      </c>
      <c r="AM26" s="118">
        <v>80.220097741542816</v>
      </c>
      <c r="AN26" s="118">
        <v>3.7263582173613989</v>
      </c>
      <c r="AO26" s="118">
        <v>2.6726499228718388</v>
      </c>
      <c r="AP26" s="118">
        <v>0.63376655972450346</v>
      </c>
      <c r="AQ26" s="118">
        <v>3.0249600994488044</v>
      </c>
      <c r="AR26" s="118">
        <v>14.079981488625508</v>
      </c>
      <c r="AS26" s="118">
        <v>0.52494128156588404</v>
      </c>
      <c r="AT26" s="118">
        <v>2.1854751529302661</v>
      </c>
      <c r="AU26" s="118">
        <v>7.1952418357084245</v>
      </c>
      <c r="AV26" s="118">
        <v>3.7841586520910839</v>
      </c>
      <c r="AW26" s="118">
        <v>1.7895192891730496</v>
      </c>
      <c r="AX26" s="118">
        <v>4.7531408447090806</v>
      </c>
      <c r="AY26" s="118">
        <v>0.47216080521055531</v>
      </c>
      <c r="AZ26" s="118">
        <v>1.6408066625995168</v>
      </c>
      <c r="BA26" s="118">
        <v>0.99492249546900979</v>
      </c>
      <c r="BB26" s="118">
        <v>5.876014722193957E-2</v>
      </c>
      <c r="BC26" s="118">
        <v>0.73468328283018325</v>
      </c>
      <c r="BD26" s="118">
        <v>0.18944470000689748</v>
      </c>
      <c r="BE26" s="118">
        <v>0.84454967607817799</v>
      </c>
      <c r="BF26" s="118">
        <v>6.7617155057885056E-2</v>
      </c>
      <c r="BG26" s="118">
        <v>0.11515509349546446</v>
      </c>
      <c r="BH26" s="118">
        <v>1.958898740266405E-2</v>
      </c>
      <c r="BI26" s="118">
        <v>0.12991903763670096</v>
      </c>
      <c r="BJ26" s="118">
        <v>1.4559101227994278E-2</v>
      </c>
      <c r="BK26" s="119">
        <f t="shared" si="2"/>
        <v>15.608985930210199</v>
      </c>
      <c r="BL26" s="120">
        <f t="shared" si="1"/>
        <v>1.6703385899814467</v>
      </c>
    </row>
    <row r="27" spans="1:64">
      <c r="A27" s="115" t="s">
        <v>98</v>
      </c>
      <c r="C27" s="115" t="s">
        <v>92</v>
      </c>
      <c r="D27" s="115" t="s">
        <v>97</v>
      </c>
      <c r="E27" s="121">
        <v>70.850792034297044</v>
      </c>
      <c r="F27" s="121">
        <v>16.345581905645229</v>
      </c>
      <c r="G27" s="121">
        <v>4.0586259305705613E-2</v>
      </c>
      <c r="H27" s="121">
        <v>0.26426778345809254</v>
      </c>
      <c r="I27" s="121">
        <v>0.15273250212410269</v>
      </c>
      <c r="J27" s="121">
        <v>3.2041783662399167E-3</v>
      </c>
      <c r="K27" s="121">
        <v>2.4084740719570039</v>
      </c>
      <c r="L27" s="121">
        <v>2.482170174380522</v>
      </c>
      <c r="M27" s="121">
        <v>6.7127536772726257</v>
      </c>
      <c r="N27" s="121">
        <v>3.4391514464308437E-2</v>
      </c>
      <c r="O27" s="121">
        <v>0.4920388866913829</v>
      </c>
      <c r="P27" s="121">
        <v>99.786992987962293</v>
      </c>
      <c r="Q27" s="118">
        <v>10.174749951622983</v>
      </c>
      <c r="R27" s="118">
        <v>3.8229553195523529</v>
      </c>
      <c r="S27" s="118">
        <v>13.83</v>
      </c>
      <c r="T27" s="118">
        <v>0.71724882402217938</v>
      </c>
      <c r="U27" s="118">
        <v>0</v>
      </c>
      <c r="V27" s="118">
        <v>3.7436001730362838</v>
      </c>
      <c r="W27" s="118">
        <v>3.6046462314689833</v>
      </c>
      <c r="X27" s="118">
        <v>0</v>
      </c>
      <c r="Y27" s="118">
        <v>0.67639299556672816</v>
      </c>
      <c r="Z27" s="118">
        <v>2.5288651553974182</v>
      </c>
      <c r="AA27" s="118">
        <v>3.2121048556486449</v>
      </c>
      <c r="AB27" s="118">
        <v>6.6384441028510439</v>
      </c>
      <c r="AC27" s="118">
        <v>14.809031926354919</v>
      </c>
      <c r="AD27" s="118">
        <v>152.49088748652414</v>
      </c>
      <c r="AE27" s="118">
        <v>533.95062577609451</v>
      </c>
      <c r="AF27" s="118">
        <v>14.440260390118377</v>
      </c>
      <c r="AG27" s="118">
        <v>1.1661778256148205</v>
      </c>
      <c r="AH27" s="118">
        <v>4.084288630522289E-2</v>
      </c>
      <c r="AI27" s="118">
        <v>0</v>
      </c>
      <c r="AJ27" s="118">
        <v>1.5399358745730698E-2</v>
      </c>
      <c r="AK27" s="118">
        <v>1.1671159071361601E-2</v>
      </c>
      <c r="AL27" s="118">
        <v>4.0692935081889789</v>
      </c>
      <c r="AM27" s="118">
        <v>1111.4657956016094</v>
      </c>
      <c r="AN27" s="118">
        <v>0.28977550309756639</v>
      </c>
      <c r="AO27" s="118">
        <v>0.15132787965087818</v>
      </c>
      <c r="AP27" s="118">
        <v>8.4759327630640979E-2</v>
      </c>
      <c r="AQ27" s="118">
        <v>1.0142173475628533</v>
      </c>
      <c r="AR27" s="118">
        <v>44.821084601949195</v>
      </c>
      <c r="AS27" s="118">
        <v>3.3059875078284423E-2</v>
      </c>
      <c r="AT27" s="118">
        <v>2.4917727830985203</v>
      </c>
      <c r="AU27" s="118">
        <v>0.5528454442761207</v>
      </c>
      <c r="AV27" s="118">
        <v>1.6276301130253605</v>
      </c>
      <c r="AW27" s="118">
        <v>7.3243772458437038</v>
      </c>
      <c r="AX27" s="118">
        <v>14.084577249193908</v>
      </c>
      <c r="AY27" s="118">
        <v>1.2513512050189617</v>
      </c>
      <c r="AZ27" s="118">
        <v>4.4154609912245055</v>
      </c>
      <c r="BA27" s="118">
        <v>0.84646922566472449</v>
      </c>
      <c r="BB27" s="118">
        <v>1.2980247832173535</v>
      </c>
      <c r="BC27" s="118">
        <v>0.66293807264678917</v>
      </c>
      <c r="BD27" s="118">
        <v>8.1871937917233767E-2</v>
      </c>
      <c r="BE27" s="118">
        <v>0.32927773534253935</v>
      </c>
      <c r="BF27" s="118">
        <v>4.7517571995694396E-2</v>
      </c>
      <c r="BG27" s="118">
        <v>0.1198274669411777</v>
      </c>
      <c r="BH27" s="118">
        <v>1.5737997713306345E-2</v>
      </c>
      <c r="BI27" s="118">
        <v>9.5012230123047811E-2</v>
      </c>
      <c r="BJ27" s="118">
        <v>1.3057692900090815E-2</v>
      </c>
      <c r="BK27" s="119">
        <f t="shared" si="2"/>
        <v>32.2131315187684</v>
      </c>
      <c r="BL27" s="120">
        <f t="shared" si="1"/>
        <v>1.4086892488954343</v>
      </c>
    </row>
    <row r="28" spans="1:64">
      <c r="A28" s="115" t="s">
        <v>99</v>
      </c>
      <c r="C28" s="115" t="s">
        <v>92</v>
      </c>
      <c r="D28" s="115" t="s">
        <v>97</v>
      </c>
      <c r="E28" s="121">
        <v>75.234274601150204</v>
      </c>
      <c r="F28" s="121">
        <v>14.090766326290906</v>
      </c>
      <c r="G28" s="121">
        <v>4.4706186971925688E-2</v>
      </c>
      <c r="H28" s="121">
        <v>0.36242735647791879</v>
      </c>
      <c r="I28" s="121">
        <v>0.29214973346770046</v>
      </c>
      <c r="J28" s="121">
        <v>1.0396787667889696E-3</v>
      </c>
      <c r="K28" s="121">
        <v>0.60925175733833614</v>
      </c>
      <c r="L28" s="121">
        <v>1.2715271317829098</v>
      </c>
      <c r="M28" s="121">
        <v>7.2746323312224197</v>
      </c>
      <c r="N28" s="121">
        <v>7.7144164495741546E-2</v>
      </c>
      <c r="O28" s="121">
        <v>0.57418100761552671</v>
      </c>
      <c r="P28" s="121">
        <v>99.832100275580359</v>
      </c>
      <c r="Q28" s="118">
        <v>5.9967785126104802</v>
      </c>
      <c r="R28" s="118">
        <v>2.0124323334695093</v>
      </c>
      <c r="S28" s="118">
        <v>295.77299999999997</v>
      </c>
      <c r="T28" s="118">
        <v>0.94602472802443505</v>
      </c>
      <c r="U28" s="118">
        <v>0</v>
      </c>
      <c r="V28" s="118">
        <v>9.7760613810617638</v>
      </c>
      <c r="W28" s="118">
        <v>2.8904554293569431</v>
      </c>
      <c r="X28" s="118">
        <v>0</v>
      </c>
      <c r="Y28" s="118">
        <v>1.2032420938165809</v>
      </c>
      <c r="Z28" s="118">
        <v>3.0164131173236099</v>
      </c>
      <c r="AA28" s="118">
        <v>2.3670464398709523</v>
      </c>
      <c r="AB28" s="118">
        <v>7.1355294013620787</v>
      </c>
      <c r="AC28" s="118">
        <v>9.131099368782877</v>
      </c>
      <c r="AD28" s="118">
        <v>141.2096935023967</v>
      </c>
      <c r="AE28" s="118">
        <v>114.40814120840382</v>
      </c>
      <c r="AF28" s="118">
        <v>10.023762313145891</v>
      </c>
      <c r="AG28" s="118">
        <v>1.1200997979992211</v>
      </c>
      <c r="AH28" s="118">
        <v>1.9086240283596088E-2</v>
      </c>
      <c r="AI28" s="118">
        <v>0</v>
      </c>
      <c r="AJ28" s="118">
        <v>1.7199340098346141E-2</v>
      </c>
      <c r="AK28" s="118">
        <v>2.1159737132117787E-2</v>
      </c>
      <c r="AL28" s="118">
        <v>6.1726950831600931</v>
      </c>
      <c r="AM28" s="118">
        <v>1040.4124107495754</v>
      </c>
      <c r="AN28" s="118">
        <v>0.25395747263164126</v>
      </c>
      <c r="AO28" s="118">
        <v>0.20407417210630285</v>
      </c>
      <c r="AP28" s="118">
        <v>2.4350819760418791</v>
      </c>
      <c r="AQ28" s="118">
        <v>1.0016150540383362</v>
      </c>
      <c r="AR28" s="118">
        <v>58.522008343179188</v>
      </c>
      <c r="AS28" s="118">
        <v>5.2210451911660113E-2</v>
      </c>
      <c r="AT28" s="118">
        <v>1.469075098528015</v>
      </c>
      <c r="AU28" s="118">
        <v>0.91863979057695599</v>
      </c>
      <c r="AV28" s="118">
        <v>2.9485994205427559</v>
      </c>
      <c r="AW28" s="118">
        <v>5.1505741205551594</v>
      </c>
      <c r="AX28" s="118">
        <v>9.4202535585788958</v>
      </c>
      <c r="AY28" s="118">
        <v>0.77903951756890677</v>
      </c>
      <c r="AZ28" s="118">
        <v>2.5644288638831325</v>
      </c>
      <c r="BA28" s="118">
        <v>0.62838667134463211</v>
      </c>
      <c r="BB28" s="118">
        <v>1.3604029811895242</v>
      </c>
      <c r="BC28" s="118">
        <v>0.5717626049592508</v>
      </c>
      <c r="BD28" s="118">
        <v>0.10263261413301693</v>
      </c>
      <c r="BE28" s="118">
        <v>0.56606494702789001</v>
      </c>
      <c r="BF28" s="118">
        <v>0.10063356780815504</v>
      </c>
      <c r="BG28" s="118">
        <v>0.24025478275927087</v>
      </c>
      <c r="BH28" s="118">
        <v>3.5708229133431545E-2</v>
      </c>
      <c r="BI28" s="118">
        <v>0.20561820639191031</v>
      </c>
      <c r="BJ28" s="118">
        <v>2.4787882295621844E-2</v>
      </c>
      <c r="BK28" s="119">
        <f t="shared" si="2"/>
        <v>24.699147968171555</v>
      </c>
      <c r="BL28" s="120">
        <f t="shared" si="1"/>
        <v>1.5390642743583922</v>
      </c>
    </row>
    <row r="29" spans="1:64">
      <c r="A29" s="115" t="s">
        <v>100</v>
      </c>
      <c r="C29" s="115" t="s">
        <v>92</v>
      </c>
      <c r="D29" s="115" t="s">
        <v>97</v>
      </c>
      <c r="E29" s="121">
        <v>78.276263906097626</v>
      </c>
      <c r="F29" s="121">
        <v>13.049753408286014</v>
      </c>
      <c r="G29" s="121">
        <v>6.4649960034552645E-2</v>
      </c>
      <c r="H29" s="121">
        <v>0.67035095045107929</v>
      </c>
      <c r="I29" s="121">
        <v>0.21514658831170802</v>
      </c>
      <c r="J29" s="121">
        <v>1.8017201976842544E-2</v>
      </c>
      <c r="K29" s="121">
        <v>0.54899474258849634</v>
      </c>
      <c r="L29" s="121">
        <v>0.91993713622937212</v>
      </c>
      <c r="M29" s="121">
        <v>4.3485046888814676</v>
      </c>
      <c r="N29" s="121">
        <v>0.36882272282007084</v>
      </c>
      <c r="O29" s="121">
        <v>1.4696007935222495</v>
      </c>
      <c r="P29" s="121">
        <v>99.950042099199479</v>
      </c>
      <c r="Q29" s="118">
        <v>12.432683038797677</v>
      </c>
      <c r="R29" s="118">
        <v>2.8477700383421283</v>
      </c>
      <c r="S29" s="118">
        <v>20.46</v>
      </c>
      <c r="T29" s="118">
        <v>18.314872186383667</v>
      </c>
      <c r="U29" s="118">
        <v>0</v>
      </c>
      <c r="V29" s="118">
        <v>0.8023289530304013</v>
      </c>
      <c r="W29" s="118">
        <v>2.8285203943193968</v>
      </c>
      <c r="X29" s="118">
        <v>0</v>
      </c>
      <c r="Y29" s="118">
        <v>0.49595142957012883</v>
      </c>
      <c r="Z29" s="118">
        <v>0.46797778992256905</v>
      </c>
      <c r="AA29" s="118">
        <v>2.2653188011155376</v>
      </c>
      <c r="AB29" s="118">
        <v>10.399213841042968</v>
      </c>
      <c r="AC29" s="118">
        <v>20.402811256912521</v>
      </c>
      <c r="AD29" s="118">
        <v>180.60669722637834</v>
      </c>
      <c r="AE29" s="118">
        <v>35.159984149742037</v>
      </c>
      <c r="AF29" s="118">
        <v>16.586242171451897</v>
      </c>
      <c r="AG29" s="118">
        <v>20.393488116498069</v>
      </c>
      <c r="AH29" s="118">
        <v>1.6808792439130017E-2</v>
      </c>
      <c r="AI29" s="118">
        <v>0</v>
      </c>
      <c r="AJ29" s="118">
        <v>2.3370177447759391E-2</v>
      </c>
      <c r="AK29" s="118">
        <v>0.14699179598119377</v>
      </c>
      <c r="AL29" s="118">
        <v>6.7339904932262646</v>
      </c>
      <c r="AM29" s="118">
        <v>165.47194409043553</v>
      </c>
      <c r="AN29" s="118">
        <v>0.56506654895375985</v>
      </c>
      <c r="AO29" s="118">
        <v>1.6741371569440791</v>
      </c>
      <c r="AP29" s="118">
        <v>22.655526640065805</v>
      </c>
      <c r="AQ29" s="118">
        <v>0.95862059834026514</v>
      </c>
      <c r="AR29" s="118">
        <v>17.641678393333894</v>
      </c>
      <c r="AS29" s="118">
        <v>0.10437412288867996</v>
      </c>
      <c r="AT29" s="118">
        <v>0.46605893860674896</v>
      </c>
      <c r="AU29" s="118">
        <v>0.93347222211208347</v>
      </c>
      <c r="AV29" s="118">
        <v>14.382502471919809</v>
      </c>
      <c r="AW29" s="118">
        <v>2.4176234199376623</v>
      </c>
      <c r="AX29" s="118">
        <v>8.0005461964877362</v>
      </c>
      <c r="AY29" s="118">
        <v>0.95811876883291636</v>
      </c>
      <c r="AZ29" s="118">
        <v>4.1852934482297011</v>
      </c>
      <c r="BA29" s="118">
        <v>2.188015120694188</v>
      </c>
      <c r="BB29" s="118">
        <v>0.19449708367796187</v>
      </c>
      <c r="BC29" s="118">
        <v>2.0826098812616518</v>
      </c>
      <c r="BD29" s="118">
        <v>0.57069970619636945</v>
      </c>
      <c r="BE29" s="118">
        <v>3.3412519856230385</v>
      </c>
      <c r="BF29" s="118">
        <v>0.53200380451562668</v>
      </c>
      <c r="BG29" s="118">
        <v>1.3718556472522347</v>
      </c>
      <c r="BH29" s="118">
        <v>0.24863968105700399</v>
      </c>
      <c r="BI29" s="118">
        <v>1.5736255088033839</v>
      </c>
      <c r="BJ29" s="118">
        <v>0.20449596738893763</v>
      </c>
      <c r="BK29" s="119">
        <f t="shared" si="2"/>
        <v>42.251778691878215</v>
      </c>
      <c r="BL29" s="120">
        <f t="shared" si="1"/>
        <v>2.2432137001275279</v>
      </c>
    </row>
    <row r="30" spans="1:64">
      <c r="A30" s="115" t="s">
        <v>101</v>
      </c>
      <c r="C30" s="115" t="s">
        <v>92</v>
      </c>
      <c r="D30" s="115" t="s">
        <v>97</v>
      </c>
      <c r="E30" s="121">
        <v>75.737772505045996</v>
      </c>
      <c r="F30" s="121">
        <v>14.411156074709201</v>
      </c>
      <c r="G30" s="121">
        <v>9.6894529776317698E-2</v>
      </c>
      <c r="H30" s="121">
        <v>1.029102069787315</v>
      </c>
      <c r="I30" s="121">
        <v>0.83938969053416801</v>
      </c>
      <c r="J30" s="121">
        <v>4.3548103270255201E-3</v>
      </c>
      <c r="K30" s="121">
        <v>0.91015535834833305</v>
      </c>
      <c r="L30" s="121">
        <v>1.3587008220319601</v>
      </c>
      <c r="M30" s="121">
        <v>4.62371986471934</v>
      </c>
      <c r="N30" s="121">
        <v>6.1620566127411097E-2</v>
      </c>
      <c r="O30" s="121">
        <v>0.82673854915739509</v>
      </c>
      <c r="P30" s="121">
        <v>99.899604840564464</v>
      </c>
      <c r="Q30" s="118">
        <v>6.8049366284232349</v>
      </c>
      <c r="R30" s="118">
        <v>2.84145274109214</v>
      </c>
      <c r="S30" s="118">
        <v>265.1925</v>
      </c>
      <c r="T30" s="118">
        <v>1.8327205942961768</v>
      </c>
      <c r="U30" s="118">
        <v>0</v>
      </c>
      <c r="V30" s="118">
        <v>26.494074851434021</v>
      </c>
      <c r="W30" s="118">
        <v>4.5426835894208146</v>
      </c>
      <c r="X30" s="118">
        <v>0</v>
      </c>
      <c r="Y30" s="118">
        <v>2.9361118256926457</v>
      </c>
      <c r="Z30" s="118">
        <v>3.7011592204628752</v>
      </c>
      <c r="AA30" s="118">
        <v>1.0960318465435206</v>
      </c>
      <c r="AB30" s="118">
        <v>18.388107824550861</v>
      </c>
      <c r="AC30" s="118">
        <v>14.534132977877441</v>
      </c>
      <c r="AD30" s="118">
        <v>98.09274435788673</v>
      </c>
      <c r="AE30" s="118">
        <v>76.935646473293389</v>
      </c>
      <c r="AF30" s="118">
        <v>41.482488675515874</v>
      </c>
      <c r="AG30" s="118">
        <v>1.154343154429893</v>
      </c>
      <c r="AH30" s="118">
        <v>4.4409806484205984E-2</v>
      </c>
      <c r="AI30" s="118">
        <v>0</v>
      </c>
      <c r="AJ30" s="118">
        <v>0.1280229115708261</v>
      </c>
      <c r="AK30" s="118">
        <v>2.392346186895835E-2</v>
      </c>
      <c r="AL30" s="118">
        <v>4.4424354363835814</v>
      </c>
      <c r="AM30" s="118">
        <v>527.57958735726311</v>
      </c>
      <c r="AN30" s="118">
        <v>1.3799143277008921</v>
      </c>
      <c r="AO30" s="118">
        <v>0.37929145122744023</v>
      </c>
      <c r="AP30" s="118">
        <v>1.5604841712048636</v>
      </c>
      <c r="AQ30" s="118">
        <v>0.59428600588038372</v>
      </c>
      <c r="AR30" s="118">
        <v>35.061668891418812</v>
      </c>
      <c r="AS30" s="118">
        <v>3.3792208003042362E-2</v>
      </c>
      <c r="AT30" s="118">
        <v>2.4724862411322865</v>
      </c>
      <c r="AU30" s="118">
        <v>3.0880463777714158</v>
      </c>
      <c r="AV30" s="118">
        <v>18.871364884481949</v>
      </c>
      <c r="AW30" s="118">
        <v>8.4390205053753107</v>
      </c>
      <c r="AX30" s="118">
        <v>16.799456256953789</v>
      </c>
      <c r="AY30" s="118">
        <v>1.4922136763547871</v>
      </c>
      <c r="AZ30" s="118">
        <v>5.1813399173859462</v>
      </c>
      <c r="BA30" s="118">
        <v>1.2973385236567432</v>
      </c>
      <c r="BB30" s="118">
        <v>0.8927646123710492</v>
      </c>
      <c r="BC30" s="118">
        <v>1.4440397402061522</v>
      </c>
      <c r="BD30" s="118">
        <v>0.37679765685268712</v>
      </c>
      <c r="BE30" s="118">
        <v>2.8982519862635492</v>
      </c>
      <c r="BF30" s="118">
        <v>0.58836753724670754</v>
      </c>
      <c r="BG30" s="118">
        <v>1.5894956687705923</v>
      </c>
      <c r="BH30" s="118">
        <v>0.27127803534154926</v>
      </c>
      <c r="BI30" s="118">
        <v>1.5706228038406966</v>
      </c>
      <c r="BJ30" s="118">
        <v>0.18886562661114126</v>
      </c>
      <c r="BK30" s="119">
        <f t="shared" si="2"/>
        <v>61.901217431712652</v>
      </c>
      <c r="BL30" s="120">
        <f t="shared" si="1"/>
        <v>2.0908229347654421</v>
      </c>
    </row>
    <row r="31" spans="1:64">
      <c r="A31" s="115" t="s">
        <v>102</v>
      </c>
      <c r="C31" s="115" t="s">
        <v>92</v>
      </c>
      <c r="D31" s="115" t="s">
        <v>103</v>
      </c>
      <c r="E31" s="121">
        <v>73.394393471225399</v>
      </c>
      <c r="F31" s="121">
        <v>15.151603492508199</v>
      </c>
      <c r="G31" s="121">
        <v>2.3974056159031899E-2</v>
      </c>
      <c r="H31" s="121">
        <v>0.4664895918110375</v>
      </c>
      <c r="I31" s="121">
        <v>0.127498389573033</v>
      </c>
      <c r="J31" s="121">
        <v>4.9037842143474397E-2</v>
      </c>
      <c r="K31" s="121">
        <v>0.56883896886430296</v>
      </c>
      <c r="L31" s="121">
        <v>3.3912392166776102</v>
      </c>
      <c r="M31" s="121">
        <v>6.2365237908245303</v>
      </c>
      <c r="N31" s="121">
        <v>0.17468369101330999</v>
      </c>
      <c r="O31" s="121">
        <v>0.28506702901235303</v>
      </c>
      <c r="P31" s="121">
        <v>99.869349539812291</v>
      </c>
      <c r="Q31" s="118">
        <v>68.760860478216955</v>
      </c>
      <c r="R31" s="118">
        <v>1.7135812757930762</v>
      </c>
      <c r="S31" s="118">
        <v>76.069999999999993</v>
      </c>
      <c r="T31" s="118">
        <v>1.8454780264270729</v>
      </c>
      <c r="U31" s="118">
        <v>0</v>
      </c>
      <c r="V31" s="118">
        <v>1.6705403168374109</v>
      </c>
      <c r="W31" s="118">
        <v>4.2303672986773275</v>
      </c>
      <c r="X31" s="118">
        <v>0</v>
      </c>
      <c r="Y31" s="118">
        <v>0.4805552809507514</v>
      </c>
      <c r="Z31" s="118">
        <v>0.73254392069948449</v>
      </c>
      <c r="AA31" s="118">
        <v>2.3694704556900978</v>
      </c>
      <c r="AB31" s="118">
        <v>4.6275617299041469</v>
      </c>
      <c r="AC31" s="118">
        <v>11.383358521692664</v>
      </c>
      <c r="AD31" s="118">
        <v>284.80272775675365</v>
      </c>
      <c r="AE31" s="118">
        <v>154.23816436215651</v>
      </c>
      <c r="AF31" s="118">
        <v>16.948132876276407</v>
      </c>
      <c r="AG31" s="118">
        <v>0.89246062658339553</v>
      </c>
      <c r="AH31" s="118">
        <v>6.0511576697741792E-2</v>
      </c>
      <c r="AI31" s="118">
        <v>0</v>
      </c>
      <c r="AJ31" s="118">
        <v>8.5385963299455289E-2</v>
      </c>
      <c r="AK31" s="118">
        <v>4.0863670508175007E-2</v>
      </c>
      <c r="AL31" s="118">
        <v>5.6649157956388185</v>
      </c>
      <c r="AM31" s="118">
        <v>711.30581319188502</v>
      </c>
      <c r="AN31" s="118">
        <v>0.4354123233327582</v>
      </c>
      <c r="AO31" s="118">
        <v>0.1292879377367272</v>
      </c>
      <c r="AP31" s="118">
        <v>0.22630423265947089</v>
      </c>
      <c r="AQ31" s="118">
        <v>1.7377835703808873</v>
      </c>
      <c r="AR31" s="118">
        <v>39.654260784552548</v>
      </c>
      <c r="AS31" s="118">
        <v>6.4054842587525682E-2</v>
      </c>
      <c r="AT31" s="118">
        <v>0.64204426710168316</v>
      </c>
      <c r="AU31" s="118">
        <v>0.58316579591697493</v>
      </c>
      <c r="AV31" s="118">
        <v>2.4114281873824988</v>
      </c>
      <c r="AW31" s="118">
        <v>3.3375451615264273</v>
      </c>
      <c r="AX31" s="118">
        <v>5.5000014828524799</v>
      </c>
      <c r="AY31" s="118">
        <v>0.43340090206186682</v>
      </c>
      <c r="AZ31" s="118">
        <v>1.3703921909262331</v>
      </c>
      <c r="BA31" s="118">
        <v>0.27209391300752545</v>
      </c>
      <c r="BB31" s="118">
        <v>0.77546634656706792</v>
      </c>
      <c r="BC31" s="118">
        <v>0.24320505795565445</v>
      </c>
      <c r="BD31" s="118">
        <v>4.2372656337849111E-2</v>
      </c>
      <c r="BE31" s="118">
        <v>0.28502985406605902</v>
      </c>
      <c r="BF31" s="118">
        <v>5.7573409977719897E-2</v>
      </c>
      <c r="BG31" s="118">
        <v>0.18414162592350183</v>
      </c>
      <c r="BH31" s="118">
        <v>4.035993295246134E-2</v>
      </c>
      <c r="BI31" s="118">
        <v>0.27362521554607744</v>
      </c>
      <c r="BJ31" s="118">
        <v>3.6276506660944882E-2</v>
      </c>
      <c r="BK31" s="119">
        <f t="shared" si="2"/>
        <v>15.262912443744368</v>
      </c>
      <c r="BL31" s="120">
        <f t="shared" si="1"/>
        <v>1.4859463503259613</v>
      </c>
    </row>
    <row r="32" spans="1:64">
      <c r="A32" s="115" t="s">
        <v>104</v>
      </c>
      <c r="C32" s="115" t="s">
        <v>92</v>
      </c>
      <c r="D32" s="115" t="s">
        <v>105</v>
      </c>
      <c r="E32" s="121">
        <v>73.253905753330329</v>
      </c>
      <c r="F32" s="121">
        <v>15.349036499624386</v>
      </c>
      <c r="G32" s="121">
        <v>1.4678040368493265E-2</v>
      </c>
      <c r="H32" s="121">
        <v>0.48487140135889661</v>
      </c>
      <c r="I32" s="121">
        <v>0.1530709924142869</v>
      </c>
      <c r="J32" s="121">
        <v>6.2905887293542559E-2</v>
      </c>
      <c r="K32" s="121">
        <v>0.37429002939657824</v>
      </c>
      <c r="L32" s="121">
        <v>4.530272316589957</v>
      </c>
      <c r="M32" s="121">
        <v>5.069166084404638</v>
      </c>
      <c r="N32" s="121">
        <v>0.24585717617226219</v>
      </c>
      <c r="O32" s="121">
        <v>0.42432404360124309</v>
      </c>
      <c r="P32" s="121">
        <v>99.962378224554612</v>
      </c>
      <c r="Q32" s="118">
        <v>36.334090133926182</v>
      </c>
      <c r="R32" s="118">
        <v>1.0826676642747157</v>
      </c>
      <c r="S32" s="118">
        <v>292.44799999999998</v>
      </c>
      <c r="T32" s="118">
        <v>2.1388841850578282</v>
      </c>
      <c r="U32" s="118">
        <v>0</v>
      </c>
      <c r="V32" s="118">
        <v>1.2741107329144701</v>
      </c>
      <c r="W32" s="118">
        <v>3.6251056462049185</v>
      </c>
      <c r="X32" s="118">
        <v>0</v>
      </c>
      <c r="Y32" s="118">
        <v>0.26216763567421691</v>
      </c>
      <c r="Z32" s="118">
        <v>0.40841023888955813</v>
      </c>
      <c r="AA32" s="118">
        <v>2.5806896291495649</v>
      </c>
      <c r="AB32" s="118">
        <v>11.718690724204222</v>
      </c>
      <c r="AC32" s="118">
        <v>11.59118546149992</v>
      </c>
      <c r="AD32" s="118">
        <v>155.17224920753432</v>
      </c>
      <c r="AE32" s="118">
        <v>23.223477916082299</v>
      </c>
      <c r="AF32" s="118">
        <v>36.615876190137691</v>
      </c>
      <c r="AG32" s="118">
        <v>1.8488305552531965</v>
      </c>
      <c r="AH32" s="118">
        <v>2.6362522714202297E-2</v>
      </c>
      <c r="AI32" s="118">
        <v>0</v>
      </c>
      <c r="AJ32" s="118">
        <v>5.4387654809942947E-2</v>
      </c>
      <c r="AK32" s="118">
        <v>2.444398757953337E-2</v>
      </c>
      <c r="AL32" s="118">
        <v>0.60251771215011218</v>
      </c>
      <c r="AM32" s="118">
        <v>52.199811562955389</v>
      </c>
      <c r="AN32" s="118">
        <v>1.0028050682197316</v>
      </c>
      <c r="AO32" s="118">
        <v>9.8198533806696853E-2</v>
      </c>
      <c r="AP32" s="118">
        <v>0.15473395684075603</v>
      </c>
      <c r="AQ32" s="118">
        <v>0.85821992413937676</v>
      </c>
      <c r="AR32" s="118">
        <v>31.402061681126817</v>
      </c>
      <c r="AS32" s="118">
        <v>0.27993313770071432</v>
      </c>
      <c r="AT32" s="118">
        <v>0.39780280049304034</v>
      </c>
      <c r="AU32" s="118">
        <v>2.8150032727686272</v>
      </c>
      <c r="AV32" s="118">
        <v>3.5746216666668413</v>
      </c>
      <c r="AW32" s="118">
        <v>1.6870302794331178</v>
      </c>
      <c r="AX32" s="118">
        <v>3.6395861840759989</v>
      </c>
      <c r="AY32" s="118">
        <v>0.33719382038135431</v>
      </c>
      <c r="AZ32" s="118">
        <v>1.1796688314762502</v>
      </c>
      <c r="BA32" s="118">
        <v>0.3898228374818748</v>
      </c>
      <c r="BB32" s="118">
        <v>5.9483157487004022E-2</v>
      </c>
      <c r="BC32" s="118">
        <v>0.33701673066576876</v>
      </c>
      <c r="BD32" s="118">
        <v>8.6297959577388256E-2</v>
      </c>
      <c r="BE32" s="118">
        <v>0.60164659664448317</v>
      </c>
      <c r="BF32" s="118">
        <v>9.9958400737085437E-2</v>
      </c>
      <c r="BG32" s="118">
        <v>0.29684956195576101</v>
      </c>
      <c r="BH32" s="118">
        <v>6.7877288615664416E-2</v>
      </c>
      <c r="BI32" s="118">
        <v>0.53059667254672171</v>
      </c>
      <c r="BJ32" s="118">
        <v>7.781785325266094E-2</v>
      </c>
      <c r="BK32" s="119">
        <f t="shared" si="2"/>
        <v>12.965467840997976</v>
      </c>
      <c r="BL32" s="120">
        <f t="shared" si="1"/>
        <v>1.5389467045096186</v>
      </c>
    </row>
    <row r="33" spans="1:64">
      <c r="A33" s="213" t="s">
        <v>378</v>
      </c>
      <c r="E33" s="227">
        <f>MIN(E24:E32)</f>
        <v>70.850792034297044</v>
      </c>
      <c r="F33" s="227">
        <f t="shared" ref="F33:BL33" si="9">MIN(F24:F32)</f>
        <v>13.049753408286014</v>
      </c>
      <c r="G33" s="227">
        <f t="shared" si="9"/>
        <v>7.7352078432159138E-3</v>
      </c>
      <c r="H33" s="227">
        <f t="shared" si="9"/>
        <v>0.25414380381731261</v>
      </c>
      <c r="I33" s="227">
        <f t="shared" si="9"/>
        <v>8.1449110877996445E-2</v>
      </c>
      <c r="J33" s="227">
        <f t="shared" si="9"/>
        <v>1.0396787667889696E-3</v>
      </c>
      <c r="K33" s="227">
        <f t="shared" si="9"/>
        <v>0.25304610356966001</v>
      </c>
      <c r="L33" s="227">
        <f t="shared" si="9"/>
        <v>0.91993713622937212</v>
      </c>
      <c r="M33" s="227">
        <f t="shared" si="9"/>
        <v>1.8374988984122615</v>
      </c>
      <c r="N33" s="227">
        <f t="shared" si="9"/>
        <v>3.4391514464308437E-2</v>
      </c>
      <c r="O33" s="227">
        <f t="shared" si="9"/>
        <v>0.28506702901235303</v>
      </c>
      <c r="P33" s="227">
        <f t="shared" si="9"/>
        <v>99.786992987962293</v>
      </c>
      <c r="Q33" s="227">
        <f t="shared" si="9"/>
        <v>5.9967785126104802</v>
      </c>
      <c r="R33" s="227">
        <f t="shared" si="9"/>
        <v>1.0826676642747157</v>
      </c>
      <c r="S33" s="227">
        <f t="shared" si="9"/>
        <v>9.23</v>
      </c>
      <c r="T33" s="227">
        <f t="shared" si="9"/>
        <v>0.57518913566868923</v>
      </c>
      <c r="U33" s="227">
        <f t="shared" si="9"/>
        <v>0</v>
      </c>
      <c r="V33" s="227">
        <f t="shared" si="9"/>
        <v>0.46149341617475609</v>
      </c>
      <c r="W33" s="227">
        <f t="shared" si="9"/>
        <v>1.6063146414123759</v>
      </c>
      <c r="X33" s="227">
        <f t="shared" si="9"/>
        <v>0</v>
      </c>
      <c r="Y33" s="227">
        <f t="shared" si="9"/>
        <v>7.0694608057133637E-2</v>
      </c>
      <c r="Z33" s="227">
        <f t="shared" si="9"/>
        <v>0.40841023888955813</v>
      </c>
      <c r="AA33" s="227">
        <f t="shared" si="9"/>
        <v>1.0621220080798688</v>
      </c>
      <c r="AB33" s="227">
        <f t="shared" si="9"/>
        <v>3.370281366084781</v>
      </c>
      <c r="AC33" s="227">
        <f t="shared" si="9"/>
        <v>9.131099368782877</v>
      </c>
      <c r="AD33" s="227">
        <f t="shared" si="9"/>
        <v>54.756514959100457</v>
      </c>
      <c r="AE33" s="227">
        <f t="shared" si="9"/>
        <v>11.757751978738291</v>
      </c>
      <c r="AF33" s="227">
        <f t="shared" si="9"/>
        <v>10.023762313145891</v>
      </c>
      <c r="AG33" s="227">
        <f t="shared" si="9"/>
        <v>0.89246062658339553</v>
      </c>
      <c r="AH33" s="227">
        <f t="shared" si="9"/>
        <v>1.6808792439130017E-2</v>
      </c>
      <c r="AI33" s="227">
        <f t="shared" si="9"/>
        <v>0</v>
      </c>
      <c r="AJ33" s="227">
        <f t="shared" si="9"/>
        <v>1.5399358745730698E-2</v>
      </c>
      <c r="AK33" s="227">
        <f t="shared" si="9"/>
        <v>1.1671159071361601E-2</v>
      </c>
      <c r="AL33" s="227">
        <f t="shared" si="9"/>
        <v>0.60251771215011218</v>
      </c>
      <c r="AM33" s="227">
        <f t="shared" si="9"/>
        <v>52.199811562955389</v>
      </c>
      <c r="AN33" s="227">
        <f t="shared" si="9"/>
        <v>0.25395747263164126</v>
      </c>
      <c r="AO33" s="227">
        <f t="shared" si="9"/>
        <v>9.8198533806696853E-2</v>
      </c>
      <c r="AP33" s="227">
        <f t="shared" si="9"/>
        <v>8.4759327630640979E-2</v>
      </c>
      <c r="AQ33" s="227">
        <f t="shared" si="9"/>
        <v>0.27397111167377347</v>
      </c>
      <c r="AR33" s="227">
        <f t="shared" si="9"/>
        <v>14.079981488625508</v>
      </c>
      <c r="AS33" s="227">
        <f t="shared" si="9"/>
        <v>2.3687712354899991E-2</v>
      </c>
      <c r="AT33" s="227">
        <f t="shared" si="9"/>
        <v>0.39780280049304034</v>
      </c>
      <c r="AU33" s="227">
        <f t="shared" si="9"/>
        <v>0.5528454442761207</v>
      </c>
      <c r="AV33" s="227">
        <f t="shared" si="9"/>
        <v>1.6276301130253605</v>
      </c>
      <c r="AW33" s="227">
        <f t="shared" si="9"/>
        <v>1.6870302794331178</v>
      </c>
      <c r="AX33" s="227">
        <f t="shared" si="9"/>
        <v>3.6395861840759989</v>
      </c>
      <c r="AY33" s="227">
        <f t="shared" si="9"/>
        <v>0.33719382038135431</v>
      </c>
      <c r="AZ33" s="227">
        <f t="shared" si="9"/>
        <v>1.1796688314762502</v>
      </c>
      <c r="BA33" s="227">
        <f t="shared" si="9"/>
        <v>0.27209391300752545</v>
      </c>
      <c r="BB33" s="227">
        <f t="shared" si="9"/>
        <v>5.876014722193957E-2</v>
      </c>
      <c r="BC33" s="227">
        <f t="shared" si="9"/>
        <v>0.24320505795565445</v>
      </c>
      <c r="BD33" s="227">
        <f t="shared" si="9"/>
        <v>4.2372656337849111E-2</v>
      </c>
      <c r="BE33" s="227">
        <f t="shared" si="9"/>
        <v>0.28502985406605902</v>
      </c>
      <c r="BF33" s="227">
        <f t="shared" si="9"/>
        <v>4.7517571995694396E-2</v>
      </c>
      <c r="BG33" s="227">
        <f t="shared" si="9"/>
        <v>0.11515509349546446</v>
      </c>
      <c r="BH33" s="227">
        <f t="shared" si="9"/>
        <v>1.5737997713306345E-2</v>
      </c>
      <c r="BI33" s="227">
        <f t="shared" si="9"/>
        <v>9.5012230123047811E-2</v>
      </c>
      <c r="BJ33" s="227">
        <f t="shared" si="9"/>
        <v>1.3057692900090815E-2</v>
      </c>
      <c r="BK33" s="227">
        <f t="shared" si="9"/>
        <v>12.965467840997976</v>
      </c>
      <c r="BL33" s="227">
        <f t="shared" si="9"/>
        <v>1.4086892488954343</v>
      </c>
    </row>
    <row r="34" spans="1:64">
      <c r="A34" s="213" t="s">
        <v>379</v>
      </c>
      <c r="E34" s="227">
        <f>MAX(E24:E32)</f>
        <v>78.276263906097626</v>
      </c>
      <c r="F34" s="227">
        <f t="shared" ref="F34:BL34" si="10">MAX(F24:F32)</f>
        <v>16.345581905645229</v>
      </c>
      <c r="G34" s="227">
        <f t="shared" si="10"/>
        <v>0.44881438610644314</v>
      </c>
      <c r="H34" s="227">
        <f t="shared" si="10"/>
        <v>1.4793996403992828</v>
      </c>
      <c r="I34" s="227">
        <f t="shared" si="10"/>
        <v>0.83938969053416801</v>
      </c>
      <c r="J34" s="227">
        <f t="shared" si="10"/>
        <v>0.30365532428359204</v>
      </c>
      <c r="K34" s="227">
        <f t="shared" si="10"/>
        <v>2.4084740719570039</v>
      </c>
      <c r="L34" s="227">
        <f t="shared" si="10"/>
        <v>5.8557076963770056</v>
      </c>
      <c r="M34" s="227">
        <f t="shared" si="10"/>
        <v>7.2746323312224197</v>
      </c>
      <c r="N34" s="227">
        <f t="shared" si="10"/>
        <v>0.36882272282007084</v>
      </c>
      <c r="O34" s="227">
        <f t="shared" si="10"/>
        <v>1.4696007935222495</v>
      </c>
      <c r="P34" s="227">
        <f t="shared" si="10"/>
        <v>99.962378224554612</v>
      </c>
      <c r="Q34" s="227">
        <f t="shared" si="10"/>
        <v>68.760860478216955</v>
      </c>
      <c r="R34" s="227">
        <f t="shared" si="10"/>
        <v>4.472988075150151</v>
      </c>
      <c r="S34" s="227">
        <f t="shared" si="10"/>
        <v>304.8075</v>
      </c>
      <c r="T34" s="227">
        <f t="shared" si="10"/>
        <v>18.314872186383667</v>
      </c>
      <c r="U34" s="227">
        <f t="shared" si="10"/>
        <v>0</v>
      </c>
      <c r="V34" s="227">
        <f t="shared" si="10"/>
        <v>26.494074851434021</v>
      </c>
      <c r="W34" s="227">
        <f t="shared" si="10"/>
        <v>5.5658715614683896</v>
      </c>
      <c r="X34" s="227">
        <f t="shared" si="10"/>
        <v>0</v>
      </c>
      <c r="Y34" s="227">
        <f t="shared" si="10"/>
        <v>2.9361118256926457</v>
      </c>
      <c r="Z34" s="227">
        <f t="shared" si="10"/>
        <v>3.7011592204628752</v>
      </c>
      <c r="AA34" s="227">
        <f t="shared" si="10"/>
        <v>3.2121048556486449</v>
      </c>
      <c r="AB34" s="227">
        <f t="shared" si="10"/>
        <v>94.388582637189828</v>
      </c>
      <c r="AC34" s="227">
        <f t="shared" si="10"/>
        <v>20.402811256912521</v>
      </c>
      <c r="AD34" s="227">
        <f t="shared" si="10"/>
        <v>426.0740478981748</v>
      </c>
      <c r="AE34" s="227">
        <f t="shared" si="10"/>
        <v>533.95062577609451</v>
      </c>
      <c r="AF34" s="227">
        <f t="shared" si="10"/>
        <v>78.455761148777754</v>
      </c>
      <c r="AG34" s="227">
        <f t="shared" si="10"/>
        <v>73.278857890258124</v>
      </c>
      <c r="AH34" s="227">
        <f t="shared" si="10"/>
        <v>7.9230954975710213E-2</v>
      </c>
      <c r="AI34" s="227">
        <f t="shared" si="10"/>
        <v>0</v>
      </c>
      <c r="AJ34" s="227">
        <f t="shared" si="10"/>
        <v>0.16076073786291448</v>
      </c>
      <c r="AK34" s="227">
        <f t="shared" si="10"/>
        <v>0.14699179598119377</v>
      </c>
      <c r="AL34" s="227">
        <f t="shared" si="10"/>
        <v>12.339256228177751</v>
      </c>
      <c r="AM34" s="227">
        <f t="shared" si="10"/>
        <v>1111.4657956016094</v>
      </c>
      <c r="AN34" s="227">
        <f t="shared" si="10"/>
        <v>3.7263582173613989</v>
      </c>
      <c r="AO34" s="227">
        <f t="shared" si="10"/>
        <v>12.865721293739369</v>
      </c>
      <c r="AP34" s="227">
        <f t="shared" si="10"/>
        <v>22.655526640065805</v>
      </c>
      <c r="AQ34" s="227">
        <f t="shared" si="10"/>
        <v>3.0249600994488044</v>
      </c>
      <c r="AR34" s="227">
        <f t="shared" si="10"/>
        <v>63.474538850011918</v>
      </c>
      <c r="AS34" s="227">
        <f t="shared" si="10"/>
        <v>0.52494128156588404</v>
      </c>
      <c r="AT34" s="227">
        <f t="shared" si="10"/>
        <v>25.491279085988346</v>
      </c>
      <c r="AU34" s="227">
        <f t="shared" si="10"/>
        <v>7.1952418357084245</v>
      </c>
      <c r="AV34" s="227">
        <f t="shared" si="10"/>
        <v>18.871364884481949</v>
      </c>
      <c r="AW34" s="227">
        <f t="shared" si="10"/>
        <v>13.977116727623935</v>
      </c>
      <c r="AX34" s="227">
        <f t="shared" si="10"/>
        <v>30.028092304788807</v>
      </c>
      <c r="AY34" s="227">
        <f t="shared" si="10"/>
        <v>2.7952150803619364</v>
      </c>
      <c r="AZ34" s="227">
        <f t="shared" si="10"/>
        <v>10.23433010303712</v>
      </c>
      <c r="BA34" s="227">
        <f t="shared" si="10"/>
        <v>2.3710117584626476</v>
      </c>
      <c r="BB34" s="227">
        <f t="shared" si="10"/>
        <v>1.3604029811895242</v>
      </c>
      <c r="BC34" s="227">
        <f t="shared" si="10"/>
        <v>2.0826098812616518</v>
      </c>
      <c r="BD34" s="227">
        <f t="shared" si="10"/>
        <v>0.57069970619636945</v>
      </c>
      <c r="BE34" s="227">
        <f t="shared" si="10"/>
        <v>3.3412519856230385</v>
      </c>
      <c r="BF34" s="227">
        <f t="shared" si="10"/>
        <v>0.58836753724670754</v>
      </c>
      <c r="BG34" s="227">
        <f t="shared" si="10"/>
        <v>1.5894956687705923</v>
      </c>
      <c r="BH34" s="227">
        <f t="shared" si="10"/>
        <v>0.27127803534154926</v>
      </c>
      <c r="BI34" s="227">
        <f t="shared" si="10"/>
        <v>1.5736255088033839</v>
      </c>
      <c r="BJ34" s="227">
        <f t="shared" si="10"/>
        <v>0.20449596738893763</v>
      </c>
      <c r="BK34" s="227">
        <f t="shared" si="10"/>
        <v>71.747244593499786</v>
      </c>
      <c r="BL34" s="227">
        <f t="shared" si="10"/>
        <v>2.2432137001275279</v>
      </c>
    </row>
    <row r="35" spans="1:64">
      <c r="A35" s="213" t="s">
        <v>767</v>
      </c>
      <c r="E35" s="227">
        <f>AVERAGE(E24:E32)</f>
        <v>74.271779940680659</v>
      </c>
      <c r="F35" s="227">
        <f t="shared" ref="F35:BL35" si="11">AVERAGE(F24:F32)</f>
        <v>15.034852373214445</v>
      </c>
      <c r="G35" s="227">
        <f t="shared" si="11"/>
        <v>8.4305126276597503E-2</v>
      </c>
      <c r="H35" s="227">
        <f t="shared" si="11"/>
        <v>0.58643768693271781</v>
      </c>
      <c r="I35" s="227">
        <f t="shared" si="11"/>
        <v>0.23074113918100325</v>
      </c>
      <c r="J35" s="227">
        <f t="shared" si="11"/>
        <v>5.3783842760369321E-2</v>
      </c>
      <c r="K35" s="227">
        <f t="shared" si="11"/>
        <v>0.93292703537960131</v>
      </c>
      <c r="L35" s="227">
        <f t="shared" si="11"/>
        <v>3.0989895509298413</v>
      </c>
      <c r="M35" s="227">
        <f t="shared" si="11"/>
        <v>4.81503909461874</v>
      </c>
      <c r="N35" s="227">
        <f t="shared" si="11"/>
        <v>0.15860329220450448</v>
      </c>
      <c r="O35" s="227">
        <f t="shared" si="11"/>
        <v>0.63227833842791226</v>
      </c>
      <c r="P35" s="227">
        <f t="shared" si="11"/>
        <v>99.899112255016036</v>
      </c>
      <c r="Q35" s="227">
        <f t="shared" si="11"/>
        <v>21.461843707287333</v>
      </c>
      <c r="R35" s="227">
        <f t="shared" si="11"/>
        <v>2.5647609542161516</v>
      </c>
      <c r="S35" s="227">
        <f t="shared" si="11"/>
        <v>143.95011111111111</v>
      </c>
      <c r="T35" s="227">
        <f t="shared" si="11"/>
        <v>3.2173384317185962</v>
      </c>
      <c r="U35" s="227">
        <f t="shared" si="11"/>
        <v>0</v>
      </c>
      <c r="V35" s="227">
        <f t="shared" si="11"/>
        <v>6.0970041363595904</v>
      </c>
      <c r="W35" s="227">
        <f t="shared" si="11"/>
        <v>3.57000965207415</v>
      </c>
      <c r="X35" s="227">
        <f t="shared" si="11"/>
        <v>0</v>
      </c>
      <c r="Y35" s="227">
        <f t="shared" si="11"/>
        <v>0.74999767237364046</v>
      </c>
      <c r="Z35" s="227">
        <f t="shared" si="11"/>
        <v>1.6244220750440233</v>
      </c>
      <c r="AA35" s="227">
        <f t="shared" si="11"/>
        <v>2.1390552715113977</v>
      </c>
      <c r="AB35" s="227">
        <f t="shared" si="11"/>
        <v>18.160761502547221</v>
      </c>
      <c r="AC35" s="227">
        <f t="shared" si="11"/>
        <v>14.181620091722287</v>
      </c>
      <c r="AD35" s="227">
        <f t="shared" si="11"/>
        <v>172.31069259827271</v>
      </c>
      <c r="AE35" s="227">
        <f t="shared" si="11"/>
        <v>137.3339676932905</v>
      </c>
      <c r="AF35" s="227">
        <f t="shared" si="11"/>
        <v>33.757466144023823</v>
      </c>
      <c r="AG35" s="227">
        <f t="shared" si="11"/>
        <v>12.040072001075671</v>
      </c>
      <c r="AH35" s="227">
        <f t="shared" si="11"/>
        <v>4.3062066686365641E-2</v>
      </c>
      <c r="AI35" s="227">
        <f t="shared" si="11"/>
        <v>0</v>
      </c>
      <c r="AJ35" s="227">
        <f t="shared" si="11"/>
        <v>6.8653691785079241E-2</v>
      </c>
      <c r="AK35" s="227">
        <f t="shared" si="11"/>
        <v>3.5412091956396163E-2</v>
      </c>
      <c r="AL35" s="227">
        <f t="shared" si="11"/>
        <v>4.9445910211893764</v>
      </c>
      <c r="AM35" s="227">
        <f t="shared" si="11"/>
        <v>476.87109309739543</v>
      </c>
      <c r="AN35" s="227">
        <f t="shared" si="11"/>
        <v>1.1968461467230611</v>
      </c>
      <c r="AO35" s="227">
        <f t="shared" si="11"/>
        <v>2.1486866086514871</v>
      </c>
      <c r="AP35" s="227">
        <f t="shared" si="11"/>
        <v>5.5917078712464878</v>
      </c>
      <c r="AQ35" s="227">
        <f t="shared" si="11"/>
        <v>1.0867493709229952</v>
      </c>
      <c r="AR35" s="227">
        <f t="shared" si="11"/>
        <v>35.941059672487491</v>
      </c>
      <c r="AS35" s="227">
        <f t="shared" si="11"/>
        <v>0.12794223295558613</v>
      </c>
      <c r="AT35" s="227">
        <f t="shared" si="11"/>
        <v>4.260049764454525</v>
      </c>
      <c r="AU35" s="227">
        <f t="shared" si="11"/>
        <v>2.1986452094991953</v>
      </c>
      <c r="AV35" s="227">
        <f t="shared" si="11"/>
        <v>6.2850420453774847</v>
      </c>
      <c r="AW35" s="227">
        <f t="shared" si="11"/>
        <v>5.375923790526052</v>
      </c>
      <c r="AX35" s="227">
        <f t="shared" si="11"/>
        <v>11.091376835408875</v>
      </c>
      <c r="AY35" s="227">
        <f t="shared" si="11"/>
        <v>1.0351142862880924</v>
      </c>
      <c r="AZ35" s="227">
        <f t="shared" si="11"/>
        <v>3.7269473152243231</v>
      </c>
      <c r="BA35" s="227">
        <f t="shared" si="11"/>
        <v>1.0900286674819195</v>
      </c>
      <c r="BB35" s="227">
        <f t="shared" si="11"/>
        <v>0.66226870372189861</v>
      </c>
      <c r="BC35" s="227">
        <f t="shared" si="11"/>
        <v>0.96186250380909089</v>
      </c>
      <c r="BD35" s="227">
        <f t="shared" si="11"/>
        <v>0.20967407992955026</v>
      </c>
      <c r="BE35" s="227">
        <f t="shared" si="11"/>
        <v>1.2088263422555068</v>
      </c>
      <c r="BF35" s="227">
        <f t="shared" si="11"/>
        <v>0.1972385752149417</v>
      </c>
      <c r="BG35" s="227">
        <f t="shared" si="11"/>
        <v>0.50522958825066222</v>
      </c>
      <c r="BH35" s="227">
        <f t="shared" si="11"/>
        <v>8.7168146652986542E-2</v>
      </c>
      <c r="BI35" s="227">
        <f t="shared" si="11"/>
        <v>0.54086299252859882</v>
      </c>
      <c r="BJ35" s="227">
        <f t="shared" si="11"/>
        <v>7.001447529389547E-2</v>
      </c>
      <c r="BK35" s="227">
        <f t="shared" si="11"/>
        <v>33.047578347963878</v>
      </c>
      <c r="BL35" s="227">
        <f t="shared" si="11"/>
        <v>1.7564882155702997</v>
      </c>
    </row>
    <row r="36" spans="1:64">
      <c r="A36" s="115" t="s">
        <v>106</v>
      </c>
      <c r="C36" s="116" t="s">
        <v>107</v>
      </c>
      <c r="D36" s="116" t="s">
        <v>108</v>
      </c>
      <c r="E36" s="117">
        <v>73.468599999999995</v>
      </c>
      <c r="F36" s="117">
        <v>13.982699999999999</v>
      </c>
      <c r="G36" s="117">
        <v>0.11070000000000001</v>
      </c>
      <c r="H36" s="117">
        <v>0.9325</v>
      </c>
      <c r="I36" s="117">
        <v>1.756</v>
      </c>
      <c r="J36" s="117">
        <v>2.3E-2</v>
      </c>
      <c r="K36" s="117">
        <v>0.58150000000000002</v>
      </c>
      <c r="L36" s="117">
        <v>6.1039000000000003</v>
      </c>
      <c r="M36" s="117">
        <v>1.8422000000000001</v>
      </c>
      <c r="N36" s="117">
        <v>0.1013</v>
      </c>
      <c r="O36" s="117">
        <v>0.6560636182904952</v>
      </c>
      <c r="P36" s="117">
        <f t="shared" ref="P36:P45" si="12">SUM(E36:O36)</f>
        <v>99.558463618290475</v>
      </c>
      <c r="Q36" s="118">
        <v>71.569910997004698</v>
      </c>
      <c r="R36" s="118">
        <v>1.7269730423620024</v>
      </c>
      <c r="S36" s="118">
        <v>0</v>
      </c>
      <c r="T36" s="118">
        <v>2.918499786050492</v>
      </c>
      <c r="U36" s="118">
        <v>487.27517928968763</v>
      </c>
      <c r="V36" s="118">
        <v>16.306773641420623</v>
      </c>
      <c r="W36" s="118">
        <v>0</v>
      </c>
      <c r="X36" s="118">
        <v>183.02951305091995</v>
      </c>
      <c r="Y36" s="118">
        <v>0.61798545143346162</v>
      </c>
      <c r="Z36" s="118">
        <v>8.7089388104407366</v>
      </c>
      <c r="AA36" s="118">
        <v>0.27724689773213518</v>
      </c>
      <c r="AB36" s="118">
        <v>21.398804450149765</v>
      </c>
      <c r="AC36" s="118">
        <v>10.46342490372272</v>
      </c>
      <c r="AD36" s="118">
        <v>334.1375378690629</v>
      </c>
      <c r="AE36" s="118">
        <v>52.31077535301668</v>
      </c>
      <c r="AF36" s="118">
        <v>56.444082156611032</v>
      </c>
      <c r="AG36" s="118">
        <v>11.235906718014547</v>
      </c>
      <c r="AH36" s="118">
        <v>0.35343688489516473</v>
      </c>
      <c r="AI36" s="118">
        <v>9.6422661531878475</v>
      </c>
      <c r="AJ36" s="118">
        <v>0</v>
      </c>
      <c r="AK36" s="118">
        <v>0</v>
      </c>
      <c r="AL36" s="118">
        <v>37.652668378262725</v>
      </c>
      <c r="AM36" s="118">
        <v>21.000923406076165</v>
      </c>
      <c r="AN36" s="118">
        <v>3.043366709456568</v>
      </c>
      <c r="AO36" s="118">
        <v>7.0581557552417626</v>
      </c>
      <c r="AP36" s="118">
        <v>2.4232648694907999</v>
      </c>
      <c r="AQ36" s="118">
        <v>1.5195669661959774</v>
      </c>
      <c r="AR36" s="118">
        <v>10.472347597774924</v>
      </c>
      <c r="AS36" s="118">
        <v>0</v>
      </c>
      <c r="AT36" s="118">
        <v>13.648589644843815</v>
      </c>
      <c r="AU36" s="118">
        <v>3.5407180145485659</v>
      </c>
      <c r="AV36" s="118">
        <v>6.0147762088147187</v>
      </c>
      <c r="AW36" s="118">
        <v>1.0264484381685921</v>
      </c>
      <c r="AX36" s="118">
        <v>2.2370226786478389</v>
      </c>
      <c r="AY36" s="118">
        <v>0.29206161745827985</v>
      </c>
      <c r="AZ36" s="118">
        <v>1.2994625588361146</v>
      </c>
      <c r="BA36" s="118">
        <v>0.518515190415062</v>
      </c>
      <c r="BB36" s="118">
        <v>7.8306375695335884E-2</v>
      </c>
      <c r="BC36" s="118">
        <v>0.81692597347026097</v>
      </c>
      <c r="BD36" s="118">
        <v>0.1883585793752674</v>
      </c>
      <c r="BE36" s="118">
        <v>1.0941728712023961</v>
      </c>
      <c r="BF36" s="118">
        <v>0.23491912708600768</v>
      </c>
      <c r="BG36" s="118">
        <v>0.76824903722721427</v>
      </c>
      <c r="BH36" s="118">
        <v>0.11640136927685064</v>
      </c>
      <c r="BI36" s="118">
        <v>0.8296243046640992</v>
      </c>
      <c r="BJ36" s="118">
        <v>0.1037030380830124</v>
      </c>
      <c r="BK36" s="119">
        <f t="shared" si="2"/>
        <v>15.618947368421049</v>
      </c>
      <c r="BL36" s="120">
        <f t="shared" si="1"/>
        <v>1.6396993292368309</v>
      </c>
    </row>
    <row r="37" spans="1:64">
      <c r="A37" s="115" t="s">
        <v>109</v>
      </c>
      <c r="C37" s="116" t="s">
        <v>107</v>
      </c>
      <c r="D37" s="116" t="s">
        <v>108</v>
      </c>
      <c r="E37" s="117">
        <v>76.488299999999995</v>
      </c>
      <c r="F37" s="117">
        <v>13.6211</v>
      </c>
      <c r="G37" s="117">
        <v>0.105</v>
      </c>
      <c r="H37" s="117">
        <v>0.46710000000000002</v>
      </c>
      <c r="I37" s="117">
        <v>0.2218</v>
      </c>
      <c r="J37" s="117">
        <v>7.6E-3</v>
      </c>
      <c r="K37" s="117">
        <v>0.5554</v>
      </c>
      <c r="L37" s="117">
        <v>6.3244999999999996</v>
      </c>
      <c r="M37" s="117">
        <v>0.86109999999999998</v>
      </c>
      <c r="N37" s="117">
        <v>0.1489</v>
      </c>
      <c r="O37" s="117">
        <v>0.26621968053611322</v>
      </c>
      <c r="P37" s="117">
        <f t="shared" si="12"/>
        <v>99.067019680536106</v>
      </c>
      <c r="Q37" s="118">
        <v>12.072909713307659</v>
      </c>
      <c r="R37" s="118">
        <v>0.56746683782627305</v>
      </c>
      <c r="S37" s="118">
        <v>0</v>
      </c>
      <c r="T37" s="118">
        <v>4.0482113821138208</v>
      </c>
      <c r="U37" s="118">
        <v>437.01697047496793</v>
      </c>
      <c r="V37" s="118">
        <v>5.3856611039794604</v>
      </c>
      <c r="W37" s="118">
        <v>0</v>
      </c>
      <c r="X37" s="118">
        <v>56.143354728284123</v>
      </c>
      <c r="Y37" s="118">
        <v>0.30166452717158748</v>
      </c>
      <c r="Z37" s="118">
        <v>0.70458707744972193</v>
      </c>
      <c r="AA37" s="118">
        <v>0.15399657680787332</v>
      </c>
      <c r="AB37" s="118">
        <v>7.6534189131364991</v>
      </c>
      <c r="AC37" s="118">
        <v>13.157214377406932</v>
      </c>
      <c r="AD37" s="118">
        <v>31.457492511767224</v>
      </c>
      <c r="AE37" s="118">
        <v>52.063500213949503</v>
      </c>
      <c r="AF37" s="118">
        <v>54.158275566966189</v>
      </c>
      <c r="AG37" s="118">
        <v>22.88009413778348</v>
      </c>
      <c r="AH37" s="118">
        <v>0.18563970902866922</v>
      </c>
      <c r="AI37" s="118">
        <v>7.2821394950791607</v>
      </c>
      <c r="AJ37" s="118">
        <v>0</v>
      </c>
      <c r="AK37" s="118">
        <v>0</v>
      </c>
      <c r="AL37" s="118">
        <v>0.99992297817715003</v>
      </c>
      <c r="AM37" s="118">
        <v>24.255515618314078</v>
      </c>
      <c r="AN37" s="118">
        <v>3.0018784766795035</v>
      </c>
      <c r="AO37" s="118">
        <v>11.522319212665812</v>
      </c>
      <c r="AP37" s="118">
        <v>3.2634617030380828</v>
      </c>
      <c r="AQ37" s="118">
        <v>0.18774925117672228</v>
      </c>
      <c r="AR37" s="118">
        <v>5.179183337612324</v>
      </c>
      <c r="AS37" s="118">
        <v>0</v>
      </c>
      <c r="AT37" s="118">
        <v>8.2018998716302942</v>
      </c>
      <c r="AU37" s="118">
        <v>11.85351732991014</v>
      </c>
      <c r="AV37" s="118">
        <v>12.02649978605049</v>
      </c>
      <c r="AW37" s="118">
        <v>3.2550235344458707</v>
      </c>
      <c r="AX37" s="118">
        <v>6.9403936670945656</v>
      </c>
      <c r="AY37" s="118">
        <v>0.84592640136927688</v>
      </c>
      <c r="AZ37" s="118">
        <v>3.0862601626016262</v>
      </c>
      <c r="BA37" s="118">
        <v>1.1096191698759093</v>
      </c>
      <c r="BB37" s="118">
        <v>0.13922978177150194</v>
      </c>
      <c r="BC37" s="118">
        <v>1.6960718870346598</v>
      </c>
      <c r="BD37" s="118">
        <v>0.43456568249893024</v>
      </c>
      <c r="BE37" s="118">
        <v>2.4428498074454428</v>
      </c>
      <c r="BF37" s="118">
        <v>0.47042789901583226</v>
      </c>
      <c r="BG37" s="118">
        <v>1.3627642276422764</v>
      </c>
      <c r="BH37" s="118">
        <v>0.22361146769362431</v>
      </c>
      <c r="BI37" s="118">
        <v>1.634895164741121</v>
      </c>
      <c r="BJ37" s="118">
        <v>0.20884467265725287</v>
      </c>
      <c r="BK37" s="119">
        <f t="shared" si="2"/>
        <v>35.876983311938375</v>
      </c>
      <c r="BL37" s="120">
        <f t="shared" si="1"/>
        <v>1.7596047022348535</v>
      </c>
    </row>
    <row r="38" spans="1:64">
      <c r="A38" s="115" t="s">
        <v>110</v>
      </c>
      <c r="C38" s="116" t="s">
        <v>107</v>
      </c>
      <c r="D38" s="116" t="s">
        <v>108</v>
      </c>
      <c r="E38" s="117">
        <v>76.107900000000001</v>
      </c>
      <c r="F38" s="117">
        <v>12.8947</v>
      </c>
      <c r="G38" s="117">
        <v>9.9299999999999999E-2</v>
      </c>
      <c r="H38" s="117">
        <v>1.1953</v>
      </c>
      <c r="I38" s="117">
        <v>0.14910000000000001</v>
      </c>
      <c r="J38" s="117">
        <v>0.1172</v>
      </c>
      <c r="K38" s="117">
        <v>0.66710000000000003</v>
      </c>
      <c r="L38" s="117">
        <v>3.1071</v>
      </c>
      <c r="M38" s="117">
        <v>5.0316999999999998</v>
      </c>
      <c r="N38" s="117">
        <v>6.3399999999999998E-2</v>
      </c>
      <c r="O38" s="117">
        <v>0.28712871287132147</v>
      </c>
      <c r="P38" s="117">
        <f t="shared" si="12"/>
        <v>99.719928712871337</v>
      </c>
      <c r="Q38" s="118">
        <v>19.230147368421051</v>
      </c>
      <c r="R38" s="118">
        <v>1.2896000000000001</v>
      </c>
      <c r="S38" s="118">
        <v>0</v>
      </c>
      <c r="T38" s="118">
        <v>1.7340631578947372</v>
      </c>
      <c r="U38" s="118">
        <v>406.69911578947375</v>
      </c>
      <c r="V38" s="118">
        <v>6.4239157894736847</v>
      </c>
      <c r="W38" s="118">
        <v>0</v>
      </c>
      <c r="X38" s="118">
        <v>629.2481684210527</v>
      </c>
      <c r="Y38" s="118">
        <v>5.2678736842105263</v>
      </c>
      <c r="Z38" s="118">
        <v>142.49751578947368</v>
      </c>
      <c r="AA38" s="118">
        <v>5.9619368421052625</v>
      </c>
      <c r="AB38" s="118">
        <v>9.2899368421052646</v>
      </c>
      <c r="AC38" s="118">
        <v>7.4135578947368428</v>
      </c>
      <c r="AD38" s="118">
        <v>292.34947368421058</v>
      </c>
      <c r="AE38" s="118">
        <v>36.051873684210534</v>
      </c>
      <c r="AF38" s="118">
        <v>76.292210526315785</v>
      </c>
      <c r="AG38" s="118">
        <v>5.9531789473684213</v>
      </c>
      <c r="AH38" s="118">
        <v>2.0296421052631581</v>
      </c>
      <c r="AI38" s="118">
        <v>4.7292631578947377</v>
      </c>
      <c r="AJ38" s="118">
        <v>0</v>
      </c>
      <c r="AK38" s="118">
        <v>0</v>
      </c>
      <c r="AL38" s="118">
        <v>4.6176000000000004</v>
      </c>
      <c r="AM38" s="118">
        <v>64.911326315789481</v>
      </c>
      <c r="AN38" s="118">
        <v>3.9213473684210531</v>
      </c>
      <c r="AO38" s="118">
        <v>0.66559999999999997</v>
      </c>
      <c r="AP38" s="118">
        <v>1.405642105263158</v>
      </c>
      <c r="AQ38" s="118">
        <v>1.3771789473684213</v>
      </c>
      <c r="AR38" s="118">
        <v>50.907209600000002</v>
      </c>
      <c r="AS38" s="118">
        <v>0</v>
      </c>
      <c r="AT38" s="118">
        <v>15.175242105263159</v>
      </c>
      <c r="AU38" s="118">
        <v>11.934821052631579</v>
      </c>
      <c r="AV38" s="118">
        <v>28.143494736842104</v>
      </c>
      <c r="AW38" s="118">
        <v>13.239747368421053</v>
      </c>
      <c r="AX38" s="118">
        <v>28.171957894736845</v>
      </c>
      <c r="AY38" s="118">
        <v>3.4112000000000005</v>
      </c>
      <c r="AZ38" s="118">
        <v>12.151578947368423</v>
      </c>
      <c r="BA38" s="118">
        <v>3.6235789473684212</v>
      </c>
      <c r="BB38" s="118">
        <v>0.30214736842105266</v>
      </c>
      <c r="BC38" s="118">
        <v>4.4096000000000002</v>
      </c>
      <c r="BD38" s="118">
        <v>0.97431578947368436</v>
      </c>
      <c r="BE38" s="118">
        <v>5.8196210526315797</v>
      </c>
      <c r="BF38" s="118">
        <v>1.2239157894736845</v>
      </c>
      <c r="BG38" s="118">
        <v>3.7177263157894735</v>
      </c>
      <c r="BH38" s="118">
        <v>0.58458947368421066</v>
      </c>
      <c r="BI38" s="118">
        <v>3.9870315789473687</v>
      </c>
      <c r="BJ38" s="118">
        <v>0.46635789473684214</v>
      </c>
      <c r="BK38" s="119">
        <f t="shared" si="2"/>
        <v>110.2268631578947</v>
      </c>
      <c r="BL38" s="120">
        <f t="shared" si="1"/>
        <v>1.4643250547928095</v>
      </c>
    </row>
    <row r="39" spans="1:64">
      <c r="A39" s="213" t="s">
        <v>378</v>
      </c>
      <c r="C39" s="116"/>
      <c r="D39" s="116"/>
      <c r="E39" s="226">
        <f>MIN(E36:E38)</f>
        <v>73.468599999999995</v>
      </c>
      <c r="F39" s="226">
        <f t="shared" ref="F39:BL39" si="13">MIN(F36:F38)</f>
        <v>12.8947</v>
      </c>
      <c r="G39" s="226">
        <f t="shared" si="13"/>
        <v>9.9299999999999999E-2</v>
      </c>
      <c r="H39" s="226">
        <f t="shared" si="13"/>
        <v>0.46710000000000002</v>
      </c>
      <c r="I39" s="226">
        <f t="shared" si="13"/>
        <v>0.14910000000000001</v>
      </c>
      <c r="J39" s="226">
        <f t="shared" si="13"/>
        <v>7.6E-3</v>
      </c>
      <c r="K39" s="226">
        <f t="shared" si="13"/>
        <v>0.5554</v>
      </c>
      <c r="L39" s="226">
        <f t="shared" si="13"/>
        <v>3.1071</v>
      </c>
      <c r="M39" s="226">
        <f t="shared" si="13"/>
        <v>0.86109999999999998</v>
      </c>
      <c r="N39" s="226">
        <f t="shared" si="13"/>
        <v>6.3399999999999998E-2</v>
      </c>
      <c r="O39" s="226">
        <f t="shared" si="13"/>
        <v>0.26621968053611322</v>
      </c>
      <c r="P39" s="226">
        <f t="shared" si="13"/>
        <v>99.067019680536106</v>
      </c>
      <c r="Q39" s="226">
        <f t="shared" si="13"/>
        <v>12.072909713307659</v>
      </c>
      <c r="R39" s="226">
        <f t="shared" si="13"/>
        <v>0.56746683782627305</v>
      </c>
      <c r="S39" s="226">
        <f t="shared" si="13"/>
        <v>0</v>
      </c>
      <c r="T39" s="226">
        <f t="shared" si="13"/>
        <v>1.7340631578947372</v>
      </c>
      <c r="U39" s="226">
        <f t="shared" si="13"/>
        <v>406.69911578947375</v>
      </c>
      <c r="V39" s="226">
        <f t="shared" si="13"/>
        <v>5.3856611039794604</v>
      </c>
      <c r="W39" s="226">
        <f t="shared" si="13"/>
        <v>0</v>
      </c>
      <c r="X39" s="226">
        <f t="shared" si="13"/>
        <v>56.143354728284123</v>
      </c>
      <c r="Y39" s="226">
        <f t="shared" si="13"/>
        <v>0.30166452717158748</v>
      </c>
      <c r="Z39" s="226">
        <f t="shared" si="13"/>
        <v>0.70458707744972193</v>
      </c>
      <c r="AA39" s="226">
        <f t="shared" si="13"/>
        <v>0.15399657680787332</v>
      </c>
      <c r="AB39" s="226">
        <f t="shared" si="13"/>
        <v>7.6534189131364991</v>
      </c>
      <c r="AC39" s="226">
        <f t="shared" si="13"/>
        <v>7.4135578947368428</v>
      </c>
      <c r="AD39" s="226">
        <f t="shared" si="13"/>
        <v>31.457492511767224</v>
      </c>
      <c r="AE39" s="226">
        <f t="shared" si="13"/>
        <v>36.051873684210534</v>
      </c>
      <c r="AF39" s="226">
        <f t="shared" si="13"/>
        <v>54.158275566966189</v>
      </c>
      <c r="AG39" s="226">
        <f t="shared" si="13"/>
        <v>5.9531789473684213</v>
      </c>
      <c r="AH39" s="226">
        <f t="shared" si="13"/>
        <v>0.18563970902866922</v>
      </c>
      <c r="AI39" s="226">
        <f t="shared" si="13"/>
        <v>4.7292631578947377</v>
      </c>
      <c r="AJ39" s="226">
        <f t="shared" si="13"/>
        <v>0</v>
      </c>
      <c r="AK39" s="226">
        <f t="shared" si="13"/>
        <v>0</v>
      </c>
      <c r="AL39" s="226">
        <f t="shared" si="13"/>
        <v>0.99992297817715003</v>
      </c>
      <c r="AM39" s="226">
        <f t="shared" si="13"/>
        <v>21.000923406076165</v>
      </c>
      <c r="AN39" s="226">
        <f t="shared" si="13"/>
        <v>3.0018784766795035</v>
      </c>
      <c r="AO39" s="226">
        <f t="shared" si="13"/>
        <v>0.66559999999999997</v>
      </c>
      <c r="AP39" s="226">
        <f t="shared" si="13"/>
        <v>1.405642105263158</v>
      </c>
      <c r="AQ39" s="226">
        <f t="shared" si="13"/>
        <v>0.18774925117672228</v>
      </c>
      <c r="AR39" s="226">
        <f t="shared" si="13"/>
        <v>5.179183337612324</v>
      </c>
      <c r="AS39" s="226">
        <f t="shared" si="13"/>
        <v>0</v>
      </c>
      <c r="AT39" s="226">
        <f t="shared" si="13"/>
        <v>8.2018998716302942</v>
      </c>
      <c r="AU39" s="226">
        <f t="shared" si="13"/>
        <v>3.5407180145485659</v>
      </c>
      <c r="AV39" s="226">
        <f t="shared" si="13"/>
        <v>6.0147762088147187</v>
      </c>
      <c r="AW39" s="226">
        <f t="shared" si="13"/>
        <v>1.0264484381685921</v>
      </c>
      <c r="AX39" s="226">
        <f t="shared" si="13"/>
        <v>2.2370226786478389</v>
      </c>
      <c r="AY39" s="226">
        <f t="shared" si="13"/>
        <v>0.29206161745827985</v>
      </c>
      <c r="AZ39" s="226">
        <f t="shared" si="13"/>
        <v>1.2994625588361146</v>
      </c>
      <c r="BA39" s="226">
        <f t="shared" si="13"/>
        <v>0.518515190415062</v>
      </c>
      <c r="BB39" s="226">
        <f t="shared" si="13"/>
        <v>7.8306375695335884E-2</v>
      </c>
      <c r="BC39" s="226">
        <f t="shared" si="13"/>
        <v>0.81692597347026097</v>
      </c>
      <c r="BD39" s="226">
        <f t="shared" si="13"/>
        <v>0.1883585793752674</v>
      </c>
      <c r="BE39" s="226">
        <f t="shared" si="13"/>
        <v>1.0941728712023961</v>
      </c>
      <c r="BF39" s="226">
        <f t="shared" si="13"/>
        <v>0.23491912708600768</v>
      </c>
      <c r="BG39" s="226">
        <f t="shared" si="13"/>
        <v>0.76824903722721427</v>
      </c>
      <c r="BH39" s="226">
        <f t="shared" si="13"/>
        <v>0.11640136927685064</v>
      </c>
      <c r="BI39" s="226">
        <f t="shared" si="13"/>
        <v>0.8296243046640992</v>
      </c>
      <c r="BJ39" s="226">
        <f t="shared" si="13"/>
        <v>0.1037030380830124</v>
      </c>
      <c r="BK39" s="226">
        <f t="shared" si="13"/>
        <v>15.618947368421049</v>
      </c>
      <c r="BL39" s="226">
        <f t="shared" si="13"/>
        <v>1.4643250547928095</v>
      </c>
    </row>
    <row r="40" spans="1:64">
      <c r="A40" s="213" t="s">
        <v>379</v>
      </c>
      <c r="C40" s="116"/>
      <c r="D40" s="116"/>
      <c r="E40" s="226">
        <f>MAX(E36:E38)</f>
        <v>76.488299999999995</v>
      </c>
      <c r="F40" s="226">
        <f t="shared" ref="F40:BL40" si="14">MAX(F36:F38)</f>
        <v>13.982699999999999</v>
      </c>
      <c r="G40" s="226">
        <f t="shared" si="14"/>
        <v>0.11070000000000001</v>
      </c>
      <c r="H40" s="226">
        <f t="shared" si="14"/>
        <v>1.1953</v>
      </c>
      <c r="I40" s="226">
        <f t="shared" si="14"/>
        <v>1.756</v>
      </c>
      <c r="J40" s="226">
        <f t="shared" si="14"/>
        <v>0.1172</v>
      </c>
      <c r="K40" s="226">
        <f t="shared" si="14"/>
        <v>0.66710000000000003</v>
      </c>
      <c r="L40" s="226">
        <f t="shared" si="14"/>
        <v>6.3244999999999996</v>
      </c>
      <c r="M40" s="226">
        <f t="shared" si="14"/>
        <v>5.0316999999999998</v>
      </c>
      <c r="N40" s="226">
        <f t="shared" si="14"/>
        <v>0.1489</v>
      </c>
      <c r="O40" s="226">
        <f t="shared" si="14"/>
        <v>0.6560636182904952</v>
      </c>
      <c r="P40" s="226">
        <f t="shared" si="14"/>
        <v>99.719928712871337</v>
      </c>
      <c r="Q40" s="226">
        <f t="shared" si="14"/>
        <v>71.569910997004698</v>
      </c>
      <c r="R40" s="226">
        <f t="shared" si="14"/>
        <v>1.7269730423620024</v>
      </c>
      <c r="S40" s="226">
        <f t="shared" si="14"/>
        <v>0</v>
      </c>
      <c r="T40" s="226">
        <f t="shared" si="14"/>
        <v>4.0482113821138208</v>
      </c>
      <c r="U40" s="226">
        <f t="shared" si="14"/>
        <v>487.27517928968763</v>
      </c>
      <c r="V40" s="226">
        <f t="shared" si="14"/>
        <v>16.306773641420623</v>
      </c>
      <c r="W40" s="226">
        <f t="shared" si="14"/>
        <v>0</v>
      </c>
      <c r="X40" s="226">
        <f t="shared" si="14"/>
        <v>629.2481684210527</v>
      </c>
      <c r="Y40" s="226">
        <f t="shared" si="14"/>
        <v>5.2678736842105263</v>
      </c>
      <c r="Z40" s="226">
        <f t="shared" si="14"/>
        <v>142.49751578947368</v>
      </c>
      <c r="AA40" s="226">
        <f t="shared" si="14"/>
        <v>5.9619368421052625</v>
      </c>
      <c r="AB40" s="226">
        <f t="shared" si="14"/>
        <v>21.398804450149765</v>
      </c>
      <c r="AC40" s="226">
        <f t="shared" si="14"/>
        <v>13.157214377406932</v>
      </c>
      <c r="AD40" s="226">
        <f t="shared" si="14"/>
        <v>334.1375378690629</v>
      </c>
      <c r="AE40" s="226">
        <f t="shared" si="14"/>
        <v>52.31077535301668</v>
      </c>
      <c r="AF40" s="226">
        <f t="shared" si="14"/>
        <v>76.292210526315785</v>
      </c>
      <c r="AG40" s="226">
        <f t="shared" si="14"/>
        <v>22.88009413778348</v>
      </c>
      <c r="AH40" s="226">
        <f t="shared" si="14"/>
        <v>2.0296421052631581</v>
      </c>
      <c r="AI40" s="226">
        <f t="shared" si="14"/>
        <v>9.6422661531878475</v>
      </c>
      <c r="AJ40" s="226">
        <f t="shared" si="14"/>
        <v>0</v>
      </c>
      <c r="AK40" s="226">
        <f t="shared" si="14"/>
        <v>0</v>
      </c>
      <c r="AL40" s="226">
        <f t="shared" si="14"/>
        <v>37.652668378262725</v>
      </c>
      <c r="AM40" s="226">
        <f t="shared" si="14"/>
        <v>64.911326315789481</v>
      </c>
      <c r="AN40" s="226">
        <f t="shared" si="14"/>
        <v>3.9213473684210531</v>
      </c>
      <c r="AO40" s="226">
        <f t="shared" si="14"/>
        <v>11.522319212665812</v>
      </c>
      <c r="AP40" s="226">
        <f t="shared" si="14"/>
        <v>3.2634617030380828</v>
      </c>
      <c r="AQ40" s="226">
        <f t="shared" si="14"/>
        <v>1.5195669661959774</v>
      </c>
      <c r="AR40" s="226">
        <f t="shared" si="14"/>
        <v>50.907209600000002</v>
      </c>
      <c r="AS40" s="226">
        <f t="shared" si="14"/>
        <v>0</v>
      </c>
      <c r="AT40" s="226">
        <f t="shared" si="14"/>
        <v>15.175242105263159</v>
      </c>
      <c r="AU40" s="226">
        <f t="shared" si="14"/>
        <v>11.934821052631579</v>
      </c>
      <c r="AV40" s="226">
        <f t="shared" si="14"/>
        <v>28.143494736842104</v>
      </c>
      <c r="AW40" s="226">
        <f t="shared" si="14"/>
        <v>13.239747368421053</v>
      </c>
      <c r="AX40" s="226">
        <f t="shared" si="14"/>
        <v>28.171957894736845</v>
      </c>
      <c r="AY40" s="226">
        <f t="shared" si="14"/>
        <v>3.4112000000000005</v>
      </c>
      <c r="AZ40" s="226">
        <f t="shared" si="14"/>
        <v>12.151578947368423</v>
      </c>
      <c r="BA40" s="226">
        <f t="shared" si="14"/>
        <v>3.6235789473684212</v>
      </c>
      <c r="BB40" s="226">
        <f t="shared" si="14"/>
        <v>0.30214736842105266</v>
      </c>
      <c r="BC40" s="226">
        <f t="shared" si="14"/>
        <v>4.4096000000000002</v>
      </c>
      <c r="BD40" s="226">
        <f t="shared" si="14"/>
        <v>0.97431578947368436</v>
      </c>
      <c r="BE40" s="226">
        <f t="shared" si="14"/>
        <v>5.8196210526315797</v>
      </c>
      <c r="BF40" s="226">
        <f t="shared" si="14"/>
        <v>1.2239157894736845</v>
      </c>
      <c r="BG40" s="226">
        <f t="shared" si="14"/>
        <v>3.7177263157894735</v>
      </c>
      <c r="BH40" s="226">
        <f t="shared" si="14"/>
        <v>0.58458947368421066</v>
      </c>
      <c r="BI40" s="226">
        <f t="shared" si="14"/>
        <v>3.9870315789473687</v>
      </c>
      <c r="BJ40" s="226">
        <f t="shared" si="14"/>
        <v>0.46635789473684214</v>
      </c>
      <c r="BK40" s="226">
        <f t="shared" si="14"/>
        <v>110.2268631578947</v>
      </c>
      <c r="BL40" s="226">
        <f t="shared" si="14"/>
        <v>1.7596047022348535</v>
      </c>
    </row>
    <row r="41" spans="1:64">
      <c r="A41" s="213" t="s">
        <v>767</v>
      </c>
      <c r="C41" s="116"/>
      <c r="D41" s="116"/>
      <c r="E41" s="226">
        <f>AVERAGE(E36:E38)</f>
        <v>75.354933333333335</v>
      </c>
      <c r="F41" s="226">
        <f t="shared" ref="F41:BL41" si="15">AVERAGE(F36:F38)</f>
        <v>13.499499999999999</v>
      </c>
      <c r="G41" s="226">
        <f t="shared" si="15"/>
        <v>0.105</v>
      </c>
      <c r="H41" s="226">
        <f t="shared" si="15"/>
        <v>0.86496666666666666</v>
      </c>
      <c r="I41" s="226">
        <f t="shared" si="15"/>
        <v>0.70896666666666663</v>
      </c>
      <c r="J41" s="226">
        <f t="shared" si="15"/>
        <v>4.926666666666666E-2</v>
      </c>
      <c r="K41" s="226">
        <f t="shared" si="15"/>
        <v>0.60133333333333339</v>
      </c>
      <c r="L41" s="226">
        <f t="shared" si="15"/>
        <v>5.1784999999999997</v>
      </c>
      <c r="M41" s="226">
        <f t="shared" si="15"/>
        <v>2.5783333333333331</v>
      </c>
      <c r="N41" s="226">
        <f t="shared" si="15"/>
        <v>0.10453333333333333</v>
      </c>
      <c r="O41" s="226">
        <f t="shared" si="15"/>
        <v>0.40313733723264328</v>
      </c>
      <c r="P41" s="226">
        <f t="shared" si="15"/>
        <v>99.448470670565982</v>
      </c>
      <c r="Q41" s="226">
        <f t="shared" si="15"/>
        <v>34.2909893595778</v>
      </c>
      <c r="R41" s="226">
        <f t="shared" si="15"/>
        <v>1.1946799600627587</v>
      </c>
      <c r="S41" s="226">
        <f t="shared" si="15"/>
        <v>0</v>
      </c>
      <c r="T41" s="226">
        <f t="shared" si="15"/>
        <v>2.9002581086863501</v>
      </c>
      <c r="U41" s="226">
        <f t="shared" si="15"/>
        <v>443.66375518470977</v>
      </c>
      <c r="V41" s="226">
        <f t="shared" si="15"/>
        <v>9.3721168449579242</v>
      </c>
      <c r="W41" s="226">
        <f t="shared" si="15"/>
        <v>0</v>
      </c>
      <c r="X41" s="226">
        <f t="shared" si="15"/>
        <v>289.47367873341892</v>
      </c>
      <c r="Y41" s="226">
        <f t="shared" si="15"/>
        <v>2.0625078876051917</v>
      </c>
      <c r="Z41" s="226">
        <f t="shared" si="15"/>
        <v>50.637013892454718</v>
      </c>
      <c r="AA41" s="226">
        <f t="shared" si="15"/>
        <v>2.1310601055484235</v>
      </c>
      <c r="AB41" s="226">
        <f t="shared" si="15"/>
        <v>12.780720068463843</v>
      </c>
      <c r="AC41" s="226">
        <f t="shared" si="15"/>
        <v>10.344732391955498</v>
      </c>
      <c r="AD41" s="226">
        <f t="shared" si="15"/>
        <v>219.31483468834691</v>
      </c>
      <c r="AE41" s="226">
        <f t="shared" si="15"/>
        <v>46.808716417058911</v>
      </c>
      <c r="AF41" s="226">
        <f t="shared" si="15"/>
        <v>62.298189416631004</v>
      </c>
      <c r="AG41" s="226">
        <f t="shared" si="15"/>
        <v>13.356393267722149</v>
      </c>
      <c r="AH41" s="226">
        <f t="shared" si="15"/>
        <v>0.85623956639566412</v>
      </c>
      <c r="AI41" s="226">
        <f t="shared" si="15"/>
        <v>7.2178896020539156</v>
      </c>
      <c r="AJ41" s="226">
        <f t="shared" si="15"/>
        <v>0</v>
      </c>
      <c r="AK41" s="226">
        <f t="shared" si="15"/>
        <v>0</v>
      </c>
      <c r="AL41" s="226">
        <f t="shared" si="15"/>
        <v>14.423397118813293</v>
      </c>
      <c r="AM41" s="226">
        <f t="shared" si="15"/>
        <v>36.722588446726576</v>
      </c>
      <c r="AN41" s="226">
        <f t="shared" si="15"/>
        <v>3.3221975181857082</v>
      </c>
      <c r="AO41" s="226">
        <f t="shared" si="15"/>
        <v>6.4153583226358579</v>
      </c>
      <c r="AP41" s="226">
        <f t="shared" si="15"/>
        <v>2.3641228925973472</v>
      </c>
      <c r="AQ41" s="226">
        <f t="shared" si="15"/>
        <v>1.0281650549137069</v>
      </c>
      <c r="AR41" s="226">
        <f t="shared" si="15"/>
        <v>22.18624684512908</v>
      </c>
      <c r="AS41" s="226">
        <f t="shared" si="15"/>
        <v>0</v>
      </c>
      <c r="AT41" s="226">
        <f t="shared" si="15"/>
        <v>12.341910540579088</v>
      </c>
      <c r="AU41" s="226">
        <f t="shared" si="15"/>
        <v>9.1096854656967619</v>
      </c>
      <c r="AV41" s="226">
        <f t="shared" si="15"/>
        <v>15.394923577235772</v>
      </c>
      <c r="AW41" s="226">
        <f t="shared" si="15"/>
        <v>5.840406447011838</v>
      </c>
      <c r="AX41" s="226">
        <f t="shared" si="15"/>
        <v>12.449791413493083</v>
      </c>
      <c r="AY41" s="226">
        <f t="shared" si="15"/>
        <v>1.5163960062758524</v>
      </c>
      <c r="AZ41" s="226">
        <f t="shared" si="15"/>
        <v>5.5124338896020548</v>
      </c>
      <c r="BA41" s="226">
        <f t="shared" si="15"/>
        <v>1.750571102553131</v>
      </c>
      <c r="BB41" s="226">
        <f t="shared" si="15"/>
        <v>0.17322784196263016</v>
      </c>
      <c r="BC41" s="226">
        <f t="shared" si="15"/>
        <v>2.3075326201683071</v>
      </c>
      <c r="BD41" s="226">
        <f t="shared" si="15"/>
        <v>0.53241335044929405</v>
      </c>
      <c r="BE41" s="226">
        <f t="shared" si="15"/>
        <v>3.1188812437598066</v>
      </c>
      <c r="BF41" s="226">
        <f t="shared" si="15"/>
        <v>0.64308760519184149</v>
      </c>
      <c r="BG41" s="226">
        <f t="shared" si="15"/>
        <v>1.9495798602196548</v>
      </c>
      <c r="BH41" s="226">
        <f t="shared" si="15"/>
        <v>0.30820077021822856</v>
      </c>
      <c r="BI41" s="226">
        <f t="shared" si="15"/>
        <v>2.1505170161175298</v>
      </c>
      <c r="BJ41" s="226">
        <f t="shared" si="15"/>
        <v>0.25963520182570249</v>
      </c>
      <c r="BK41" s="226">
        <f t="shared" si="15"/>
        <v>53.907597946084707</v>
      </c>
      <c r="BL41" s="226">
        <f t="shared" si="15"/>
        <v>1.6212096954214978</v>
      </c>
    </row>
    <row r="42" spans="1:64">
      <c r="A42" s="115" t="s">
        <v>111</v>
      </c>
      <c r="C42" s="116" t="s">
        <v>112</v>
      </c>
      <c r="D42" s="116" t="s">
        <v>108</v>
      </c>
      <c r="E42" s="117">
        <v>71.675299999999993</v>
      </c>
      <c r="F42" s="117">
        <v>15.4343</v>
      </c>
      <c r="G42" s="117">
        <v>4.6699999999999998E-2</v>
      </c>
      <c r="H42" s="117">
        <v>0.3841</v>
      </c>
      <c r="I42" s="117">
        <v>0.14829999999999999</v>
      </c>
      <c r="J42" s="117">
        <v>6.7999999999999996E-3</v>
      </c>
      <c r="K42" s="117">
        <v>1.1807000000000001</v>
      </c>
      <c r="L42" s="117">
        <v>3.0617000000000001</v>
      </c>
      <c r="M42" s="117">
        <v>6.9490999999999996</v>
      </c>
      <c r="N42" s="117">
        <v>6.1899999999999997E-2</v>
      </c>
      <c r="O42" s="117">
        <v>0.40690750297748141</v>
      </c>
      <c r="P42" s="117">
        <f t="shared" si="12"/>
        <v>99.355807502977484</v>
      </c>
      <c r="Q42" s="118">
        <v>7.7869143446852425</v>
      </c>
      <c r="R42" s="118">
        <v>1.8862579979360168</v>
      </c>
      <c r="S42" s="118">
        <v>0</v>
      </c>
      <c r="T42" s="118">
        <v>0.36282352941176477</v>
      </c>
      <c r="U42" s="118">
        <v>396.16934571723431</v>
      </c>
      <c r="V42" s="118">
        <v>5.0413374613003095</v>
      </c>
      <c r="W42" s="118">
        <v>0</v>
      </c>
      <c r="X42" s="118">
        <v>34.162699690402469</v>
      </c>
      <c r="Y42" s="118">
        <v>0.83810113519091844</v>
      </c>
      <c r="Z42" s="118">
        <v>2.480355005159959</v>
      </c>
      <c r="AA42" s="118">
        <v>0.39040660474716199</v>
      </c>
      <c r="AB42" s="118">
        <v>8.2091475748194025</v>
      </c>
      <c r="AC42" s="118">
        <v>6.6857131062951494</v>
      </c>
      <c r="AD42" s="118">
        <v>265.14761609907123</v>
      </c>
      <c r="AE42" s="118">
        <v>251.1035872033024</v>
      </c>
      <c r="AF42" s="118">
        <v>19.401510835913314</v>
      </c>
      <c r="AG42" s="118">
        <v>2.8580309597523219</v>
      </c>
      <c r="AH42" s="118">
        <v>0.26734365325077403</v>
      </c>
      <c r="AI42" s="118">
        <v>3.4754674922600621</v>
      </c>
      <c r="AJ42" s="118">
        <v>0</v>
      </c>
      <c r="AK42" s="118">
        <v>0</v>
      </c>
      <c r="AL42" s="118">
        <v>9.5883013415892666</v>
      </c>
      <c r="AM42" s="118">
        <v>2060.737923632611</v>
      </c>
      <c r="AN42" s="118">
        <v>0.92297213622291019</v>
      </c>
      <c r="AO42" s="118">
        <v>0.72989060887512902</v>
      </c>
      <c r="AP42" s="118">
        <v>0.98874716202270385</v>
      </c>
      <c r="AQ42" s="118">
        <v>1.8183611971104232</v>
      </c>
      <c r="AR42" s="118">
        <v>101.68159753147576</v>
      </c>
      <c r="AS42" s="118">
        <v>0</v>
      </c>
      <c r="AT42" s="118">
        <v>12.155649122807016</v>
      </c>
      <c r="AU42" s="118">
        <v>2.2660557275541797</v>
      </c>
      <c r="AV42" s="118">
        <v>4.2180887512899892</v>
      </c>
      <c r="AW42" s="118">
        <v>18.567653250773994</v>
      </c>
      <c r="AX42" s="118">
        <v>40.317969040247675</v>
      </c>
      <c r="AY42" s="118">
        <v>4.334786377708979</v>
      </c>
      <c r="AZ42" s="118">
        <v>16.046984520123839</v>
      </c>
      <c r="BA42" s="118">
        <v>3.4818328173374611</v>
      </c>
      <c r="BB42" s="118">
        <v>1.882014447884417</v>
      </c>
      <c r="BC42" s="118">
        <v>3.5115376676986587</v>
      </c>
      <c r="BD42" s="118">
        <v>0.42011145510835918</v>
      </c>
      <c r="BE42" s="118">
        <v>1.5128255933952528</v>
      </c>
      <c r="BF42" s="118">
        <v>0.20581217750257999</v>
      </c>
      <c r="BG42" s="118">
        <v>0.36070175438596491</v>
      </c>
      <c r="BH42" s="118">
        <v>3.8191950464396281E-2</v>
      </c>
      <c r="BI42" s="118">
        <v>0.24824767801857586</v>
      </c>
      <c r="BJ42" s="118">
        <v>3.1826625386996904E-2</v>
      </c>
      <c r="BK42" s="119">
        <f t="shared" si="2"/>
        <v>95.17858410732714</v>
      </c>
      <c r="BL42" s="120">
        <f t="shared" si="1"/>
        <v>1.379109145333512</v>
      </c>
    </row>
    <row r="43" spans="1:64">
      <c r="A43" s="115" t="s">
        <v>113</v>
      </c>
      <c r="C43" s="116" t="s">
        <v>112</v>
      </c>
      <c r="D43" s="116" t="s">
        <v>108</v>
      </c>
      <c r="E43" s="117">
        <v>87.621899999999997</v>
      </c>
      <c r="F43" s="117">
        <v>6.9530000000000003</v>
      </c>
      <c r="G43" s="117">
        <v>0.20799999999999999</v>
      </c>
      <c r="H43" s="117">
        <v>0.11890000000000001</v>
      </c>
      <c r="I43" s="117">
        <v>0.16300000000000001</v>
      </c>
      <c r="J43" s="117">
        <v>1.6000000000000001E-3</v>
      </c>
      <c r="K43" s="117">
        <v>0.49540000000000001</v>
      </c>
      <c r="L43" s="117">
        <v>3.2944</v>
      </c>
      <c r="M43" s="117">
        <v>0.25669999999999998</v>
      </c>
      <c r="N43" s="117">
        <v>4.6399999999999997E-2</v>
      </c>
      <c r="O43" s="117">
        <v>0.24654832347117617</v>
      </c>
      <c r="P43" s="117">
        <f t="shared" si="12"/>
        <v>99.405848323471162</v>
      </c>
      <c r="Q43" s="118">
        <v>0.71820328148306001</v>
      </c>
      <c r="R43" s="118">
        <v>0.20363690603025783</v>
      </c>
      <c r="S43" s="118">
        <v>0</v>
      </c>
      <c r="T43" s="118">
        <v>0.24742978904751761</v>
      </c>
      <c r="U43" s="118">
        <v>1191.2605727679525</v>
      </c>
      <c r="V43" s="118">
        <v>17.328843809929683</v>
      </c>
      <c r="W43" s="118">
        <v>0</v>
      </c>
      <c r="X43" s="118">
        <v>12.811607926699342</v>
      </c>
      <c r="Y43" s="118">
        <v>0.15108544640954616</v>
      </c>
      <c r="Z43" s="118">
        <v>2.0319897720008528</v>
      </c>
      <c r="AA43" s="118">
        <v>0.32625697847858515</v>
      </c>
      <c r="AB43" s="118" t="s">
        <v>69</v>
      </c>
      <c r="AC43" s="118">
        <v>2.6669865757511189</v>
      </c>
      <c r="AD43" s="118">
        <v>7.9922011506499047</v>
      </c>
      <c r="AE43" s="118">
        <v>34.24603451949713</v>
      </c>
      <c r="AF43" s="118">
        <v>260.80632516513958</v>
      </c>
      <c r="AG43" s="118">
        <v>8.4629746430854471</v>
      </c>
      <c r="AH43" s="118">
        <v>0.19487832942680589</v>
      </c>
      <c r="AI43" s="118">
        <v>3.0348467930961007</v>
      </c>
      <c r="AJ43" s="118">
        <v>0</v>
      </c>
      <c r="AK43" s="118">
        <v>0</v>
      </c>
      <c r="AL43" s="118">
        <v>0.66127253356062221</v>
      </c>
      <c r="AM43" s="118">
        <v>18.677664606861281</v>
      </c>
      <c r="AN43" s="118">
        <v>8.5549396974216929</v>
      </c>
      <c r="AO43" s="118">
        <v>1.7955082037076497</v>
      </c>
      <c r="AP43" s="118">
        <v>2.5596940123588325</v>
      </c>
      <c r="AQ43" s="118">
        <v>8.1016833581930542E-2</v>
      </c>
      <c r="AR43" s="118">
        <v>2.3590153155763902</v>
      </c>
      <c r="AS43" s="118">
        <v>0</v>
      </c>
      <c r="AT43" s="118">
        <v>9.3016083528659728</v>
      </c>
      <c r="AU43" s="118">
        <v>3.7902740251438316</v>
      </c>
      <c r="AV43" s="118">
        <v>9.0804542936288115</v>
      </c>
      <c r="AW43" s="118">
        <v>10.319792883017261</v>
      </c>
      <c r="AX43" s="118">
        <v>24.399204773066273</v>
      </c>
      <c r="AY43" s="118">
        <v>2.5312286383976135</v>
      </c>
      <c r="AZ43" s="118">
        <v>9.6037792456850646</v>
      </c>
      <c r="BA43" s="118">
        <v>2.1217651821862349</v>
      </c>
      <c r="BB43" s="118">
        <v>0.29779160451736636</v>
      </c>
      <c r="BC43" s="118">
        <v>2.2947470701044108</v>
      </c>
      <c r="BD43" s="118">
        <v>0.38537737055188581</v>
      </c>
      <c r="BE43" s="118">
        <v>1.9684900916258261</v>
      </c>
      <c r="BF43" s="118">
        <v>0.39413594715533778</v>
      </c>
      <c r="BG43" s="118">
        <v>1.1079599403366718</v>
      </c>
      <c r="BH43" s="118">
        <v>0.1576543788621351</v>
      </c>
      <c r="BI43" s="118">
        <v>1.048839548263371</v>
      </c>
      <c r="BJ43" s="118">
        <v>0.13137864905177926</v>
      </c>
      <c r="BK43" s="119">
        <f t="shared" si="2"/>
        <v>65.842599616450059</v>
      </c>
      <c r="BL43" s="120">
        <f t="shared" si="1"/>
        <v>1.7182750525145187</v>
      </c>
    </row>
    <row r="44" spans="1:64">
      <c r="A44" s="115" t="s">
        <v>114</v>
      </c>
      <c r="C44" s="116" t="s">
        <v>112</v>
      </c>
      <c r="D44" s="116" t="s">
        <v>108</v>
      </c>
      <c r="E44" s="117">
        <v>73.116</v>
      </c>
      <c r="F44" s="117">
        <v>14.4123</v>
      </c>
      <c r="G44" s="117">
        <v>0.1628</v>
      </c>
      <c r="H44" s="117">
        <v>1.208</v>
      </c>
      <c r="I44" s="117">
        <v>0.28970000000000001</v>
      </c>
      <c r="J44" s="117">
        <v>2.8000000000000001E-2</v>
      </c>
      <c r="K44" s="117">
        <v>1.1978</v>
      </c>
      <c r="L44" s="117">
        <v>3.2069000000000001</v>
      </c>
      <c r="M44" s="117">
        <v>4.9827000000000004</v>
      </c>
      <c r="N44" s="117">
        <v>0.1047</v>
      </c>
      <c r="O44" s="117">
        <v>0.53201970443330771</v>
      </c>
      <c r="P44" s="117">
        <f t="shared" si="12"/>
        <v>99.24091970443331</v>
      </c>
      <c r="Q44" s="118">
        <v>23.305355975108107</v>
      </c>
      <c r="R44" s="118">
        <v>6.5671975530007378</v>
      </c>
      <c r="S44" s="118">
        <v>0</v>
      </c>
      <c r="T44" s="118">
        <v>1.905689273283409</v>
      </c>
      <c r="U44" s="118">
        <v>877.61580424005911</v>
      </c>
      <c r="V44" s="118">
        <v>10.378576099567555</v>
      </c>
      <c r="W44" s="118">
        <v>0</v>
      </c>
      <c r="X44" s="118">
        <v>197.81797700664487</v>
      </c>
      <c r="Y44" s="118">
        <v>1.7286699715219915</v>
      </c>
      <c r="Z44" s="118">
        <v>2.2946946524628205</v>
      </c>
      <c r="AA44" s="118">
        <v>0.79112329923003899</v>
      </c>
      <c r="AB44" s="118">
        <v>34.092606265161898</v>
      </c>
      <c r="AC44" s="118">
        <v>12.994528003375171</v>
      </c>
      <c r="AD44" s="118">
        <v>424.3830144499525</v>
      </c>
      <c r="AE44" s="118">
        <v>79.682725450901785</v>
      </c>
      <c r="AF44" s="118">
        <v>94.294466828393624</v>
      </c>
      <c r="AG44" s="118">
        <v>19.625102837253458</v>
      </c>
      <c r="AH44" s="118">
        <v>0.25350912351017824</v>
      </c>
      <c r="AI44" s="118">
        <v>12.026385402383715</v>
      </c>
      <c r="AJ44" s="118">
        <v>0</v>
      </c>
      <c r="AK44" s="118">
        <v>0</v>
      </c>
      <c r="AL44" s="118">
        <v>22.815821115916041</v>
      </c>
      <c r="AM44" s="118">
        <v>248.31655732517666</v>
      </c>
      <c r="AN44" s="118">
        <v>4.1894568083535493</v>
      </c>
      <c r="AO44" s="118">
        <v>7.7932201244594443</v>
      </c>
      <c r="AP44" s="118">
        <v>3.5513131526210313</v>
      </c>
      <c r="AQ44" s="118">
        <v>2.4695285307457016</v>
      </c>
      <c r="AR44" s="118">
        <v>62.898948499103469</v>
      </c>
      <c r="AS44" s="118">
        <v>0</v>
      </c>
      <c r="AT44" s="118">
        <v>16.790608585592235</v>
      </c>
      <c r="AU44" s="118">
        <v>12.002345744119818</v>
      </c>
      <c r="AV44" s="118">
        <v>20.416226136483495</v>
      </c>
      <c r="AW44" s="118">
        <v>22.147081531484023</v>
      </c>
      <c r="AX44" s="118">
        <v>46.997531905917093</v>
      </c>
      <c r="AY44" s="118">
        <v>5.1510431389093982</v>
      </c>
      <c r="AZ44" s="118">
        <v>18.637291424955176</v>
      </c>
      <c r="BA44" s="118">
        <v>4.5413099883978481</v>
      </c>
      <c r="BB44" s="118">
        <v>0.63595823225398151</v>
      </c>
      <c r="BC44" s="118">
        <v>5.7279949372429071</v>
      </c>
      <c r="BD44" s="118">
        <v>0.9550300601202405</v>
      </c>
      <c r="BE44" s="118">
        <v>4.5740913405758885</v>
      </c>
      <c r="BF44" s="118">
        <v>0.8392026157578315</v>
      </c>
      <c r="BG44" s="118">
        <v>2.2225756776711316</v>
      </c>
      <c r="BH44" s="118">
        <v>0.30814471047357872</v>
      </c>
      <c r="BI44" s="118">
        <v>1.9778082480750976</v>
      </c>
      <c r="BJ44" s="118">
        <v>0.22072777133213797</v>
      </c>
      <c r="BK44" s="119">
        <f t="shared" si="2"/>
        <v>135.35201771964984</v>
      </c>
      <c r="BL44" s="120">
        <f t="shared" si="1"/>
        <v>1.5352813345548288</v>
      </c>
    </row>
    <row r="45" spans="1:64">
      <c r="A45" s="115" t="s">
        <v>115</v>
      </c>
      <c r="C45" s="116" t="s">
        <v>112</v>
      </c>
      <c r="D45" s="116" t="s">
        <v>108</v>
      </c>
      <c r="E45" s="117">
        <v>73.112399999999994</v>
      </c>
      <c r="F45" s="117">
        <v>14.517200000000001</v>
      </c>
      <c r="G45" s="117">
        <v>0.13950000000000001</v>
      </c>
      <c r="H45" s="117">
        <v>1.1263000000000001</v>
      </c>
      <c r="I45" s="117">
        <v>0.2339</v>
      </c>
      <c r="J45" s="117">
        <v>2.76E-2</v>
      </c>
      <c r="K45" s="117">
        <v>1.1048</v>
      </c>
      <c r="L45" s="117">
        <v>3.4249000000000001</v>
      </c>
      <c r="M45" s="117">
        <v>4.7393999999999998</v>
      </c>
      <c r="N45" s="117">
        <v>0.1181</v>
      </c>
      <c r="O45" s="117">
        <v>0.83793375394301595</v>
      </c>
      <c r="P45" s="117">
        <f t="shared" si="12"/>
        <v>99.38203375394302</v>
      </c>
      <c r="Q45" s="118">
        <v>67.510106136711087</v>
      </c>
      <c r="R45" s="118">
        <v>10.819224284778336</v>
      </c>
      <c r="S45" s="118">
        <v>0</v>
      </c>
      <c r="T45" s="118">
        <v>1.4721895610395284</v>
      </c>
      <c r="U45" s="118">
        <v>721.00220484822023</v>
      </c>
      <c r="V45" s="118">
        <v>9.8251277571522166</v>
      </c>
      <c r="W45" s="118">
        <v>0</v>
      </c>
      <c r="X45" s="118">
        <v>200.38627123826166</v>
      </c>
      <c r="Y45" s="118">
        <v>0.92038174273858919</v>
      </c>
      <c r="Z45" s="118">
        <v>0.78137671980781831</v>
      </c>
      <c r="AA45" s="118">
        <v>0.42543961563660193</v>
      </c>
      <c r="AB45" s="118">
        <v>44.001408167722211</v>
      </c>
      <c r="AC45" s="118">
        <v>12.897981218606683</v>
      </c>
      <c r="AD45" s="118">
        <v>440.18467875081899</v>
      </c>
      <c r="AE45" s="118">
        <v>65.208098711509066</v>
      </c>
      <c r="AF45" s="118">
        <v>69.887934483511685</v>
      </c>
      <c r="AG45" s="118">
        <v>20.509559292421926</v>
      </c>
      <c r="AH45" s="118">
        <v>0.1558541166193492</v>
      </c>
      <c r="AI45" s="118">
        <v>21.231964184319722</v>
      </c>
      <c r="AJ45" s="118">
        <v>0</v>
      </c>
      <c r="AK45" s="118">
        <v>0</v>
      </c>
      <c r="AL45" s="118">
        <v>33.950923782485262</v>
      </c>
      <c r="AM45" s="118">
        <v>192.93686569119896</v>
      </c>
      <c r="AN45" s="118">
        <v>3.4035169250928154</v>
      </c>
      <c r="AO45" s="118">
        <v>7.1777139113343527</v>
      </c>
      <c r="AP45" s="118">
        <v>6.1667682900196548</v>
      </c>
      <c r="AQ45" s="118">
        <v>2.63477702555143</v>
      </c>
      <c r="AR45" s="118">
        <v>76.524586086045005</v>
      </c>
      <c r="AS45" s="118">
        <v>0</v>
      </c>
      <c r="AT45" s="118">
        <v>14.881962000436776</v>
      </c>
      <c r="AU45" s="118">
        <v>50.104992356409696</v>
      </c>
      <c r="AV45" s="118">
        <v>14.881962000436776</v>
      </c>
      <c r="AW45" s="118">
        <v>17.830553395937979</v>
      </c>
      <c r="AX45" s="118">
        <v>35.59792269054379</v>
      </c>
      <c r="AY45" s="118">
        <v>4.1785752347674165</v>
      </c>
      <c r="AZ45" s="118">
        <v>15.218943874208344</v>
      </c>
      <c r="BA45" s="118">
        <v>3.7889399432190434</v>
      </c>
      <c r="BB45" s="118">
        <v>0.54759554487879447</v>
      </c>
      <c r="BC45" s="118">
        <v>4.3744459488971392</v>
      </c>
      <c r="BD45" s="118">
        <v>0.70976807163136058</v>
      </c>
      <c r="BE45" s="118">
        <v>3.5340974011792965</v>
      </c>
      <c r="BF45" s="118">
        <v>0.62552260318846908</v>
      </c>
      <c r="BG45" s="118">
        <v>1.6448927713474559</v>
      </c>
      <c r="BH45" s="118">
        <v>0.22325049137366237</v>
      </c>
      <c r="BI45" s="118">
        <v>1.4405975103734443</v>
      </c>
      <c r="BJ45" s="118">
        <v>0.16006639004149378</v>
      </c>
      <c r="BK45" s="119">
        <f t="shared" si="2"/>
        <v>104.75713387202447</v>
      </c>
      <c r="BL45" s="120">
        <f t="shared" si="1"/>
        <v>1.5661930500264321</v>
      </c>
    </row>
    <row r="46" spans="1:64">
      <c r="A46" s="115" t="s">
        <v>116</v>
      </c>
      <c r="C46" s="116" t="s">
        <v>112</v>
      </c>
      <c r="D46" s="115" t="s">
        <v>117</v>
      </c>
      <c r="E46" s="121">
        <v>67.119830880159469</v>
      </c>
      <c r="F46" s="121">
        <v>20.924261051849701</v>
      </c>
      <c r="G46" s="121">
        <v>1.2975641139234002</v>
      </c>
      <c r="H46" s="121">
        <v>0.13800222257055433</v>
      </c>
      <c r="I46" s="121">
        <v>0.16011608457067597</v>
      </c>
      <c r="J46" s="121">
        <v>0</v>
      </c>
      <c r="K46" s="121">
        <v>1.3838604452179852</v>
      </c>
      <c r="L46" s="121">
        <v>6.735272700317136</v>
      </c>
      <c r="M46" s="121">
        <v>1.6406700094319915</v>
      </c>
      <c r="N46" s="121">
        <v>9.3990221072656546E-2</v>
      </c>
      <c r="O46" s="121">
        <v>0.38597997440699788</v>
      </c>
      <c r="P46" s="121">
        <v>99.879547703520558</v>
      </c>
      <c r="Q46" s="118">
        <v>9.6153152423281618</v>
      </c>
      <c r="R46" s="118">
        <v>1.6780395483216908</v>
      </c>
      <c r="S46" s="118">
        <v>6.83</v>
      </c>
      <c r="T46" s="118">
        <v>1.5761179294551526</v>
      </c>
      <c r="U46" s="118">
        <v>0</v>
      </c>
      <c r="V46" s="118">
        <v>97.888221546349484</v>
      </c>
      <c r="W46" s="118">
        <v>29.49164739786675</v>
      </c>
      <c r="X46" s="118">
        <v>0</v>
      </c>
      <c r="Y46" s="118">
        <v>0.43147145121236502</v>
      </c>
      <c r="Z46" s="118">
        <v>2.310874606554794</v>
      </c>
      <c r="AA46" s="118">
        <v>5.4966542683315076</v>
      </c>
      <c r="AB46" s="118">
        <v>12.756158705820402</v>
      </c>
      <c r="AC46" s="118">
        <v>12.506580668008111</v>
      </c>
      <c r="AD46" s="118">
        <v>23.331524738397388</v>
      </c>
      <c r="AE46" s="118">
        <v>142.27012970806834</v>
      </c>
      <c r="AF46" s="118">
        <v>444.7002777643529</v>
      </c>
      <c r="AG46" s="118">
        <v>32.926372818028852</v>
      </c>
      <c r="AH46" s="118">
        <v>0.10261191613870758</v>
      </c>
      <c r="AI46" s="118">
        <v>0</v>
      </c>
      <c r="AJ46" s="118">
        <v>1.3919246059485951E-2</v>
      </c>
      <c r="AK46" s="118">
        <v>1.102267096144164E-2</v>
      </c>
      <c r="AL46" s="118">
        <v>0.94335610132872805</v>
      </c>
      <c r="AM46" s="118">
        <v>138.26250982029839</v>
      </c>
      <c r="AN46" s="118">
        <v>12.312084243561491</v>
      </c>
      <c r="AO46" s="118">
        <v>5.1552192601681011</v>
      </c>
      <c r="AP46" s="118">
        <v>31.831868361318936</v>
      </c>
      <c r="AQ46" s="118">
        <v>0.15075270164995</v>
      </c>
      <c r="AR46" s="118">
        <v>16.466026930829404</v>
      </c>
      <c r="AS46" s="118">
        <v>6.423418115264122E-2</v>
      </c>
      <c r="AT46" s="118">
        <v>26.637693206470029</v>
      </c>
      <c r="AU46" s="118">
        <v>1.7452151002360297</v>
      </c>
      <c r="AV46" s="118">
        <v>5.6000222589194291</v>
      </c>
      <c r="AW46" s="118">
        <v>7.6167749795673867</v>
      </c>
      <c r="AX46" s="118">
        <v>16.255147798507853</v>
      </c>
      <c r="AY46" s="118">
        <v>1.6049994774403518</v>
      </c>
      <c r="AZ46" s="118">
        <v>6.1531570992584861</v>
      </c>
      <c r="BA46" s="118">
        <v>1.6582065212325054</v>
      </c>
      <c r="BB46" s="118">
        <v>0.5966564139697339</v>
      </c>
      <c r="BC46" s="118">
        <v>1.4290221917140762</v>
      </c>
      <c r="BD46" s="118">
        <v>0.25023848255543069</v>
      </c>
      <c r="BE46" s="118">
        <v>1.2210653218250604</v>
      </c>
      <c r="BF46" s="118">
        <v>0.19792139010264351</v>
      </c>
      <c r="BG46" s="118">
        <v>0.5496655340529697</v>
      </c>
      <c r="BH46" s="118">
        <v>9.4620405340008595E-2</v>
      </c>
      <c r="BI46" s="118">
        <v>0.78377192930719153</v>
      </c>
      <c r="BJ46" s="118">
        <v>0.14244743556238013</v>
      </c>
      <c r="BK46" s="119">
        <f t="shared" si="2"/>
        <v>44.153717239355508</v>
      </c>
      <c r="BL46" s="120">
        <f t="shared" si="1"/>
        <v>2.1439224459358686</v>
      </c>
    </row>
    <row r="47" spans="1:64">
      <c r="A47" s="115" t="s">
        <v>118</v>
      </c>
      <c r="C47" s="116" t="s">
        <v>112</v>
      </c>
      <c r="D47" s="115" t="s">
        <v>97</v>
      </c>
      <c r="E47" s="121">
        <v>78.639282937024902</v>
      </c>
      <c r="F47" s="121">
        <v>12.966354723668401</v>
      </c>
      <c r="G47" s="121">
        <v>6.7205650632623196E-2</v>
      </c>
      <c r="H47" s="121">
        <v>7.5877347488445311E-3</v>
      </c>
      <c r="I47" s="121">
        <v>7.0457536953556499E-2</v>
      </c>
      <c r="J47" s="121">
        <v>1.0839621069777901E-3</v>
      </c>
      <c r="K47" s="121">
        <v>1.1793507723918399</v>
      </c>
      <c r="L47" s="121">
        <v>5.7623425606939502</v>
      </c>
      <c r="M47" s="121">
        <v>0.96364231310325799</v>
      </c>
      <c r="N47" s="121">
        <v>0.14167384738199801</v>
      </c>
      <c r="O47" s="121">
        <v>0.14590932777491303</v>
      </c>
      <c r="P47" s="121">
        <v>99.944891366481272</v>
      </c>
      <c r="Q47" s="118">
        <v>16.658241053101172</v>
      </c>
      <c r="R47" s="118">
        <v>3.1637663083348224</v>
      </c>
      <c r="S47" s="118">
        <v>17.16</v>
      </c>
      <c r="T47" s="118">
        <v>0.66712795908243738</v>
      </c>
      <c r="U47" s="118">
        <v>0</v>
      </c>
      <c r="V47" s="118">
        <v>1.9695600275777205</v>
      </c>
      <c r="W47" s="118">
        <v>2.1502522936568411</v>
      </c>
      <c r="X47" s="118">
        <v>0</v>
      </c>
      <c r="Y47" s="118">
        <v>8.4267658539511028E-2</v>
      </c>
      <c r="Z47" s="118">
        <v>0.41136530771296498</v>
      </c>
      <c r="AA47" s="118">
        <v>1.8063878748908384</v>
      </c>
      <c r="AB47" s="118">
        <v>1.73936109330485</v>
      </c>
      <c r="AC47" s="118">
        <v>12.328738357108792</v>
      </c>
      <c r="AD47" s="118">
        <v>26.131072280497847</v>
      </c>
      <c r="AE47" s="118">
        <v>140.38887824448435</v>
      </c>
      <c r="AF47" s="118">
        <v>63.21487812930043</v>
      </c>
      <c r="AG47" s="118">
        <v>20.666898591760482</v>
      </c>
      <c r="AH47" s="118">
        <v>4.4027493781418979E-2</v>
      </c>
      <c r="AI47" s="118">
        <v>0</v>
      </c>
      <c r="AJ47" s="118">
        <v>1.3298725650704696E-2</v>
      </c>
      <c r="AK47" s="118">
        <v>7.9440343057105949E-3</v>
      </c>
      <c r="AL47" s="118">
        <v>0.23871584864131001</v>
      </c>
      <c r="AM47" s="118">
        <v>109.91846803525522</v>
      </c>
      <c r="AN47" s="118">
        <v>2.7502143151237295</v>
      </c>
      <c r="AO47" s="118">
        <v>4.5936105931595819</v>
      </c>
      <c r="AP47" s="118">
        <v>2.8474124776259533</v>
      </c>
      <c r="AQ47" s="118">
        <v>8.2765252702971914E-2</v>
      </c>
      <c r="AR47" s="118">
        <v>5.4436675569201576</v>
      </c>
      <c r="AS47" s="118">
        <v>1.1760993504680814E-2</v>
      </c>
      <c r="AT47" s="118">
        <v>12.34257923576612</v>
      </c>
      <c r="AU47" s="118">
        <v>3.5181539964261255</v>
      </c>
      <c r="AV47" s="118">
        <v>8.1047161690785998</v>
      </c>
      <c r="AW47" s="118">
        <v>1.4002545238216308</v>
      </c>
      <c r="AX47" s="118">
        <v>3.2565110565258251</v>
      </c>
      <c r="AY47" s="118">
        <v>0.35923941080459526</v>
      </c>
      <c r="AZ47" s="118">
        <v>1.530877256481276</v>
      </c>
      <c r="BA47" s="118">
        <v>0.63740907654724688</v>
      </c>
      <c r="BB47" s="118">
        <v>5.9918506725893661E-2</v>
      </c>
      <c r="BC47" s="118">
        <v>0.63400669708154322</v>
      </c>
      <c r="BD47" s="118">
        <v>0.1743830701222647</v>
      </c>
      <c r="BE47" s="118">
        <v>1.2341204524501117</v>
      </c>
      <c r="BF47" s="118">
        <v>0.22715878215533325</v>
      </c>
      <c r="BG47" s="118">
        <v>0.68613033008926838</v>
      </c>
      <c r="BH47" s="118">
        <v>0.14180998155486638</v>
      </c>
      <c r="BI47" s="118">
        <v>1.0999675995571987</v>
      </c>
      <c r="BJ47" s="118">
        <v>0.15679493871139744</v>
      </c>
      <c r="BK47" s="119">
        <f t="shared" si="2"/>
        <v>19.703297851707049</v>
      </c>
      <c r="BL47" s="120">
        <f t="shared" si="1"/>
        <v>1.6402029343205857</v>
      </c>
    </row>
    <row r="48" spans="1:64">
      <c r="A48" s="115" t="s">
        <v>119</v>
      </c>
      <c r="C48" s="116" t="s">
        <v>112</v>
      </c>
      <c r="D48" s="115" t="s">
        <v>105</v>
      </c>
      <c r="E48" s="121">
        <v>75.361629335410299</v>
      </c>
      <c r="F48" s="121">
        <v>14.5884112951509</v>
      </c>
      <c r="G48" s="121">
        <v>8.54466622693386E-3</v>
      </c>
      <c r="H48" s="121">
        <v>0.558876149466082</v>
      </c>
      <c r="I48" s="121">
        <v>0.104310474394047</v>
      </c>
      <c r="J48" s="121">
        <v>0.14732510301014901</v>
      </c>
      <c r="K48" s="121">
        <v>0.217223874511314</v>
      </c>
      <c r="L48" s="121">
        <v>4.0132648498823</v>
      </c>
      <c r="M48" s="121">
        <v>4.3896428502731899</v>
      </c>
      <c r="N48" s="121">
        <v>0.25163557740419601</v>
      </c>
      <c r="O48" s="121">
        <v>0.33458883549925433</v>
      </c>
      <c r="P48" s="121">
        <v>99.971209807863346</v>
      </c>
      <c r="Q48" s="118">
        <v>34.085668253210088</v>
      </c>
      <c r="R48" s="118">
        <v>1.4733124236342685</v>
      </c>
      <c r="S48" s="118">
        <v>17.03</v>
      </c>
      <c r="T48" s="118">
        <v>2.2272493885034477</v>
      </c>
      <c r="U48" s="118">
        <v>0</v>
      </c>
      <c r="V48" s="118">
        <v>0.3029937390872422</v>
      </c>
      <c r="W48" s="118">
        <v>2.5930795637698019</v>
      </c>
      <c r="X48" s="118">
        <v>0</v>
      </c>
      <c r="Y48" s="118">
        <v>0.11575765547823059</v>
      </c>
      <c r="Z48" s="118">
        <v>0.2773982800079951</v>
      </c>
      <c r="AA48" s="118">
        <v>2.6815869958411387</v>
      </c>
      <c r="AB48" s="118">
        <v>6.1526357782306853</v>
      </c>
      <c r="AC48" s="118">
        <v>11.738468364280655</v>
      </c>
      <c r="AD48" s="118">
        <v>187.05582168784707</v>
      </c>
      <c r="AE48" s="118">
        <v>4.2639530617310184</v>
      </c>
      <c r="AF48" s="118">
        <v>20.954082189284041</v>
      </c>
      <c r="AG48" s="118">
        <v>1.6973260882296499</v>
      </c>
      <c r="AH48" s="118">
        <v>6.9270771118686361E-2</v>
      </c>
      <c r="AI48" s="118">
        <v>0</v>
      </c>
      <c r="AJ48" s="118">
        <v>0.19173433919776761</v>
      </c>
      <c r="AK48" s="118">
        <v>2.1515003087212482E-2</v>
      </c>
      <c r="AL48" s="118">
        <v>0.58139085848880756</v>
      </c>
      <c r="AM48" s="118">
        <v>11.135130812090219</v>
      </c>
      <c r="AN48" s="118">
        <v>0.62866644971702923</v>
      </c>
      <c r="AO48" s="118">
        <v>0.16190856303278897</v>
      </c>
      <c r="AP48" s="118">
        <v>0.27488494030040311</v>
      </c>
      <c r="AQ48" s="118">
        <v>1.0750356231173495</v>
      </c>
      <c r="AR48" s="118">
        <v>18.258309614116808</v>
      </c>
      <c r="AS48" s="118">
        <v>0.38484578484357518</v>
      </c>
      <c r="AT48" s="118">
        <v>0.27397053270597987</v>
      </c>
      <c r="AU48" s="118">
        <v>3.4327938495023065</v>
      </c>
      <c r="AV48" s="118">
        <v>2.1048846270691253</v>
      </c>
      <c r="AW48" s="118">
        <v>0.80719014321745641</v>
      </c>
      <c r="AX48" s="118">
        <v>1.7820215266616821</v>
      </c>
      <c r="AY48" s="118">
        <v>0.18195259888847373</v>
      </c>
      <c r="AZ48" s="118">
        <v>0.61218033414929973</v>
      </c>
      <c r="BA48" s="118">
        <v>0.24466516937043903</v>
      </c>
      <c r="BB48" s="118">
        <v>1.5180441568784901E-2</v>
      </c>
      <c r="BC48" s="118">
        <v>0.20561446283765167</v>
      </c>
      <c r="BD48" s="118">
        <v>5.62778481124546E-2</v>
      </c>
      <c r="BE48" s="118">
        <v>0.40137456395555327</v>
      </c>
      <c r="BF48" s="118">
        <v>6.1325272007506065E-2</v>
      </c>
      <c r="BG48" s="118">
        <v>0.1735076144254469</v>
      </c>
      <c r="BH48" s="118">
        <v>3.7797583229097653E-2</v>
      </c>
      <c r="BI48" s="118">
        <v>0.28563025556278993</v>
      </c>
      <c r="BJ48" s="118">
        <v>3.8806257182329204E-2</v>
      </c>
      <c r="BK48" s="119">
        <f t="shared" si="2"/>
        <v>7.0084086982380898</v>
      </c>
      <c r="BL48" s="120">
        <f t="shared" si="1"/>
        <v>1.6923652694610742</v>
      </c>
    </row>
    <row r="49" spans="1:64">
      <c r="A49" s="115" t="s">
        <v>120</v>
      </c>
      <c r="C49" s="116" t="s">
        <v>112</v>
      </c>
      <c r="D49" s="115" t="s">
        <v>105</v>
      </c>
      <c r="E49" s="121">
        <v>75.758565503518923</v>
      </c>
      <c r="F49" s="121">
        <v>14.10321099630124</v>
      </c>
      <c r="G49" s="121">
        <v>1.3765428557092582E-2</v>
      </c>
      <c r="H49" s="121">
        <v>0.44971992325793836</v>
      </c>
      <c r="I49" s="121">
        <v>0.10694679109741161</v>
      </c>
      <c r="J49" s="121">
        <v>3.1766373593290577E-2</v>
      </c>
      <c r="K49" s="121">
        <v>0.30072167001648409</v>
      </c>
      <c r="L49" s="121">
        <v>4.216456654949436</v>
      </c>
      <c r="M49" s="121">
        <v>4.474823160174866</v>
      </c>
      <c r="N49" s="121">
        <v>0.24131855139703073</v>
      </c>
      <c r="O49" s="121">
        <v>0.26907438867933076</v>
      </c>
      <c r="P49" s="121">
        <v>99.966369441543051</v>
      </c>
      <c r="Q49" s="118">
        <v>27.046004426554553</v>
      </c>
      <c r="R49" s="118">
        <v>1.4120037508967034</v>
      </c>
      <c r="S49" s="118">
        <v>186.80799999999996</v>
      </c>
      <c r="T49" s="118">
        <v>2.9453171046054702</v>
      </c>
      <c r="U49" s="118">
        <v>0</v>
      </c>
      <c r="V49" s="118">
        <v>0.43534682326501006</v>
      </c>
      <c r="W49" s="118">
        <v>5.2817485324127311</v>
      </c>
      <c r="X49" s="118">
        <v>0</v>
      </c>
      <c r="Y49" s="118">
        <v>0.18081137975229239</v>
      </c>
      <c r="Z49" s="118">
        <v>0.47227879768514319</v>
      </c>
      <c r="AA49" s="118">
        <v>2.8034011656305187</v>
      </c>
      <c r="AB49" s="118">
        <v>7.8603490984602011</v>
      </c>
      <c r="AC49" s="118">
        <v>10.513955382974924</v>
      </c>
      <c r="AD49" s="118">
        <v>141.25022579220169</v>
      </c>
      <c r="AE49" s="118">
        <v>19.941929270515939</v>
      </c>
      <c r="AF49" s="118">
        <v>16.365632311073945</v>
      </c>
      <c r="AG49" s="118">
        <v>1.2019801755714827</v>
      </c>
      <c r="AH49" s="118">
        <v>3.1920859321607153E-2</v>
      </c>
      <c r="AI49" s="118">
        <v>0</v>
      </c>
      <c r="AJ49" s="118">
        <v>8.633423594197058E-2</v>
      </c>
      <c r="AK49" s="118">
        <v>2.5744668533477379E-2</v>
      </c>
      <c r="AL49" s="118">
        <v>0.18164444255383047</v>
      </c>
      <c r="AM49" s="118">
        <v>47.059838502198922</v>
      </c>
      <c r="AN49" s="118">
        <v>0.43849531254861479</v>
      </c>
      <c r="AO49" s="118">
        <v>9.5462894773559182E-2</v>
      </c>
      <c r="AP49" s="118">
        <v>0.10650449528073239</v>
      </c>
      <c r="AQ49" s="118">
        <v>0.87350306694310187</v>
      </c>
      <c r="AR49" s="118">
        <v>25.87120480368247</v>
      </c>
      <c r="AS49" s="118">
        <v>5.7337411198441948E-2</v>
      </c>
      <c r="AT49" s="118">
        <v>0.14950717202136338</v>
      </c>
      <c r="AU49" s="118">
        <v>0.86255861917077981</v>
      </c>
      <c r="AV49" s="118">
        <v>1.9800955138596448</v>
      </c>
      <c r="AW49" s="118">
        <v>0.93386217931978921</v>
      </c>
      <c r="AX49" s="118">
        <v>1.7634513193731252</v>
      </c>
      <c r="AY49" s="118">
        <v>0.15780701692159407</v>
      </c>
      <c r="AZ49" s="118">
        <v>0.51769941291871469</v>
      </c>
      <c r="BA49" s="118">
        <v>0.1551732503447952</v>
      </c>
      <c r="BB49" s="118">
        <v>4.2538431018827115E-2</v>
      </c>
      <c r="BC49" s="118">
        <v>0.15226600403454396</v>
      </c>
      <c r="BD49" s="118">
        <v>4.1904830188488937E-2</v>
      </c>
      <c r="BE49" s="118">
        <v>0.29921882710444947</v>
      </c>
      <c r="BF49" s="118">
        <v>5.3810387730332969E-2</v>
      </c>
      <c r="BG49" s="118">
        <v>0.16614745807404224</v>
      </c>
      <c r="BH49" s="118">
        <v>3.6480086199189181E-2</v>
      </c>
      <c r="BI49" s="118">
        <v>0.31149814832912842</v>
      </c>
      <c r="BJ49" s="118">
        <v>3.9612426718473662E-2</v>
      </c>
      <c r="BK49" s="119">
        <f t="shared" si="2"/>
        <v>6.6515652921351398</v>
      </c>
      <c r="BL49" s="120">
        <f t="shared" si="1"/>
        <v>1.5684173339613754</v>
      </c>
    </row>
    <row r="50" spans="1:64" s="113" customFormat="1">
      <c r="A50" s="113" t="s">
        <v>121</v>
      </c>
      <c r="C50" s="214" t="s">
        <v>112</v>
      </c>
      <c r="D50" s="113" t="s">
        <v>122</v>
      </c>
      <c r="E50" s="215">
        <v>76.733607098369006</v>
      </c>
      <c r="F50" s="215">
        <v>13.9799033667522</v>
      </c>
      <c r="G50" s="215">
        <v>1.29884515640312E-2</v>
      </c>
      <c r="H50" s="215">
        <v>0.38196171973838144</v>
      </c>
      <c r="I50" s="215">
        <v>9.6331015766564707E-2</v>
      </c>
      <c r="J50" s="215">
        <v>5.4118548183463303E-2</v>
      </c>
      <c r="K50" s="215">
        <v>0.57257423978104205</v>
      </c>
      <c r="L50" s="215">
        <v>2.4418288940378599</v>
      </c>
      <c r="M50" s="215">
        <v>5.1369325935743397</v>
      </c>
      <c r="N50" s="215">
        <v>7.9013080347856507E-2</v>
      </c>
      <c r="O50" s="215">
        <v>0.47763307610503963</v>
      </c>
      <c r="P50" s="215">
        <v>99.966892084219779</v>
      </c>
      <c r="Q50" s="216">
        <v>23.333802336674697</v>
      </c>
      <c r="R50" s="216">
        <v>1.0848222741829037</v>
      </c>
      <c r="S50" s="216">
        <v>7.9</v>
      </c>
      <c r="T50" s="216">
        <v>1.1971618185569826</v>
      </c>
      <c r="U50" s="216">
        <v>0</v>
      </c>
      <c r="V50" s="216">
        <v>0.6015421994925767</v>
      </c>
      <c r="W50" s="216">
        <v>3.283507269160582</v>
      </c>
      <c r="X50" s="216">
        <v>0</v>
      </c>
      <c r="Y50" s="216">
        <v>0.35373454909533231</v>
      </c>
      <c r="Z50" s="216">
        <v>0.4649871165648608</v>
      </c>
      <c r="AA50" s="216">
        <v>2.2855011843968369</v>
      </c>
      <c r="AB50" s="216">
        <v>3.7232600173525023</v>
      </c>
      <c r="AC50" s="216">
        <v>12.566955267586712</v>
      </c>
      <c r="AD50" s="216">
        <v>198.40616853483414</v>
      </c>
      <c r="AE50" s="216">
        <v>34.522669012887732</v>
      </c>
      <c r="AF50" s="216">
        <v>11.855264954557565</v>
      </c>
      <c r="AG50" s="216">
        <v>2.1559447305920831</v>
      </c>
      <c r="AH50" s="216">
        <v>4.8360711663564648E-2</v>
      </c>
      <c r="AI50" s="216">
        <v>0</v>
      </c>
      <c r="AJ50" s="216">
        <v>7.9164043315131993E-2</v>
      </c>
      <c r="AK50" s="216">
        <v>1.7930186749826986E-2</v>
      </c>
      <c r="AL50" s="216">
        <v>1.6083077777077095</v>
      </c>
      <c r="AM50" s="216">
        <v>69.787046835685047</v>
      </c>
      <c r="AN50" s="216">
        <v>0.31791553740001532</v>
      </c>
      <c r="AO50" s="216">
        <v>0.21356654118848872</v>
      </c>
      <c r="AP50" s="216">
        <v>0.12717642311781469</v>
      </c>
      <c r="AQ50" s="216">
        <v>1.1533580290703405</v>
      </c>
      <c r="AR50" s="216">
        <v>34.004986246613463</v>
      </c>
      <c r="AS50" s="216">
        <v>0.39702280363121289</v>
      </c>
      <c r="AT50" s="216">
        <v>1.0506893552311825</v>
      </c>
      <c r="AU50" s="216">
        <v>1.2987497704944084</v>
      </c>
      <c r="AV50" s="216">
        <v>3.858993817945426</v>
      </c>
      <c r="AW50" s="216">
        <v>2.6137622913846736</v>
      </c>
      <c r="AX50" s="216">
        <v>4.9212787077221742</v>
      </c>
      <c r="AY50" s="216">
        <v>0.41315626567786651</v>
      </c>
      <c r="AZ50" s="216">
        <v>1.3372213715059424</v>
      </c>
      <c r="BA50" s="216">
        <v>0.37679389590136814</v>
      </c>
      <c r="BB50" s="216">
        <v>0.10100668178943753</v>
      </c>
      <c r="BC50" s="216">
        <v>0.34754279915429326</v>
      </c>
      <c r="BD50" s="216">
        <v>8.4123121009967494E-2</v>
      </c>
      <c r="BE50" s="216">
        <v>0.62058595154283624</v>
      </c>
      <c r="BF50" s="216">
        <v>0.10854577955609251</v>
      </c>
      <c r="BG50" s="216">
        <v>0.33357845355332283</v>
      </c>
      <c r="BH50" s="216">
        <v>7.4028997105581085E-2</v>
      </c>
      <c r="BI50" s="216">
        <v>0.5940096466708582</v>
      </c>
      <c r="BJ50" s="216">
        <v>8.9068346056736095E-2</v>
      </c>
      <c r="BK50" s="217">
        <f>SUM(AV50:BJ50)</f>
        <v>15.873696126576574</v>
      </c>
      <c r="BL50" s="218">
        <f>F50/(K50+L50+M50)</f>
        <v>1.7150444828044036</v>
      </c>
    </row>
    <row r="51" spans="1:64">
      <c r="A51" s="213" t="s">
        <v>378</v>
      </c>
      <c r="B51" s="113"/>
      <c r="C51" s="214"/>
      <c r="D51" s="113"/>
      <c r="E51" s="225">
        <f>MIN(E42:E50)</f>
        <v>67.119830880159469</v>
      </c>
      <c r="F51" s="225">
        <f t="shared" ref="F51:BL51" si="16">MIN(F42:F50)</f>
        <v>6.9530000000000003</v>
      </c>
      <c r="G51" s="225">
        <f t="shared" si="16"/>
        <v>8.54466622693386E-3</v>
      </c>
      <c r="H51" s="225">
        <f t="shared" si="16"/>
        <v>7.5877347488445311E-3</v>
      </c>
      <c r="I51" s="225">
        <f t="shared" si="16"/>
        <v>7.0457536953556499E-2</v>
      </c>
      <c r="J51" s="225">
        <f t="shared" si="16"/>
        <v>0</v>
      </c>
      <c r="K51" s="225">
        <f t="shared" si="16"/>
        <v>0.217223874511314</v>
      </c>
      <c r="L51" s="225">
        <f t="shared" si="16"/>
        <v>2.4418288940378599</v>
      </c>
      <c r="M51" s="225">
        <f t="shared" si="16"/>
        <v>0.25669999999999998</v>
      </c>
      <c r="N51" s="225">
        <f t="shared" si="16"/>
        <v>4.6399999999999997E-2</v>
      </c>
      <c r="O51" s="225">
        <f t="shared" si="16"/>
        <v>0.14590932777491303</v>
      </c>
      <c r="P51" s="225">
        <f t="shared" si="16"/>
        <v>99.24091970443331</v>
      </c>
      <c r="Q51" s="225">
        <f t="shared" si="16"/>
        <v>0.71820328148306001</v>
      </c>
      <c r="R51" s="225">
        <f t="shared" si="16"/>
        <v>0.20363690603025783</v>
      </c>
      <c r="S51" s="225">
        <f t="shared" si="16"/>
        <v>0</v>
      </c>
      <c r="T51" s="225">
        <f t="shared" si="16"/>
        <v>0.24742978904751761</v>
      </c>
      <c r="U51" s="225">
        <f t="shared" si="16"/>
        <v>0</v>
      </c>
      <c r="V51" s="225">
        <f t="shared" si="16"/>
        <v>0.3029937390872422</v>
      </c>
      <c r="W51" s="225">
        <f t="shared" si="16"/>
        <v>0</v>
      </c>
      <c r="X51" s="225">
        <f t="shared" si="16"/>
        <v>0</v>
      </c>
      <c r="Y51" s="225">
        <f t="shared" si="16"/>
        <v>8.4267658539511028E-2</v>
      </c>
      <c r="Z51" s="225">
        <f t="shared" si="16"/>
        <v>0.2773982800079951</v>
      </c>
      <c r="AA51" s="225">
        <f t="shared" si="16"/>
        <v>0.32625697847858515</v>
      </c>
      <c r="AB51" s="225">
        <f t="shared" si="16"/>
        <v>1.73936109330485</v>
      </c>
      <c r="AC51" s="225">
        <f t="shared" si="16"/>
        <v>2.6669865757511189</v>
      </c>
      <c r="AD51" s="225">
        <f t="shared" si="16"/>
        <v>7.9922011506499047</v>
      </c>
      <c r="AE51" s="225">
        <f t="shared" si="16"/>
        <v>4.2639530617310184</v>
      </c>
      <c r="AF51" s="225">
        <f t="shared" si="16"/>
        <v>11.855264954557565</v>
      </c>
      <c r="AG51" s="225">
        <f t="shared" si="16"/>
        <v>1.2019801755714827</v>
      </c>
      <c r="AH51" s="225">
        <f t="shared" si="16"/>
        <v>3.1920859321607153E-2</v>
      </c>
      <c r="AI51" s="225">
        <f t="shared" si="16"/>
        <v>0</v>
      </c>
      <c r="AJ51" s="225">
        <f t="shared" si="16"/>
        <v>0</v>
      </c>
      <c r="AK51" s="225">
        <f t="shared" si="16"/>
        <v>0</v>
      </c>
      <c r="AL51" s="225">
        <f t="shared" si="16"/>
        <v>0.18164444255383047</v>
      </c>
      <c r="AM51" s="225">
        <f t="shared" si="16"/>
        <v>11.135130812090219</v>
      </c>
      <c r="AN51" s="225">
        <f t="shared" si="16"/>
        <v>0.31791553740001532</v>
      </c>
      <c r="AO51" s="225">
        <f t="shared" si="16"/>
        <v>9.5462894773559182E-2</v>
      </c>
      <c r="AP51" s="225">
        <f t="shared" si="16"/>
        <v>0.10650449528073239</v>
      </c>
      <c r="AQ51" s="225">
        <f t="shared" si="16"/>
        <v>8.1016833581930542E-2</v>
      </c>
      <c r="AR51" s="225">
        <f t="shared" si="16"/>
        <v>2.3590153155763902</v>
      </c>
      <c r="AS51" s="225">
        <f t="shared" si="16"/>
        <v>0</v>
      </c>
      <c r="AT51" s="225">
        <f t="shared" si="16"/>
        <v>0.14950717202136338</v>
      </c>
      <c r="AU51" s="225">
        <f t="shared" si="16"/>
        <v>0.86255861917077981</v>
      </c>
      <c r="AV51" s="225">
        <f t="shared" si="16"/>
        <v>1.9800955138596448</v>
      </c>
      <c r="AW51" s="225">
        <f t="shared" si="16"/>
        <v>0.80719014321745641</v>
      </c>
      <c r="AX51" s="225">
        <f t="shared" si="16"/>
        <v>1.7634513193731252</v>
      </c>
      <c r="AY51" s="225">
        <f t="shared" si="16"/>
        <v>0.15780701692159407</v>
      </c>
      <c r="AZ51" s="225">
        <f t="shared" si="16"/>
        <v>0.51769941291871469</v>
      </c>
      <c r="BA51" s="225">
        <f t="shared" si="16"/>
        <v>0.1551732503447952</v>
      </c>
      <c r="BB51" s="225">
        <f t="shared" si="16"/>
        <v>1.5180441568784901E-2</v>
      </c>
      <c r="BC51" s="225">
        <f t="shared" si="16"/>
        <v>0.15226600403454396</v>
      </c>
      <c r="BD51" s="225">
        <f t="shared" si="16"/>
        <v>4.1904830188488937E-2</v>
      </c>
      <c r="BE51" s="225">
        <f t="shared" si="16"/>
        <v>0.29921882710444947</v>
      </c>
      <c r="BF51" s="225">
        <f t="shared" si="16"/>
        <v>5.3810387730332969E-2</v>
      </c>
      <c r="BG51" s="225">
        <f t="shared" si="16"/>
        <v>0.16614745807404224</v>
      </c>
      <c r="BH51" s="225">
        <f t="shared" si="16"/>
        <v>3.6480086199189181E-2</v>
      </c>
      <c r="BI51" s="225">
        <f t="shared" si="16"/>
        <v>0.24824767801857586</v>
      </c>
      <c r="BJ51" s="225">
        <f t="shared" si="16"/>
        <v>3.1826625386996904E-2</v>
      </c>
      <c r="BK51" s="225">
        <f t="shared" si="16"/>
        <v>6.6515652921351398</v>
      </c>
      <c r="BL51" s="225">
        <f t="shared" si="16"/>
        <v>1.379109145333512</v>
      </c>
    </row>
    <row r="52" spans="1:64">
      <c r="A52" s="213" t="s">
        <v>379</v>
      </c>
      <c r="B52" s="113"/>
      <c r="C52" s="214"/>
      <c r="D52" s="113"/>
      <c r="E52" s="225">
        <f t="shared" ref="E52:AJ52" si="17">MAX(E42:E50)</f>
        <v>87.621899999999997</v>
      </c>
      <c r="F52" s="225">
        <f t="shared" si="17"/>
        <v>20.924261051849701</v>
      </c>
      <c r="G52" s="225">
        <f t="shared" si="17"/>
        <v>1.2975641139234002</v>
      </c>
      <c r="H52" s="225">
        <f t="shared" si="17"/>
        <v>1.208</v>
      </c>
      <c r="I52" s="225">
        <f t="shared" si="17"/>
        <v>0.28970000000000001</v>
      </c>
      <c r="J52" s="225">
        <f t="shared" si="17"/>
        <v>0.14732510301014901</v>
      </c>
      <c r="K52" s="225">
        <f t="shared" si="17"/>
        <v>1.3838604452179852</v>
      </c>
      <c r="L52" s="225">
        <f t="shared" si="17"/>
        <v>6.735272700317136</v>
      </c>
      <c r="M52" s="225">
        <f t="shared" si="17"/>
        <v>6.9490999999999996</v>
      </c>
      <c r="N52" s="225">
        <f t="shared" si="17"/>
        <v>0.25163557740419601</v>
      </c>
      <c r="O52" s="225">
        <f t="shared" si="17"/>
        <v>0.83793375394301595</v>
      </c>
      <c r="P52" s="225">
        <f t="shared" si="17"/>
        <v>99.971209807863346</v>
      </c>
      <c r="Q52" s="225">
        <f t="shared" si="17"/>
        <v>67.510106136711087</v>
      </c>
      <c r="R52" s="225">
        <f t="shared" si="17"/>
        <v>10.819224284778336</v>
      </c>
      <c r="S52" s="225">
        <f t="shared" si="17"/>
        <v>186.80799999999996</v>
      </c>
      <c r="T52" s="225">
        <f t="shared" si="17"/>
        <v>2.9453171046054702</v>
      </c>
      <c r="U52" s="225">
        <f t="shared" si="17"/>
        <v>1191.2605727679525</v>
      </c>
      <c r="V52" s="225">
        <f t="shared" si="17"/>
        <v>97.888221546349484</v>
      </c>
      <c r="W52" s="225">
        <f t="shared" si="17"/>
        <v>29.49164739786675</v>
      </c>
      <c r="X52" s="225">
        <f t="shared" si="17"/>
        <v>200.38627123826166</v>
      </c>
      <c r="Y52" s="225">
        <f t="shared" si="17"/>
        <v>1.7286699715219915</v>
      </c>
      <c r="Z52" s="225">
        <f t="shared" si="17"/>
        <v>2.480355005159959</v>
      </c>
      <c r="AA52" s="225">
        <f t="shared" si="17"/>
        <v>5.4966542683315076</v>
      </c>
      <c r="AB52" s="225">
        <f t="shared" si="17"/>
        <v>44.001408167722211</v>
      </c>
      <c r="AC52" s="225">
        <f t="shared" si="17"/>
        <v>12.994528003375171</v>
      </c>
      <c r="AD52" s="225">
        <f t="shared" si="17"/>
        <v>440.18467875081899</v>
      </c>
      <c r="AE52" s="225">
        <f t="shared" si="17"/>
        <v>251.1035872033024</v>
      </c>
      <c r="AF52" s="225">
        <f t="shared" si="17"/>
        <v>444.7002777643529</v>
      </c>
      <c r="AG52" s="225">
        <f t="shared" si="17"/>
        <v>32.926372818028852</v>
      </c>
      <c r="AH52" s="225">
        <f t="shared" si="17"/>
        <v>0.26734365325077403</v>
      </c>
      <c r="AI52" s="225">
        <f t="shared" si="17"/>
        <v>21.231964184319722</v>
      </c>
      <c r="AJ52" s="225">
        <f t="shared" si="17"/>
        <v>0.19173433919776761</v>
      </c>
      <c r="AK52" s="225">
        <f t="shared" ref="AK52:BL52" si="18">MAX(AK42:AK50)</f>
        <v>2.5744668533477379E-2</v>
      </c>
      <c r="AL52" s="225">
        <f t="shared" si="18"/>
        <v>33.950923782485262</v>
      </c>
      <c r="AM52" s="225">
        <f t="shared" si="18"/>
        <v>2060.737923632611</v>
      </c>
      <c r="AN52" s="225">
        <f t="shared" si="18"/>
        <v>12.312084243561491</v>
      </c>
      <c r="AO52" s="225">
        <f t="shared" si="18"/>
        <v>7.7932201244594443</v>
      </c>
      <c r="AP52" s="225">
        <f t="shared" si="18"/>
        <v>31.831868361318936</v>
      </c>
      <c r="AQ52" s="225">
        <f t="shared" si="18"/>
        <v>2.63477702555143</v>
      </c>
      <c r="AR52" s="225">
        <f t="shared" si="18"/>
        <v>101.68159753147576</v>
      </c>
      <c r="AS52" s="225">
        <f t="shared" si="18"/>
        <v>0.39702280363121289</v>
      </c>
      <c r="AT52" s="225">
        <f t="shared" si="18"/>
        <v>26.637693206470029</v>
      </c>
      <c r="AU52" s="225">
        <f t="shared" si="18"/>
        <v>50.104992356409696</v>
      </c>
      <c r="AV52" s="225">
        <f t="shared" si="18"/>
        <v>20.416226136483495</v>
      </c>
      <c r="AW52" s="225">
        <f t="shared" si="18"/>
        <v>22.147081531484023</v>
      </c>
      <c r="AX52" s="225">
        <f t="shared" si="18"/>
        <v>46.997531905917093</v>
      </c>
      <c r="AY52" s="225">
        <f t="shared" si="18"/>
        <v>5.1510431389093982</v>
      </c>
      <c r="AZ52" s="225">
        <f t="shared" si="18"/>
        <v>18.637291424955176</v>
      </c>
      <c r="BA52" s="225">
        <f t="shared" si="18"/>
        <v>4.5413099883978481</v>
      </c>
      <c r="BB52" s="225">
        <f t="shared" si="18"/>
        <v>1.882014447884417</v>
      </c>
      <c r="BC52" s="225">
        <f t="shared" si="18"/>
        <v>5.7279949372429071</v>
      </c>
      <c r="BD52" s="225">
        <f t="shared" si="18"/>
        <v>0.9550300601202405</v>
      </c>
      <c r="BE52" s="225">
        <f t="shared" si="18"/>
        <v>4.5740913405758885</v>
      </c>
      <c r="BF52" s="225">
        <f t="shared" si="18"/>
        <v>0.8392026157578315</v>
      </c>
      <c r="BG52" s="225">
        <f t="shared" si="18"/>
        <v>2.2225756776711316</v>
      </c>
      <c r="BH52" s="225">
        <f t="shared" si="18"/>
        <v>0.30814471047357872</v>
      </c>
      <c r="BI52" s="225">
        <f t="shared" si="18"/>
        <v>1.9778082480750976</v>
      </c>
      <c r="BJ52" s="225">
        <f t="shared" si="18"/>
        <v>0.22072777133213797</v>
      </c>
      <c r="BK52" s="225">
        <f t="shared" si="18"/>
        <v>135.35201771964984</v>
      </c>
      <c r="BL52" s="225">
        <f t="shared" si="18"/>
        <v>2.1439224459358686</v>
      </c>
    </row>
    <row r="53" spans="1:64">
      <c r="A53" s="213" t="s">
        <v>767</v>
      </c>
      <c r="E53" s="230">
        <f>AVERAGE(E42:E50)</f>
        <v>75.459835083831393</v>
      </c>
      <c r="F53" s="230">
        <f t="shared" ref="F53:BL53" si="19">AVERAGE(F42:F50)</f>
        <v>14.208771270413605</v>
      </c>
      <c r="G53" s="230">
        <f t="shared" si="19"/>
        <v>0.21745203454489792</v>
      </c>
      <c r="H53" s="230">
        <f t="shared" si="19"/>
        <v>0.4859386388646445</v>
      </c>
      <c r="I53" s="230">
        <f t="shared" si="19"/>
        <v>0.15256243364247285</v>
      </c>
      <c r="J53" s="230">
        <f t="shared" si="19"/>
        <v>3.31437763215423E-2</v>
      </c>
      <c r="K53" s="230">
        <f t="shared" si="19"/>
        <v>0.84804788910207385</v>
      </c>
      <c r="L53" s="230">
        <f t="shared" si="19"/>
        <v>4.0174517399867433</v>
      </c>
      <c r="M53" s="230">
        <f t="shared" si="19"/>
        <v>3.725956769617516</v>
      </c>
      <c r="N53" s="230">
        <f t="shared" si="19"/>
        <v>0.12652569751152642</v>
      </c>
      <c r="O53" s="230">
        <f t="shared" si="19"/>
        <v>0.40406609858783527</v>
      </c>
      <c r="P53" s="230">
        <f t="shared" si="19"/>
        <v>99.679279965383671</v>
      </c>
      <c r="Q53" s="230">
        <f t="shared" si="19"/>
        <v>23.339956783317355</v>
      </c>
      <c r="R53" s="230">
        <f t="shared" si="19"/>
        <v>3.1431401163461934</v>
      </c>
      <c r="S53" s="230">
        <f t="shared" si="19"/>
        <v>26.191999999999997</v>
      </c>
      <c r="T53" s="230">
        <f t="shared" si="19"/>
        <v>1.4001229281095233</v>
      </c>
      <c r="U53" s="230">
        <f t="shared" si="19"/>
        <v>354.00532528594067</v>
      </c>
      <c r="V53" s="230">
        <f t="shared" si="19"/>
        <v>15.9746166070802</v>
      </c>
      <c r="W53" s="230">
        <f t="shared" si="19"/>
        <v>4.7555816729851905</v>
      </c>
      <c r="X53" s="230">
        <f t="shared" si="19"/>
        <v>49.464283984667595</v>
      </c>
      <c r="Y53" s="230">
        <f t="shared" si="19"/>
        <v>0.53380899888208633</v>
      </c>
      <c r="Z53" s="230">
        <f t="shared" si="19"/>
        <v>1.2805911397730234</v>
      </c>
      <c r="AA53" s="230">
        <f t="shared" si="19"/>
        <v>1.8896397763536921</v>
      </c>
      <c r="AB53" s="230">
        <f t="shared" si="19"/>
        <v>14.81686583760902</v>
      </c>
      <c r="AC53" s="230">
        <f t="shared" si="19"/>
        <v>10.544434104887479</v>
      </c>
      <c r="AD53" s="230">
        <f t="shared" si="19"/>
        <v>190.43136927603007</v>
      </c>
      <c r="AE53" s="230">
        <f t="shared" si="19"/>
        <v>85.736445020321966</v>
      </c>
      <c r="AF53" s="230">
        <f t="shared" si="19"/>
        <v>111.2755969623919</v>
      </c>
      <c r="AG53" s="230">
        <f t="shared" si="19"/>
        <v>12.233798904077299</v>
      </c>
      <c r="AH53" s="230">
        <f t="shared" si="19"/>
        <v>0.12975299720345468</v>
      </c>
      <c r="AI53" s="230">
        <f t="shared" si="19"/>
        <v>4.4187404302288442</v>
      </c>
      <c r="AJ53" s="230">
        <f t="shared" si="19"/>
        <v>4.2716732240562313E-2</v>
      </c>
      <c r="AK53" s="230">
        <f t="shared" si="19"/>
        <v>9.3507292930743412E-3</v>
      </c>
      <c r="AL53" s="230">
        <f t="shared" si="19"/>
        <v>7.8410815335857302</v>
      </c>
      <c r="AM53" s="230">
        <f t="shared" si="19"/>
        <v>321.87022280681947</v>
      </c>
      <c r="AN53" s="230">
        <f t="shared" si="19"/>
        <v>3.7242512694935388</v>
      </c>
      <c r="AO53" s="230">
        <f t="shared" si="19"/>
        <v>3.0795667445221215</v>
      </c>
      <c r="AP53" s="230">
        <f t="shared" si="19"/>
        <v>5.3838188127406736</v>
      </c>
      <c r="AQ53" s="230">
        <f t="shared" si="19"/>
        <v>1.148788695608133</v>
      </c>
      <c r="AR53" s="230">
        <f t="shared" si="19"/>
        <v>38.167593620484766</v>
      </c>
      <c r="AS53" s="230">
        <f t="shared" si="19"/>
        <v>0.10168901937006133</v>
      </c>
      <c r="AT53" s="230">
        <f t="shared" si="19"/>
        <v>10.398251951544076</v>
      </c>
      <c r="AU53" s="230">
        <f t="shared" si="19"/>
        <v>8.7801265765619068</v>
      </c>
      <c r="AV53" s="230">
        <f t="shared" si="19"/>
        <v>7.8050492854123661</v>
      </c>
      <c r="AW53" s="230">
        <f t="shared" si="19"/>
        <v>9.1374361309471315</v>
      </c>
      <c r="AX53" s="230">
        <f t="shared" si="19"/>
        <v>19.476782090951719</v>
      </c>
      <c r="AY53" s="230">
        <f t="shared" si="19"/>
        <v>2.1014209066129208</v>
      </c>
      <c r="AZ53" s="230">
        <f t="shared" si="19"/>
        <v>7.7397927265873498</v>
      </c>
      <c r="BA53" s="230">
        <f t="shared" si="19"/>
        <v>1.8895662049485493</v>
      </c>
      <c r="BB53" s="230">
        <f t="shared" si="19"/>
        <v>0.46429558940080401</v>
      </c>
      <c r="BC53" s="230">
        <f t="shared" si="19"/>
        <v>2.0752419754183582</v>
      </c>
      <c r="BD53" s="230">
        <f t="shared" si="19"/>
        <v>0.34191270104449473</v>
      </c>
      <c r="BE53" s="230">
        <f t="shared" si="19"/>
        <v>1.7073188381838083</v>
      </c>
      <c r="BF53" s="230">
        <f t="shared" si="19"/>
        <v>0.30149277279512515</v>
      </c>
      <c r="BG53" s="230">
        <f t="shared" si="19"/>
        <v>0.80501772599291943</v>
      </c>
      <c r="BH53" s="230">
        <f t="shared" si="19"/>
        <v>0.12355317606694616</v>
      </c>
      <c r="BI53" s="230">
        <f t="shared" si="19"/>
        <v>0.86559672935085064</v>
      </c>
      <c r="BJ53" s="230">
        <f t="shared" si="19"/>
        <v>0.11230320444930274</v>
      </c>
      <c r="BK53" s="230">
        <f t="shared" si="19"/>
        <v>54.946780058162652</v>
      </c>
      <c r="BL53" s="230">
        <f t="shared" si="19"/>
        <v>1.6620901165458444</v>
      </c>
    </row>
    <row r="54" spans="1:64" s="219" customFormat="1">
      <c r="C54" s="220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23"/>
      <c r="BL54" s="224"/>
    </row>
    <row r="56" spans="1:64">
      <c r="N56" s="119"/>
      <c r="BL56" s="120"/>
    </row>
    <row r="57" spans="1:64">
      <c r="N57" s="119"/>
      <c r="BL57" s="120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AD3C7-AE47-4B43-88FD-1D5BD7CBBDFC}">
  <dimension ref="A1:BA66"/>
  <sheetViews>
    <sheetView zoomScale="89" zoomScaleNormal="89" zoomScalePageLayoutView="202" workbookViewId="0">
      <pane xSplit="1" ySplit="5" topLeftCell="W6" activePane="bottomRight" state="frozen"/>
      <selection pane="topRight" activeCell="B1" sqref="B1"/>
      <selection pane="bottomLeft" activeCell="A6" sqref="A6"/>
      <selection pane="bottomRight" activeCell="C60" sqref="C60"/>
    </sheetView>
  </sheetViews>
  <sheetFormatPr defaultRowHeight="15.75"/>
  <cols>
    <col min="1" max="1" width="18.5703125" style="124" customWidth="1"/>
    <col min="2" max="2" width="11.7109375" style="124" customWidth="1"/>
    <col min="3" max="5" width="12.140625" style="124" bestFit="1" customWidth="1"/>
    <col min="6" max="12" width="13.28515625" style="124" bestFit="1" customWidth="1"/>
    <col min="13" max="13" width="10" style="124" customWidth="1"/>
    <col min="14" max="14" width="10.7109375" style="124" customWidth="1"/>
    <col min="15" max="15" width="13.85546875" style="124" customWidth="1"/>
    <col min="16" max="16" width="13.28515625" style="124" customWidth="1"/>
    <col min="17" max="17" width="13.140625" style="124" customWidth="1"/>
    <col min="18" max="18" width="13.28515625" style="124" customWidth="1"/>
    <col min="19" max="19" width="13.85546875" style="124" customWidth="1"/>
    <col min="20" max="23" width="13.28515625" style="124" bestFit="1" customWidth="1"/>
    <col min="24" max="24" width="9.5703125" style="124" customWidth="1"/>
    <col min="25" max="25" width="9.7109375" style="124" customWidth="1"/>
    <col min="26" max="29" width="12.140625" style="124" bestFit="1" customWidth="1"/>
    <col min="30" max="34" width="10.5703125" style="124" bestFit="1" customWidth="1"/>
    <col min="35" max="38" width="12.140625" style="124" bestFit="1" customWidth="1"/>
    <col min="39" max="40" width="12.140625" style="124" customWidth="1"/>
    <col min="41" max="45" width="12" style="124" bestFit="1" customWidth="1"/>
    <col min="46" max="47" width="12" style="124" customWidth="1"/>
    <col min="48" max="51" width="12" style="124" bestFit="1" customWidth="1"/>
    <col min="52" max="52" width="12" style="124" customWidth="1"/>
    <col min="53" max="16384" width="9.140625" style="124"/>
  </cols>
  <sheetData>
    <row r="1" spans="1:53" ht="32.25" customHeight="1" thickBot="1">
      <c r="A1" s="1"/>
      <c r="B1" s="141" t="s">
        <v>771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9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42"/>
      <c r="AY1" s="142"/>
      <c r="AZ1" s="142"/>
      <c r="BA1" s="142"/>
    </row>
    <row r="2" spans="1:53" ht="24.95" customHeight="1" thickBot="1">
      <c r="A2" s="110"/>
      <c r="B2" s="111" t="s">
        <v>123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42"/>
      <c r="AY2" s="142"/>
      <c r="AZ2" s="142"/>
      <c r="BA2" s="142"/>
    </row>
    <row r="3" spans="1:53" s="137" customFormat="1" ht="24.95" customHeight="1" thickBot="1">
      <c r="A3" s="112"/>
      <c r="B3" s="140" t="s">
        <v>124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40" t="s">
        <v>125</v>
      </c>
      <c r="P3" s="139"/>
      <c r="Q3" s="139"/>
      <c r="R3" s="139"/>
      <c r="S3" s="139"/>
      <c r="T3" s="139"/>
      <c r="U3" s="139"/>
      <c r="V3" s="140" t="s">
        <v>126</v>
      </c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40" t="s">
        <v>768</v>
      </c>
      <c r="AL3" s="139"/>
      <c r="AM3" s="139"/>
      <c r="AN3" s="139"/>
      <c r="AO3" s="139"/>
      <c r="AP3" s="139"/>
      <c r="AQ3" s="139"/>
      <c r="AR3" s="140" t="s">
        <v>127</v>
      </c>
      <c r="AS3" s="139"/>
      <c r="AT3" s="139"/>
      <c r="AU3" s="139"/>
      <c r="AV3" s="139"/>
      <c r="AW3" s="139"/>
      <c r="AX3" s="143"/>
      <c r="AY3" s="143"/>
      <c r="AZ3" s="143"/>
      <c r="BA3" s="143"/>
    </row>
    <row r="4" spans="1:53" s="137" customFormat="1" ht="24.95" customHeight="1" thickBot="1">
      <c r="A4" s="1" t="s">
        <v>0</v>
      </c>
      <c r="B4" s="138" t="s">
        <v>128</v>
      </c>
      <c r="C4" s="137" t="s">
        <v>129</v>
      </c>
      <c r="D4" s="137" t="s">
        <v>130</v>
      </c>
      <c r="E4" s="137" t="s">
        <v>131</v>
      </c>
      <c r="F4" s="137" t="s">
        <v>132</v>
      </c>
      <c r="G4" s="137" t="s">
        <v>133</v>
      </c>
      <c r="H4" s="137" t="s">
        <v>134</v>
      </c>
      <c r="I4" s="137" t="s">
        <v>135</v>
      </c>
      <c r="J4" s="137" t="s">
        <v>136</v>
      </c>
      <c r="K4" s="137" t="s">
        <v>137</v>
      </c>
      <c r="L4" s="137" t="s">
        <v>138</v>
      </c>
      <c r="M4" s="137" t="s">
        <v>139</v>
      </c>
      <c r="N4" s="137" t="s">
        <v>140</v>
      </c>
      <c r="O4" s="138" t="s">
        <v>144</v>
      </c>
      <c r="P4" s="137" t="s">
        <v>145</v>
      </c>
      <c r="Q4" s="137" t="s">
        <v>146</v>
      </c>
      <c r="R4" s="137" t="s">
        <v>147</v>
      </c>
      <c r="S4" s="137" t="s">
        <v>148</v>
      </c>
      <c r="T4" s="137" t="s">
        <v>139</v>
      </c>
      <c r="U4" s="137" t="s">
        <v>140</v>
      </c>
      <c r="V4" s="138" t="s">
        <v>149</v>
      </c>
      <c r="W4" s="137" t="s">
        <v>150</v>
      </c>
      <c r="X4" s="137" t="s">
        <v>151</v>
      </c>
      <c r="Y4" s="137" t="s">
        <v>152</v>
      </c>
      <c r="Z4" s="137" t="s">
        <v>153</v>
      </c>
      <c r="AA4" s="137" t="s">
        <v>154</v>
      </c>
      <c r="AB4" s="137" t="s">
        <v>155</v>
      </c>
      <c r="AC4" s="137" t="s">
        <v>156</v>
      </c>
      <c r="AD4" s="137" t="s">
        <v>157</v>
      </c>
      <c r="AE4" s="137" t="s">
        <v>158</v>
      </c>
      <c r="AF4" s="137" t="s">
        <v>159</v>
      </c>
      <c r="AG4" s="137" t="s">
        <v>160</v>
      </c>
      <c r="AH4" s="137" t="s">
        <v>161</v>
      </c>
      <c r="AI4" s="137" t="s">
        <v>139</v>
      </c>
      <c r="AJ4" s="137" t="s">
        <v>140</v>
      </c>
      <c r="AK4" s="138" t="s">
        <v>162</v>
      </c>
      <c r="AL4" s="137" t="s">
        <v>163</v>
      </c>
      <c r="AM4" s="137" t="s">
        <v>164</v>
      </c>
      <c r="AN4" s="137" t="s">
        <v>165</v>
      </c>
      <c r="AO4" s="137" t="s">
        <v>166</v>
      </c>
      <c r="AP4" s="137" t="s">
        <v>139</v>
      </c>
      <c r="AQ4" s="137" t="s">
        <v>140</v>
      </c>
      <c r="AR4" s="138" t="s">
        <v>167</v>
      </c>
      <c r="AS4" s="137" t="s">
        <v>168</v>
      </c>
      <c r="AT4" s="137" t="s">
        <v>169</v>
      </c>
      <c r="AU4" s="137" t="s">
        <v>170</v>
      </c>
      <c r="AV4" s="137" t="s">
        <v>139</v>
      </c>
      <c r="AW4" s="137" t="s">
        <v>140</v>
      </c>
    </row>
    <row r="5" spans="1:53" ht="24.95" customHeight="1" thickBot="1">
      <c r="A5" s="2" t="s">
        <v>171</v>
      </c>
      <c r="B5" s="3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3">
        <v>11</v>
      </c>
      <c r="M5" s="3"/>
      <c r="N5" s="3"/>
      <c r="O5" s="3">
        <v>12</v>
      </c>
      <c r="P5" s="3">
        <v>13</v>
      </c>
      <c r="Q5" s="3">
        <v>14</v>
      </c>
      <c r="R5" s="3">
        <v>15</v>
      </c>
      <c r="S5" s="3">
        <v>16</v>
      </c>
      <c r="T5" s="3"/>
      <c r="U5" s="3"/>
      <c r="V5" s="3">
        <v>17</v>
      </c>
      <c r="W5" s="3">
        <v>18</v>
      </c>
      <c r="X5" s="3">
        <v>19</v>
      </c>
      <c r="Y5" s="3">
        <v>20</v>
      </c>
      <c r="Z5" s="3">
        <v>21</v>
      </c>
      <c r="AA5" s="3">
        <v>22</v>
      </c>
      <c r="AB5" s="3">
        <v>23</v>
      </c>
      <c r="AC5" s="3">
        <v>24</v>
      </c>
      <c r="AD5" s="3">
        <v>25</v>
      </c>
      <c r="AE5" s="3">
        <v>26</v>
      </c>
      <c r="AF5" s="3">
        <v>27</v>
      </c>
      <c r="AG5" s="3">
        <v>28</v>
      </c>
      <c r="AH5" s="3">
        <v>29</v>
      </c>
      <c r="AI5" s="3"/>
      <c r="AJ5" s="3"/>
      <c r="AK5" s="3">
        <v>30</v>
      </c>
      <c r="AL5" s="3">
        <v>31</v>
      </c>
      <c r="AM5" s="3">
        <v>32</v>
      </c>
      <c r="AN5" s="3">
        <v>33</v>
      </c>
      <c r="AO5" s="3">
        <v>34</v>
      </c>
      <c r="AP5" s="3"/>
      <c r="AQ5" s="3"/>
      <c r="AR5" s="3">
        <v>35</v>
      </c>
      <c r="AS5" s="3">
        <v>36</v>
      </c>
      <c r="AT5" s="3">
        <v>37</v>
      </c>
      <c r="AU5" s="3">
        <v>38</v>
      </c>
      <c r="AV5" s="3"/>
      <c r="AW5" s="3"/>
    </row>
    <row r="6" spans="1:53">
      <c r="A6" s="124" t="s">
        <v>715</v>
      </c>
      <c r="B6" s="133">
        <v>65.158000000000001</v>
      </c>
      <c r="C6" s="132">
        <v>65.043000000000006</v>
      </c>
      <c r="D6" s="132">
        <v>64.864000000000004</v>
      </c>
      <c r="E6" s="132">
        <v>66.22</v>
      </c>
      <c r="F6" s="132">
        <v>67.852000000000004</v>
      </c>
      <c r="G6" s="132">
        <v>68.888000000000005</v>
      </c>
      <c r="H6" s="132">
        <v>52.832000000000001</v>
      </c>
      <c r="I6" s="132">
        <v>68.242999999999995</v>
      </c>
      <c r="J6" s="132">
        <v>69.47</v>
      </c>
      <c r="K6" s="132">
        <v>68.844999999999999</v>
      </c>
      <c r="L6" s="132">
        <v>68.688000000000002</v>
      </c>
      <c r="M6" s="132">
        <f t="shared" ref="M6:M15" si="0">MIN(B6:L6)</f>
        <v>52.832000000000001</v>
      </c>
      <c r="N6" s="132">
        <f t="shared" ref="N6:N15" si="1">MAX(B6:L6)</f>
        <v>69.47</v>
      </c>
      <c r="O6" s="133">
        <v>63.814999999999998</v>
      </c>
      <c r="P6" s="132">
        <v>63.694000000000003</v>
      </c>
      <c r="Q6" s="132">
        <v>67.897999999999996</v>
      </c>
      <c r="R6" s="132">
        <v>68.278999999999996</v>
      </c>
      <c r="S6" s="132">
        <v>64.444000000000003</v>
      </c>
      <c r="T6" s="132">
        <f t="shared" ref="T6:T15" si="2">MIN(O6:S6)</f>
        <v>63.694000000000003</v>
      </c>
      <c r="U6" s="132">
        <f t="shared" ref="U6:U15" si="3">MAX(O6:S6)</f>
        <v>68.278999999999996</v>
      </c>
      <c r="V6" s="133">
        <v>64.597999999999999</v>
      </c>
      <c r="W6" s="132">
        <v>63.441000000000003</v>
      </c>
      <c r="X6" s="132">
        <v>65.391000000000005</v>
      </c>
      <c r="Y6" s="132">
        <v>64.088999999999999</v>
      </c>
      <c r="Z6" s="132">
        <v>65.084999999999994</v>
      </c>
      <c r="AA6" s="132">
        <v>65.361999999999995</v>
      </c>
      <c r="AB6" s="132">
        <v>68.962999999999994</v>
      </c>
      <c r="AC6" s="132">
        <v>68.974999999999994</v>
      </c>
      <c r="AD6" s="132">
        <v>62.795000000000002</v>
      </c>
      <c r="AE6" s="132">
        <v>64.465999999999994</v>
      </c>
      <c r="AF6" s="132">
        <v>67.814999999999998</v>
      </c>
      <c r="AG6" s="132">
        <v>64.540000000000006</v>
      </c>
      <c r="AH6" s="132">
        <v>67.938999999999993</v>
      </c>
      <c r="AI6" s="132">
        <f t="shared" ref="AI6:AI15" si="4">MIN(V6:AH6)</f>
        <v>62.795000000000002</v>
      </c>
      <c r="AJ6" s="132">
        <f t="shared" ref="AJ6:AJ15" si="5">MAX(V6:AH6)</f>
        <v>68.974999999999994</v>
      </c>
      <c r="AK6" s="133">
        <v>64.725999999999999</v>
      </c>
      <c r="AL6" s="132">
        <v>64.302999999999997</v>
      </c>
      <c r="AM6" s="132">
        <v>69.177999999999997</v>
      </c>
      <c r="AN6" s="132">
        <v>68.671999999999997</v>
      </c>
      <c r="AO6" s="132">
        <v>64.320999999999998</v>
      </c>
      <c r="AP6" s="132">
        <f t="shared" ref="AP6:AP15" si="6">MIN(AK6:AO6)</f>
        <v>64.302999999999997</v>
      </c>
      <c r="AQ6" s="132">
        <f t="shared" ref="AQ6:AQ15" si="7">MAX(AK6:AO6)</f>
        <v>69.177999999999997</v>
      </c>
      <c r="AR6" s="133">
        <v>67.546999999999997</v>
      </c>
      <c r="AS6" s="132">
        <v>67.855000000000004</v>
      </c>
      <c r="AT6" s="132">
        <v>68.224000000000004</v>
      </c>
      <c r="AU6" s="132">
        <v>67.527000000000001</v>
      </c>
      <c r="AV6" s="132">
        <f t="shared" ref="AV6:AV15" si="8">MIN(AR6:AU6)</f>
        <v>67.527000000000001</v>
      </c>
      <c r="AW6" s="132">
        <f t="shared" ref="AW6:AW15" si="9">MAX(AR6:AU6)</f>
        <v>68.224000000000004</v>
      </c>
    </row>
    <row r="7" spans="1:53">
      <c r="A7" s="124" t="s">
        <v>6</v>
      </c>
      <c r="B7" s="133">
        <v>0</v>
      </c>
      <c r="C7" s="132">
        <v>0</v>
      </c>
      <c r="D7" s="132">
        <v>0</v>
      </c>
      <c r="E7" s="132">
        <v>8.9999999999999993E-3</v>
      </c>
      <c r="F7" s="132">
        <v>0.02</v>
      </c>
      <c r="G7" s="132">
        <v>0.02</v>
      </c>
      <c r="H7" s="132">
        <v>8.9999999999999993E-3</v>
      </c>
      <c r="I7" s="132">
        <v>3.0000000000000001E-3</v>
      </c>
      <c r="J7" s="132">
        <v>6.9000000000000006E-2</v>
      </c>
      <c r="K7" s="132">
        <v>2.7E-2</v>
      </c>
      <c r="L7" s="132">
        <v>2.1999999999999999E-2</v>
      </c>
      <c r="M7" s="132">
        <f t="shared" si="0"/>
        <v>0</v>
      </c>
      <c r="N7" s="132">
        <f t="shared" si="1"/>
        <v>6.9000000000000006E-2</v>
      </c>
      <c r="O7" s="133">
        <v>0</v>
      </c>
      <c r="P7" s="132">
        <v>0</v>
      </c>
      <c r="Q7" s="132">
        <v>0</v>
      </c>
      <c r="R7" s="132">
        <v>0</v>
      </c>
      <c r="S7" s="132">
        <v>0</v>
      </c>
      <c r="T7" s="132">
        <f t="shared" si="2"/>
        <v>0</v>
      </c>
      <c r="U7" s="132">
        <f t="shared" si="3"/>
        <v>0</v>
      </c>
      <c r="V7" s="133">
        <v>3.3000000000000002E-2</v>
      </c>
      <c r="W7" s="132">
        <v>0</v>
      </c>
      <c r="X7" s="132">
        <v>0</v>
      </c>
      <c r="Y7" s="132">
        <v>0</v>
      </c>
      <c r="Z7" s="132">
        <v>0</v>
      </c>
      <c r="AA7" s="132">
        <v>0</v>
      </c>
      <c r="AB7" s="132">
        <v>6.0999999999999999E-2</v>
      </c>
      <c r="AC7" s="132">
        <v>0</v>
      </c>
      <c r="AD7" s="132">
        <v>0</v>
      </c>
      <c r="AE7" s="132">
        <v>3.6999999999999998E-2</v>
      </c>
      <c r="AF7" s="132">
        <v>0</v>
      </c>
      <c r="AG7" s="132">
        <v>6.0000000000000001E-3</v>
      </c>
      <c r="AH7" s="132">
        <v>0</v>
      </c>
      <c r="AI7" s="132">
        <f t="shared" si="4"/>
        <v>0</v>
      </c>
      <c r="AJ7" s="132">
        <f t="shared" si="5"/>
        <v>6.0999999999999999E-2</v>
      </c>
      <c r="AK7" s="133">
        <v>0</v>
      </c>
      <c r="AL7" s="132">
        <v>0</v>
      </c>
      <c r="AM7" s="132">
        <v>0</v>
      </c>
      <c r="AN7" s="132">
        <v>2.5999999999999999E-2</v>
      </c>
      <c r="AO7" s="132">
        <v>0</v>
      </c>
      <c r="AP7" s="132">
        <f t="shared" si="6"/>
        <v>0</v>
      </c>
      <c r="AQ7" s="132">
        <f t="shared" si="7"/>
        <v>2.5999999999999999E-2</v>
      </c>
      <c r="AR7" s="133">
        <v>3.5999999999999997E-2</v>
      </c>
      <c r="AS7" s="132">
        <v>0</v>
      </c>
      <c r="AT7" s="132">
        <v>0</v>
      </c>
      <c r="AU7" s="132">
        <v>2.1999999999999999E-2</v>
      </c>
      <c r="AV7" s="132">
        <f t="shared" si="8"/>
        <v>0</v>
      </c>
      <c r="AW7" s="132">
        <f t="shared" si="9"/>
        <v>3.5999999999999997E-2</v>
      </c>
    </row>
    <row r="8" spans="1:53">
      <c r="A8" s="124" t="s">
        <v>5</v>
      </c>
      <c r="B8" s="133">
        <v>20.931999999999999</v>
      </c>
      <c r="C8" s="132">
        <v>21.015000000000001</v>
      </c>
      <c r="D8" s="132">
        <v>20.911000000000001</v>
      </c>
      <c r="E8" s="132">
        <v>20.39</v>
      </c>
      <c r="F8" s="132">
        <v>18.844999999999999</v>
      </c>
      <c r="G8" s="132">
        <v>18.934999999999999</v>
      </c>
      <c r="H8" s="132">
        <v>14.579000000000001</v>
      </c>
      <c r="I8" s="132">
        <v>18.739000000000001</v>
      </c>
      <c r="J8" s="132">
        <v>18.931999999999999</v>
      </c>
      <c r="K8" s="132">
        <v>19.184000000000001</v>
      </c>
      <c r="L8" s="132">
        <v>18.649000000000001</v>
      </c>
      <c r="M8" s="132">
        <f t="shared" si="0"/>
        <v>14.579000000000001</v>
      </c>
      <c r="N8" s="132">
        <f t="shared" si="1"/>
        <v>21.015000000000001</v>
      </c>
      <c r="O8" s="133">
        <v>17.715</v>
      </c>
      <c r="P8" s="132">
        <v>17.475999999999999</v>
      </c>
      <c r="Q8" s="132">
        <v>19.204000000000001</v>
      </c>
      <c r="R8" s="132">
        <v>19.170000000000002</v>
      </c>
      <c r="S8" s="132">
        <v>18.228999999999999</v>
      </c>
      <c r="T8" s="132">
        <f t="shared" si="2"/>
        <v>17.475999999999999</v>
      </c>
      <c r="U8" s="132">
        <f t="shared" si="3"/>
        <v>19.204000000000001</v>
      </c>
      <c r="V8" s="133">
        <v>17.984999999999999</v>
      </c>
      <c r="W8" s="132">
        <v>17.384</v>
      </c>
      <c r="X8" s="132">
        <v>18.181999999999999</v>
      </c>
      <c r="Y8" s="132">
        <v>18.210999999999999</v>
      </c>
      <c r="Z8" s="132">
        <v>18.382999999999999</v>
      </c>
      <c r="AA8" s="132">
        <v>18.193999999999999</v>
      </c>
      <c r="AB8" s="132">
        <v>18.920999999999999</v>
      </c>
      <c r="AC8" s="132">
        <v>19.344999999999999</v>
      </c>
      <c r="AD8" s="132">
        <v>17.753</v>
      </c>
      <c r="AE8" s="132">
        <v>17.713000000000001</v>
      </c>
      <c r="AF8" s="132">
        <v>18.847999999999999</v>
      </c>
      <c r="AG8" s="132">
        <v>18.094999999999999</v>
      </c>
      <c r="AH8" s="132">
        <v>19.161999999999999</v>
      </c>
      <c r="AI8" s="132">
        <f t="shared" si="4"/>
        <v>17.384</v>
      </c>
      <c r="AJ8" s="132">
        <f t="shared" si="5"/>
        <v>19.344999999999999</v>
      </c>
      <c r="AK8" s="133">
        <v>17.911000000000001</v>
      </c>
      <c r="AL8" s="132">
        <v>18.009</v>
      </c>
      <c r="AM8" s="132">
        <v>19.114000000000001</v>
      </c>
      <c r="AN8" s="132">
        <v>18.390999999999998</v>
      </c>
      <c r="AO8" s="132">
        <v>17.914000000000001</v>
      </c>
      <c r="AP8" s="132">
        <f t="shared" si="6"/>
        <v>17.911000000000001</v>
      </c>
      <c r="AQ8" s="132">
        <f t="shared" si="7"/>
        <v>19.114000000000001</v>
      </c>
      <c r="AR8" s="133">
        <v>19.620999999999999</v>
      </c>
      <c r="AS8" s="132">
        <v>19.558</v>
      </c>
      <c r="AT8" s="132">
        <v>18.863</v>
      </c>
      <c r="AU8" s="132">
        <v>19.446999999999999</v>
      </c>
      <c r="AV8" s="132">
        <f t="shared" si="8"/>
        <v>18.863</v>
      </c>
      <c r="AW8" s="132">
        <f t="shared" si="9"/>
        <v>19.620999999999999</v>
      </c>
    </row>
    <row r="9" spans="1:53">
      <c r="A9" s="124" t="s">
        <v>172</v>
      </c>
      <c r="B9" s="133">
        <v>1.2999999999999999E-2</v>
      </c>
      <c r="C9" s="132">
        <v>4.0000000000000001E-3</v>
      </c>
      <c r="D9" s="132">
        <v>0.06</v>
      </c>
      <c r="E9" s="132">
        <v>2.5000000000000001E-2</v>
      </c>
      <c r="F9" s="132">
        <v>0</v>
      </c>
      <c r="G9" s="132">
        <v>2.5999999999999999E-2</v>
      </c>
      <c r="H9" s="132">
        <v>4.0000000000000001E-3</v>
      </c>
      <c r="I9" s="132">
        <v>0</v>
      </c>
      <c r="J9" s="132">
        <v>0.01</v>
      </c>
      <c r="K9" s="132">
        <v>2.9000000000000001E-2</v>
      </c>
      <c r="L9" s="132">
        <v>0</v>
      </c>
      <c r="M9" s="132">
        <f t="shared" si="0"/>
        <v>0</v>
      </c>
      <c r="N9" s="132">
        <f t="shared" si="1"/>
        <v>0.06</v>
      </c>
      <c r="O9" s="133">
        <v>0</v>
      </c>
      <c r="P9" s="132">
        <v>0</v>
      </c>
      <c r="Q9" s="132">
        <v>0</v>
      </c>
      <c r="R9" s="132">
        <v>3.0000000000000001E-3</v>
      </c>
      <c r="S9" s="132">
        <v>0</v>
      </c>
      <c r="T9" s="132">
        <f t="shared" si="2"/>
        <v>0</v>
      </c>
      <c r="U9" s="132">
        <f t="shared" si="3"/>
        <v>3.0000000000000001E-3</v>
      </c>
      <c r="V9" s="133">
        <v>1.4999999999999999E-2</v>
      </c>
      <c r="W9" s="132">
        <v>1.7999999999999999E-2</v>
      </c>
      <c r="X9" s="132">
        <v>1.0999999999999999E-2</v>
      </c>
      <c r="Y9" s="132">
        <v>0</v>
      </c>
      <c r="Z9" s="132">
        <v>1.0999999999999999E-2</v>
      </c>
      <c r="AA9" s="132">
        <v>1.2999999999999999E-2</v>
      </c>
      <c r="AB9" s="132">
        <v>2E-3</v>
      </c>
      <c r="AC9" s="132">
        <v>1E-3</v>
      </c>
      <c r="AD9" s="132">
        <v>3.7999999999999999E-2</v>
      </c>
      <c r="AE9" s="132">
        <v>3.0000000000000001E-3</v>
      </c>
      <c r="AF9" s="132">
        <v>0</v>
      </c>
      <c r="AG9" s="132">
        <v>0</v>
      </c>
      <c r="AH9" s="132">
        <v>2.3E-2</v>
      </c>
      <c r="AI9" s="132">
        <f t="shared" si="4"/>
        <v>0</v>
      </c>
      <c r="AJ9" s="132">
        <f t="shared" si="5"/>
        <v>3.7999999999999999E-2</v>
      </c>
      <c r="AK9" s="133">
        <v>1.0999999999999999E-2</v>
      </c>
      <c r="AL9" s="132">
        <v>8.9999999999999993E-3</v>
      </c>
      <c r="AM9" s="132">
        <v>0</v>
      </c>
      <c r="AN9" s="132">
        <v>0.02</v>
      </c>
      <c r="AO9" s="132">
        <v>0.02</v>
      </c>
      <c r="AP9" s="132">
        <f t="shared" si="6"/>
        <v>0</v>
      </c>
      <c r="AQ9" s="132">
        <f t="shared" si="7"/>
        <v>0.02</v>
      </c>
      <c r="AR9" s="133">
        <v>0.01</v>
      </c>
      <c r="AS9" s="132">
        <v>1.0999999999999999E-2</v>
      </c>
      <c r="AT9" s="132">
        <v>0</v>
      </c>
      <c r="AU9" s="132">
        <v>0</v>
      </c>
      <c r="AV9" s="132">
        <f t="shared" si="8"/>
        <v>0</v>
      </c>
      <c r="AW9" s="132">
        <f t="shared" si="9"/>
        <v>1.0999999999999999E-2</v>
      </c>
    </row>
    <row r="10" spans="1:53">
      <c r="A10" s="124" t="s">
        <v>9</v>
      </c>
      <c r="B10" s="133">
        <v>0</v>
      </c>
      <c r="C10" s="132">
        <v>0</v>
      </c>
      <c r="D10" s="132">
        <v>0</v>
      </c>
      <c r="E10" s="132">
        <v>0</v>
      </c>
      <c r="F10" s="132">
        <v>2.5999999999999999E-2</v>
      </c>
      <c r="G10" s="132">
        <v>0</v>
      </c>
      <c r="H10" s="132">
        <v>0</v>
      </c>
      <c r="I10" s="132">
        <v>5.0000000000000001E-3</v>
      </c>
      <c r="J10" s="132">
        <v>0</v>
      </c>
      <c r="K10" s="132">
        <v>0</v>
      </c>
      <c r="L10" s="132">
        <v>0.03</v>
      </c>
      <c r="M10" s="132">
        <f t="shared" si="0"/>
        <v>0</v>
      </c>
      <c r="N10" s="132">
        <f t="shared" si="1"/>
        <v>0.03</v>
      </c>
      <c r="O10" s="133">
        <v>0</v>
      </c>
      <c r="P10" s="132">
        <v>6.0000000000000001E-3</v>
      </c>
      <c r="Q10" s="132">
        <v>0</v>
      </c>
      <c r="R10" s="132">
        <v>2.3E-2</v>
      </c>
      <c r="S10" s="132">
        <v>0.02</v>
      </c>
      <c r="T10" s="132">
        <f t="shared" si="2"/>
        <v>0</v>
      </c>
      <c r="U10" s="132">
        <f t="shared" si="3"/>
        <v>2.3E-2</v>
      </c>
      <c r="V10" s="133">
        <v>2.9000000000000001E-2</v>
      </c>
      <c r="W10" s="132">
        <v>1.6E-2</v>
      </c>
      <c r="X10" s="132">
        <v>1.2E-2</v>
      </c>
      <c r="Y10" s="132">
        <v>0.01</v>
      </c>
      <c r="Z10" s="132">
        <v>1.4E-2</v>
      </c>
      <c r="AA10" s="132">
        <v>0</v>
      </c>
      <c r="AB10" s="132">
        <v>6.0000000000000001E-3</v>
      </c>
      <c r="AC10" s="132">
        <v>0</v>
      </c>
      <c r="AD10" s="132">
        <v>3.4000000000000002E-2</v>
      </c>
      <c r="AE10" s="132">
        <v>0</v>
      </c>
      <c r="AF10" s="132">
        <v>1.7000000000000001E-2</v>
      </c>
      <c r="AG10" s="132">
        <v>2E-3</v>
      </c>
      <c r="AH10" s="132">
        <v>0</v>
      </c>
      <c r="AI10" s="132">
        <f t="shared" si="4"/>
        <v>0</v>
      </c>
      <c r="AJ10" s="132">
        <f t="shared" si="5"/>
        <v>3.4000000000000002E-2</v>
      </c>
      <c r="AK10" s="133">
        <v>0</v>
      </c>
      <c r="AL10" s="132">
        <v>1.7999999999999999E-2</v>
      </c>
      <c r="AM10" s="132">
        <v>0</v>
      </c>
      <c r="AN10" s="132">
        <v>5.0000000000000001E-3</v>
      </c>
      <c r="AO10" s="132">
        <v>3.4000000000000002E-2</v>
      </c>
      <c r="AP10" s="132">
        <f t="shared" si="6"/>
        <v>0</v>
      </c>
      <c r="AQ10" s="132">
        <f t="shared" si="7"/>
        <v>3.4000000000000002E-2</v>
      </c>
      <c r="AR10" s="133">
        <v>2.5000000000000001E-2</v>
      </c>
      <c r="AS10" s="132">
        <v>0</v>
      </c>
      <c r="AT10" s="132">
        <v>0</v>
      </c>
      <c r="AU10" s="132">
        <v>0</v>
      </c>
      <c r="AV10" s="132">
        <f t="shared" si="8"/>
        <v>0</v>
      </c>
      <c r="AW10" s="132">
        <f t="shared" si="9"/>
        <v>2.5000000000000001E-2</v>
      </c>
    </row>
    <row r="11" spans="1:53">
      <c r="A11" s="124" t="s">
        <v>8</v>
      </c>
      <c r="B11" s="133">
        <v>0</v>
      </c>
      <c r="C11" s="132">
        <v>1.0999999999999999E-2</v>
      </c>
      <c r="D11" s="132">
        <v>0</v>
      </c>
      <c r="E11" s="132">
        <v>8.0000000000000002E-3</v>
      </c>
      <c r="F11" s="132">
        <v>4.8000000000000001E-2</v>
      </c>
      <c r="G11" s="132">
        <v>0</v>
      </c>
      <c r="H11" s="132">
        <v>2.5000000000000001E-2</v>
      </c>
      <c r="I11" s="132">
        <v>1.7999999999999999E-2</v>
      </c>
      <c r="J11" s="132">
        <v>8.0000000000000002E-3</v>
      </c>
      <c r="K11" s="132">
        <v>2.1999999999999999E-2</v>
      </c>
      <c r="L11" s="132">
        <v>3.0000000000000001E-3</v>
      </c>
      <c r="M11" s="132">
        <f t="shared" si="0"/>
        <v>0</v>
      </c>
      <c r="N11" s="132">
        <f t="shared" si="1"/>
        <v>4.8000000000000001E-2</v>
      </c>
      <c r="O11" s="133">
        <v>0</v>
      </c>
      <c r="P11" s="132">
        <v>0</v>
      </c>
      <c r="Q11" s="132">
        <v>2.5000000000000001E-2</v>
      </c>
      <c r="R11" s="132">
        <v>0</v>
      </c>
      <c r="S11" s="132">
        <v>0</v>
      </c>
      <c r="T11" s="132">
        <f t="shared" si="2"/>
        <v>0</v>
      </c>
      <c r="U11" s="132">
        <f t="shared" si="3"/>
        <v>2.5000000000000001E-2</v>
      </c>
      <c r="V11" s="133">
        <v>0</v>
      </c>
      <c r="W11" s="132">
        <v>1.0999999999999999E-2</v>
      </c>
      <c r="X11" s="132">
        <v>1.2E-2</v>
      </c>
      <c r="Y11" s="132">
        <v>1E-3</v>
      </c>
      <c r="Z11" s="132">
        <v>0</v>
      </c>
      <c r="AA11" s="132">
        <v>0</v>
      </c>
      <c r="AB11" s="132">
        <v>0</v>
      </c>
      <c r="AC11" s="132">
        <v>1.7999999999999999E-2</v>
      </c>
      <c r="AD11" s="132">
        <v>3.2000000000000001E-2</v>
      </c>
      <c r="AE11" s="132">
        <v>0</v>
      </c>
      <c r="AF11" s="132">
        <v>8.9999999999999993E-3</v>
      </c>
      <c r="AG11" s="132">
        <v>0</v>
      </c>
      <c r="AH11" s="132">
        <v>0</v>
      </c>
      <c r="AI11" s="132">
        <f t="shared" si="4"/>
        <v>0</v>
      </c>
      <c r="AJ11" s="132">
        <f t="shared" si="5"/>
        <v>3.2000000000000001E-2</v>
      </c>
      <c r="AK11" s="133">
        <v>0</v>
      </c>
      <c r="AL11" s="132">
        <v>0</v>
      </c>
      <c r="AM11" s="132">
        <v>0</v>
      </c>
      <c r="AN11" s="132">
        <v>4.0000000000000001E-3</v>
      </c>
      <c r="AO11" s="132">
        <v>0</v>
      </c>
      <c r="AP11" s="132">
        <f t="shared" si="6"/>
        <v>0</v>
      </c>
      <c r="AQ11" s="132">
        <f t="shared" si="7"/>
        <v>4.0000000000000001E-3</v>
      </c>
      <c r="AR11" s="133">
        <v>3.1E-2</v>
      </c>
      <c r="AS11" s="132">
        <v>3.4000000000000002E-2</v>
      </c>
      <c r="AT11" s="132">
        <v>0.02</v>
      </c>
      <c r="AU11" s="132">
        <v>0</v>
      </c>
      <c r="AV11" s="132">
        <f t="shared" si="8"/>
        <v>0</v>
      </c>
      <c r="AW11" s="132">
        <f t="shared" si="9"/>
        <v>3.4000000000000002E-2</v>
      </c>
    </row>
    <row r="12" spans="1:53">
      <c r="A12" s="124" t="s">
        <v>10</v>
      </c>
      <c r="B12" s="133">
        <v>2.5640000000000001</v>
      </c>
      <c r="C12" s="132">
        <v>2.4950000000000001</v>
      </c>
      <c r="D12" s="132">
        <v>2.492</v>
      </c>
      <c r="E12" s="132">
        <v>2.0169999999999999</v>
      </c>
      <c r="F12" s="132">
        <v>0.56100000000000005</v>
      </c>
      <c r="G12" s="132">
        <v>4.8000000000000001E-2</v>
      </c>
      <c r="H12" s="132">
        <v>0.107</v>
      </c>
      <c r="I12" s="132">
        <v>8.5999999999999993E-2</v>
      </c>
      <c r="J12" s="132">
        <v>3.1E-2</v>
      </c>
      <c r="K12" s="132">
        <v>0.108</v>
      </c>
      <c r="L12" s="132">
        <v>0.158</v>
      </c>
      <c r="M12" s="132">
        <f t="shared" si="0"/>
        <v>3.1E-2</v>
      </c>
      <c r="N12" s="132">
        <f t="shared" si="1"/>
        <v>2.5640000000000001</v>
      </c>
      <c r="O12" s="133">
        <v>1.2E-2</v>
      </c>
      <c r="P12" s="132">
        <v>6.0000000000000001E-3</v>
      </c>
      <c r="Q12" s="132">
        <v>0.33300000000000002</v>
      </c>
      <c r="R12" s="132">
        <v>0.38700000000000001</v>
      </c>
      <c r="S12" s="132">
        <v>2E-3</v>
      </c>
      <c r="T12" s="132">
        <f t="shared" si="2"/>
        <v>2E-3</v>
      </c>
      <c r="U12" s="132">
        <f t="shared" si="3"/>
        <v>0.38700000000000001</v>
      </c>
      <c r="V12" s="133">
        <v>3.5999999999999997E-2</v>
      </c>
      <c r="W12" s="132">
        <v>1.7999999999999999E-2</v>
      </c>
      <c r="X12" s="132">
        <v>2.5000000000000001E-2</v>
      </c>
      <c r="Y12" s="132">
        <v>3.5000000000000003E-2</v>
      </c>
      <c r="Z12" s="132">
        <v>3.1E-2</v>
      </c>
      <c r="AA12" s="132">
        <v>3.7999999999999999E-2</v>
      </c>
      <c r="AB12" s="132">
        <v>0.33200000000000002</v>
      </c>
      <c r="AC12" s="132">
        <v>0.249</v>
      </c>
      <c r="AD12" s="132">
        <v>3.2000000000000001E-2</v>
      </c>
      <c r="AE12" s="132">
        <v>0</v>
      </c>
      <c r="AF12" s="132">
        <v>5.1999999999999998E-2</v>
      </c>
      <c r="AG12" s="132">
        <v>2.5000000000000001E-2</v>
      </c>
      <c r="AH12" s="132">
        <v>0.371</v>
      </c>
      <c r="AI12" s="132">
        <f t="shared" si="4"/>
        <v>0</v>
      </c>
      <c r="AJ12" s="132">
        <f t="shared" si="5"/>
        <v>0.371</v>
      </c>
      <c r="AK12" s="133">
        <v>1.2E-2</v>
      </c>
      <c r="AL12" s="132">
        <v>4.8000000000000001E-2</v>
      </c>
      <c r="AM12" s="132">
        <v>8.6999999999999994E-2</v>
      </c>
      <c r="AN12" s="132">
        <v>0.158</v>
      </c>
      <c r="AO12" s="132">
        <v>0.01</v>
      </c>
      <c r="AP12" s="132">
        <f t="shared" si="6"/>
        <v>0.01</v>
      </c>
      <c r="AQ12" s="132">
        <f t="shared" si="7"/>
        <v>0.158</v>
      </c>
      <c r="AR12" s="133">
        <v>0.69799999999999995</v>
      </c>
      <c r="AS12" s="132">
        <v>0.77600000000000002</v>
      </c>
      <c r="AT12" s="132">
        <v>0.36199999999999999</v>
      </c>
      <c r="AU12" s="132">
        <v>0.75900000000000001</v>
      </c>
      <c r="AV12" s="132">
        <f t="shared" si="8"/>
        <v>0.36199999999999999</v>
      </c>
      <c r="AW12" s="132">
        <f t="shared" si="9"/>
        <v>0.77600000000000002</v>
      </c>
    </row>
    <row r="13" spans="1:53">
      <c r="A13" s="124" t="s">
        <v>11</v>
      </c>
      <c r="B13" s="133">
        <v>10.653</v>
      </c>
      <c r="C13" s="132">
        <v>10.586</v>
      </c>
      <c r="D13" s="132">
        <v>10.656000000000001</v>
      </c>
      <c r="E13" s="132">
        <v>10.936999999999999</v>
      </c>
      <c r="F13" s="132">
        <v>11.846</v>
      </c>
      <c r="G13" s="132">
        <v>12.321999999999999</v>
      </c>
      <c r="H13" s="132">
        <v>8.5649999999999995</v>
      </c>
      <c r="I13" s="132">
        <v>12.192</v>
      </c>
      <c r="J13" s="132">
        <v>12.179</v>
      </c>
      <c r="K13" s="132">
        <v>11.903</v>
      </c>
      <c r="L13" s="132">
        <v>12.629</v>
      </c>
      <c r="M13" s="132">
        <f t="shared" si="0"/>
        <v>8.5649999999999995</v>
      </c>
      <c r="N13" s="132">
        <f t="shared" si="1"/>
        <v>12.629</v>
      </c>
      <c r="O13" s="133">
        <v>1.4670000000000001</v>
      </c>
      <c r="P13" s="132">
        <v>1.369</v>
      </c>
      <c r="Q13" s="132">
        <v>11.898999999999999</v>
      </c>
      <c r="R13" s="132">
        <v>11.516999999999999</v>
      </c>
      <c r="S13" s="132">
        <v>1.0029999999999999</v>
      </c>
      <c r="T13" s="132">
        <f t="shared" si="2"/>
        <v>1.0029999999999999</v>
      </c>
      <c r="U13" s="132">
        <f t="shared" si="3"/>
        <v>11.898999999999999</v>
      </c>
      <c r="V13" s="133">
        <v>1.0609999999999999</v>
      </c>
      <c r="W13" s="132">
        <v>1.1259999999999999</v>
      </c>
      <c r="X13" s="132">
        <v>1.4810000000000001</v>
      </c>
      <c r="Y13" s="132">
        <v>1.143</v>
      </c>
      <c r="Z13" s="132">
        <v>1.3180000000000001</v>
      </c>
      <c r="AA13" s="132">
        <v>1.1579999999999999</v>
      </c>
      <c r="AB13" s="132">
        <v>12.032999999999999</v>
      </c>
      <c r="AC13" s="132">
        <v>11.988</v>
      </c>
      <c r="AD13" s="132">
        <v>1.288</v>
      </c>
      <c r="AE13" s="132">
        <v>1.321</v>
      </c>
      <c r="AF13" s="132">
        <v>11.909000000000001</v>
      </c>
      <c r="AG13" s="132">
        <v>1.145</v>
      </c>
      <c r="AH13" s="132">
        <v>12.061999999999999</v>
      </c>
      <c r="AI13" s="132">
        <f t="shared" si="4"/>
        <v>1.0609999999999999</v>
      </c>
      <c r="AJ13" s="132">
        <f t="shared" si="5"/>
        <v>12.061999999999999</v>
      </c>
      <c r="AK13" s="133">
        <v>1.619</v>
      </c>
      <c r="AL13" s="132">
        <v>1.583</v>
      </c>
      <c r="AM13" s="132">
        <v>12.308999999999999</v>
      </c>
      <c r="AN13" s="132">
        <v>12.172000000000001</v>
      </c>
      <c r="AO13" s="132">
        <v>1.296</v>
      </c>
      <c r="AP13" s="132">
        <f t="shared" si="6"/>
        <v>1.296</v>
      </c>
      <c r="AQ13" s="132">
        <f t="shared" si="7"/>
        <v>12.308999999999999</v>
      </c>
      <c r="AR13" s="133">
        <v>11.643000000000001</v>
      </c>
      <c r="AS13" s="132">
        <v>11.667</v>
      </c>
      <c r="AT13" s="132">
        <v>12.031000000000001</v>
      </c>
      <c r="AU13" s="132">
        <v>11.728999999999999</v>
      </c>
      <c r="AV13" s="132">
        <f t="shared" si="8"/>
        <v>11.643000000000001</v>
      </c>
      <c r="AW13" s="132">
        <f t="shared" si="9"/>
        <v>12.031000000000001</v>
      </c>
    </row>
    <row r="14" spans="1:53">
      <c r="A14" s="124" t="s">
        <v>12</v>
      </c>
      <c r="B14" s="133">
        <v>0.20399999999999999</v>
      </c>
      <c r="C14" s="132">
        <v>0.129</v>
      </c>
      <c r="D14" s="132">
        <v>0.30099999999999999</v>
      </c>
      <c r="E14" s="132">
        <v>0.17199999999999999</v>
      </c>
      <c r="F14" s="132">
        <v>0.22500000000000001</v>
      </c>
      <c r="G14" s="132">
        <v>8.4000000000000005E-2</v>
      </c>
      <c r="H14" s="132">
        <v>6.3E-2</v>
      </c>
      <c r="I14" s="132">
        <v>7.8E-2</v>
      </c>
      <c r="J14" s="132">
        <v>7.3999999999999996E-2</v>
      </c>
      <c r="K14" s="132">
        <v>7.5999999999999998E-2</v>
      </c>
      <c r="L14" s="132">
        <v>7.4999999999999997E-2</v>
      </c>
      <c r="M14" s="132">
        <f t="shared" si="0"/>
        <v>6.3E-2</v>
      </c>
      <c r="N14" s="132">
        <f t="shared" si="1"/>
        <v>0.30099999999999999</v>
      </c>
      <c r="O14" s="133">
        <v>13.6</v>
      </c>
      <c r="P14" s="132">
        <v>13.478999999999999</v>
      </c>
      <c r="Q14" s="132">
        <v>0.185</v>
      </c>
      <c r="R14" s="132">
        <v>0.16200000000000001</v>
      </c>
      <c r="S14" s="132">
        <v>14.566000000000001</v>
      </c>
      <c r="T14" s="132">
        <f t="shared" si="2"/>
        <v>0.16200000000000001</v>
      </c>
      <c r="U14" s="132">
        <f t="shared" si="3"/>
        <v>14.566000000000001</v>
      </c>
      <c r="V14" s="133">
        <v>14.538</v>
      </c>
      <c r="W14" s="132">
        <v>13.891999999999999</v>
      </c>
      <c r="X14" s="132">
        <v>13.946999999999999</v>
      </c>
      <c r="Y14" s="132">
        <v>14.38</v>
      </c>
      <c r="Z14" s="132">
        <v>14.167999999999999</v>
      </c>
      <c r="AA14" s="132">
        <v>14.122</v>
      </c>
      <c r="AB14" s="132">
        <v>0.22</v>
      </c>
      <c r="AC14" s="132">
        <v>0.16800000000000001</v>
      </c>
      <c r="AD14" s="132">
        <v>14.243</v>
      </c>
      <c r="AE14" s="132">
        <v>14.042999999999999</v>
      </c>
      <c r="AF14" s="132">
        <v>0.158</v>
      </c>
      <c r="AG14" s="132">
        <v>14.15</v>
      </c>
      <c r="AH14" s="132">
        <v>0.10299999999999999</v>
      </c>
      <c r="AI14" s="132">
        <f t="shared" si="4"/>
        <v>0.10299999999999999</v>
      </c>
      <c r="AJ14" s="132">
        <f t="shared" si="5"/>
        <v>14.538</v>
      </c>
      <c r="AK14" s="133">
        <v>13.677</v>
      </c>
      <c r="AL14" s="132">
        <v>13.87</v>
      </c>
      <c r="AM14" s="132">
        <v>0.11</v>
      </c>
      <c r="AN14" s="132">
        <v>0.12</v>
      </c>
      <c r="AO14" s="132">
        <v>13.943</v>
      </c>
      <c r="AP14" s="132">
        <f t="shared" si="6"/>
        <v>0.11</v>
      </c>
      <c r="AQ14" s="132">
        <f t="shared" si="7"/>
        <v>13.943</v>
      </c>
      <c r="AR14" s="133">
        <v>0.19500000000000001</v>
      </c>
      <c r="AS14" s="132">
        <v>0.16700000000000001</v>
      </c>
      <c r="AT14" s="132">
        <v>8.5999999999999993E-2</v>
      </c>
      <c r="AU14" s="132">
        <v>0.14000000000000001</v>
      </c>
      <c r="AV14" s="132">
        <f t="shared" si="8"/>
        <v>8.5999999999999993E-2</v>
      </c>
      <c r="AW14" s="132">
        <f t="shared" si="9"/>
        <v>0.19500000000000001</v>
      </c>
    </row>
    <row r="15" spans="1:53">
      <c r="A15" s="124" t="s">
        <v>173</v>
      </c>
      <c r="B15" s="133">
        <v>99.524000000000001</v>
      </c>
      <c r="C15" s="132">
        <v>99.283000000000015</v>
      </c>
      <c r="D15" s="132">
        <v>99.28400000000002</v>
      </c>
      <c r="E15" s="132">
        <v>99.777999999999992</v>
      </c>
      <c r="F15" s="132">
        <v>99.423000000000002</v>
      </c>
      <c r="G15" s="132">
        <v>100.32300000000001</v>
      </c>
      <c r="H15" s="132">
        <v>76.184000000000012</v>
      </c>
      <c r="I15" s="132">
        <v>99.364000000000004</v>
      </c>
      <c r="J15" s="132">
        <v>100.77300000000001</v>
      </c>
      <c r="K15" s="132">
        <v>100.194</v>
      </c>
      <c r="L15" s="132">
        <v>100.25400000000002</v>
      </c>
      <c r="M15" s="132">
        <f t="shared" si="0"/>
        <v>76.184000000000012</v>
      </c>
      <c r="N15" s="132">
        <f t="shared" si="1"/>
        <v>100.77300000000001</v>
      </c>
      <c r="O15" s="133">
        <v>96.608999999999995</v>
      </c>
      <c r="P15" s="132">
        <v>96.03</v>
      </c>
      <c r="Q15" s="132">
        <v>99.544000000000011</v>
      </c>
      <c r="R15" s="132">
        <v>99.540999999999997</v>
      </c>
      <c r="S15" s="132">
        <v>98.263999999999996</v>
      </c>
      <c r="T15" s="132">
        <f t="shared" si="2"/>
        <v>96.03</v>
      </c>
      <c r="U15" s="132">
        <f t="shared" si="3"/>
        <v>99.544000000000011</v>
      </c>
      <c r="V15" s="133">
        <v>98.295000000000002</v>
      </c>
      <c r="W15" s="132">
        <v>95.906000000000006</v>
      </c>
      <c r="X15" s="132">
        <v>99.061000000000007</v>
      </c>
      <c r="Y15" s="132">
        <v>97.869</v>
      </c>
      <c r="Z15" s="132">
        <v>99.009999999999991</v>
      </c>
      <c r="AA15" s="132">
        <v>98.887</v>
      </c>
      <c r="AB15" s="132">
        <v>100.53799999999998</v>
      </c>
      <c r="AC15" s="132">
        <v>100.744</v>
      </c>
      <c r="AD15" s="132">
        <v>96.214999999999989</v>
      </c>
      <c r="AE15" s="132">
        <v>97.582999999999998</v>
      </c>
      <c r="AF15" s="132">
        <v>98.808000000000007</v>
      </c>
      <c r="AG15" s="132">
        <v>97.963000000000008</v>
      </c>
      <c r="AH15" s="132">
        <v>99.659999999999982</v>
      </c>
      <c r="AI15" s="132">
        <f t="shared" si="4"/>
        <v>95.906000000000006</v>
      </c>
      <c r="AJ15" s="132">
        <f t="shared" si="5"/>
        <v>100.744</v>
      </c>
      <c r="AK15" s="133">
        <v>97.955999999999989</v>
      </c>
      <c r="AL15" s="132">
        <v>97.84</v>
      </c>
      <c r="AM15" s="132">
        <v>100.798</v>
      </c>
      <c r="AN15" s="132">
        <v>99.567999999999998</v>
      </c>
      <c r="AO15" s="132">
        <v>97.538000000000011</v>
      </c>
      <c r="AP15" s="132">
        <f t="shared" si="6"/>
        <v>97.538000000000011</v>
      </c>
      <c r="AQ15" s="132">
        <f t="shared" si="7"/>
        <v>100.798</v>
      </c>
      <c r="AR15" s="133">
        <v>99.805999999999997</v>
      </c>
      <c r="AS15" s="132">
        <v>100.06800000000001</v>
      </c>
      <c r="AT15" s="132">
        <v>99.585999999999999</v>
      </c>
      <c r="AU15" s="132">
        <v>99.624000000000009</v>
      </c>
      <c r="AV15" s="132">
        <f t="shared" si="8"/>
        <v>99.585999999999999</v>
      </c>
      <c r="AW15" s="132">
        <f t="shared" si="9"/>
        <v>100.06800000000001</v>
      </c>
    </row>
    <row r="16" spans="1:53"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3"/>
      <c r="P16" s="132"/>
      <c r="Q16" s="132"/>
      <c r="R16" s="132"/>
      <c r="S16" s="132"/>
      <c r="T16" s="132"/>
      <c r="U16" s="132"/>
      <c r="V16" s="133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3"/>
      <c r="AL16" s="132"/>
      <c r="AM16" s="132"/>
      <c r="AN16" s="132"/>
      <c r="AO16" s="132"/>
      <c r="AP16" s="132"/>
      <c r="AQ16" s="132"/>
      <c r="AR16" s="133"/>
      <c r="AS16" s="132"/>
      <c r="AT16" s="132"/>
      <c r="AU16" s="132"/>
      <c r="AV16" s="132"/>
      <c r="AW16" s="132"/>
    </row>
    <row r="17" spans="1:49">
      <c r="A17" s="124" t="s">
        <v>174</v>
      </c>
      <c r="B17" s="136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2"/>
      <c r="N17" s="132"/>
      <c r="O17" s="136"/>
      <c r="P17" s="135"/>
      <c r="Q17" s="135"/>
      <c r="R17" s="135"/>
      <c r="S17" s="135"/>
      <c r="T17" s="132"/>
      <c r="U17" s="132"/>
      <c r="V17" s="136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2"/>
      <c r="AJ17" s="132"/>
      <c r="AK17" s="136"/>
      <c r="AL17" s="135"/>
      <c r="AM17" s="135"/>
      <c r="AN17" s="135"/>
      <c r="AO17" s="135"/>
      <c r="AP17" s="132"/>
      <c r="AQ17" s="132"/>
      <c r="AR17" s="136"/>
      <c r="AS17" s="135"/>
      <c r="AT17" s="135"/>
      <c r="AU17" s="135"/>
      <c r="AV17" s="132"/>
      <c r="AW17" s="132"/>
    </row>
    <row r="18" spans="1:49">
      <c r="A18" s="124" t="s">
        <v>4</v>
      </c>
      <c r="B18" s="136">
        <v>1.0844339999467418</v>
      </c>
      <c r="C18" s="135">
        <v>1.0825200383458047</v>
      </c>
      <c r="D18" s="135">
        <v>1.0795409155060849</v>
      </c>
      <c r="E18" s="135">
        <v>1.1021090192527894</v>
      </c>
      <c r="F18" s="135">
        <v>1.1292706308417437</v>
      </c>
      <c r="G18" s="135">
        <v>1.1465129283945359</v>
      </c>
      <c r="H18" s="135">
        <v>0.87929060261497083</v>
      </c>
      <c r="I18" s="135">
        <v>1.1357781002849305</v>
      </c>
      <c r="J18" s="135">
        <v>1.1561992384097142</v>
      </c>
      <c r="K18" s="135">
        <v>1.1457972731872286</v>
      </c>
      <c r="L18" s="135">
        <v>1.1431842995233403</v>
      </c>
      <c r="M18" s="132">
        <f t="shared" ref="M18:M27" si="10">MIN(B18:L18)</f>
        <v>0.87929060261497083</v>
      </c>
      <c r="N18" s="132">
        <f t="shared" ref="N18:N27" si="11">MAX(B18:L18)</f>
        <v>1.1561992384097142</v>
      </c>
      <c r="O18" s="136">
        <v>1.0620822570766648</v>
      </c>
      <c r="P18" s="135">
        <v>1.0600684366095918</v>
      </c>
      <c r="Q18" s="135">
        <v>1.1300362154821184</v>
      </c>
      <c r="R18" s="135">
        <v>1.1363772534817458</v>
      </c>
      <c r="S18" s="135">
        <v>1.0725507948765745</v>
      </c>
      <c r="T18" s="132">
        <f t="shared" ref="T18:T27" si="12">MIN(O18:S18)</f>
        <v>1.0600684366095918</v>
      </c>
      <c r="U18" s="132">
        <f t="shared" ref="U18:U27" si="13">MAX(O18:S18)</f>
        <v>1.1363772534817458</v>
      </c>
      <c r="V18" s="136">
        <v>1.0751138391073949</v>
      </c>
      <c r="W18" s="135">
        <v>1.0558577210875297</v>
      </c>
      <c r="X18" s="135">
        <v>1.0883118525816846</v>
      </c>
      <c r="Y18" s="135">
        <v>1.0666424786302027</v>
      </c>
      <c r="Z18" s="135">
        <v>1.0832190504087555</v>
      </c>
      <c r="AA18" s="135">
        <v>1.0878292013953612</v>
      </c>
      <c r="AB18" s="135">
        <v>1.1477611642212338</v>
      </c>
      <c r="AC18" s="135">
        <v>1.1479608819535057</v>
      </c>
      <c r="AD18" s="135">
        <v>1.0451062498335686</v>
      </c>
      <c r="AE18" s="135">
        <v>1.0729169440524058</v>
      </c>
      <c r="AF18" s="135">
        <v>1.1286548345005725</v>
      </c>
      <c r="AG18" s="135">
        <v>1.0741485367347483</v>
      </c>
      <c r="AH18" s="135">
        <v>1.1307185844007135</v>
      </c>
      <c r="AI18" s="132">
        <f t="shared" ref="AI18:AI27" si="14">MIN(V18:AH18)</f>
        <v>1.0451062498335686</v>
      </c>
      <c r="AJ18" s="132">
        <f t="shared" ref="AJ18:AJ27" si="15">MAX(V18:AH18)</f>
        <v>1.1479608819535057</v>
      </c>
      <c r="AK18" s="136">
        <v>1.0772441615849599</v>
      </c>
      <c r="AL18" s="135">
        <v>1.0702041115223817</v>
      </c>
      <c r="AM18" s="135">
        <v>1.151339440257769</v>
      </c>
      <c r="AN18" s="135">
        <v>1.1429180092136446</v>
      </c>
      <c r="AO18" s="135">
        <v>1.0705036881207892</v>
      </c>
      <c r="AP18" s="132">
        <f t="shared" ref="AP18:AP27" si="16">MIN(AK18:AO18)</f>
        <v>1.0702041115223817</v>
      </c>
      <c r="AQ18" s="132">
        <f t="shared" ref="AQ18:AQ27" si="17">MAX(AK18:AO18)</f>
        <v>1.151339440257769</v>
      </c>
      <c r="AR18" s="136">
        <v>1.1241944718131707</v>
      </c>
      <c r="AS18" s="135">
        <v>1.1293205602748115</v>
      </c>
      <c r="AT18" s="135">
        <v>1.135461880542167</v>
      </c>
      <c r="AU18" s="135">
        <v>1.1238616089260511</v>
      </c>
      <c r="AV18" s="132">
        <f t="shared" ref="AV18:AV27" si="18">MIN(AR18:AU18)</f>
        <v>1.1238616089260511</v>
      </c>
      <c r="AW18" s="132">
        <f t="shared" ref="AW18:AW27" si="19">MAX(AR18:AU18)</f>
        <v>1.135461880542167</v>
      </c>
    </row>
    <row r="19" spans="1:49">
      <c r="A19" s="124" t="s">
        <v>6</v>
      </c>
      <c r="B19" s="136">
        <v>0</v>
      </c>
      <c r="C19" s="135">
        <v>0</v>
      </c>
      <c r="D19" s="135">
        <v>0</v>
      </c>
      <c r="E19" s="135">
        <v>1.1264249275333297E-4</v>
      </c>
      <c r="F19" s="135">
        <v>2.5031665056296216E-4</v>
      </c>
      <c r="G19" s="135">
        <v>2.5031665056296216E-4</v>
      </c>
      <c r="H19" s="135">
        <v>1.1264249275333297E-4</v>
      </c>
      <c r="I19" s="135">
        <v>3.7547497584444329E-5</v>
      </c>
      <c r="J19" s="135">
        <v>8.6359244444221951E-4</v>
      </c>
      <c r="K19" s="135">
        <v>3.379274782599989E-4</v>
      </c>
      <c r="L19" s="135">
        <v>2.7534831561925834E-4</v>
      </c>
      <c r="M19" s="132">
        <f t="shared" si="10"/>
        <v>0</v>
      </c>
      <c r="N19" s="132">
        <f t="shared" si="11"/>
        <v>8.6359244444221951E-4</v>
      </c>
      <c r="O19" s="136">
        <v>0</v>
      </c>
      <c r="P19" s="135">
        <v>0</v>
      </c>
      <c r="Q19" s="135">
        <v>0</v>
      </c>
      <c r="R19" s="135">
        <v>0</v>
      </c>
      <c r="S19" s="135">
        <v>0</v>
      </c>
      <c r="T19" s="132">
        <f t="shared" si="12"/>
        <v>0</v>
      </c>
      <c r="U19" s="132">
        <f t="shared" si="13"/>
        <v>0</v>
      </c>
      <c r="V19" s="136">
        <v>4.130224734288876E-4</v>
      </c>
      <c r="W19" s="135">
        <v>0</v>
      </c>
      <c r="X19" s="135">
        <v>0</v>
      </c>
      <c r="Y19" s="135">
        <v>0</v>
      </c>
      <c r="Z19" s="135">
        <v>0</v>
      </c>
      <c r="AA19" s="135">
        <v>0</v>
      </c>
      <c r="AB19" s="135">
        <v>7.6346578421703458E-4</v>
      </c>
      <c r="AC19" s="135">
        <v>0</v>
      </c>
      <c r="AD19" s="135">
        <v>0</v>
      </c>
      <c r="AE19" s="135">
        <v>4.6308580354148001E-4</v>
      </c>
      <c r="AF19" s="135">
        <v>0</v>
      </c>
      <c r="AG19" s="135">
        <v>7.5094995168888657E-5</v>
      </c>
      <c r="AH19" s="135">
        <v>0</v>
      </c>
      <c r="AI19" s="132">
        <f t="shared" si="14"/>
        <v>0</v>
      </c>
      <c r="AJ19" s="132">
        <f t="shared" si="15"/>
        <v>7.6346578421703458E-4</v>
      </c>
      <c r="AK19" s="136">
        <v>0</v>
      </c>
      <c r="AL19" s="135">
        <v>0</v>
      </c>
      <c r="AM19" s="135">
        <v>0</v>
      </c>
      <c r="AN19" s="135">
        <v>3.2541164573185081E-4</v>
      </c>
      <c r="AO19" s="135">
        <v>0</v>
      </c>
      <c r="AP19" s="132">
        <f t="shared" si="16"/>
        <v>0</v>
      </c>
      <c r="AQ19" s="132">
        <f t="shared" si="17"/>
        <v>3.2541164573185081E-4</v>
      </c>
      <c r="AR19" s="136">
        <v>4.5056997101333186E-4</v>
      </c>
      <c r="AS19" s="135">
        <v>0</v>
      </c>
      <c r="AT19" s="135">
        <v>0</v>
      </c>
      <c r="AU19" s="135">
        <v>2.7534831561925834E-4</v>
      </c>
      <c r="AV19" s="132">
        <f t="shared" si="18"/>
        <v>0</v>
      </c>
      <c r="AW19" s="132">
        <f t="shared" si="19"/>
        <v>4.5056997101333186E-4</v>
      </c>
    </row>
    <row r="20" spans="1:49">
      <c r="A20" s="124" t="s">
        <v>5</v>
      </c>
      <c r="B20" s="136">
        <v>0.41058755683534515</v>
      </c>
      <c r="C20" s="135">
        <v>0.41221562712090482</v>
      </c>
      <c r="D20" s="135">
        <v>0.41017563543779401</v>
      </c>
      <c r="E20" s="135">
        <v>0.39995606171759451</v>
      </c>
      <c r="F20" s="135">
        <v>0.3696504160406115</v>
      </c>
      <c r="G20" s="135">
        <v>0.37141579345868814</v>
      </c>
      <c r="H20" s="135">
        <v>0.28597152642377688</v>
      </c>
      <c r="I20" s="135">
        <v>0.36757119374821012</v>
      </c>
      <c r="J20" s="135">
        <v>0.37135694754475229</v>
      </c>
      <c r="K20" s="135">
        <v>0.37630000431536703</v>
      </c>
      <c r="L20" s="135">
        <v>0.36580581633013343</v>
      </c>
      <c r="M20" s="132">
        <f t="shared" si="10"/>
        <v>0.28597152642377688</v>
      </c>
      <c r="N20" s="132">
        <f t="shared" si="11"/>
        <v>0.41221562712090482</v>
      </c>
      <c r="O20" s="136">
        <v>0.34748512179142654</v>
      </c>
      <c r="P20" s="135">
        <v>0.34279706398120063</v>
      </c>
      <c r="Q20" s="135">
        <v>0.37669231040827295</v>
      </c>
      <c r="R20" s="135">
        <v>0.37602539005033286</v>
      </c>
      <c r="S20" s="135">
        <v>0.3575673883791089</v>
      </c>
      <c r="T20" s="132">
        <f t="shared" si="12"/>
        <v>0.34279706398120063</v>
      </c>
      <c r="U20" s="132">
        <f t="shared" si="13"/>
        <v>0.37669231040827295</v>
      </c>
      <c r="V20" s="136">
        <v>0.35278125404565658</v>
      </c>
      <c r="W20" s="135">
        <v>0.34099245595383343</v>
      </c>
      <c r="X20" s="135">
        <v>0.35664546906077993</v>
      </c>
      <c r="Y20" s="135">
        <v>0.35721431289549355</v>
      </c>
      <c r="Z20" s="135">
        <v>0.36058814529448452</v>
      </c>
      <c r="AA20" s="135">
        <v>0.35688085271652348</v>
      </c>
      <c r="AB20" s="135">
        <v>0.37114117919365402</v>
      </c>
      <c r="AC20" s="135">
        <v>0.37945806836325968</v>
      </c>
      <c r="AD20" s="135">
        <v>0.34823050336794781</v>
      </c>
      <c r="AE20" s="135">
        <v>0.34744589118213592</v>
      </c>
      <c r="AF20" s="135">
        <v>0.3697092619545474</v>
      </c>
      <c r="AG20" s="135">
        <v>0.35493893755663913</v>
      </c>
      <c r="AH20" s="135">
        <v>0.37586846761317044</v>
      </c>
      <c r="AI20" s="132">
        <f t="shared" si="14"/>
        <v>0.34099245595383343</v>
      </c>
      <c r="AJ20" s="132">
        <f t="shared" si="15"/>
        <v>0.37945806836325968</v>
      </c>
      <c r="AK20" s="136">
        <v>0.35132972150190467</v>
      </c>
      <c r="AL20" s="135">
        <v>0.35325202135714368</v>
      </c>
      <c r="AM20" s="135">
        <v>0.37492693299019625</v>
      </c>
      <c r="AN20" s="135">
        <v>0.36074506773164688</v>
      </c>
      <c r="AO20" s="135">
        <v>0.35138856741584057</v>
      </c>
      <c r="AP20" s="132">
        <f t="shared" si="16"/>
        <v>0.35132972150190467</v>
      </c>
      <c r="AQ20" s="132">
        <f t="shared" si="17"/>
        <v>0.37492693299019625</v>
      </c>
      <c r="AR20" s="136">
        <v>0.38487189244536152</v>
      </c>
      <c r="AS20" s="135">
        <v>0.38363612825270788</v>
      </c>
      <c r="AT20" s="135">
        <v>0.37000349152422685</v>
      </c>
      <c r="AU20" s="135">
        <v>0.38145882943707993</v>
      </c>
      <c r="AV20" s="132">
        <f t="shared" si="18"/>
        <v>0.37000349152422685</v>
      </c>
      <c r="AW20" s="132">
        <f t="shared" si="19"/>
        <v>0.38487189244536152</v>
      </c>
    </row>
    <row r="21" spans="1:49">
      <c r="A21" s="124" t="s">
        <v>172</v>
      </c>
      <c r="B21" s="136">
        <v>1.8094156422590415E-4</v>
      </c>
      <c r="C21" s="135">
        <v>5.5674327454124352E-5</v>
      </c>
      <c r="D21" s="135">
        <v>8.3511491181186524E-4</v>
      </c>
      <c r="E21" s="135">
        <v>3.4796454658827722E-4</v>
      </c>
      <c r="F21" s="135">
        <v>0</v>
      </c>
      <c r="G21" s="135">
        <v>3.6188312845180829E-4</v>
      </c>
      <c r="H21" s="135">
        <v>5.5674327454124352E-5</v>
      </c>
      <c r="I21" s="135">
        <v>0</v>
      </c>
      <c r="J21" s="135">
        <v>1.3918581863531088E-4</v>
      </c>
      <c r="K21" s="135">
        <v>4.0363887404240155E-4</v>
      </c>
      <c r="L21" s="135">
        <v>0</v>
      </c>
      <c r="M21" s="132">
        <f t="shared" si="10"/>
        <v>0</v>
      </c>
      <c r="N21" s="132">
        <f t="shared" si="11"/>
        <v>8.3511491181186524E-4</v>
      </c>
      <c r="O21" s="136">
        <v>0</v>
      </c>
      <c r="P21" s="135">
        <v>0</v>
      </c>
      <c r="Q21" s="135">
        <v>0</v>
      </c>
      <c r="R21" s="135">
        <v>4.1755745590593262E-5</v>
      </c>
      <c r="S21" s="135">
        <v>0</v>
      </c>
      <c r="T21" s="132">
        <f t="shared" si="12"/>
        <v>0</v>
      </c>
      <c r="U21" s="132">
        <f t="shared" si="13"/>
        <v>4.1755745590593262E-5</v>
      </c>
      <c r="V21" s="136">
        <v>2.0877872795296631E-4</v>
      </c>
      <c r="W21" s="135">
        <v>2.5053447354355957E-4</v>
      </c>
      <c r="X21" s="135">
        <v>1.5310440049884195E-4</v>
      </c>
      <c r="Y21" s="135">
        <v>0</v>
      </c>
      <c r="Z21" s="135">
        <v>1.5310440049884195E-4</v>
      </c>
      <c r="AA21" s="135">
        <v>1.8094156422590415E-4</v>
      </c>
      <c r="AB21" s="135">
        <v>2.7837163727062176E-5</v>
      </c>
      <c r="AC21" s="135">
        <v>1.3918581863531088E-5</v>
      </c>
      <c r="AD21" s="135">
        <v>5.2890611081418128E-4</v>
      </c>
      <c r="AE21" s="135">
        <v>4.1755745590593262E-5</v>
      </c>
      <c r="AF21" s="135">
        <v>0</v>
      </c>
      <c r="AG21" s="135">
        <v>0</v>
      </c>
      <c r="AH21" s="135">
        <v>3.2012738286121503E-4</v>
      </c>
      <c r="AI21" s="132">
        <f t="shared" si="14"/>
        <v>0</v>
      </c>
      <c r="AJ21" s="132">
        <f t="shared" si="15"/>
        <v>5.2890611081418128E-4</v>
      </c>
      <c r="AK21" s="136">
        <v>1.5310440049884195E-4</v>
      </c>
      <c r="AL21" s="135">
        <v>1.2526723677177979E-4</v>
      </c>
      <c r="AM21" s="135">
        <v>0</v>
      </c>
      <c r="AN21" s="135">
        <v>2.7837163727062177E-4</v>
      </c>
      <c r="AO21" s="135">
        <v>2.7837163727062177E-4</v>
      </c>
      <c r="AP21" s="132">
        <f t="shared" si="16"/>
        <v>0</v>
      </c>
      <c r="AQ21" s="132">
        <f t="shared" si="17"/>
        <v>2.7837163727062177E-4</v>
      </c>
      <c r="AR21" s="136">
        <v>1.3918581863531088E-4</v>
      </c>
      <c r="AS21" s="135">
        <v>1.5310440049884195E-4</v>
      </c>
      <c r="AT21" s="135">
        <v>0</v>
      </c>
      <c r="AU21" s="135">
        <v>0</v>
      </c>
      <c r="AV21" s="132">
        <f t="shared" si="18"/>
        <v>0</v>
      </c>
      <c r="AW21" s="132">
        <f t="shared" si="19"/>
        <v>1.5310440049884195E-4</v>
      </c>
    </row>
    <row r="22" spans="1:49">
      <c r="A22" s="124" t="s">
        <v>9</v>
      </c>
      <c r="B22" s="136">
        <v>0</v>
      </c>
      <c r="C22" s="135">
        <v>0</v>
      </c>
      <c r="D22" s="135">
        <v>0</v>
      </c>
      <c r="E22" s="135">
        <v>0</v>
      </c>
      <c r="F22" s="135">
        <v>3.6652034046920243E-4</v>
      </c>
      <c r="G22" s="135">
        <v>0</v>
      </c>
      <c r="H22" s="135">
        <v>0</v>
      </c>
      <c r="I22" s="135">
        <v>7.0484680859462016E-5</v>
      </c>
      <c r="J22" s="135">
        <v>0</v>
      </c>
      <c r="K22" s="135">
        <v>0</v>
      </c>
      <c r="L22" s="135">
        <v>4.2290808515677204E-4</v>
      </c>
      <c r="M22" s="132">
        <f t="shared" si="10"/>
        <v>0</v>
      </c>
      <c r="N22" s="132">
        <f t="shared" si="11"/>
        <v>4.2290808515677204E-4</v>
      </c>
      <c r="O22" s="136">
        <v>0</v>
      </c>
      <c r="P22" s="135">
        <v>8.4581617031354405E-5</v>
      </c>
      <c r="Q22" s="135">
        <v>0</v>
      </c>
      <c r="R22" s="135">
        <v>3.2422953195352522E-4</v>
      </c>
      <c r="S22" s="135">
        <v>2.8193872343784806E-4</v>
      </c>
      <c r="T22" s="132">
        <f t="shared" si="12"/>
        <v>0</v>
      </c>
      <c r="U22" s="132">
        <f t="shared" si="13"/>
        <v>3.2422953195352522E-4</v>
      </c>
      <c r="V22" s="136">
        <v>4.0881114898487969E-4</v>
      </c>
      <c r="W22" s="135">
        <v>2.2555097875027842E-4</v>
      </c>
      <c r="X22" s="135">
        <v>1.6916323406270881E-4</v>
      </c>
      <c r="Y22" s="135">
        <v>1.4096936171892403E-4</v>
      </c>
      <c r="Z22" s="135">
        <v>1.9735710640649362E-4</v>
      </c>
      <c r="AA22" s="135">
        <v>0</v>
      </c>
      <c r="AB22" s="135">
        <v>8.4581617031354405E-5</v>
      </c>
      <c r="AC22" s="135">
        <v>0</v>
      </c>
      <c r="AD22" s="135">
        <v>4.7929582984434171E-4</v>
      </c>
      <c r="AE22" s="135">
        <v>0</v>
      </c>
      <c r="AF22" s="135">
        <v>2.3964791492217085E-4</v>
      </c>
      <c r="AG22" s="135">
        <v>2.8193872343784803E-5</v>
      </c>
      <c r="AH22" s="135">
        <v>0</v>
      </c>
      <c r="AI22" s="132">
        <f t="shared" si="14"/>
        <v>0</v>
      </c>
      <c r="AJ22" s="132">
        <f t="shared" si="15"/>
        <v>4.7929582984434171E-4</v>
      </c>
      <c r="AK22" s="136">
        <v>0</v>
      </c>
      <c r="AL22" s="135">
        <v>2.537448510940632E-4</v>
      </c>
      <c r="AM22" s="135">
        <v>0</v>
      </c>
      <c r="AN22" s="135">
        <v>7.0484680859462016E-5</v>
      </c>
      <c r="AO22" s="135">
        <v>4.7929582984434171E-4</v>
      </c>
      <c r="AP22" s="132">
        <f t="shared" si="16"/>
        <v>0</v>
      </c>
      <c r="AQ22" s="132">
        <f t="shared" si="17"/>
        <v>4.7929582984434171E-4</v>
      </c>
      <c r="AR22" s="136">
        <v>3.5242340429731008E-4</v>
      </c>
      <c r="AS22" s="135">
        <v>0</v>
      </c>
      <c r="AT22" s="135">
        <v>0</v>
      </c>
      <c r="AU22" s="135">
        <v>0</v>
      </c>
      <c r="AV22" s="132">
        <f t="shared" si="18"/>
        <v>0</v>
      </c>
      <c r="AW22" s="132">
        <f t="shared" si="19"/>
        <v>3.5242340429731008E-4</v>
      </c>
    </row>
    <row r="23" spans="1:49">
      <c r="A23" s="124" t="s">
        <v>8</v>
      </c>
      <c r="B23" s="136">
        <v>0</v>
      </c>
      <c r="C23" s="135">
        <v>2.7288514016373105E-4</v>
      </c>
      <c r="D23" s="135">
        <v>0</v>
      </c>
      <c r="E23" s="135">
        <v>1.9846192011907716E-4</v>
      </c>
      <c r="F23" s="135">
        <v>1.1907715207144628E-3</v>
      </c>
      <c r="G23" s="135">
        <v>0</v>
      </c>
      <c r="H23" s="135">
        <v>6.2019350037211614E-4</v>
      </c>
      <c r="I23" s="135">
        <v>4.4653932026792354E-4</v>
      </c>
      <c r="J23" s="135">
        <v>1.9846192011907716E-4</v>
      </c>
      <c r="K23" s="135">
        <v>5.4577028032746209E-4</v>
      </c>
      <c r="L23" s="135">
        <v>7.4423220044653928E-5</v>
      </c>
      <c r="M23" s="132">
        <f t="shared" si="10"/>
        <v>0</v>
      </c>
      <c r="N23" s="132">
        <f t="shared" si="11"/>
        <v>1.1907715207144628E-3</v>
      </c>
      <c r="O23" s="136">
        <v>0</v>
      </c>
      <c r="P23" s="135">
        <v>0</v>
      </c>
      <c r="Q23" s="135">
        <v>6.2019350037211614E-4</v>
      </c>
      <c r="R23" s="135">
        <v>0</v>
      </c>
      <c r="S23" s="135">
        <v>0</v>
      </c>
      <c r="T23" s="132">
        <f t="shared" si="12"/>
        <v>0</v>
      </c>
      <c r="U23" s="132">
        <f t="shared" si="13"/>
        <v>6.2019350037211614E-4</v>
      </c>
      <c r="V23" s="136">
        <v>0</v>
      </c>
      <c r="W23" s="135">
        <v>2.7288514016373105E-4</v>
      </c>
      <c r="X23" s="135">
        <v>2.9769288017861571E-4</v>
      </c>
      <c r="Y23" s="135">
        <v>2.4807740014884645E-5</v>
      </c>
      <c r="Z23" s="135">
        <v>0</v>
      </c>
      <c r="AA23" s="135">
        <v>0</v>
      </c>
      <c r="AB23" s="135">
        <v>0</v>
      </c>
      <c r="AC23" s="135">
        <v>4.4653932026792354E-4</v>
      </c>
      <c r="AD23" s="135">
        <v>7.9384768047630863E-4</v>
      </c>
      <c r="AE23" s="135">
        <v>0</v>
      </c>
      <c r="AF23" s="135">
        <v>2.2326966013396177E-4</v>
      </c>
      <c r="AG23" s="135">
        <v>0</v>
      </c>
      <c r="AH23" s="135">
        <v>0</v>
      </c>
      <c r="AI23" s="132">
        <f t="shared" si="14"/>
        <v>0</v>
      </c>
      <c r="AJ23" s="132">
        <f t="shared" si="15"/>
        <v>7.9384768047630863E-4</v>
      </c>
      <c r="AK23" s="136">
        <v>0</v>
      </c>
      <c r="AL23" s="135">
        <v>0</v>
      </c>
      <c r="AM23" s="135">
        <v>0</v>
      </c>
      <c r="AN23" s="135">
        <v>9.9230960059538579E-5</v>
      </c>
      <c r="AO23" s="135">
        <v>0</v>
      </c>
      <c r="AP23" s="132">
        <f t="shared" si="16"/>
        <v>0</v>
      </c>
      <c r="AQ23" s="132">
        <f t="shared" si="17"/>
        <v>9.9230960059538579E-5</v>
      </c>
      <c r="AR23" s="136">
        <v>7.6903994046142391E-4</v>
      </c>
      <c r="AS23" s="135">
        <v>8.4346316050607796E-4</v>
      </c>
      <c r="AT23" s="135">
        <v>4.9615480029769287E-4</v>
      </c>
      <c r="AU23" s="135">
        <v>0</v>
      </c>
      <c r="AV23" s="132">
        <f t="shared" si="18"/>
        <v>0</v>
      </c>
      <c r="AW23" s="132">
        <f t="shared" si="19"/>
        <v>8.4346316050607796E-4</v>
      </c>
    </row>
    <row r="24" spans="1:49">
      <c r="A24" s="124" t="s">
        <v>10</v>
      </c>
      <c r="B24" s="136">
        <v>4.5720888597238919E-2</v>
      </c>
      <c r="C24" s="135">
        <v>4.4490490269154095E-2</v>
      </c>
      <c r="D24" s="135">
        <v>4.4436994689672146E-2</v>
      </c>
      <c r="E24" s="135">
        <v>3.5966861271696911E-2</v>
      </c>
      <c r="F24" s="135">
        <v>1.0003673363124427E-2</v>
      </c>
      <c r="G24" s="135">
        <v>8.5592927171118096E-4</v>
      </c>
      <c r="H24" s="135">
        <v>1.9080090015228409E-3</v>
      </c>
      <c r="I24" s="135">
        <v>1.5335399451491991E-3</v>
      </c>
      <c r="J24" s="135">
        <v>5.5278765464680433E-4</v>
      </c>
      <c r="K24" s="135">
        <v>1.9258408613501571E-3</v>
      </c>
      <c r="L24" s="135">
        <v>2.8174338527159706E-3</v>
      </c>
      <c r="M24" s="132">
        <f t="shared" si="10"/>
        <v>5.5278765464680433E-4</v>
      </c>
      <c r="N24" s="132">
        <f t="shared" si="11"/>
        <v>4.5720888597238919E-2</v>
      </c>
      <c r="O24" s="136">
        <v>2.1398231792779524E-4</v>
      </c>
      <c r="P24" s="135">
        <v>1.0699115896389762E-4</v>
      </c>
      <c r="Q24" s="135">
        <v>5.938009322496318E-3</v>
      </c>
      <c r="R24" s="135">
        <v>6.9009297531713969E-3</v>
      </c>
      <c r="S24" s="135">
        <v>3.5663719654632538E-5</v>
      </c>
      <c r="T24" s="132">
        <f t="shared" si="12"/>
        <v>3.5663719654632538E-5</v>
      </c>
      <c r="U24" s="132">
        <f t="shared" si="13"/>
        <v>6.9009297531713969E-3</v>
      </c>
      <c r="V24" s="136">
        <v>6.4194695378338561E-4</v>
      </c>
      <c r="W24" s="135">
        <v>3.2097347689169281E-4</v>
      </c>
      <c r="X24" s="135">
        <v>4.4579649568290676E-4</v>
      </c>
      <c r="Y24" s="135">
        <v>6.2411509395606944E-4</v>
      </c>
      <c r="Z24" s="135">
        <v>5.5278765464680433E-4</v>
      </c>
      <c r="AA24" s="135">
        <v>6.7761067343801817E-4</v>
      </c>
      <c r="AB24" s="135">
        <v>5.9201774626690016E-3</v>
      </c>
      <c r="AC24" s="135">
        <v>4.440133097001751E-3</v>
      </c>
      <c r="AD24" s="135">
        <v>5.7061951447412061E-4</v>
      </c>
      <c r="AE24" s="135">
        <v>0</v>
      </c>
      <c r="AF24" s="135">
        <v>9.2725671102044597E-4</v>
      </c>
      <c r="AG24" s="135">
        <v>4.4579649568290676E-4</v>
      </c>
      <c r="AH24" s="135">
        <v>6.6156199959343355E-3</v>
      </c>
      <c r="AI24" s="132">
        <f t="shared" si="14"/>
        <v>0</v>
      </c>
      <c r="AJ24" s="132">
        <f t="shared" si="15"/>
        <v>6.6156199959343355E-3</v>
      </c>
      <c r="AK24" s="136">
        <v>2.1398231792779524E-4</v>
      </c>
      <c r="AL24" s="135">
        <v>8.5592927171118096E-4</v>
      </c>
      <c r="AM24" s="135">
        <v>1.5513718049765153E-3</v>
      </c>
      <c r="AN24" s="135">
        <v>2.8174338527159706E-3</v>
      </c>
      <c r="AO24" s="135">
        <v>1.7831859827316271E-4</v>
      </c>
      <c r="AP24" s="132">
        <f t="shared" si="16"/>
        <v>1.7831859827316271E-4</v>
      </c>
      <c r="AQ24" s="132">
        <f t="shared" si="17"/>
        <v>2.8174338527159706E-3</v>
      </c>
      <c r="AR24" s="136">
        <v>1.2446638159466755E-2</v>
      </c>
      <c r="AS24" s="135">
        <v>1.3837523225997425E-2</v>
      </c>
      <c r="AT24" s="135">
        <v>6.4551332574884898E-3</v>
      </c>
      <c r="AU24" s="135">
        <v>1.3534381608933048E-2</v>
      </c>
      <c r="AV24" s="132">
        <f t="shared" si="18"/>
        <v>6.4551332574884898E-3</v>
      </c>
      <c r="AW24" s="132">
        <f t="shared" si="19"/>
        <v>1.3837523225997425E-2</v>
      </c>
    </row>
    <row r="25" spans="1:49">
      <c r="A25" s="124" t="s">
        <v>11</v>
      </c>
      <c r="B25" s="136">
        <v>0.3437615966698398</v>
      </c>
      <c r="C25" s="135">
        <v>0.34159957404927477</v>
      </c>
      <c r="D25" s="135">
        <v>0.3438584036528502</v>
      </c>
      <c r="E25" s="135">
        <v>0.35292599106148853</v>
      </c>
      <c r="F25" s="135">
        <v>0.38225850691363206</v>
      </c>
      <c r="G25" s="135">
        <v>0.39761854821794479</v>
      </c>
      <c r="H25" s="135">
        <v>0.27638393649461912</v>
      </c>
      <c r="I25" s="135">
        <v>0.39342357895416191</v>
      </c>
      <c r="J25" s="135">
        <v>0.39300408202778364</v>
      </c>
      <c r="K25" s="135">
        <v>0.38409783959082916</v>
      </c>
      <c r="L25" s="135">
        <v>0.40752512947933978</v>
      </c>
      <c r="M25" s="132">
        <f t="shared" si="10"/>
        <v>0.27638393649461912</v>
      </c>
      <c r="N25" s="132">
        <f t="shared" si="11"/>
        <v>0.40752512947933978</v>
      </c>
      <c r="O25" s="136">
        <v>4.7338614692073122E-2</v>
      </c>
      <c r="P25" s="135">
        <v>4.4176253247067553E-2</v>
      </c>
      <c r="Q25" s="135">
        <v>0.38396876361348198</v>
      </c>
      <c r="R25" s="135">
        <v>0.3716420077768276</v>
      </c>
      <c r="S25" s="135">
        <v>3.2365801319801865E-2</v>
      </c>
      <c r="T25" s="132">
        <f t="shared" si="12"/>
        <v>3.2365801319801865E-2</v>
      </c>
      <c r="U25" s="132">
        <f t="shared" si="13"/>
        <v>0.38396876361348198</v>
      </c>
      <c r="V25" s="136">
        <v>3.4237402991335771E-2</v>
      </c>
      <c r="W25" s="135">
        <v>3.6334887623227216E-2</v>
      </c>
      <c r="X25" s="135">
        <v>4.7790380612788209E-2</v>
      </c>
      <c r="Y25" s="135">
        <v>3.6883460526952676E-2</v>
      </c>
      <c r="Z25" s="135">
        <v>4.2530534535891194E-2</v>
      </c>
      <c r="AA25" s="135">
        <v>3.7367495442004545E-2</v>
      </c>
      <c r="AB25" s="135">
        <v>0.38829280885461204</v>
      </c>
      <c r="AC25" s="135">
        <v>0.38684070410945642</v>
      </c>
      <c r="AD25" s="135">
        <v>4.1562464705787443E-2</v>
      </c>
      <c r="AE25" s="135">
        <v>4.262734151890156E-2</v>
      </c>
      <c r="AF25" s="135">
        <v>0.3842914535568499</v>
      </c>
      <c r="AG25" s="135">
        <v>3.694799851562626E-2</v>
      </c>
      <c r="AH25" s="135">
        <v>0.38922860969037898</v>
      </c>
      <c r="AI25" s="132">
        <f t="shared" si="14"/>
        <v>3.4237402991335771E-2</v>
      </c>
      <c r="AJ25" s="132">
        <f t="shared" si="15"/>
        <v>0.38922860969037898</v>
      </c>
      <c r="AK25" s="136">
        <v>5.2243501831265429E-2</v>
      </c>
      <c r="AL25" s="135">
        <v>5.1081818035140933E-2</v>
      </c>
      <c r="AM25" s="135">
        <v>0.39719905129156646</v>
      </c>
      <c r="AN25" s="135">
        <v>0.39277819906742611</v>
      </c>
      <c r="AO25" s="135">
        <v>4.1820616660481778E-2</v>
      </c>
      <c r="AP25" s="132">
        <f t="shared" si="16"/>
        <v>4.1820616660481778E-2</v>
      </c>
      <c r="AQ25" s="132">
        <f t="shared" si="17"/>
        <v>0.39719905129156646</v>
      </c>
      <c r="AR25" s="136">
        <v>0.37570790106326341</v>
      </c>
      <c r="AS25" s="135">
        <v>0.37648235692734638</v>
      </c>
      <c r="AT25" s="135">
        <v>0.38822827086593847</v>
      </c>
      <c r="AU25" s="135">
        <v>0.3784830345762274</v>
      </c>
      <c r="AV25" s="132">
        <f t="shared" si="18"/>
        <v>0.37570790106326341</v>
      </c>
      <c r="AW25" s="132">
        <f t="shared" si="19"/>
        <v>0.38822827086593847</v>
      </c>
    </row>
    <row r="26" spans="1:49">
      <c r="A26" s="124" t="s">
        <v>12</v>
      </c>
      <c r="B26" s="136">
        <v>4.329399380726108E-3</v>
      </c>
      <c r="C26" s="135">
        <v>2.7377084319297447E-3</v>
      </c>
      <c r="D26" s="135">
        <v>6.3879863411694044E-3</v>
      </c>
      <c r="E26" s="135">
        <v>3.6502779092396592E-3</v>
      </c>
      <c r="F26" s="135">
        <v>4.7750728463890899E-3</v>
      </c>
      <c r="G26" s="135">
        <v>1.782693862651927E-3</v>
      </c>
      <c r="H26" s="135">
        <v>1.3370203969889452E-3</v>
      </c>
      <c r="I26" s="135">
        <v>1.6553585867482177E-3</v>
      </c>
      <c r="J26" s="135">
        <v>1.5704684028124117E-3</v>
      </c>
      <c r="K26" s="135">
        <v>1.6129134947803147E-3</v>
      </c>
      <c r="L26" s="135">
        <v>1.5916909487963633E-3</v>
      </c>
      <c r="M26" s="132">
        <f t="shared" si="10"/>
        <v>1.3370203969889452E-3</v>
      </c>
      <c r="N26" s="132">
        <f t="shared" si="11"/>
        <v>6.3879863411694044E-3</v>
      </c>
      <c r="O26" s="136">
        <v>0.28862662538174055</v>
      </c>
      <c r="P26" s="135">
        <v>0.28605869731768241</v>
      </c>
      <c r="Q26" s="135">
        <v>3.9261710070310294E-3</v>
      </c>
      <c r="R26" s="135">
        <v>3.4380524494001447E-3</v>
      </c>
      <c r="S26" s="135">
        <v>0.30912760480223772</v>
      </c>
      <c r="T26" s="132">
        <f t="shared" si="12"/>
        <v>3.4380524494001447E-3</v>
      </c>
      <c r="U26" s="132">
        <f t="shared" si="13"/>
        <v>0.30912760480223772</v>
      </c>
      <c r="V26" s="136">
        <v>0.30853337351468707</v>
      </c>
      <c r="W26" s="135">
        <v>0.29482360880905434</v>
      </c>
      <c r="X26" s="135">
        <v>0.29599084883817167</v>
      </c>
      <c r="Y26" s="135">
        <v>0.30518021124922273</v>
      </c>
      <c r="Z26" s="135">
        <v>0.30068103150062497</v>
      </c>
      <c r="AA26" s="135">
        <v>0.29970479438536324</v>
      </c>
      <c r="AB26" s="135">
        <v>4.6689601164693322E-3</v>
      </c>
      <c r="AC26" s="135">
        <v>3.565387725303854E-3</v>
      </c>
      <c r="AD26" s="135">
        <v>0.30227272244942138</v>
      </c>
      <c r="AE26" s="135">
        <v>0.29802821325263101</v>
      </c>
      <c r="AF26" s="135">
        <v>3.3531622654643387E-3</v>
      </c>
      <c r="AG26" s="135">
        <v>0.30029902567291389</v>
      </c>
      <c r="AH26" s="135">
        <v>2.1859222363470052E-3</v>
      </c>
      <c r="AI26" s="132">
        <f t="shared" si="14"/>
        <v>2.1859222363470052E-3</v>
      </c>
      <c r="AJ26" s="132">
        <f t="shared" si="15"/>
        <v>0.30853337351468707</v>
      </c>
      <c r="AK26" s="136">
        <v>0.29026076142250479</v>
      </c>
      <c r="AL26" s="135">
        <v>0.29435671279740744</v>
      </c>
      <c r="AM26" s="135">
        <v>2.3344800582346661E-3</v>
      </c>
      <c r="AN26" s="135">
        <v>2.546705518074181E-3</v>
      </c>
      <c r="AO26" s="135">
        <v>0.29590595865423591</v>
      </c>
      <c r="AP26" s="132">
        <f t="shared" si="16"/>
        <v>2.3344800582346661E-3</v>
      </c>
      <c r="AQ26" s="132">
        <f t="shared" si="17"/>
        <v>0.29590595865423591</v>
      </c>
      <c r="AR26" s="136">
        <v>4.1383964668705447E-3</v>
      </c>
      <c r="AS26" s="135">
        <v>3.5441651793199024E-3</v>
      </c>
      <c r="AT26" s="135">
        <v>1.8251389546198296E-3</v>
      </c>
      <c r="AU26" s="135">
        <v>2.9711564377532117E-3</v>
      </c>
      <c r="AV26" s="132">
        <f t="shared" si="18"/>
        <v>1.8251389546198296E-3</v>
      </c>
      <c r="AW26" s="132">
        <f t="shared" si="19"/>
        <v>4.1383964668705447E-3</v>
      </c>
    </row>
    <row r="27" spans="1:49">
      <c r="A27" s="124" t="s">
        <v>175</v>
      </c>
      <c r="B27" s="136">
        <v>1.8890143829941177</v>
      </c>
      <c r="C27" s="135">
        <v>1.8838919976846857</v>
      </c>
      <c r="D27" s="135">
        <v>1.8852350505393825</v>
      </c>
      <c r="E27" s="135">
        <v>1.8952672801722699</v>
      </c>
      <c r="F27" s="135">
        <v>1.8977659085172476</v>
      </c>
      <c r="G27" s="135">
        <v>1.9187980929845467</v>
      </c>
      <c r="H27" s="135">
        <v>1.4456796052524581</v>
      </c>
      <c r="I27" s="135">
        <v>1.9005163430179119</v>
      </c>
      <c r="J27" s="135">
        <v>1.9238847642229058</v>
      </c>
      <c r="K27" s="135">
        <v>1.9110212080821851</v>
      </c>
      <c r="L27" s="135">
        <v>1.9216970497551467</v>
      </c>
      <c r="M27" s="132">
        <f t="shared" si="10"/>
        <v>1.4456796052524581</v>
      </c>
      <c r="N27" s="132">
        <f t="shared" si="11"/>
        <v>1.9238847642229058</v>
      </c>
      <c r="O27" s="136">
        <v>1.7457466012598326</v>
      </c>
      <c r="P27" s="135">
        <v>1.7332920239315377</v>
      </c>
      <c r="Q27" s="135">
        <v>1.9011816633337726</v>
      </c>
      <c r="R27" s="135">
        <v>1.8947496187890218</v>
      </c>
      <c r="S27" s="135">
        <v>1.7719291918208153</v>
      </c>
      <c r="T27" s="132">
        <f t="shared" si="12"/>
        <v>1.7332920239315377</v>
      </c>
      <c r="U27" s="132">
        <f t="shared" si="13"/>
        <v>1.9011816633337726</v>
      </c>
      <c r="V27" s="136">
        <v>1.7723384289632242</v>
      </c>
      <c r="W27" s="135">
        <v>1.7290786175429937</v>
      </c>
      <c r="X27" s="135">
        <v>1.7898043081038475</v>
      </c>
      <c r="Y27" s="135">
        <v>1.7667103554975616</v>
      </c>
      <c r="Z27" s="135">
        <v>1.7879220109013083</v>
      </c>
      <c r="AA27" s="135">
        <v>1.7826408961769165</v>
      </c>
      <c r="AB27" s="135">
        <v>1.9186601744136136</v>
      </c>
      <c r="AC27" s="135">
        <v>1.9227256331506586</v>
      </c>
      <c r="AD27" s="135">
        <v>1.7395446094923344</v>
      </c>
      <c r="AE27" s="135">
        <v>1.7615232315552063</v>
      </c>
      <c r="AF27" s="135">
        <v>1.8873988865635107</v>
      </c>
      <c r="AG27" s="135">
        <v>1.7668835838431234</v>
      </c>
      <c r="AH27" s="135">
        <v>1.9049373313194056</v>
      </c>
      <c r="AI27" s="132">
        <f t="shared" si="14"/>
        <v>1.7290786175429937</v>
      </c>
      <c r="AJ27" s="132">
        <f t="shared" si="15"/>
        <v>1.9227256331506586</v>
      </c>
      <c r="AK27" s="136">
        <v>1.7714452330590613</v>
      </c>
      <c r="AL27" s="135">
        <v>1.7701296050716506</v>
      </c>
      <c r="AM27" s="135">
        <v>1.9273512764027427</v>
      </c>
      <c r="AN27" s="135">
        <v>1.9025789143074292</v>
      </c>
      <c r="AO27" s="135">
        <v>1.7605548169167353</v>
      </c>
      <c r="AP27" s="132">
        <f t="shared" si="16"/>
        <v>1.7605548169167353</v>
      </c>
      <c r="AQ27" s="132">
        <f t="shared" si="17"/>
        <v>1.9273512764027427</v>
      </c>
      <c r="AR27" s="136">
        <v>1.9030705190825403</v>
      </c>
      <c r="AS27" s="135">
        <v>1.9078173014211881</v>
      </c>
      <c r="AT27" s="135">
        <v>1.9024700699447383</v>
      </c>
      <c r="AU27" s="135">
        <v>1.900584359301664</v>
      </c>
      <c r="AV27" s="132">
        <f t="shared" si="18"/>
        <v>1.900584359301664</v>
      </c>
      <c r="AW27" s="132">
        <f t="shared" si="19"/>
        <v>1.9078173014211881</v>
      </c>
    </row>
    <row r="28" spans="1:49">
      <c r="B28" s="136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2"/>
      <c r="N28" s="132"/>
      <c r="O28" s="136"/>
      <c r="P28" s="135"/>
      <c r="Q28" s="135"/>
      <c r="R28" s="135"/>
      <c r="S28" s="135"/>
      <c r="T28" s="132"/>
      <c r="U28" s="132"/>
      <c r="V28" s="136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2"/>
      <c r="AJ28" s="132"/>
      <c r="AK28" s="136"/>
      <c r="AL28" s="135"/>
      <c r="AM28" s="135"/>
      <c r="AN28" s="135"/>
      <c r="AO28" s="135"/>
      <c r="AP28" s="132"/>
      <c r="AQ28" s="132"/>
      <c r="AR28" s="136"/>
      <c r="AS28" s="135"/>
      <c r="AT28" s="135"/>
      <c r="AU28" s="135"/>
      <c r="AV28" s="132"/>
      <c r="AW28" s="132"/>
    </row>
    <row r="29" spans="1:49">
      <c r="A29" s="124" t="s">
        <v>176</v>
      </c>
      <c r="B29" s="133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3"/>
      <c r="P29" s="132"/>
      <c r="Q29" s="132"/>
      <c r="R29" s="132"/>
      <c r="S29" s="132"/>
      <c r="T29" s="132"/>
      <c r="U29" s="132"/>
      <c r="V29" s="133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3"/>
      <c r="AL29" s="132"/>
      <c r="AM29" s="132"/>
      <c r="AN29" s="132"/>
      <c r="AO29" s="132"/>
      <c r="AP29" s="132"/>
      <c r="AQ29" s="132"/>
      <c r="AR29" s="133"/>
      <c r="AS29" s="132"/>
      <c r="AT29" s="132"/>
      <c r="AU29" s="132"/>
      <c r="AV29" s="132"/>
      <c r="AW29" s="132"/>
    </row>
    <row r="30" spans="1:49">
      <c r="A30" s="124" t="s">
        <v>4</v>
      </c>
      <c r="B30" s="136">
        <v>2.1688679998934837</v>
      </c>
      <c r="C30" s="135">
        <v>2.1650400766916094</v>
      </c>
      <c r="D30" s="135">
        <v>2.1590818310121698</v>
      </c>
      <c r="E30" s="135">
        <v>2.2042180385055787</v>
      </c>
      <c r="F30" s="135">
        <v>2.2585412616834875</v>
      </c>
      <c r="G30" s="135">
        <v>2.2930258567890718</v>
      </c>
      <c r="H30" s="135">
        <v>1.7585812052299417</v>
      </c>
      <c r="I30" s="135">
        <v>2.2715562005698611</v>
      </c>
      <c r="J30" s="135">
        <v>2.3123984768194283</v>
      </c>
      <c r="K30" s="135">
        <v>2.2915945463744571</v>
      </c>
      <c r="L30" s="135">
        <v>2.2863685990466807</v>
      </c>
      <c r="M30" s="132">
        <f t="shared" ref="M30:M38" si="20">MIN(B30:L30)</f>
        <v>1.7585812052299417</v>
      </c>
      <c r="N30" s="132">
        <f t="shared" ref="N30:N38" si="21">MAX(B30:L30)</f>
        <v>2.3123984768194283</v>
      </c>
      <c r="O30" s="136">
        <v>2.1241645141533296</v>
      </c>
      <c r="P30" s="135">
        <v>2.1201368732191836</v>
      </c>
      <c r="Q30" s="135">
        <v>2.2600724309642368</v>
      </c>
      <c r="R30" s="135">
        <v>2.2727545069634916</v>
      </c>
      <c r="S30" s="135">
        <v>2.1451015897531489</v>
      </c>
      <c r="T30" s="132">
        <f t="shared" ref="T30:T38" si="22">MIN(O30:S30)</f>
        <v>2.1201368732191836</v>
      </c>
      <c r="U30" s="132">
        <f t="shared" ref="U30:U38" si="23">MAX(O30:S30)</f>
        <v>2.2727545069634916</v>
      </c>
      <c r="V30" s="136">
        <v>2.1502276782147898</v>
      </c>
      <c r="W30" s="135">
        <v>2.1117154421750595</v>
      </c>
      <c r="X30" s="135">
        <v>2.1766237051633692</v>
      </c>
      <c r="Y30" s="135">
        <v>2.1332849572604053</v>
      </c>
      <c r="Z30" s="135">
        <v>2.1664381008175111</v>
      </c>
      <c r="AA30" s="135">
        <v>2.1756584027907224</v>
      </c>
      <c r="AB30" s="135">
        <v>2.2955223284424675</v>
      </c>
      <c r="AC30" s="135">
        <v>2.2959217639070113</v>
      </c>
      <c r="AD30" s="135">
        <v>2.0902124996671372</v>
      </c>
      <c r="AE30" s="135">
        <v>2.1458338881048116</v>
      </c>
      <c r="AF30" s="135">
        <v>2.2573096690011449</v>
      </c>
      <c r="AG30" s="135">
        <v>2.1482970734694966</v>
      </c>
      <c r="AH30" s="135">
        <v>2.261437168801427</v>
      </c>
      <c r="AI30" s="132">
        <f t="shared" ref="AI30:AI38" si="24">MIN(V30:AH30)</f>
        <v>2.0902124996671372</v>
      </c>
      <c r="AJ30" s="132">
        <f t="shared" ref="AJ30:AJ38" si="25">MAX(V30:AH30)</f>
        <v>2.2959217639070113</v>
      </c>
      <c r="AK30" s="136">
        <v>2.1544883231699199</v>
      </c>
      <c r="AL30" s="135">
        <v>2.1404082230447634</v>
      </c>
      <c r="AM30" s="135">
        <v>2.302678880515538</v>
      </c>
      <c r="AN30" s="135">
        <v>2.2858360184272892</v>
      </c>
      <c r="AO30" s="135">
        <v>2.1410073762415784</v>
      </c>
      <c r="AP30" s="132">
        <f t="shared" ref="AP30:AP38" si="26">MIN(AK30:AO30)</f>
        <v>2.1404082230447634</v>
      </c>
      <c r="AQ30" s="132">
        <f t="shared" ref="AQ30:AQ38" si="27">MAX(AK30:AO30)</f>
        <v>2.302678880515538</v>
      </c>
      <c r="AR30" s="136">
        <v>2.2483889436263413</v>
      </c>
      <c r="AS30" s="135">
        <v>2.2586411205496231</v>
      </c>
      <c r="AT30" s="135">
        <v>2.270923761084334</v>
      </c>
      <c r="AU30" s="135">
        <v>2.2477232178521023</v>
      </c>
      <c r="AV30" s="132">
        <f t="shared" ref="AV30:AV38" si="28">MIN(AR30:AU30)</f>
        <v>2.2477232178521023</v>
      </c>
      <c r="AW30" s="132">
        <f t="shared" ref="AW30:AW38" si="29">MAX(AR30:AU30)</f>
        <v>2.270923761084334</v>
      </c>
    </row>
    <row r="31" spans="1:49">
      <c r="A31" s="124" t="s">
        <v>6</v>
      </c>
      <c r="B31" s="136">
        <v>0</v>
      </c>
      <c r="C31" s="135">
        <v>0</v>
      </c>
      <c r="D31" s="135">
        <v>0</v>
      </c>
      <c r="E31" s="135">
        <v>2.2528498550666593E-4</v>
      </c>
      <c r="F31" s="135">
        <v>5.0063330112592433E-4</v>
      </c>
      <c r="G31" s="135">
        <v>5.0063330112592433E-4</v>
      </c>
      <c r="H31" s="135">
        <v>2.2528498550666593E-4</v>
      </c>
      <c r="I31" s="135">
        <v>7.5094995168888657E-5</v>
      </c>
      <c r="J31" s="135">
        <v>1.727184888884439E-3</v>
      </c>
      <c r="K31" s="135">
        <v>6.7585495651999779E-4</v>
      </c>
      <c r="L31" s="135">
        <v>5.5069663123851669E-4</v>
      </c>
      <c r="M31" s="132">
        <f t="shared" si="20"/>
        <v>0</v>
      </c>
      <c r="N31" s="132">
        <f t="shared" si="21"/>
        <v>1.727184888884439E-3</v>
      </c>
      <c r="O31" s="136">
        <v>0</v>
      </c>
      <c r="P31" s="135">
        <v>0</v>
      </c>
      <c r="Q31" s="135">
        <v>0</v>
      </c>
      <c r="R31" s="135">
        <v>0</v>
      </c>
      <c r="S31" s="135">
        <v>0</v>
      </c>
      <c r="T31" s="132">
        <f t="shared" si="22"/>
        <v>0</v>
      </c>
      <c r="U31" s="132">
        <f t="shared" si="23"/>
        <v>0</v>
      </c>
      <c r="V31" s="136">
        <v>8.2604494685777519E-4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1.5269315684340692E-3</v>
      </c>
      <c r="AC31" s="135">
        <v>0</v>
      </c>
      <c r="AD31" s="135">
        <v>0</v>
      </c>
      <c r="AE31" s="135">
        <v>9.2617160708296001E-4</v>
      </c>
      <c r="AF31" s="135">
        <v>0</v>
      </c>
      <c r="AG31" s="135">
        <v>1.5018999033777731E-4</v>
      </c>
      <c r="AH31" s="135">
        <v>0</v>
      </c>
      <c r="AI31" s="132">
        <f t="shared" si="24"/>
        <v>0</v>
      </c>
      <c r="AJ31" s="132">
        <f t="shared" si="25"/>
        <v>1.5269315684340692E-3</v>
      </c>
      <c r="AK31" s="136">
        <v>0</v>
      </c>
      <c r="AL31" s="135">
        <v>0</v>
      </c>
      <c r="AM31" s="135">
        <v>0</v>
      </c>
      <c r="AN31" s="135">
        <v>6.5082329146370162E-4</v>
      </c>
      <c r="AO31" s="135">
        <v>0</v>
      </c>
      <c r="AP31" s="132">
        <f t="shared" si="26"/>
        <v>0</v>
      </c>
      <c r="AQ31" s="132">
        <f t="shared" si="27"/>
        <v>6.5082329146370162E-4</v>
      </c>
      <c r="AR31" s="136">
        <v>9.0113994202666373E-4</v>
      </c>
      <c r="AS31" s="135">
        <v>0</v>
      </c>
      <c r="AT31" s="135">
        <v>0</v>
      </c>
      <c r="AU31" s="135">
        <v>5.5069663123851669E-4</v>
      </c>
      <c r="AV31" s="132">
        <f t="shared" si="28"/>
        <v>0</v>
      </c>
      <c r="AW31" s="132">
        <f t="shared" si="29"/>
        <v>9.0113994202666373E-4</v>
      </c>
    </row>
    <row r="32" spans="1:49">
      <c r="A32" s="124" t="s">
        <v>5</v>
      </c>
      <c r="B32" s="136">
        <v>0.61588133525301769</v>
      </c>
      <c r="C32" s="135">
        <v>0.61832344068135725</v>
      </c>
      <c r="D32" s="135">
        <v>0.61526345315669095</v>
      </c>
      <c r="E32" s="135">
        <v>0.59993409257639174</v>
      </c>
      <c r="F32" s="135">
        <v>0.55447562406091722</v>
      </c>
      <c r="G32" s="135">
        <v>0.55712369018803221</v>
      </c>
      <c r="H32" s="135">
        <v>0.42895728963566532</v>
      </c>
      <c r="I32" s="135">
        <v>0.55135679062231513</v>
      </c>
      <c r="J32" s="135">
        <v>0.55703542131712847</v>
      </c>
      <c r="K32" s="135">
        <v>0.56445000647305055</v>
      </c>
      <c r="L32" s="135">
        <v>0.54870872449520014</v>
      </c>
      <c r="M32" s="132">
        <f t="shared" si="20"/>
        <v>0.42895728963566532</v>
      </c>
      <c r="N32" s="132">
        <f t="shared" si="21"/>
        <v>0.61832344068135725</v>
      </c>
      <c r="O32" s="136">
        <v>0.52122768268713981</v>
      </c>
      <c r="P32" s="135">
        <v>0.51419559597180098</v>
      </c>
      <c r="Q32" s="135">
        <v>0.56503846561240945</v>
      </c>
      <c r="R32" s="135">
        <v>0.56403808507549935</v>
      </c>
      <c r="S32" s="135">
        <v>0.53635108256866337</v>
      </c>
      <c r="T32" s="132">
        <f t="shared" si="22"/>
        <v>0.51419559597180098</v>
      </c>
      <c r="U32" s="132">
        <f t="shared" si="23"/>
        <v>0.56503846561240945</v>
      </c>
      <c r="V32" s="136">
        <v>0.5291718810684849</v>
      </c>
      <c r="W32" s="135">
        <v>0.5114886839307502</v>
      </c>
      <c r="X32" s="135">
        <v>0.53496820359116992</v>
      </c>
      <c r="Y32" s="135">
        <v>0.53582146934324038</v>
      </c>
      <c r="Z32" s="135">
        <v>0.54088221794172675</v>
      </c>
      <c r="AA32" s="135">
        <v>0.53532127907478522</v>
      </c>
      <c r="AB32" s="135">
        <v>0.55671176879048101</v>
      </c>
      <c r="AC32" s="135">
        <v>0.56918710254488958</v>
      </c>
      <c r="AD32" s="135">
        <v>0.52234575505192171</v>
      </c>
      <c r="AE32" s="135">
        <v>0.52116883677320391</v>
      </c>
      <c r="AF32" s="135">
        <v>0.55456389293182107</v>
      </c>
      <c r="AG32" s="135">
        <v>0.53240840633495867</v>
      </c>
      <c r="AH32" s="135">
        <v>0.56380270141975564</v>
      </c>
      <c r="AI32" s="132">
        <f t="shared" si="24"/>
        <v>0.5114886839307502</v>
      </c>
      <c r="AJ32" s="132">
        <f t="shared" si="25"/>
        <v>0.56918710254488958</v>
      </c>
      <c r="AK32" s="136">
        <v>0.526994582252857</v>
      </c>
      <c r="AL32" s="135">
        <v>0.52987803203571548</v>
      </c>
      <c r="AM32" s="135">
        <v>0.56239039948529435</v>
      </c>
      <c r="AN32" s="135">
        <v>0.54111760159747035</v>
      </c>
      <c r="AO32" s="135">
        <v>0.52708285112376085</v>
      </c>
      <c r="AP32" s="132">
        <f t="shared" si="26"/>
        <v>0.526994582252857</v>
      </c>
      <c r="AQ32" s="132">
        <f t="shared" si="27"/>
        <v>0.56239039948529435</v>
      </c>
      <c r="AR32" s="136">
        <v>0.57730783866804225</v>
      </c>
      <c r="AS32" s="135">
        <v>0.57545419237906181</v>
      </c>
      <c r="AT32" s="135">
        <v>0.55500523728634032</v>
      </c>
      <c r="AU32" s="135">
        <v>0.57218824415561986</v>
      </c>
      <c r="AV32" s="132">
        <f t="shared" si="28"/>
        <v>0.55500523728634032</v>
      </c>
      <c r="AW32" s="132">
        <f t="shared" si="29"/>
        <v>0.57730783866804225</v>
      </c>
    </row>
    <row r="33" spans="1:49">
      <c r="A33" s="124" t="s">
        <v>172</v>
      </c>
      <c r="B33" s="136">
        <v>1.8094156422590415E-4</v>
      </c>
      <c r="C33" s="135">
        <v>5.5674327454124352E-5</v>
      </c>
      <c r="D33" s="135">
        <v>8.3511491181186524E-4</v>
      </c>
      <c r="E33" s="135">
        <v>3.4796454658827722E-4</v>
      </c>
      <c r="F33" s="135">
        <v>0</v>
      </c>
      <c r="G33" s="135">
        <v>3.6188312845180829E-4</v>
      </c>
      <c r="H33" s="135">
        <v>5.5674327454124352E-5</v>
      </c>
      <c r="I33" s="135">
        <v>0</v>
      </c>
      <c r="J33" s="135">
        <v>1.3918581863531088E-4</v>
      </c>
      <c r="K33" s="135">
        <v>4.0363887404240155E-4</v>
      </c>
      <c r="L33" s="135">
        <v>0</v>
      </c>
      <c r="M33" s="132">
        <f t="shared" si="20"/>
        <v>0</v>
      </c>
      <c r="N33" s="132">
        <f t="shared" si="21"/>
        <v>8.3511491181186524E-4</v>
      </c>
      <c r="O33" s="136">
        <v>0</v>
      </c>
      <c r="P33" s="135">
        <v>0</v>
      </c>
      <c r="Q33" s="135">
        <v>0</v>
      </c>
      <c r="R33" s="135">
        <v>4.1755745590593262E-5</v>
      </c>
      <c r="S33" s="135">
        <v>0</v>
      </c>
      <c r="T33" s="132">
        <f t="shared" si="22"/>
        <v>0</v>
      </c>
      <c r="U33" s="132">
        <f t="shared" si="23"/>
        <v>4.1755745590593262E-5</v>
      </c>
      <c r="V33" s="136">
        <v>2.0877872795296631E-4</v>
      </c>
      <c r="W33" s="135">
        <v>2.5053447354355957E-4</v>
      </c>
      <c r="X33" s="135">
        <v>1.5310440049884195E-4</v>
      </c>
      <c r="Y33" s="135">
        <v>0</v>
      </c>
      <c r="Z33" s="135">
        <v>1.5310440049884195E-4</v>
      </c>
      <c r="AA33" s="135">
        <v>1.8094156422590415E-4</v>
      </c>
      <c r="AB33" s="135">
        <v>2.7837163727062176E-5</v>
      </c>
      <c r="AC33" s="135">
        <v>1.3918581863531088E-5</v>
      </c>
      <c r="AD33" s="135">
        <v>5.2890611081418128E-4</v>
      </c>
      <c r="AE33" s="135">
        <v>4.1755745590593262E-5</v>
      </c>
      <c r="AF33" s="135">
        <v>0</v>
      </c>
      <c r="AG33" s="135">
        <v>0</v>
      </c>
      <c r="AH33" s="135">
        <v>3.2012738286121503E-4</v>
      </c>
      <c r="AI33" s="132">
        <f t="shared" si="24"/>
        <v>0</v>
      </c>
      <c r="AJ33" s="132">
        <f t="shared" si="25"/>
        <v>5.2890611081418128E-4</v>
      </c>
      <c r="AK33" s="136">
        <v>1.5310440049884195E-4</v>
      </c>
      <c r="AL33" s="135">
        <v>1.2526723677177979E-4</v>
      </c>
      <c r="AM33" s="135">
        <v>0</v>
      </c>
      <c r="AN33" s="135">
        <v>2.7837163727062177E-4</v>
      </c>
      <c r="AO33" s="135">
        <v>2.7837163727062177E-4</v>
      </c>
      <c r="AP33" s="132">
        <f t="shared" si="26"/>
        <v>0</v>
      </c>
      <c r="AQ33" s="132">
        <f t="shared" si="27"/>
        <v>2.7837163727062177E-4</v>
      </c>
      <c r="AR33" s="136">
        <v>1.3918581863531088E-4</v>
      </c>
      <c r="AS33" s="135">
        <v>1.5310440049884195E-4</v>
      </c>
      <c r="AT33" s="135">
        <v>0</v>
      </c>
      <c r="AU33" s="135">
        <v>0</v>
      </c>
      <c r="AV33" s="132">
        <f t="shared" si="28"/>
        <v>0</v>
      </c>
      <c r="AW33" s="132">
        <f t="shared" si="29"/>
        <v>1.5310440049884195E-4</v>
      </c>
    </row>
    <row r="34" spans="1:49">
      <c r="A34" s="124" t="s">
        <v>9</v>
      </c>
      <c r="B34" s="136">
        <v>0</v>
      </c>
      <c r="C34" s="135">
        <v>0</v>
      </c>
      <c r="D34" s="135">
        <v>0</v>
      </c>
      <c r="E34" s="135">
        <v>0</v>
      </c>
      <c r="F34" s="135">
        <v>3.6652034046920243E-4</v>
      </c>
      <c r="G34" s="135">
        <v>0</v>
      </c>
      <c r="H34" s="135">
        <v>0</v>
      </c>
      <c r="I34" s="135">
        <v>7.0484680859462016E-5</v>
      </c>
      <c r="J34" s="135">
        <v>0</v>
      </c>
      <c r="K34" s="135">
        <v>0</v>
      </c>
      <c r="L34" s="135">
        <v>4.2290808515677204E-4</v>
      </c>
      <c r="M34" s="132">
        <f t="shared" si="20"/>
        <v>0</v>
      </c>
      <c r="N34" s="132">
        <f t="shared" si="21"/>
        <v>4.2290808515677204E-4</v>
      </c>
      <c r="O34" s="136">
        <v>0</v>
      </c>
      <c r="P34" s="135">
        <v>8.4581617031354405E-5</v>
      </c>
      <c r="Q34" s="135">
        <v>0</v>
      </c>
      <c r="R34" s="135">
        <v>3.2422953195352522E-4</v>
      </c>
      <c r="S34" s="135">
        <v>2.8193872343784806E-4</v>
      </c>
      <c r="T34" s="132">
        <f t="shared" si="22"/>
        <v>0</v>
      </c>
      <c r="U34" s="132">
        <f t="shared" si="23"/>
        <v>3.2422953195352522E-4</v>
      </c>
      <c r="V34" s="136">
        <v>4.0881114898487969E-4</v>
      </c>
      <c r="W34" s="135">
        <v>2.2555097875027842E-4</v>
      </c>
      <c r="X34" s="135">
        <v>1.6916323406270881E-4</v>
      </c>
      <c r="Y34" s="135">
        <v>1.4096936171892403E-4</v>
      </c>
      <c r="Z34" s="135">
        <v>1.9735710640649362E-4</v>
      </c>
      <c r="AA34" s="135">
        <v>0</v>
      </c>
      <c r="AB34" s="135">
        <v>8.4581617031354405E-5</v>
      </c>
      <c r="AC34" s="135">
        <v>0</v>
      </c>
      <c r="AD34" s="135">
        <v>4.7929582984434171E-4</v>
      </c>
      <c r="AE34" s="135">
        <v>0</v>
      </c>
      <c r="AF34" s="135">
        <v>2.3964791492217085E-4</v>
      </c>
      <c r="AG34" s="135">
        <v>2.8193872343784803E-5</v>
      </c>
      <c r="AH34" s="135">
        <v>0</v>
      </c>
      <c r="AI34" s="132">
        <f t="shared" si="24"/>
        <v>0</v>
      </c>
      <c r="AJ34" s="132">
        <f t="shared" si="25"/>
        <v>4.7929582984434171E-4</v>
      </c>
      <c r="AK34" s="136">
        <v>0</v>
      </c>
      <c r="AL34" s="135">
        <v>2.537448510940632E-4</v>
      </c>
      <c r="AM34" s="135">
        <v>0</v>
      </c>
      <c r="AN34" s="135">
        <v>7.0484680859462016E-5</v>
      </c>
      <c r="AO34" s="135">
        <v>4.7929582984434171E-4</v>
      </c>
      <c r="AP34" s="132">
        <f t="shared" si="26"/>
        <v>0</v>
      </c>
      <c r="AQ34" s="132">
        <f t="shared" si="27"/>
        <v>4.7929582984434171E-4</v>
      </c>
      <c r="AR34" s="136">
        <v>3.5242340429731008E-4</v>
      </c>
      <c r="AS34" s="135">
        <v>0</v>
      </c>
      <c r="AT34" s="135">
        <v>0</v>
      </c>
      <c r="AU34" s="135">
        <v>0</v>
      </c>
      <c r="AV34" s="132">
        <f t="shared" si="28"/>
        <v>0</v>
      </c>
      <c r="AW34" s="132">
        <f t="shared" si="29"/>
        <v>3.5242340429731008E-4</v>
      </c>
    </row>
    <row r="35" spans="1:49">
      <c r="A35" s="124" t="s">
        <v>8</v>
      </c>
      <c r="B35" s="136">
        <v>0</v>
      </c>
      <c r="C35" s="135">
        <v>2.7288514016373105E-4</v>
      </c>
      <c r="D35" s="135">
        <v>0</v>
      </c>
      <c r="E35" s="135">
        <v>1.9846192011907716E-4</v>
      </c>
      <c r="F35" s="135">
        <v>1.1907715207144628E-3</v>
      </c>
      <c r="G35" s="135">
        <v>0</v>
      </c>
      <c r="H35" s="135">
        <v>6.2019350037211614E-4</v>
      </c>
      <c r="I35" s="135">
        <v>4.4653932026792354E-4</v>
      </c>
      <c r="J35" s="135">
        <v>1.9846192011907716E-4</v>
      </c>
      <c r="K35" s="135">
        <v>5.4577028032746209E-4</v>
      </c>
      <c r="L35" s="135">
        <v>7.4423220044653928E-5</v>
      </c>
      <c r="M35" s="132">
        <f t="shared" si="20"/>
        <v>0</v>
      </c>
      <c r="N35" s="132">
        <f t="shared" si="21"/>
        <v>1.1907715207144628E-3</v>
      </c>
      <c r="O35" s="136">
        <v>0</v>
      </c>
      <c r="P35" s="135">
        <v>0</v>
      </c>
      <c r="Q35" s="135">
        <v>6.2019350037211614E-4</v>
      </c>
      <c r="R35" s="135">
        <v>0</v>
      </c>
      <c r="S35" s="135">
        <v>0</v>
      </c>
      <c r="T35" s="132">
        <f t="shared" si="22"/>
        <v>0</v>
      </c>
      <c r="U35" s="132">
        <f t="shared" si="23"/>
        <v>6.2019350037211614E-4</v>
      </c>
      <c r="V35" s="136">
        <v>0</v>
      </c>
      <c r="W35" s="135">
        <v>2.7288514016373105E-4</v>
      </c>
      <c r="X35" s="135">
        <v>2.9769288017861571E-4</v>
      </c>
      <c r="Y35" s="135">
        <v>2.4807740014884645E-5</v>
      </c>
      <c r="Z35" s="135">
        <v>0</v>
      </c>
      <c r="AA35" s="135">
        <v>0</v>
      </c>
      <c r="AB35" s="135">
        <v>0</v>
      </c>
      <c r="AC35" s="135">
        <v>4.4653932026792354E-4</v>
      </c>
      <c r="AD35" s="135">
        <v>7.9384768047630863E-4</v>
      </c>
      <c r="AE35" s="135">
        <v>0</v>
      </c>
      <c r="AF35" s="135">
        <v>2.2326966013396177E-4</v>
      </c>
      <c r="AG35" s="135">
        <v>0</v>
      </c>
      <c r="AH35" s="135">
        <v>0</v>
      </c>
      <c r="AI35" s="132">
        <f t="shared" si="24"/>
        <v>0</v>
      </c>
      <c r="AJ35" s="132">
        <f t="shared" si="25"/>
        <v>7.9384768047630863E-4</v>
      </c>
      <c r="AK35" s="136">
        <v>0</v>
      </c>
      <c r="AL35" s="135">
        <v>0</v>
      </c>
      <c r="AM35" s="135">
        <v>0</v>
      </c>
      <c r="AN35" s="135">
        <v>9.9230960059538579E-5</v>
      </c>
      <c r="AO35" s="135">
        <v>0</v>
      </c>
      <c r="AP35" s="132">
        <f t="shared" si="26"/>
        <v>0</v>
      </c>
      <c r="AQ35" s="132">
        <f t="shared" si="27"/>
        <v>9.9230960059538579E-5</v>
      </c>
      <c r="AR35" s="136">
        <v>7.6903994046142391E-4</v>
      </c>
      <c r="AS35" s="135">
        <v>8.4346316050607796E-4</v>
      </c>
      <c r="AT35" s="135">
        <v>4.9615480029769287E-4</v>
      </c>
      <c r="AU35" s="135">
        <v>0</v>
      </c>
      <c r="AV35" s="132">
        <f t="shared" si="28"/>
        <v>0</v>
      </c>
      <c r="AW35" s="132">
        <f t="shared" si="29"/>
        <v>8.4346316050607796E-4</v>
      </c>
    </row>
    <row r="36" spans="1:49">
      <c r="A36" s="124" t="s">
        <v>10</v>
      </c>
      <c r="B36" s="136">
        <v>4.5720888597238919E-2</v>
      </c>
      <c r="C36" s="135">
        <v>4.4490490269154095E-2</v>
      </c>
      <c r="D36" s="135">
        <v>4.4436994689672146E-2</v>
      </c>
      <c r="E36" s="135">
        <v>3.5966861271696911E-2</v>
      </c>
      <c r="F36" s="135">
        <v>1.0003673363124427E-2</v>
      </c>
      <c r="G36" s="135">
        <v>8.5592927171118096E-4</v>
      </c>
      <c r="H36" s="135">
        <v>1.9080090015228409E-3</v>
      </c>
      <c r="I36" s="135">
        <v>1.5335399451491991E-3</v>
      </c>
      <c r="J36" s="135">
        <v>5.5278765464680433E-4</v>
      </c>
      <c r="K36" s="135">
        <v>1.9258408613501571E-3</v>
      </c>
      <c r="L36" s="135">
        <v>2.8174338527159706E-3</v>
      </c>
      <c r="M36" s="132">
        <f t="shared" si="20"/>
        <v>5.5278765464680433E-4</v>
      </c>
      <c r="N36" s="132">
        <f t="shared" si="21"/>
        <v>4.5720888597238919E-2</v>
      </c>
      <c r="O36" s="136">
        <v>2.1398231792779524E-4</v>
      </c>
      <c r="P36" s="135">
        <v>1.0699115896389762E-4</v>
      </c>
      <c r="Q36" s="135">
        <v>5.938009322496318E-3</v>
      </c>
      <c r="R36" s="135">
        <v>6.9009297531713969E-3</v>
      </c>
      <c r="S36" s="135">
        <v>3.5663719654632538E-5</v>
      </c>
      <c r="T36" s="132">
        <f t="shared" si="22"/>
        <v>3.5663719654632538E-5</v>
      </c>
      <c r="U36" s="132">
        <f t="shared" si="23"/>
        <v>6.9009297531713969E-3</v>
      </c>
      <c r="V36" s="136">
        <v>6.4194695378338561E-4</v>
      </c>
      <c r="W36" s="135">
        <v>3.2097347689169281E-4</v>
      </c>
      <c r="X36" s="135">
        <v>4.4579649568290676E-4</v>
      </c>
      <c r="Y36" s="135">
        <v>6.2411509395606944E-4</v>
      </c>
      <c r="Z36" s="135">
        <v>5.5278765464680433E-4</v>
      </c>
      <c r="AA36" s="135">
        <v>6.7761067343801817E-4</v>
      </c>
      <c r="AB36" s="135">
        <v>5.9201774626690016E-3</v>
      </c>
      <c r="AC36" s="135">
        <v>4.440133097001751E-3</v>
      </c>
      <c r="AD36" s="135">
        <v>5.7061951447412061E-4</v>
      </c>
      <c r="AE36" s="135">
        <v>0</v>
      </c>
      <c r="AF36" s="135">
        <v>9.2725671102044597E-4</v>
      </c>
      <c r="AG36" s="135">
        <v>4.4579649568290676E-4</v>
      </c>
      <c r="AH36" s="135">
        <v>6.6156199959343355E-3</v>
      </c>
      <c r="AI36" s="132">
        <f t="shared" si="24"/>
        <v>0</v>
      </c>
      <c r="AJ36" s="132">
        <f t="shared" si="25"/>
        <v>6.6156199959343355E-3</v>
      </c>
      <c r="AK36" s="136">
        <v>2.1398231792779524E-4</v>
      </c>
      <c r="AL36" s="135">
        <v>8.5592927171118096E-4</v>
      </c>
      <c r="AM36" s="135">
        <v>1.5513718049765153E-3</v>
      </c>
      <c r="AN36" s="135">
        <v>2.8174338527159706E-3</v>
      </c>
      <c r="AO36" s="135">
        <v>1.7831859827316271E-4</v>
      </c>
      <c r="AP36" s="132">
        <f t="shared" si="26"/>
        <v>1.7831859827316271E-4</v>
      </c>
      <c r="AQ36" s="132">
        <f t="shared" si="27"/>
        <v>2.8174338527159706E-3</v>
      </c>
      <c r="AR36" s="136">
        <v>1.2446638159466755E-2</v>
      </c>
      <c r="AS36" s="135">
        <v>1.3837523225997425E-2</v>
      </c>
      <c r="AT36" s="135">
        <v>6.4551332574884898E-3</v>
      </c>
      <c r="AU36" s="135">
        <v>1.3534381608933048E-2</v>
      </c>
      <c r="AV36" s="132">
        <f t="shared" si="28"/>
        <v>6.4551332574884898E-3</v>
      </c>
      <c r="AW36" s="132">
        <f t="shared" si="29"/>
        <v>1.3837523225997425E-2</v>
      </c>
    </row>
    <row r="37" spans="1:49">
      <c r="A37" s="124" t="s">
        <v>11</v>
      </c>
      <c r="B37" s="136">
        <v>0.1718807983349199</v>
      </c>
      <c r="C37" s="135">
        <v>0.17079978702463738</v>
      </c>
      <c r="D37" s="135">
        <v>0.1719292018264251</v>
      </c>
      <c r="E37" s="135">
        <v>0.17646299553074427</v>
      </c>
      <c r="F37" s="135">
        <v>0.19112925345681603</v>
      </c>
      <c r="G37" s="135">
        <v>0.19880927410897239</v>
      </c>
      <c r="H37" s="135">
        <v>0.13819196824730956</v>
      </c>
      <c r="I37" s="135">
        <v>0.19671178947708096</v>
      </c>
      <c r="J37" s="135">
        <v>0.19650204101389182</v>
      </c>
      <c r="K37" s="135">
        <v>0.19204891979541458</v>
      </c>
      <c r="L37" s="135">
        <v>0.20376256473966989</v>
      </c>
      <c r="M37" s="132">
        <f t="shared" si="20"/>
        <v>0.13819196824730956</v>
      </c>
      <c r="N37" s="132">
        <f t="shared" si="21"/>
        <v>0.20376256473966989</v>
      </c>
      <c r="O37" s="136">
        <v>2.3669307346036561E-2</v>
      </c>
      <c r="P37" s="135">
        <v>2.2088126623533776E-2</v>
      </c>
      <c r="Q37" s="135">
        <v>0.19198438180674099</v>
      </c>
      <c r="R37" s="135">
        <v>0.1858210038884138</v>
      </c>
      <c r="S37" s="135">
        <v>1.6182900659900933E-2</v>
      </c>
      <c r="T37" s="132">
        <f t="shared" si="22"/>
        <v>1.6182900659900933E-2</v>
      </c>
      <c r="U37" s="132">
        <f t="shared" si="23"/>
        <v>0.19198438180674099</v>
      </c>
      <c r="V37" s="136">
        <v>1.7118701495667885E-2</v>
      </c>
      <c r="W37" s="135">
        <v>1.8167443811613608E-2</v>
      </c>
      <c r="X37" s="135">
        <v>2.3895190306394105E-2</v>
      </c>
      <c r="Y37" s="135">
        <v>1.8441730263476338E-2</v>
      </c>
      <c r="Z37" s="135">
        <v>2.1265267267945597E-2</v>
      </c>
      <c r="AA37" s="135">
        <v>1.8683747721002272E-2</v>
      </c>
      <c r="AB37" s="135">
        <v>0.19414640442730602</v>
      </c>
      <c r="AC37" s="135">
        <v>0.19342035205472821</v>
      </c>
      <c r="AD37" s="135">
        <v>2.0781232352893721E-2</v>
      </c>
      <c r="AE37" s="135">
        <v>2.131367075945078E-2</v>
      </c>
      <c r="AF37" s="135">
        <v>0.19214572677842495</v>
      </c>
      <c r="AG37" s="135">
        <v>1.847399925781313E-2</v>
      </c>
      <c r="AH37" s="135">
        <v>0.19461430484518949</v>
      </c>
      <c r="AI37" s="132">
        <f t="shared" si="24"/>
        <v>1.7118701495667885E-2</v>
      </c>
      <c r="AJ37" s="132">
        <f t="shared" si="25"/>
        <v>0.19461430484518949</v>
      </c>
      <c r="AK37" s="136">
        <v>2.6121750915632715E-2</v>
      </c>
      <c r="AL37" s="135">
        <v>2.5540909017570466E-2</v>
      </c>
      <c r="AM37" s="135">
        <v>0.19859952564578323</v>
      </c>
      <c r="AN37" s="135">
        <v>0.19638909953371306</v>
      </c>
      <c r="AO37" s="135">
        <v>2.0910308330240889E-2</v>
      </c>
      <c r="AP37" s="132">
        <f t="shared" si="26"/>
        <v>2.0910308330240889E-2</v>
      </c>
      <c r="AQ37" s="132">
        <f t="shared" si="27"/>
        <v>0.19859952564578323</v>
      </c>
      <c r="AR37" s="136">
        <v>0.1878539505316317</v>
      </c>
      <c r="AS37" s="135">
        <v>0.18824117846367319</v>
      </c>
      <c r="AT37" s="135">
        <v>0.19411413543296924</v>
      </c>
      <c r="AU37" s="135">
        <v>0.1892415172881137</v>
      </c>
      <c r="AV37" s="132">
        <f t="shared" si="28"/>
        <v>0.1878539505316317</v>
      </c>
      <c r="AW37" s="132">
        <f t="shared" si="29"/>
        <v>0.19411413543296924</v>
      </c>
    </row>
    <row r="38" spans="1:49">
      <c r="A38" s="124" t="s">
        <v>12</v>
      </c>
      <c r="B38" s="136">
        <v>2.164699690363054E-3</v>
      </c>
      <c r="C38" s="135">
        <v>1.3688542159648724E-3</v>
      </c>
      <c r="D38" s="135">
        <v>3.1939931705847022E-3</v>
      </c>
      <c r="E38" s="135">
        <v>1.8251389546198296E-3</v>
      </c>
      <c r="F38" s="135">
        <v>2.3875364231945449E-3</v>
      </c>
      <c r="G38" s="135">
        <v>8.9134693132596351E-4</v>
      </c>
      <c r="H38" s="135">
        <v>6.6851019849447258E-4</v>
      </c>
      <c r="I38" s="135">
        <v>8.2767929337410886E-4</v>
      </c>
      <c r="J38" s="135">
        <v>7.8523420140620584E-4</v>
      </c>
      <c r="K38" s="135">
        <v>8.0645674739015735E-4</v>
      </c>
      <c r="L38" s="135">
        <v>7.9584547439818165E-4</v>
      </c>
      <c r="M38" s="132">
        <f t="shared" si="20"/>
        <v>6.6851019849447258E-4</v>
      </c>
      <c r="N38" s="132">
        <f t="shared" si="21"/>
        <v>3.1939931705847022E-3</v>
      </c>
      <c r="O38" s="136">
        <v>0.14431331269087028</v>
      </c>
      <c r="P38" s="135">
        <v>0.1430293486588412</v>
      </c>
      <c r="Q38" s="135">
        <v>1.9630855035155147E-3</v>
      </c>
      <c r="R38" s="135">
        <v>1.7190262247000724E-3</v>
      </c>
      <c r="S38" s="135">
        <v>0.15456380240111886</v>
      </c>
      <c r="T38" s="132">
        <f t="shared" si="22"/>
        <v>1.7190262247000724E-3</v>
      </c>
      <c r="U38" s="132">
        <f t="shared" si="23"/>
        <v>0.15456380240111886</v>
      </c>
      <c r="V38" s="136">
        <v>0.15426668675734354</v>
      </c>
      <c r="W38" s="135">
        <v>0.14741180440452717</v>
      </c>
      <c r="X38" s="135">
        <v>0.14799542441908584</v>
      </c>
      <c r="Y38" s="135">
        <v>0.15259010562461137</v>
      </c>
      <c r="Z38" s="135">
        <v>0.15034051575031249</v>
      </c>
      <c r="AA38" s="135">
        <v>0.14985239719268162</v>
      </c>
      <c r="AB38" s="135">
        <v>2.3344800582346661E-3</v>
      </c>
      <c r="AC38" s="135">
        <v>1.782693862651927E-3</v>
      </c>
      <c r="AD38" s="135">
        <v>0.15113636122471069</v>
      </c>
      <c r="AE38" s="135">
        <v>0.14901410662631551</v>
      </c>
      <c r="AF38" s="135">
        <v>1.6765811327321693E-3</v>
      </c>
      <c r="AG38" s="135">
        <v>0.15014951283645694</v>
      </c>
      <c r="AH38" s="135">
        <v>1.0929611181735026E-3</v>
      </c>
      <c r="AI38" s="132">
        <f t="shared" si="24"/>
        <v>1.0929611181735026E-3</v>
      </c>
      <c r="AJ38" s="132">
        <f t="shared" si="25"/>
        <v>0.15426668675734354</v>
      </c>
      <c r="AK38" s="136">
        <v>0.14513038071125239</v>
      </c>
      <c r="AL38" s="135">
        <v>0.14717835639870372</v>
      </c>
      <c r="AM38" s="135">
        <v>1.1672400291173331E-3</v>
      </c>
      <c r="AN38" s="135">
        <v>1.2733527590370905E-3</v>
      </c>
      <c r="AO38" s="135">
        <v>0.14795297932711796</v>
      </c>
      <c r="AP38" s="132">
        <f t="shared" si="26"/>
        <v>1.1672400291173331E-3</v>
      </c>
      <c r="AQ38" s="132">
        <f t="shared" si="27"/>
        <v>0.14795297932711796</v>
      </c>
      <c r="AR38" s="136">
        <v>2.0691982334352724E-3</v>
      </c>
      <c r="AS38" s="135">
        <v>1.7720825896599512E-3</v>
      </c>
      <c r="AT38" s="135">
        <v>9.125694773099148E-4</v>
      </c>
      <c r="AU38" s="135">
        <v>1.4855782188766058E-3</v>
      </c>
      <c r="AV38" s="132">
        <f t="shared" si="28"/>
        <v>9.125694773099148E-4</v>
      </c>
      <c r="AW38" s="132">
        <f t="shared" si="29"/>
        <v>2.0691982334352724E-3</v>
      </c>
    </row>
    <row r="39" spans="1:49">
      <c r="B39" s="136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2"/>
      <c r="N39" s="132"/>
      <c r="O39" s="136"/>
      <c r="P39" s="135"/>
      <c r="Q39" s="135"/>
      <c r="R39" s="135"/>
      <c r="S39" s="135"/>
      <c r="T39" s="132"/>
      <c r="U39" s="132"/>
      <c r="V39" s="136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2"/>
      <c r="AJ39" s="132"/>
      <c r="AK39" s="136"/>
      <c r="AL39" s="135"/>
      <c r="AM39" s="135"/>
      <c r="AN39" s="135"/>
      <c r="AO39" s="135"/>
      <c r="AP39" s="132"/>
      <c r="AQ39" s="132"/>
      <c r="AR39" s="136"/>
      <c r="AS39" s="135"/>
      <c r="AT39" s="135"/>
      <c r="AU39" s="135"/>
      <c r="AV39" s="132"/>
      <c r="AW39" s="132"/>
    </row>
    <row r="40" spans="1:49">
      <c r="A40" s="124" t="s">
        <v>177</v>
      </c>
      <c r="B40" s="136">
        <v>2.6468829697712097</v>
      </c>
      <c r="C40" s="135">
        <v>2.6540799611363228</v>
      </c>
      <c r="D40" s="135">
        <v>2.6521891785162044</v>
      </c>
      <c r="E40" s="135">
        <v>2.6381503296704021</v>
      </c>
      <c r="F40" s="135">
        <v>2.6346768995900942</v>
      </c>
      <c r="G40" s="135">
        <v>2.6057978785161677</v>
      </c>
      <c r="H40" s="135">
        <v>3.4585809897531572</v>
      </c>
      <c r="I40" s="135">
        <v>2.6308639851316848</v>
      </c>
      <c r="J40" s="135">
        <v>2.5989082573870252</v>
      </c>
      <c r="K40" s="135">
        <v>2.6164021512967799</v>
      </c>
      <c r="L40" s="135">
        <v>2.6018669283158218</v>
      </c>
      <c r="M40" s="132">
        <f>MIN(B40:L40)</f>
        <v>2.5989082573870252</v>
      </c>
      <c r="N40" s="132">
        <f>MAX(B40:L40)</f>
        <v>3.4585809897531572</v>
      </c>
      <c r="O40" s="136">
        <v>2.8641041010142643</v>
      </c>
      <c r="P40" s="135">
        <v>2.8846841334091851</v>
      </c>
      <c r="Q40" s="135">
        <v>2.6299433117992348</v>
      </c>
      <c r="R40" s="135">
        <v>2.6388710943220115</v>
      </c>
      <c r="S40" s="135">
        <v>2.8217831858518307</v>
      </c>
      <c r="T40" s="132">
        <f>MIN(O40:S40)</f>
        <v>2.6299433117992348</v>
      </c>
      <c r="U40" s="132">
        <f>MAX(O40:S40)</f>
        <v>2.8846841334091851</v>
      </c>
      <c r="V40" s="136">
        <v>2.8211316294286304</v>
      </c>
      <c r="W40" s="135">
        <v>2.891713511040324</v>
      </c>
      <c r="X40" s="135">
        <v>2.7936015000975689</v>
      </c>
      <c r="Y40" s="135">
        <v>2.8301186917489041</v>
      </c>
      <c r="Z40" s="135">
        <v>2.7965425614283101</v>
      </c>
      <c r="AA40" s="135">
        <v>2.8048273831948372</v>
      </c>
      <c r="AB40" s="135">
        <v>2.605985190435359</v>
      </c>
      <c r="AC40" s="135">
        <v>2.6004750307545392</v>
      </c>
      <c r="AD40" s="135">
        <v>2.8743154804516289</v>
      </c>
      <c r="AE40" s="135">
        <v>2.8384524884100566</v>
      </c>
      <c r="AF40" s="135">
        <v>2.649148537490011</v>
      </c>
      <c r="AG40" s="135">
        <v>2.8298412219805513</v>
      </c>
      <c r="AH40" s="135">
        <v>2.624758262539209</v>
      </c>
      <c r="AI40" s="132">
        <f>MIN(V40:AH40)</f>
        <v>2.6004750307545392</v>
      </c>
      <c r="AJ40" s="132">
        <f>MAX(V40:AH40)</f>
        <v>2.891713511040324</v>
      </c>
      <c r="AK40" s="136">
        <v>2.822554096897274</v>
      </c>
      <c r="AL40" s="135">
        <v>2.8246519269969568</v>
      </c>
      <c r="AM40" s="135">
        <v>2.5942338904261018</v>
      </c>
      <c r="AN40" s="135">
        <v>2.6280118855517141</v>
      </c>
      <c r="AO40" s="135">
        <v>2.8400138138024662</v>
      </c>
      <c r="AP40" s="132">
        <f>MIN(AK40:AO40)</f>
        <v>2.5942338904261018</v>
      </c>
      <c r="AQ40" s="132">
        <f>MAX(AK40:AO40)</f>
        <v>2.8400138138024662</v>
      </c>
      <c r="AR40" s="136">
        <v>2.6273330125519849</v>
      </c>
      <c r="AS40" s="135">
        <v>2.6207960250047821</v>
      </c>
      <c r="AT40" s="135">
        <v>2.6281622397062132</v>
      </c>
      <c r="AU40" s="135">
        <v>2.6307698343035724</v>
      </c>
      <c r="AV40" s="132">
        <f>MIN(AR40:AU40)</f>
        <v>2.6207960250047821</v>
      </c>
      <c r="AW40" s="132">
        <f>MAX(AR40:AU40)</f>
        <v>2.6307698343035724</v>
      </c>
    </row>
    <row r="41" spans="1:49">
      <c r="B41" s="136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2"/>
      <c r="N41" s="132"/>
      <c r="O41" s="136"/>
      <c r="P41" s="135"/>
      <c r="Q41" s="135"/>
      <c r="R41" s="135"/>
      <c r="S41" s="135"/>
      <c r="T41" s="132"/>
      <c r="U41" s="132"/>
      <c r="V41" s="136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2"/>
      <c r="AJ41" s="132"/>
      <c r="AK41" s="136"/>
      <c r="AL41" s="135"/>
      <c r="AM41" s="135"/>
      <c r="AN41" s="135"/>
      <c r="AO41" s="135"/>
      <c r="AP41" s="132"/>
      <c r="AQ41" s="132"/>
      <c r="AR41" s="136"/>
      <c r="AS41" s="135"/>
      <c r="AT41" s="135"/>
      <c r="AU41" s="135"/>
      <c r="AV41" s="132"/>
      <c r="AW41" s="132"/>
    </row>
    <row r="42" spans="1:49">
      <c r="A42" s="124" t="s">
        <v>178</v>
      </c>
      <c r="B42" s="136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2"/>
      <c r="N42" s="132"/>
      <c r="O42" s="136"/>
      <c r="P42" s="135"/>
      <c r="Q42" s="135"/>
      <c r="R42" s="135"/>
      <c r="S42" s="135"/>
      <c r="T42" s="132"/>
      <c r="U42" s="132"/>
      <c r="V42" s="136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2"/>
      <c r="AJ42" s="132"/>
      <c r="AK42" s="136"/>
      <c r="AL42" s="135"/>
      <c r="AM42" s="135"/>
      <c r="AN42" s="135"/>
      <c r="AO42" s="135"/>
      <c r="AP42" s="132"/>
      <c r="AQ42" s="132"/>
      <c r="AR42" s="136"/>
      <c r="AS42" s="135"/>
      <c r="AT42" s="135"/>
      <c r="AU42" s="135"/>
      <c r="AV42" s="132"/>
      <c r="AW42" s="132"/>
    </row>
    <row r="43" spans="1:49">
      <c r="A43" s="124" t="s">
        <v>179</v>
      </c>
      <c r="B43" s="136">
        <v>2.8703698862999039</v>
      </c>
      <c r="C43" s="135">
        <v>2.8730947413021242</v>
      </c>
      <c r="D43" s="135">
        <v>2.8631467338707144</v>
      </c>
      <c r="E43" s="135">
        <v>2.9075292724744699</v>
      </c>
      <c r="F43" s="135">
        <v>2.975263244464275</v>
      </c>
      <c r="G43" s="135">
        <v>2.9875809565018407</v>
      </c>
      <c r="H43" s="135">
        <v>3.0410977626727358</v>
      </c>
      <c r="I43" s="135">
        <v>2.9880776991409066</v>
      </c>
      <c r="J43" s="135">
        <v>3.0048557478875959</v>
      </c>
      <c r="K43" s="135">
        <v>2.9978664505170491</v>
      </c>
      <c r="L43" s="135">
        <v>2.9744134218996678</v>
      </c>
      <c r="M43" s="132">
        <f t="shared" ref="M43:M52" si="30">MIN(B43:L43)</f>
        <v>2.8631467338707144</v>
      </c>
      <c r="N43" s="132">
        <f t="shared" ref="N43:N52" si="31">MAX(B43:L43)</f>
        <v>3.0410977626727358</v>
      </c>
      <c r="O43" s="136">
        <v>3.0419141481077618</v>
      </c>
      <c r="P43" s="135">
        <v>3.0579625994155699</v>
      </c>
      <c r="Q43" s="135">
        <v>2.9719311869981162</v>
      </c>
      <c r="R43" s="135">
        <v>2.9987530864580165</v>
      </c>
      <c r="S43" s="135">
        <v>3.0265057989547337</v>
      </c>
      <c r="T43" s="132">
        <f t="shared" ref="T43:T52" si="32">MIN(O43:S43)</f>
        <v>2.9719311869981162</v>
      </c>
      <c r="U43" s="132">
        <f t="shared" ref="U43:U52" si="33">MAX(O43:S43)</f>
        <v>3.0579625994155699</v>
      </c>
      <c r="V43" s="136">
        <v>3.0330376567423154</v>
      </c>
      <c r="W43" s="135">
        <v>3.0532380378050559</v>
      </c>
      <c r="X43" s="135">
        <v>3.0403096239461584</v>
      </c>
      <c r="Y43" s="135">
        <v>3.0187248161847178</v>
      </c>
      <c r="Z43" s="135">
        <v>3.029268177818043</v>
      </c>
      <c r="AA43" s="135">
        <v>3.0511731323126803</v>
      </c>
      <c r="AB43" s="135">
        <v>2.9910485961173814</v>
      </c>
      <c r="AC43" s="135">
        <v>2.9852436098030504</v>
      </c>
      <c r="AD43" s="135">
        <v>3.003965072613374</v>
      </c>
      <c r="AE43" s="135">
        <v>3.0454237697028645</v>
      </c>
      <c r="AF43" s="135">
        <v>2.9899743041482219</v>
      </c>
      <c r="AG43" s="135">
        <v>3.0396698077820812</v>
      </c>
      <c r="AH43" s="135">
        <v>2.9678629470124105</v>
      </c>
      <c r="AI43" s="132">
        <f t="shared" ref="AI43:AI52" si="34">MIN(V43:AH43)</f>
        <v>2.9678629470124105</v>
      </c>
      <c r="AJ43" s="132">
        <f t="shared" ref="AJ43:AJ52" si="35">MAX(V43:AH43)</f>
        <v>3.0532380378050559</v>
      </c>
      <c r="AK43" s="136">
        <v>3.0405799216402976</v>
      </c>
      <c r="AL43" s="135">
        <v>3.0229541058917615</v>
      </c>
      <c r="AM43" s="135">
        <v>2.9868437953009224</v>
      </c>
      <c r="AN43" s="135">
        <v>3.0036021124245615</v>
      </c>
      <c r="AO43" s="135">
        <v>3.0402452619895284</v>
      </c>
      <c r="AP43" s="132">
        <f t="shared" ref="AP43:AP52" si="36">MIN(AK43:AO43)</f>
        <v>2.9868437953009224</v>
      </c>
      <c r="AQ43" s="132">
        <f t="shared" ref="AQ43:AQ52" si="37">MAX(AK43:AO43)</f>
        <v>3.0405799216402976</v>
      </c>
      <c r="AR43" s="136">
        <v>2.9536332483231851</v>
      </c>
      <c r="AS43" s="135">
        <v>2.9597188353243995</v>
      </c>
      <c r="AT43" s="135">
        <v>2.9841780390667303</v>
      </c>
      <c r="AU43" s="135">
        <v>2.9566212186945338</v>
      </c>
      <c r="AV43" s="132">
        <f t="shared" ref="AV43:AV52" si="38">MIN(AR43:AU43)</f>
        <v>2.9536332483231851</v>
      </c>
      <c r="AW43" s="132">
        <f t="shared" ref="AW43:AW52" si="39">MAX(AR43:AU43)</f>
        <v>2.9841780390667303</v>
      </c>
    </row>
    <row r="44" spans="1:49">
      <c r="A44" s="124" t="s">
        <v>20</v>
      </c>
      <c r="B44" s="136">
        <v>0</v>
      </c>
      <c r="C44" s="135">
        <v>0</v>
      </c>
      <c r="D44" s="135">
        <v>0</v>
      </c>
      <c r="E44" s="135">
        <v>2.9716782939210126E-4</v>
      </c>
      <c r="F44" s="135">
        <v>6.5950349682100218E-4</v>
      </c>
      <c r="G44" s="135">
        <v>6.5227459699423974E-4</v>
      </c>
      <c r="H44" s="135">
        <v>3.8958318407508518E-4</v>
      </c>
      <c r="I44" s="135">
        <v>9.8782359126733523E-5</v>
      </c>
      <c r="J44" s="135">
        <v>2.2443975348779301E-3</v>
      </c>
      <c r="K44" s="135">
        <v>8.8415418110175691E-4</v>
      </c>
      <c r="L44" s="135">
        <v>7.1641967617721506E-4</v>
      </c>
      <c r="M44" s="132">
        <f t="shared" si="30"/>
        <v>0</v>
      </c>
      <c r="N44" s="132">
        <f t="shared" si="31"/>
        <v>2.2443975348779301E-3</v>
      </c>
      <c r="O44" s="136">
        <v>0</v>
      </c>
      <c r="P44" s="135">
        <v>0</v>
      </c>
      <c r="Q44" s="135">
        <v>0</v>
      </c>
      <c r="R44" s="135">
        <v>0</v>
      </c>
      <c r="S44" s="135">
        <v>0</v>
      </c>
      <c r="T44" s="132">
        <f t="shared" si="32"/>
        <v>0</v>
      </c>
      <c r="U44" s="132">
        <f t="shared" si="33"/>
        <v>0</v>
      </c>
      <c r="V44" s="136">
        <v>1.1651907634550808E-3</v>
      </c>
      <c r="W44" s="135">
        <v>0</v>
      </c>
      <c r="X44" s="135">
        <v>0</v>
      </c>
      <c r="Y44" s="135">
        <v>0</v>
      </c>
      <c r="Z44" s="135">
        <v>0</v>
      </c>
      <c r="AA44" s="135">
        <v>0</v>
      </c>
      <c r="AB44" s="135">
        <v>1.9895805270737097E-3</v>
      </c>
      <c r="AC44" s="135">
        <v>0</v>
      </c>
      <c r="AD44" s="135">
        <v>0</v>
      </c>
      <c r="AE44" s="135">
        <v>1.3144470514096845E-3</v>
      </c>
      <c r="AF44" s="135">
        <v>0</v>
      </c>
      <c r="AG44" s="135">
        <v>2.1250691289335149E-4</v>
      </c>
      <c r="AH44" s="135">
        <v>0</v>
      </c>
      <c r="AI44" s="132">
        <f t="shared" si="34"/>
        <v>0</v>
      </c>
      <c r="AJ44" s="132">
        <f t="shared" si="35"/>
        <v>1.9895805270737097E-3</v>
      </c>
      <c r="AK44" s="136">
        <v>0</v>
      </c>
      <c r="AL44" s="135">
        <v>0</v>
      </c>
      <c r="AM44" s="135">
        <v>0</v>
      </c>
      <c r="AN44" s="135">
        <v>8.5518567268024761E-4</v>
      </c>
      <c r="AO44" s="135">
        <v>0</v>
      </c>
      <c r="AP44" s="132">
        <f t="shared" si="36"/>
        <v>0</v>
      </c>
      <c r="AQ44" s="132">
        <f t="shared" si="37"/>
        <v>8.5518567268024761E-4</v>
      </c>
      <c r="AR44" s="136">
        <v>1.1837973593079177E-3</v>
      </c>
      <c r="AS44" s="135">
        <v>0</v>
      </c>
      <c r="AT44" s="135">
        <v>0</v>
      </c>
      <c r="AU44" s="135">
        <v>7.2437804265744401E-4</v>
      </c>
      <c r="AV44" s="132">
        <f t="shared" si="38"/>
        <v>0</v>
      </c>
      <c r="AW44" s="132">
        <f t="shared" si="39"/>
        <v>1.1837973593079177E-3</v>
      </c>
    </row>
    <row r="45" spans="1:49">
      <c r="A45" s="124" t="s">
        <v>180</v>
      </c>
      <c r="B45" s="136">
        <v>1.0867772117874437</v>
      </c>
      <c r="C45" s="135">
        <v>1.0940532356088359</v>
      </c>
      <c r="D45" s="135">
        <v>1.087863381599125</v>
      </c>
      <c r="E45" s="135">
        <v>1.0551442160739477</v>
      </c>
      <c r="F45" s="135">
        <v>0.97390941206606674</v>
      </c>
      <c r="G45" s="135">
        <v>0.96783448664204863</v>
      </c>
      <c r="H45" s="135">
        <v>0.98905568489996742</v>
      </c>
      <c r="I45" s="135">
        <v>0.96702981560402668</v>
      </c>
      <c r="J45" s="135">
        <v>0.96512263741209714</v>
      </c>
      <c r="K45" s="135">
        <v>0.98455214082371389</v>
      </c>
      <c r="L45" s="135">
        <v>0.95177805569494589</v>
      </c>
      <c r="M45" s="132">
        <f t="shared" si="30"/>
        <v>0.95177805569494589</v>
      </c>
      <c r="N45" s="132">
        <f t="shared" si="31"/>
        <v>1.0940532356088359</v>
      </c>
      <c r="O45" s="136">
        <v>0.99523356236426586</v>
      </c>
      <c r="P45" s="135">
        <v>0.98886125144582271</v>
      </c>
      <c r="Q45" s="135">
        <v>0.99067942236443873</v>
      </c>
      <c r="R45" s="135">
        <v>0.99228253253498311</v>
      </c>
      <c r="S45" s="135">
        <v>1.0089776443371208</v>
      </c>
      <c r="T45" s="132">
        <f t="shared" si="32"/>
        <v>0.98886125144582271</v>
      </c>
      <c r="U45" s="132">
        <f t="shared" si="33"/>
        <v>1.0089776443371208</v>
      </c>
      <c r="V45" s="136">
        <v>0.99524235405769879</v>
      </c>
      <c r="W45" s="135">
        <v>0.98605249204452272</v>
      </c>
      <c r="X45" s="135">
        <v>0.9963253173711959</v>
      </c>
      <c r="Y45" s="135">
        <v>1.0109589038857778</v>
      </c>
      <c r="Z45" s="135">
        <v>1.0084000954625214</v>
      </c>
      <c r="AA45" s="135">
        <v>1.0009891882372286</v>
      </c>
      <c r="AB45" s="135">
        <v>0.96718841653937815</v>
      </c>
      <c r="AC45" s="135">
        <v>0.98677123199700578</v>
      </c>
      <c r="AD45" s="135">
        <v>1.0009243265959555</v>
      </c>
      <c r="AE45" s="135">
        <v>0.98620865441378347</v>
      </c>
      <c r="AF45" s="135">
        <v>0.97941475060340055</v>
      </c>
      <c r="AG45" s="135">
        <v>1.0044208367837584</v>
      </c>
      <c r="AH45" s="135">
        <v>0.98656386599562018</v>
      </c>
      <c r="AI45" s="132">
        <f t="shared" si="34"/>
        <v>0.96718841653937815</v>
      </c>
      <c r="AJ45" s="132">
        <f t="shared" si="35"/>
        <v>1.0109589038857778</v>
      </c>
      <c r="AK45" s="136">
        <v>0.99164714478697935</v>
      </c>
      <c r="AL45" s="135">
        <v>0.99781400284202604</v>
      </c>
      <c r="AM45" s="135">
        <v>0.97264815599668319</v>
      </c>
      <c r="AN45" s="135">
        <v>0.94804232565292612</v>
      </c>
      <c r="AO45" s="135">
        <v>0.99794838547324638</v>
      </c>
      <c r="AP45" s="132">
        <f t="shared" si="36"/>
        <v>0.94804232565292612</v>
      </c>
      <c r="AQ45" s="132">
        <f t="shared" si="37"/>
        <v>0.99794838547324638</v>
      </c>
      <c r="AR45" s="136">
        <v>1.0111866286250553</v>
      </c>
      <c r="AS45" s="135">
        <v>1.0054320399729215</v>
      </c>
      <c r="AT45" s="135">
        <v>0.97242920498343088</v>
      </c>
      <c r="AU45" s="135">
        <v>1.0035303815118215</v>
      </c>
      <c r="AV45" s="132">
        <f t="shared" si="38"/>
        <v>0.97242920498343088</v>
      </c>
      <c r="AW45" s="132">
        <f t="shared" si="39"/>
        <v>1.0111866286250553</v>
      </c>
    </row>
    <row r="46" spans="1:49">
      <c r="A46" s="124" t="s">
        <v>181</v>
      </c>
      <c r="B46" s="136">
        <v>4.7893114487330924E-4</v>
      </c>
      <c r="C46" s="135">
        <v>1.4776411684573327E-4</v>
      </c>
      <c r="D46" s="135">
        <v>2.2148827319249434E-3</v>
      </c>
      <c r="E46" s="135">
        <v>9.1798278329547549E-4</v>
      </c>
      <c r="F46" s="135">
        <v>0</v>
      </c>
      <c r="G46" s="135">
        <v>9.4299428839051585E-4</v>
      </c>
      <c r="H46" s="135">
        <v>1.9255417055012678E-4</v>
      </c>
      <c r="I46" s="135">
        <v>0</v>
      </c>
      <c r="J46" s="135">
        <v>3.6173117336248237E-4</v>
      </c>
      <c r="K46" s="135">
        <v>1.0560816183915493E-3</v>
      </c>
      <c r="L46" s="135">
        <v>0</v>
      </c>
      <c r="M46" s="132">
        <f t="shared" si="30"/>
        <v>0</v>
      </c>
      <c r="N46" s="132">
        <f t="shared" si="31"/>
        <v>2.2148827319249434E-3</v>
      </c>
      <c r="O46" s="136">
        <v>0</v>
      </c>
      <c r="P46" s="135">
        <v>0</v>
      </c>
      <c r="Q46" s="135">
        <v>0</v>
      </c>
      <c r="R46" s="135">
        <v>1.1018803006088035E-4</v>
      </c>
      <c r="S46" s="135">
        <v>0</v>
      </c>
      <c r="T46" s="132">
        <f t="shared" si="32"/>
        <v>0</v>
      </c>
      <c r="U46" s="132">
        <f t="shared" si="33"/>
        <v>1.1018803006088035E-4</v>
      </c>
      <c r="V46" s="136">
        <v>5.8899227297998854E-4</v>
      </c>
      <c r="W46" s="135">
        <v>7.2447392212728577E-4</v>
      </c>
      <c r="X46" s="135">
        <v>4.2771268290510385E-4</v>
      </c>
      <c r="Y46" s="135">
        <v>0</v>
      </c>
      <c r="Z46" s="135">
        <v>4.2816297233697732E-4</v>
      </c>
      <c r="AA46" s="135">
        <v>5.0750985409892327E-4</v>
      </c>
      <c r="AB46" s="135">
        <v>7.2543236416448389E-5</v>
      </c>
      <c r="AC46" s="135">
        <v>3.6194924599625581E-5</v>
      </c>
      <c r="AD46" s="135">
        <v>1.5202430220186659E-3</v>
      </c>
      <c r="AE46" s="135">
        <v>1.1852169997703669E-4</v>
      </c>
      <c r="AF46" s="135">
        <v>0</v>
      </c>
      <c r="AG46" s="135">
        <v>0</v>
      </c>
      <c r="AH46" s="135">
        <v>8.4025699323002692E-4</v>
      </c>
      <c r="AI46" s="132">
        <f t="shared" si="34"/>
        <v>0</v>
      </c>
      <c r="AJ46" s="132">
        <f t="shared" si="35"/>
        <v>1.5202430220186659E-3</v>
      </c>
      <c r="AK46" s="136">
        <v>4.3214545288100737E-4</v>
      </c>
      <c r="AL46" s="135">
        <v>3.5383634173699179E-4</v>
      </c>
      <c r="AM46" s="135">
        <v>0</v>
      </c>
      <c r="AN46" s="135">
        <v>7.3156397134768454E-4</v>
      </c>
      <c r="AO46" s="135">
        <v>7.9057929521937523E-4</v>
      </c>
      <c r="AP46" s="132">
        <f t="shared" si="36"/>
        <v>0</v>
      </c>
      <c r="AQ46" s="132">
        <f t="shared" si="37"/>
        <v>7.9057929521937523E-4</v>
      </c>
      <c r="AR46" s="136">
        <v>3.6568749617962555E-4</v>
      </c>
      <c r="AS46" s="135">
        <v>4.0125540423810517E-4</v>
      </c>
      <c r="AT46" s="135">
        <v>0</v>
      </c>
      <c r="AU46" s="135">
        <v>0</v>
      </c>
      <c r="AV46" s="132">
        <f t="shared" si="38"/>
        <v>0</v>
      </c>
      <c r="AW46" s="132">
        <f t="shared" si="39"/>
        <v>4.0125540423810517E-4</v>
      </c>
    </row>
    <row r="47" spans="1:49">
      <c r="A47" s="124" t="s">
        <v>182</v>
      </c>
      <c r="B47" s="136">
        <v>0</v>
      </c>
      <c r="C47" s="135">
        <v>0</v>
      </c>
      <c r="D47" s="135">
        <v>0</v>
      </c>
      <c r="E47" s="135">
        <v>0</v>
      </c>
      <c r="F47" s="135">
        <v>9.6566267426410402E-4</v>
      </c>
      <c r="G47" s="135">
        <v>0</v>
      </c>
      <c r="H47" s="135">
        <v>0</v>
      </c>
      <c r="I47" s="135">
        <v>1.8543560837665923E-4</v>
      </c>
      <c r="J47" s="135">
        <v>0</v>
      </c>
      <c r="K47" s="135">
        <v>0</v>
      </c>
      <c r="L47" s="135">
        <v>1.1003505604867765E-3</v>
      </c>
      <c r="M47" s="132">
        <f t="shared" si="30"/>
        <v>0</v>
      </c>
      <c r="N47" s="132">
        <f t="shared" si="31"/>
        <v>1.1003505604867765E-3</v>
      </c>
      <c r="O47" s="136">
        <v>0</v>
      </c>
      <c r="P47" s="135">
        <v>2.4399124862844014E-4</v>
      </c>
      <c r="Q47" s="135">
        <v>0</v>
      </c>
      <c r="R47" s="135">
        <v>8.5559993979771271E-4</v>
      </c>
      <c r="S47" s="135">
        <v>7.9556994923744915E-4</v>
      </c>
      <c r="T47" s="132">
        <f t="shared" si="32"/>
        <v>0</v>
      </c>
      <c r="U47" s="132">
        <f t="shared" si="33"/>
        <v>8.5559993979771271E-4</v>
      </c>
      <c r="V47" s="136">
        <v>1.1533100628643043E-3</v>
      </c>
      <c r="W47" s="135">
        <v>6.5222881268054919E-4</v>
      </c>
      <c r="X47" s="135">
        <v>4.7257466443893949E-4</v>
      </c>
      <c r="Y47" s="135">
        <v>3.9896002556463934E-4</v>
      </c>
      <c r="Z47" s="135">
        <v>5.5191754786609523E-4</v>
      </c>
      <c r="AA47" s="135">
        <v>0</v>
      </c>
      <c r="AB47" s="135">
        <v>2.204184413667847E-4</v>
      </c>
      <c r="AC47" s="135">
        <v>0</v>
      </c>
      <c r="AD47" s="135">
        <v>1.3776474234375013E-3</v>
      </c>
      <c r="AE47" s="135">
        <v>0</v>
      </c>
      <c r="AF47" s="135">
        <v>6.3486292332859949E-4</v>
      </c>
      <c r="AG47" s="135">
        <v>7.978418216569966E-5</v>
      </c>
      <c r="AH47" s="135">
        <v>0</v>
      </c>
      <c r="AI47" s="132">
        <f t="shared" si="34"/>
        <v>0</v>
      </c>
      <c r="AJ47" s="132">
        <f t="shared" si="35"/>
        <v>1.3776474234375013E-3</v>
      </c>
      <c r="AK47" s="136">
        <v>0</v>
      </c>
      <c r="AL47" s="135">
        <v>7.1674088260840151E-4</v>
      </c>
      <c r="AM47" s="135">
        <v>0</v>
      </c>
      <c r="AN47" s="135">
        <v>1.8523457904798558E-4</v>
      </c>
      <c r="AO47" s="135">
        <v>1.3612067776558468E-3</v>
      </c>
      <c r="AP47" s="132">
        <f t="shared" si="36"/>
        <v>0</v>
      </c>
      <c r="AQ47" s="132">
        <f t="shared" si="37"/>
        <v>1.3612067776558468E-3</v>
      </c>
      <c r="AR47" s="136">
        <v>9.2593364450627787E-4</v>
      </c>
      <c r="AS47" s="135">
        <v>0</v>
      </c>
      <c r="AT47" s="135">
        <v>0</v>
      </c>
      <c r="AU47" s="135">
        <v>0</v>
      </c>
      <c r="AV47" s="132">
        <f t="shared" si="38"/>
        <v>0</v>
      </c>
      <c r="AW47" s="132">
        <f t="shared" si="39"/>
        <v>9.2593364450627787E-4</v>
      </c>
    </row>
    <row r="48" spans="1:49">
      <c r="A48" s="124" t="s">
        <v>183</v>
      </c>
      <c r="B48" s="136">
        <v>0</v>
      </c>
      <c r="C48" s="135">
        <v>7.2425898220043533E-4</v>
      </c>
      <c r="D48" s="135">
        <v>0</v>
      </c>
      <c r="E48" s="135">
        <v>5.2357237998916441E-4</v>
      </c>
      <c r="F48" s="135">
        <v>3.1372982183161626E-3</v>
      </c>
      <c r="G48" s="135">
        <v>0</v>
      </c>
      <c r="H48" s="135">
        <v>2.1449894503554686E-3</v>
      </c>
      <c r="I48" s="135">
        <v>1.1747842156380631E-3</v>
      </c>
      <c r="J48" s="135">
        <v>5.1578432297435378E-4</v>
      </c>
      <c r="K48" s="135">
        <v>1.4279545355626185E-3</v>
      </c>
      <c r="L48" s="135">
        <v>1.9363931493295621E-4</v>
      </c>
      <c r="M48" s="132">
        <f t="shared" si="30"/>
        <v>0</v>
      </c>
      <c r="N48" s="132">
        <f t="shared" si="31"/>
        <v>3.1372982183161626E-3</v>
      </c>
      <c r="O48" s="136">
        <v>0</v>
      </c>
      <c r="P48" s="135">
        <v>0</v>
      </c>
      <c r="Q48" s="135">
        <v>1.6310737483250031E-3</v>
      </c>
      <c r="R48" s="135">
        <v>0</v>
      </c>
      <c r="S48" s="135">
        <v>0</v>
      </c>
      <c r="T48" s="132">
        <f t="shared" si="32"/>
        <v>0</v>
      </c>
      <c r="U48" s="132">
        <f t="shared" si="33"/>
        <v>1.6310737483250031E-3</v>
      </c>
      <c r="V48" s="136">
        <v>0</v>
      </c>
      <c r="W48" s="135">
        <v>7.8910564677359368E-4</v>
      </c>
      <c r="X48" s="135">
        <v>8.3163527663534674E-4</v>
      </c>
      <c r="Y48" s="135">
        <v>7.0208848716172268E-5</v>
      </c>
      <c r="Z48" s="135">
        <v>0</v>
      </c>
      <c r="AA48" s="135">
        <v>0</v>
      </c>
      <c r="AB48" s="135">
        <v>0</v>
      </c>
      <c r="AC48" s="135">
        <v>1.1612143526068396E-3</v>
      </c>
      <c r="AD48" s="135">
        <v>2.2817686771136724E-3</v>
      </c>
      <c r="AE48" s="135">
        <v>0</v>
      </c>
      <c r="AF48" s="135">
        <v>5.9147449360977668E-4</v>
      </c>
      <c r="AG48" s="135">
        <v>0</v>
      </c>
      <c r="AH48" s="135">
        <v>0</v>
      </c>
      <c r="AI48" s="132">
        <f t="shared" si="34"/>
        <v>0</v>
      </c>
      <c r="AJ48" s="132">
        <f t="shared" si="35"/>
        <v>2.2817686771136724E-3</v>
      </c>
      <c r="AK48" s="136">
        <v>0</v>
      </c>
      <c r="AL48" s="135">
        <v>0</v>
      </c>
      <c r="AM48" s="135">
        <v>0</v>
      </c>
      <c r="AN48" s="135">
        <v>2.6078014245117483E-4</v>
      </c>
      <c r="AO48" s="135">
        <v>0</v>
      </c>
      <c r="AP48" s="132">
        <f t="shared" si="36"/>
        <v>0</v>
      </c>
      <c r="AQ48" s="132">
        <f t="shared" si="37"/>
        <v>2.6078014245117483E-4</v>
      </c>
      <c r="AR48" s="136">
        <v>2.0205240235453121E-3</v>
      </c>
      <c r="AS48" s="135">
        <v>2.2105448982922995E-3</v>
      </c>
      <c r="AT48" s="135">
        <v>1.3039753111913734E-3</v>
      </c>
      <c r="AU48" s="135">
        <v>0</v>
      </c>
      <c r="AV48" s="132">
        <f t="shared" si="38"/>
        <v>0</v>
      </c>
      <c r="AW48" s="132">
        <f t="shared" si="39"/>
        <v>2.2105448982922995E-3</v>
      </c>
    </row>
    <row r="49" spans="1:49">
      <c r="A49" s="124" t="s">
        <v>184</v>
      </c>
      <c r="B49" s="136">
        <v>0.12101784139083839</v>
      </c>
      <c r="C49" s="135">
        <v>0.11808131868449245</v>
      </c>
      <c r="D49" s="135">
        <v>0.1178553164417305</v>
      </c>
      <c r="E49" s="135">
        <v>9.4885986921136825E-2</v>
      </c>
      <c r="F49" s="135">
        <v>2.6356447120868678E-2</v>
      </c>
      <c r="G49" s="135">
        <v>2.2303786803848837E-3</v>
      </c>
      <c r="H49" s="135">
        <v>6.5990036609448006E-3</v>
      </c>
      <c r="I49" s="135">
        <v>4.0345350114538471E-3</v>
      </c>
      <c r="J49" s="135">
        <v>1.4366444002431871E-3</v>
      </c>
      <c r="K49" s="135">
        <v>5.0387741726917942E-3</v>
      </c>
      <c r="L49" s="135">
        <v>7.3305879640991134E-3</v>
      </c>
      <c r="M49" s="132">
        <f t="shared" si="30"/>
        <v>1.4366444002431871E-3</v>
      </c>
      <c r="N49" s="132">
        <f t="shared" si="31"/>
        <v>0.12101784139083839</v>
      </c>
      <c r="O49" s="136">
        <v>6.128676343215365E-4</v>
      </c>
      <c r="P49" s="135">
        <v>3.0863569867821536E-4</v>
      </c>
      <c r="Q49" s="135">
        <v>1.5616627903100698E-2</v>
      </c>
      <c r="R49" s="135">
        <v>1.8210664049590732E-2</v>
      </c>
      <c r="S49" s="135">
        <v>1.0063528446637556E-4</v>
      </c>
      <c r="T49" s="132">
        <f t="shared" si="32"/>
        <v>1.0063528446637556E-4</v>
      </c>
      <c r="U49" s="132">
        <f t="shared" si="33"/>
        <v>1.8210664049590732E-2</v>
      </c>
      <c r="V49" s="136">
        <v>1.8110168557336683E-3</v>
      </c>
      <c r="W49" s="135">
        <v>9.2816333981329737E-4</v>
      </c>
      <c r="X49" s="135">
        <v>1.2453777590780077E-3</v>
      </c>
      <c r="Y49" s="135">
        <v>1.7663197932076956E-3</v>
      </c>
      <c r="Z49" s="135">
        <v>1.5458942036519223E-3</v>
      </c>
      <c r="AA49" s="135">
        <v>1.9005809720040478E-3</v>
      </c>
      <c r="AB49" s="135">
        <v>1.5427894792464598E-2</v>
      </c>
      <c r="AC49" s="135">
        <v>1.1546455251979877E-2</v>
      </c>
      <c r="AD49" s="135">
        <v>1.6401405039007573E-3</v>
      </c>
      <c r="AE49" s="135">
        <v>0</v>
      </c>
      <c r="AF49" s="135">
        <v>2.4564407598776121E-3</v>
      </c>
      <c r="AG49" s="135">
        <v>1.2615333000979645E-3</v>
      </c>
      <c r="AH49" s="135">
        <v>1.7364403246148255E-2</v>
      </c>
      <c r="AI49" s="132">
        <f t="shared" si="34"/>
        <v>0</v>
      </c>
      <c r="AJ49" s="132">
        <f t="shared" si="35"/>
        <v>1.7364403246148255E-2</v>
      </c>
      <c r="AK49" s="136">
        <v>6.039766681306735E-4</v>
      </c>
      <c r="AL49" s="135">
        <v>2.4177022667120889E-3</v>
      </c>
      <c r="AM49" s="135">
        <v>4.0246213131215885E-3</v>
      </c>
      <c r="AN49" s="135">
        <v>7.4042496516933277E-3</v>
      </c>
      <c r="AO49" s="135">
        <v>5.0642728235367467E-4</v>
      </c>
      <c r="AP49" s="132">
        <f t="shared" si="36"/>
        <v>5.0642728235367467E-4</v>
      </c>
      <c r="AQ49" s="132">
        <f t="shared" si="37"/>
        <v>7.4042496516933277E-3</v>
      </c>
      <c r="AR49" s="136">
        <v>3.2701463331656286E-2</v>
      </c>
      <c r="AS49" s="135">
        <v>3.62653258666054E-2</v>
      </c>
      <c r="AT49" s="135">
        <v>1.6965137479603012E-2</v>
      </c>
      <c r="AU49" s="135">
        <v>3.5605842862734112E-2</v>
      </c>
      <c r="AV49" s="132">
        <f t="shared" si="38"/>
        <v>1.6965137479603012E-2</v>
      </c>
      <c r="AW49" s="132">
        <f t="shared" si="39"/>
        <v>3.62653258666054E-2</v>
      </c>
    </row>
    <row r="50" spans="1:49">
      <c r="A50" s="124" t="s">
        <v>185</v>
      </c>
      <c r="B50" s="136">
        <v>0.90989671588675836</v>
      </c>
      <c r="C50" s="135">
        <v>0.90663258421688364</v>
      </c>
      <c r="D50" s="135">
        <v>0.91197753710994622</v>
      </c>
      <c r="E50" s="135">
        <v>0.93107181966811936</v>
      </c>
      <c r="F50" s="135">
        <v>1.0071276578371466</v>
      </c>
      <c r="G50" s="135">
        <v>1.036113569404999</v>
      </c>
      <c r="H50" s="135">
        <v>0.95589622863343349</v>
      </c>
      <c r="I50" s="135">
        <v>1.0350439247721164</v>
      </c>
      <c r="J50" s="135">
        <v>1.0213815539688147</v>
      </c>
      <c r="K50" s="135">
        <v>1.0049544138138908</v>
      </c>
      <c r="L50" s="135">
        <v>1.0603261568499174</v>
      </c>
      <c r="M50" s="132">
        <f t="shared" si="30"/>
        <v>0.90663258421688364</v>
      </c>
      <c r="N50" s="132">
        <f t="shared" si="31"/>
        <v>1.0603261568499174</v>
      </c>
      <c r="O50" s="136">
        <v>0.13558272047590073</v>
      </c>
      <c r="P50" s="135">
        <v>0.12743453681528177</v>
      </c>
      <c r="Q50" s="135">
        <v>1.0098160818050983</v>
      </c>
      <c r="R50" s="135">
        <v>0.98071535175806657</v>
      </c>
      <c r="S50" s="135">
        <v>9.1329273960837898E-2</v>
      </c>
      <c r="T50" s="132">
        <f t="shared" si="32"/>
        <v>9.1329273960837898E-2</v>
      </c>
      <c r="U50" s="132">
        <f t="shared" si="33"/>
        <v>1.0098160818050983</v>
      </c>
      <c r="V50" s="136">
        <v>9.658822048835175E-2</v>
      </c>
      <c r="W50" s="135">
        <v>0.10507008546221799</v>
      </c>
      <c r="X50" s="135">
        <v>0.13350727897011891</v>
      </c>
      <c r="Y50" s="135">
        <v>0.10438457105371166</v>
      </c>
      <c r="Z50" s="135">
        <v>0.11893844998991637</v>
      </c>
      <c r="AA50" s="135">
        <v>0.10480937445714261</v>
      </c>
      <c r="AB50" s="135">
        <v>1.0118853094276665</v>
      </c>
      <c r="AC50" s="135">
        <v>1.0059695919161462</v>
      </c>
      <c r="AD50" s="135">
        <v>0.1194636357095693</v>
      </c>
      <c r="AE50" s="135">
        <v>0.12099568360863146</v>
      </c>
      <c r="AF50" s="135">
        <v>1.0180451421600394</v>
      </c>
      <c r="AG50" s="135">
        <v>0.10455696926919542</v>
      </c>
      <c r="AH50" s="135">
        <v>1.0216310093014711</v>
      </c>
      <c r="AI50" s="132">
        <f t="shared" si="34"/>
        <v>9.658822048835175E-2</v>
      </c>
      <c r="AJ50" s="132">
        <f t="shared" si="35"/>
        <v>1.0216310093014711</v>
      </c>
      <c r="AK50" s="136">
        <v>0.14746011013009847</v>
      </c>
      <c r="AL50" s="135">
        <v>0.14428835574746873</v>
      </c>
      <c r="AM50" s="135">
        <v>1.0304272401056771</v>
      </c>
      <c r="AN50" s="135">
        <v>1.032225775534793</v>
      </c>
      <c r="AO50" s="135">
        <v>0.11877112901750582</v>
      </c>
      <c r="AP50" s="132">
        <f t="shared" si="36"/>
        <v>0.11877112901750582</v>
      </c>
      <c r="AQ50" s="132">
        <f t="shared" si="37"/>
        <v>1.032225775534793</v>
      </c>
      <c r="AR50" s="136">
        <v>0.98710977154012691</v>
      </c>
      <c r="AS50" s="135">
        <v>0.98668346451962097</v>
      </c>
      <c r="AT50" s="135">
        <v>1.0203268818762952</v>
      </c>
      <c r="AU50" s="135">
        <v>0.99570175015881501</v>
      </c>
      <c r="AV50" s="132">
        <f t="shared" si="38"/>
        <v>0.98668346451962097</v>
      </c>
      <c r="AW50" s="132">
        <f t="shared" si="39"/>
        <v>1.0203268818762952</v>
      </c>
    </row>
    <row r="51" spans="1:49">
      <c r="A51" s="124" t="s">
        <v>186</v>
      </c>
      <c r="B51" s="136">
        <v>1.1459413490181957E-2</v>
      </c>
      <c r="C51" s="135">
        <v>7.2660970886186801E-3</v>
      </c>
      <c r="D51" s="135">
        <v>1.6942148246558816E-2</v>
      </c>
      <c r="E51" s="135">
        <v>9.6299818696491922E-3</v>
      </c>
      <c r="F51" s="135">
        <v>1.2580774122241253E-2</v>
      </c>
      <c r="G51" s="135">
        <v>4.6453398853421842E-3</v>
      </c>
      <c r="H51" s="135">
        <v>4.6241933279381848E-3</v>
      </c>
      <c r="I51" s="135">
        <v>4.3550232883543703E-3</v>
      </c>
      <c r="J51" s="135">
        <v>4.0815033000345894E-3</v>
      </c>
      <c r="K51" s="135">
        <v>4.2200303375988226E-3</v>
      </c>
      <c r="L51" s="135">
        <v>4.1413680397728901E-3</v>
      </c>
      <c r="M51" s="132">
        <f t="shared" si="30"/>
        <v>4.0815033000345894E-3</v>
      </c>
      <c r="N51" s="132">
        <f t="shared" si="31"/>
        <v>1.6942148246558816E-2</v>
      </c>
      <c r="O51" s="136">
        <v>0.82665670141775083</v>
      </c>
      <c r="P51" s="135">
        <v>0.82518898537601904</v>
      </c>
      <c r="Q51" s="135">
        <v>1.0325607180921322E-2</v>
      </c>
      <c r="R51" s="135">
        <v>9.0725772294850317E-3</v>
      </c>
      <c r="S51" s="135">
        <v>0.87229107751360402</v>
      </c>
      <c r="T51" s="132">
        <f t="shared" si="32"/>
        <v>9.0725772294850317E-3</v>
      </c>
      <c r="U51" s="132">
        <f t="shared" si="33"/>
        <v>0.87229107751360402</v>
      </c>
      <c r="V51" s="136">
        <v>0.87041325875660136</v>
      </c>
      <c r="W51" s="135">
        <v>0.85254541296680952</v>
      </c>
      <c r="X51" s="135">
        <v>0.82688047932946918</v>
      </c>
      <c r="Y51" s="135">
        <v>0.86369622020830439</v>
      </c>
      <c r="Z51" s="135">
        <v>0.84086730200566417</v>
      </c>
      <c r="AA51" s="135">
        <v>0.84062021416684507</v>
      </c>
      <c r="AB51" s="135">
        <v>1.2167240918252428E-2</v>
      </c>
      <c r="AC51" s="135">
        <v>9.2717017546113962E-3</v>
      </c>
      <c r="AD51" s="135">
        <v>0.86882716545463046</v>
      </c>
      <c r="AE51" s="135">
        <v>0.84593892352333355</v>
      </c>
      <c r="AF51" s="135">
        <v>8.8830249115215455E-3</v>
      </c>
      <c r="AG51" s="135">
        <v>0.84979856176980761</v>
      </c>
      <c r="AH51" s="135">
        <v>5.7375174511199879E-3</v>
      </c>
      <c r="AI51" s="132">
        <f t="shared" si="34"/>
        <v>5.7375174511199879E-3</v>
      </c>
      <c r="AJ51" s="132">
        <f t="shared" si="35"/>
        <v>0.87041325875660136</v>
      </c>
      <c r="AK51" s="136">
        <v>0.81927670132161312</v>
      </c>
      <c r="AL51" s="135">
        <v>0.83145525602768666</v>
      </c>
      <c r="AM51" s="135">
        <v>6.0561872835962708E-3</v>
      </c>
      <c r="AN51" s="135">
        <v>6.6927723704990833E-3</v>
      </c>
      <c r="AO51" s="135">
        <v>0.8403770101644914</v>
      </c>
      <c r="AP51" s="132">
        <f t="shared" si="36"/>
        <v>6.0561872835962708E-3</v>
      </c>
      <c r="AQ51" s="132">
        <f t="shared" si="37"/>
        <v>0.8403770101644914</v>
      </c>
      <c r="AR51" s="136">
        <v>1.0872945656437479E-2</v>
      </c>
      <c r="AS51" s="135">
        <v>9.2885340139219619E-3</v>
      </c>
      <c r="AT51" s="135">
        <v>4.7967612827487082E-3</v>
      </c>
      <c r="AU51" s="135">
        <v>7.8164287294380085E-3</v>
      </c>
      <c r="AV51" s="132">
        <f t="shared" si="38"/>
        <v>4.7967612827487082E-3</v>
      </c>
      <c r="AW51" s="132">
        <f t="shared" si="39"/>
        <v>1.0872945656437479E-2</v>
      </c>
    </row>
    <row r="52" spans="1:49">
      <c r="A52" s="124" t="s">
        <v>173</v>
      </c>
      <c r="B52" s="134">
        <v>4.9999999999999991</v>
      </c>
      <c r="C52" s="124">
        <v>5</v>
      </c>
      <c r="D52" s="124">
        <v>5</v>
      </c>
      <c r="E52" s="124">
        <v>4.9999999999999991</v>
      </c>
      <c r="F52" s="124">
        <v>5</v>
      </c>
      <c r="G52" s="124">
        <v>5</v>
      </c>
      <c r="H52" s="124">
        <v>5.0000000000000018</v>
      </c>
      <c r="I52" s="124">
        <v>4.9999999999999991</v>
      </c>
      <c r="J52" s="124">
        <v>5.0000000000000009</v>
      </c>
      <c r="K52" s="124">
        <v>5</v>
      </c>
      <c r="L52" s="124">
        <v>5</v>
      </c>
      <c r="M52" s="132">
        <f t="shared" si="30"/>
        <v>4.9999999999999991</v>
      </c>
      <c r="N52" s="132">
        <f t="shared" si="31"/>
        <v>5.0000000000000018</v>
      </c>
      <c r="O52" s="134">
        <v>5.0000000000000009</v>
      </c>
      <c r="P52" s="124">
        <v>5</v>
      </c>
      <c r="Q52" s="124">
        <v>5.0000000000000009</v>
      </c>
      <c r="R52" s="124">
        <v>5.0000000000000018</v>
      </c>
      <c r="S52" s="124">
        <v>5</v>
      </c>
      <c r="T52" s="132">
        <f t="shared" si="32"/>
        <v>5</v>
      </c>
      <c r="U52" s="132">
        <f t="shared" si="33"/>
        <v>5.0000000000000018</v>
      </c>
      <c r="V52" s="134">
        <v>5</v>
      </c>
      <c r="W52" s="124">
        <v>5.0000000000000009</v>
      </c>
      <c r="X52" s="124">
        <v>5</v>
      </c>
      <c r="Y52" s="124">
        <v>5</v>
      </c>
      <c r="Z52" s="124">
        <v>5</v>
      </c>
      <c r="AA52" s="124">
        <v>5</v>
      </c>
      <c r="AB52" s="124">
        <v>5</v>
      </c>
      <c r="AC52" s="124">
        <v>5</v>
      </c>
      <c r="AD52" s="124">
        <v>5.0000000000000009</v>
      </c>
      <c r="AE52" s="124">
        <v>5</v>
      </c>
      <c r="AF52" s="124">
        <v>5</v>
      </c>
      <c r="AG52" s="124">
        <v>4.9999999999999991</v>
      </c>
      <c r="AH52" s="124">
        <v>5</v>
      </c>
      <c r="AI52" s="132">
        <f t="shared" si="34"/>
        <v>4.9999999999999991</v>
      </c>
      <c r="AJ52" s="132">
        <f t="shared" si="35"/>
        <v>5.0000000000000009</v>
      </c>
      <c r="AK52" s="134">
        <v>5</v>
      </c>
      <c r="AL52" s="124">
        <v>5</v>
      </c>
      <c r="AM52" s="124">
        <v>5.0000000000000009</v>
      </c>
      <c r="AN52" s="124">
        <v>5.0000000000000009</v>
      </c>
      <c r="AO52" s="124">
        <v>5.0000000000000009</v>
      </c>
      <c r="AP52" s="132">
        <f t="shared" si="36"/>
        <v>5</v>
      </c>
      <c r="AQ52" s="132">
        <f t="shared" si="37"/>
        <v>5.0000000000000009</v>
      </c>
      <c r="AR52" s="134">
        <v>4.9999999999999991</v>
      </c>
      <c r="AS52" s="124">
        <v>5</v>
      </c>
      <c r="AT52" s="124">
        <v>4.9999999999999991</v>
      </c>
      <c r="AU52" s="124">
        <v>4.9999999999999991</v>
      </c>
      <c r="AV52" s="132">
        <f t="shared" si="38"/>
        <v>4.9999999999999991</v>
      </c>
      <c r="AW52" s="132">
        <f t="shared" si="39"/>
        <v>5</v>
      </c>
    </row>
    <row r="53" spans="1:49">
      <c r="B53" s="134"/>
      <c r="M53" s="132"/>
      <c r="N53" s="132"/>
      <c r="O53" s="134"/>
      <c r="T53" s="132"/>
      <c r="U53" s="132"/>
      <c r="V53" s="134"/>
      <c r="AI53" s="132"/>
      <c r="AJ53" s="132"/>
      <c r="AK53" s="134"/>
      <c r="AP53" s="132"/>
      <c r="AQ53" s="132"/>
      <c r="AR53" s="134"/>
      <c r="AV53" s="132"/>
      <c r="AW53" s="132"/>
    </row>
    <row r="54" spans="1:49">
      <c r="A54" s="124" t="s">
        <v>187</v>
      </c>
      <c r="B54" s="134"/>
      <c r="M54" s="132"/>
      <c r="N54" s="132"/>
      <c r="O54" s="134"/>
      <c r="T54" s="132"/>
      <c r="U54" s="132"/>
      <c r="V54" s="134"/>
      <c r="AI54" s="132"/>
      <c r="AJ54" s="132"/>
      <c r="AK54" s="134"/>
      <c r="AP54" s="132"/>
      <c r="AQ54" s="132"/>
      <c r="AR54" s="134"/>
      <c r="AV54" s="132"/>
      <c r="AW54" s="132"/>
    </row>
    <row r="55" spans="1:49">
      <c r="A55" s="124" t="s">
        <v>188</v>
      </c>
      <c r="B55" s="133">
        <v>87.290813220955428</v>
      </c>
      <c r="C55" s="132">
        <v>87.853697186541751</v>
      </c>
      <c r="D55" s="132">
        <v>87.122594210147994</v>
      </c>
      <c r="E55" s="132">
        <v>89.907570371574209</v>
      </c>
      <c r="F55" s="132">
        <v>96.277743185743404</v>
      </c>
      <c r="G55" s="132">
        <v>99.340768055335971</v>
      </c>
      <c r="H55" s="132">
        <v>98.839523155926571</v>
      </c>
      <c r="I55" s="132">
        <v>99.195966160189812</v>
      </c>
      <c r="J55" s="132">
        <v>99.46264005225548</v>
      </c>
      <c r="K55" s="132">
        <v>99.087094868908409</v>
      </c>
      <c r="L55" s="132">
        <v>98.929653274596049</v>
      </c>
      <c r="M55" s="131">
        <f>MIN(B55:L55)</f>
        <v>87.122594210147994</v>
      </c>
      <c r="N55" s="131">
        <f>MAX(B55:L55)</f>
        <v>99.46264005225548</v>
      </c>
      <c r="O55" s="133">
        <v>14.081362421890125</v>
      </c>
      <c r="P55" s="132">
        <v>13.372886596402884</v>
      </c>
      <c r="Q55" s="132">
        <v>97.495338954946661</v>
      </c>
      <c r="R55" s="132">
        <v>97.293325460220103</v>
      </c>
      <c r="S55" s="132">
        <v>9.4767339526336904</v>
      </c>
      <c r="T55" s="132">
        <f>MIN(O55:S55)</f>
        <v>9.4767339526336904</v>
      </c>
      <c r="U55" s="132">
        <f>MAX(O55:S55)</f>
        <v>97.495338954946661</v>
      </c>
      <c r="V55" s="133">
        <v>9.969753783844002</v>
      </c>
      <c r="W55" s="132">
        <v>10.961429265342778</v>
      </c>
      <c r="X55" s="132">
        <v>13.883390033470528</v>
      </c>
      <c r="Y55" s="132">
        <v>10.762992420541211</v>
      </c>
      <c r="Z55" s="132">
        <v>12.372002529994869</v>
      </c>
      <c r="AA55" s="132">
        <v>11.06365846047537</v>
      </c>
      <c r="AB55" s="132">
        <v>97.345295350212822</v>
      </c>
      <c r="AC55" s="132">
        <v>97.972496552629025</v>
      </c>
      <c r="AD55" s="132">
        <v>12.067875715478193</v>
      </c>
      <c r="AE55" s="132">
        <v>12.51332641485633</v>
      </c>
      <c r="AF55" s="132">
        <v>98.898422845539955</v>
      </c>
      <c r="AG55" s="132">
        <v>10.941304123896781</v>
      </c>
      <c r="AH55" s="132">
        <v>97.788724751186308</v>
      </c>
      <c r="AI55" s="131">
        <f>MIN(V55:AH55)</f>
        <v>9.969753783844002</v>
      </c>
      <c r="AJ55" s="131">
        <f>MAX(V55:AH55)</f>
        <v>98.898422845539955</v>
      </c>
      <c r="AK55" s="133">
        <v>15.243863583660843</v>
      </c>
      <c r="AL55" s="132">
        <v>14.75097754083667</v>
      </c>
      <c r="AM55" s="132">
        <v>99.031164765203926</v>
      </c>
      <c r="AN55" s="132">
        <v>98.652708126487653</v>
      </c>
      <c r="AO55" s="132">
        <v>12.376445980462899</v>
      </c>
      <c r="AP55" s="131">
        <f>MIN(AK55:AO55)</f>
        <v>12.376445980462899</v>
      </c>
      <c r="AQ55" s="131">
        <f>MAX(AK55:AO55)</f>
        <v>99.031164765203926</v>
      </c>
      <c r="AR55" s="133">
        <v>95.772283128886087</v>
      </c>
      <c r="AS55" s="132">
        <v>95.586881155745886</v>
      </c>
      <c r="AT55" s="132">
        <v>97.911703957793819</v>
      </c>
      <c r="AU55" s="132">
        <v>95.8212618818105</v>
      </c>
      <c r="AV55" s="131">
        <f>MIN(AR55:AU55)</f>
        <v>95.586881155745886</v>
      </c>
      <c r="AW55" s="131">
        <f>MAX(AR55:AU55)</f>
        <v>97.911703957793819</v>
      </c>
    </row>
    <row r="56" spans="1:49">
      <c r="A56" s="124" t="s">
        <v>189</v>
      </c>
      <c r="B56" s="133">
        <v>11.609829560661474</v>
      </c>
      <c r="C56" s="132">
        <v>11.442209992987971</v>
      </c>
      <c r="D56" s="132">
        <v>11.258896729408804</v>
      </c>
      <c r="E56" s="132">
        <v>9.1625247012945188</v>
      </c>
      <c r="F56" s="132">
        <v>2.5195805392149628</v>
      </c>
      <c r="G56" s="132">
        <v>0.21384483101685364</v>
      </c>
      <c r="H56" s="132">
        <v>0.68233596452666767</v>
      </c>
      <c r="I56" s="132">
        <v>0.38665953095313343</v>
      </c>
      <c r="J56" s="132">
        <v>0.13990114106646517</v>
      </c>
      <c r="K56" s="132">
        <v>0.49681606211142953</v>
      </c>
      <c r="L56" s="132">
        <v>0.68395231118485145</v>
      </c>
      <c r="M56" s="131">
        <f>MIN(B56:L56)</f>
        <v>0.13990114106646517</v>
      </c>
      <c r="N56" s="131">
        <f>MAX(B56:L56)</f>
        <v>11.609829560661474</v>
      </c>
      <c r="O56" s="133">
        <v>6.3651262087353763E-2</v>
      </c>
      <c r="P56" s="132">
        <v>3.2388003293079018E-2</v>
      </c>
      <c r="Q56" s="132">
        <v>1.5077482505769235</v>
      </c>
      <c r="R56" s="132">
        <v>1.8066160186514975</v>
      </c>
      <c r="S56" s="132">
        <v>1.0442367225479053E-2</v>
      </c>
      <c r="T56" s="132">
        <f>MIN(O56:S56)</f>
        <v>1.0442367225479053E-2</v>
      </c>
      <c r="U56" s="132">
        <f>MAX(O56:S56)</f>
        <v>1.8066160186514975</v>
      </c>
      <c r="V56" s="133">
        <v>0.18693161607872708</v>
      </c>
      <c r="W56" s="132">
        <v>9.6830575051794585E-2</v>
      </c>
      <c r="X56" s="132">
        <v>0.12950653553623293</v>
      </c>
      <c r="Y56" s="132">
        <v>0.18212352989182848</v>
      </c>
      <c r="Z56" s="132">
        <v>0.16080423950629488</v>
      </c>
      <c r="AA56" s="132">
        <v>0.20062498092028352</v>
      </c>
      <c r="AB56" s="132">
        <v>1.4841928835333422</v>
      </c>
      <c r="AC56" s="132">
        <v>1.1245221092766184</v>
      </c>
      <c r="AD56" s="132">
        <v>0.1656823152872674</v>
      </c>
      <c r="AE56" s="132">
        <v>0</v>
      </c>
      <c r="AF56" s="132">
        <v>0.23863196915800913</v>
      </c>
      <c r="AG56" s="132">
        <v>0.13201242915962716</v>
      </c>
      <c r="AH56" s="132">
        <v>1.6620901617573409</v>
      </c>
      <c r="AI56" s="131">
        <f>MIN(V56:AH56)</f>
        <v>0</v>
      </c>
      <c r="AJ56" s="131">
        <f>MAX(V56:AH56)</f>
        <v>1.6620901617573409</v>
      </c>
      <c r="AK56" s="133">
        <v>6.2436803611329555E-2</v>
      </c>
      <c r="AL56" s="132">
        <v>0.24716805214079501</v>
      </c>
      <c r="AM56" s="132">
        <v>0.38679386652901387</v>
      </c>
      <c r="AN56" s="132">
        <v>0.70764487488767291</v>
      </c>
      <c r="AO56" s="132">
        <v>5.277183062020966E-2</v>
      </c>
      <c r="AP56" s="131">
        <f>MIN(AK56:AO56)</f>
        <v>5.277183062020966E-2</v>
      </c>
      <c r="AQ56" s="131">
        <f>MAX(AK56:AO56)</f>
        <v>0.70764487488767291</v>
      </c>
      <c r="AR56" s="133">
        <v>3.1727918162959425</v>
      </c>
      <c r="AS56" s="132">
        <v>3.5132740319848277</v>
      </c>
      <c r="AT56" s="132">
        <v>1.6279934871965405</v>
      </c>
      <c r="AU56" s="132">
        <v>3.4265248533794939</v>
      </c>
      <c r="AV56" s="131">
        <f>MIN(AR56:AU56)</f>
        <v>1.6279934871965405</v>
      </c>
      <c r="AW56" s="131">
        <f>MAX(AR56:AU56)</f>
        <v>3.5132740319848277</v>
      </c>
    </row>
    <row r="57" spans="1:49">
      <c r="A57" s="130" t="s">
        <v>190</v>
      </c>
      <c r="B57" s="129">
        <v>1.0993572183830842</v>
      </c>
      <c r="C57" s="128">
        <v>0.70409282047027322</v>
      </c>
      <c r="D57" s="128">
        <v>1.6185090604431907</v>
      </c>
      <c r="E57" s="128">
        <v>0.92990492713127759</v>
      </c>
      <c r="F57" s="128">
        <v>1.2026762750416389</v>
      </c>
      <c r="G57" s="128">
        <v>0.44538711364718903</v>
      </c>
      <c r="H57" s="128">
        <v>0.47814087954676698</v>
      </c>
      <c r="I57" s="128">
        <v>0.41737430885703858</v>
      </c>
      <c r="J57" s="128">
        <v>0.39745880667806549</v>
      </c>
      <c r="K57" s="128">
        <v>0.41608906898016179</v>
      </c>
      <c r="L57" s="128">
        <v>0.38639441421911147</v>
      </c>
      <c r="M57" s="127">
        <f>MIN(B57:L57)</f>
        <v>0.38639441421911147</v>
      </c>
      <c r="N57" s="127">
        <f>MAX(B57:L57)</f>
        <v>1.6185090604431907</v>
      </c>
      <c r="O57" s="129">
        <v>85.854986316022519</v>
      </c>
      <c r="P57" s="128">
        <v>86.594725400304029</v>
      </c>
      <c r="Q57" s="128">
        <v>0.99691279447642578</v>
      </c>
      <c r="R57" s="128">
        <v>0.90005852112838503</v>
      </c>
      <c r="S57" s="128">
        <v>90.512823680140826</v>
      </c>
      <c r="T57" s="128">
        <f>MIN(O57:S57)</f>
        <v>0.90005852112838503</v>
      </c>
      <c r="U57" s="128">
        <f>MAX(O57:S57)</f>
        <v>90.512823680140826</v>
      </c>
      <c r="V57" s="129">
        <v>89.843314600077278</v>
      </c>
      <c r="W57" s="128">
        <v>88.94174015960543</v>
      </c>
      <c r="X57" s="128">
        <v>85.987103430993244</v>
      </c>
      <c r="Y57" s="128">
        <v>89.054884049566951</v>
      </c>
      <c r="Z57" s="128">
        <v>87.467193230498836</v>
      </c>
      <c r="AA57" s="128">
        <v>88.735716558604352</v>
      </c>
      <c r="AB57" s="128">
        <v>1.170511766253826</v>
      </c>
      <c r="AC57" s="128">
        <v>0.90298133809435055</v>
      </c>
      <c r="AD57" s="128">
        <v>87.766441969234549</v>
      </c>
      <c r="AE57" s="128">
        <v>87.486673585143677</v>
      </c>
      <c r="AF57" s="128">
        <v>0.86294518530202635</v>
      </c>
      <c r="AG57" s="128">
        <v>88.926683446943585</v>
      </c>
      <c r="AH57" s="128">
        <v>0.54918508705635527</v>
      </c>
      <c r="AI57" s="127">
        <f>MIN(V57:AH57)</f>
        <v>0.54918508705635527</v>
      </c>
      <c r="AJ57" s="127">
        <f>MAX(V57:AH57)</f>
        <v>89.843314600077278</v>
      </c>
      <c r="AK57" s="129">
        <v>84.693699612727812</v>
      </c>
      <c r="AL57" s="128">
        <v>85.00185440702252</v>
      </c>
      <c r="AM57" s="128">
        <v>0.58204136826705655</v>
      </c>
      <c r="AN57" s="128">
        <v>0.63964699862468388</v>
      </c>
      <c r="AO57" s="128">
        <v>87.57078218891688</v>
      </c>
      <c r="AP57" s="127">
        <f>MIN(AK57:AO57)</f>
        <v>0.58204136826705655</v>
      </c>
      <c r="AQ57" s="127">
        <f>MAX(AK57:AO57)</f>
        <v>87.57078218891688</v>
      </c>
      <c r="AR57" s="129">
        <v>1.0549250548179701</v>
      </c>
      <c r="AS57" s="128">
        <v>0.89984481226928081</v>
      </c>
      <c r="AT57" s="128">
        <v>0.46030255500966055</v>
      </c>
      <c r="AU57" s="128">
        <v>0.75221326480999351</v>
      </c>
      <c r="AV57" s="127">
        <f>MIN(AR57:AU57)</f>
        <v>0.46030255500966055</v>
      </c>
      <c r="AW57" s="127">
        <f>MAX(AR57:AU57)</f>
        <v>1.0549250548179701</v>
      </c>
    </row>
    <row r="64" spans="1:49">
      <c r="A64" s="126"/>
      <c r="B64" s="126"/>
      <c r="C64" s="126"/>
      <c r="D64" s="126"/>
      <c r="E64" s="126"/>
      <c r="F64" s="126"/>
      <c r="G64" s="126"/>
      <c r="H64" s="126"/>
      <c r="I64" s="126"/>
      <c r="J64" s="126"/>
    </row>
    <row r="66" spans="1:14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E8A4F-F702-4B3A-8F69-FCAC8A7026EF}">
  <sheetPr>
    <pageSetUpPr autoPageBreaks="0"/>
  </sheetPr>
  <dimension ref="A1:CQ108"/>
  <sheetViews>
    <sheetView workbookViewId="0">
      <pane xSplit="4" ySplit="3" topLeftCell="E52" activePane="bottomRight" state="frozen"/>
      <selection pane="topRight" activeCell="E1" sqref="E1"/>
      <selection pane="bottomLeft" activeCell="A4" sqref="A4"/>
      <selection pane="bottomRight" activeCell="C11" sqref="C11"/>
    </sheetView>
  </sheetViews>
  <sheetFormatPr defaultRowHeight="15"/>
  <cols>
    <col min="1" max="1" width="24.5703125" style="31" customWidth="1"/>
    <col min="2" max="2" width="22.5703125" style="31" customWidth="1"/>
    <col min="3" max="3" width="11.42578125" style="31" customWidth="1"/>
    <col min="4" max="4" width="15.42578125" style="31" customWidth="1"/>
    <col min="5" max="7" width="9.85546875" style="31" bestFit="1" customWidth="1"/>
    <col min="8" max="8" width="10.7109375" style="95" bestFit="1" customWidth="1"/>
    <col min="9" max="9" width="9.85546875" style="95" bestFit="1" customWidth="1"/>
    <col min="10" max="11" width="13.140625" style="95" bestFit="1" customWidth="1"/>
    <col min="12" max="12" width="9.85546875" style="95" bestFit="1" customWidth="1"/>
    <col min="13" max="13" width="13.140625" style="95" bestFit="1" customWidth="1"/>
    <col min="14" max="21" width="9.85546875" style="31" bestFit="1" customWidth="1"/>
    <col min="22" max="22" width="10.7109375" style="31" bestFit="1" customWidth="1"/>
    <col min="23" max="48" width="9.85546875" style="31" bestFit="1" customWidth="1"/>
    <col min="49" max="51" width="9.85546875" style="31" customWidth="1"/>
    <col min="52" max="52" width="4" style="31" customWidth="1"/>
    <col min="53" max="16384" width="9.140625" style="31"/>
  </cols>
  <sheetData>
    <row r="1" spans="1:95" s="5" customFormat="1" ht="39.75" customHeight="1" thickBot="1">
      <c r="A1" s="7"/>
      <c r="B1" s="150" t="s">
        <v>772</v>
      </c>
      <c r="C1" s="7"/>
      <c r="D1" s="7"/>
      <c r="E1" s="8"/>
      <c r="F1" s="7"/>
      <c r="G1" s="7"/>
      <c r="H1" s="178"/>
      <c r="I1" s="178"/>
      <c r="J1" s="178"/>
      <c r="K1" s="178"/>
      <c r="L1" s="178"/>
      <c r="M1" s="178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</row>
    <row r="2" spans="1:95" s="5" customFormat="1" ht="30" customHeight="1" thickBot="1">
      <c r="A2" s="7"/>
      <c r="B2" s="147"/>
      <c r="C2" s="7"/>
      <c r="D2" s="7"/>
      <c r="E2" s="8" t="s">
        <v>765</v>
      </c>
      <c r="F2" s="7"/>
      <c r="G2" s="7"/>
      <c r="H2" s="178"/>
      <c r="I2" s="178"/>
      <c r="J2" s="178"/>
      <c r="K2" s="178"/>
      <c r="L2" s="178"/>
      <c r="M2" s="178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20"/>
      <c r="BA2" s="10" t="s">
        <v>764</v>
      </c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6"/>
    </row>
    <row r="3" spans="1:95" s="6" customFormat="1" ht="20.100000000000001" customHeight="1" thickBot="1">
      <c r="A3" s="9"/>
      <c r="B3" s="10" t="s">
        <v>191</v>
      </c>
      <c r="C3" s="10" t="s">
        <v>171</v>
      </c>
      <c r="D3" s="10" t="s">
        <v>0</v>
      </c>
      <c r="E3" s="10" t="s">
        <v>192</v>
      </c>
      <c r="F3" s="8" t="s">
        <v>17</v>
      </c>
      <c r="G3" s="8" t="s">
        <v>18</v>
      </c>
      <c r="H3" s="92" t="s">
        <v>185</v>
      </c>
      <c r="I3" s="92" t="s">
        <v>183</v>
      </c>
      <c r="J3" s="92" t="s">
        <v>180</v>
      </c>
      <c r="K3" s="92" t="s">
        <v>193</v>
      </c>
      <c r="L3" s="92" t="s">
        <v>194</v>
      </c>
      <c r="M3" s="92" t="s">
        <v>186</v>
      </c>
      <c r="N3" s="8" t="s">
        <v>184</v>
      </c>
      <c r="O3" s="8" t="s">
        <v>20</v>
      </c>
      <c r="P3" s="8" t="s">
        <v>195</v>
      </c>
      <c r="Q3" s="8" t="s">
        <v>182</v>
      </c>
      <c r="R3" s="8" t="s">
        <v>181</v>
      </c>
      <c r="S3" s="8" t="s">
        <v>25</v>
      </c>
      <c r="T3" s="8" t="s">
        <v>196</v>
      </c>
      <c r="U3" s="8" t="s">
        <v>28</v>
      </c>
      <c r="V3" s="8" t="s">
        <v>29</v>
      </c>
      <c r="W3" s="8" t="s">
        <v>30</v>
      </c>
      <c r="X3" s="8" t="s">
        <v>47</v>
      </c>
      <c r="Y3" s="8" t="s">
        <v>197</v>
      </c>
      <c r="Z3" s="8" t="s">
        <v>198</v>
      </c>
      <c r="AA3" s="8" t="s">
        <v>199</v>
      </c>
      <c r="AB3" s="8" t="s">
        <v>200</v>
      </c>
      <c r="AC3" s="8" t="s">
        <v>201</v>
      </c>
      <c r="AD3" s="8" t="s">
        <v>38</v>
      </c>
      <c r="AE3" s="8" t="s">
        <v>48</v>
      </c>
      <c r="AF3" s="8" t="s">
        <v>49</v>
      </c>
      <c r="AG3" s="8" t="s">
        <v>50</v>
      </c>
      <c r="AH3" s="8" t="s">
        <v>51</v>
      </c>
      <c r="AI3" s="8" t="s">
        <v>52</v>
      </c>
      <c r="AJ3" s="8" t="s">
        <v>53</v>
      </c>
      <c r="AK3" s="8" t="s">
        <v>54</v>
      </c>
      <c r="AL3" s="8" t="s">
        <v>55</v>
      </c>
      <c r="AM3" s="8" t="s">
        <v>56</v>
      </c>
      <c r="AN3" s="8" t="s">
        <v>57</v>
      </c>
      <c r="AO3" s="8" t="s">
        <v>58</v>
      </c>
      <c r="AP3" s="8" t="s">
        <v>202</v>
      </c>
      <c r="AQ3" s="8" t="s">
        <v>40</v>
      </c>
      <c r="AR3" s="8" t="s">
        <v>41</v>
      </c>
      <c r="AS3" s="8" t="s">
        <v>203</v>
      </c>
      <c r="AT3" s="8" t="s">
        <v>45</v>
      </c>
      <c r="AU3" s="8" t="s">
        <v>46</v>
      </c>
      <c r="AV3" s="8" t="s">
        <v>204</v>
      </c>
      <c r="AW3" s="8" t="s">
        <v>205</v>
      </c>
      <c r="AX3" s="8" t="s">
        <v>206</v>
      </c>
      <c r="AY3" s="8" t="s">
        <v>207</v>
      </c>
      <c r="AZ3" s="11"/>
      <c r="BA3" s="69" t="s">
        <v>192</v>
      </c>
      <c r="BB3" s="8" t="s">
        <v>17</v>
      </c>
      <c r="BC3" s="8" t="s">
        <v>18</v>
      </c>
      <c r="BD3" s="8" t="s">
        <v>185</v>
      </c>
      <c r="BE3" s="8" t="s">
        <v>183</v>
      </c>
      <c r="BF3" s="8" t="s">
        <v>180</v>
      </c>
      <c r="BG3" s="8" t="s">
        <v>193</v>
      </c>
      <c r="BH3" s="8" t="s">
        <v>194</v>
      </c>
      <c r="BI3" s="8" t="s">
        <v>186</v>
      </c>
      <c r="BJ3" s="8" t="s">
        <v>184</v>
      </c>
      <c r="BK3" s="8" t="s">
        <v>20</v>
      </c>
      <c r="BL3" s="8" t="s">
        <v>195</v>
      </c>
      <c r="BM3" s="8" t="s">
        <v>182</v>
      </c>
      <c r="BN3" s="8" t="s">
        <v>181</v>
      </c>
      <c r="BO3" s="8" t="s">
        <v>25</v>
      </c>
      <c r="BP3" s="8" t="s">
        <v>196</v>
      </c>
      <c r="BQ3" s="8" t="s">
        <v>28</v>
      </c>
      <c r="BR3" s="8" t="s">
        <v>29</v>
      </c>
      <c r="BS3" s="8" t="s">
        <v>30</v>
      </c>
      <c r="BT3" s="8" t="s">
        <v>47</v>
      </c>
      <c r="BU3" s="8" t="s">
        <v>197</v>
      </c>
      <c r="BV3" s="8" t="s">
        <v>198</v>
      </c>
      <c r="BW3" s="8" t="s">
        <v>199</v>
      </c>
      <c r="BX3" s="8" t="s">
        <v>200</v>
      </c>
      <c r="BY3" s="8" t="s">
        <v>201</v>
      </c>
      <c r="BZ3" s="8" t="s">
        <v>38</v>
      </c>
      <c r="CA3" s="8" t="s">
        <v>48</v>
      </c>
      <c r="CB3" s="8" t="s">
        <v>49</v>
      </c>
      <c r="CC3" s="8" t="s">
        <v>50</v>
      </c>
      <c r="CD3" s="8" t="s">
        <v>51</v>
      </c>
      <c r="CE3" s="8" t="s">
        <v>52</v>
      </c>
      <c r="CF3" s="8" t="s">
        <v>53</v>
      </c>
      <c r="CG3" s="8" t="s">
        <v>54</v>
      </c>
      <c r="CH3" s="8" t="s">
        <v>55</v>
      </c>
      <c r="CI3" s="8" t="s">
        <v>56</v>
      </c>
      <c r="CJ3" s="8" t="s">
        <v>57</v>
      </c>
      <c r="CK3" s="8" t="s">
        <v>58</v>
      </c>
      <c r="CL3" s="8" t="s">
        <v>202</v>
      </c>
      <c r="CM3" s="8" t="s">
        <v>40</v>
      </c>
      <c r="CN3" s="8" t="s">
        <v>41</v>
      </c>
      <c r="CO3" s="8" t="s">
        <v>203</v>
      </c>
      <c r="CP3" s="8" t="s">
        <v>45</v>
      </c>
      <c r="CQ3" s="157" t="s">
        <v>46</v>
      </c>
    </row>
    <row r="4" spans="1:95" s="5" customFormat="1">
      <c r="A4" s="12" t="s">
        <v>208</v>
      </c>
      <c r="B4" s="13" t="s">
        <v>209</v>
      </c>
      <c r="C4" s="13">
        <v>1</v>
      </c>
      <c r="D4" s="14" t="s">
        <v>210</v>
      </c>
      <c r="E4" s="15">
        <v>2.5</v>
      </c>
      <c r="F4" s="16" t="s">
        <v>211</v>
      </c>
      <c r="G4" s="16">
        <v>22.93</v>
      </c>
      <c r="H4" s="93">
        <v>95013.74</v>
      </c>
      <c r="I4" s="93">
        <v>18712.54</v>
      </c>
      <c r="J4" s="93">
        <v>14879.28</v>
      </c>
      <c r="K4" s="93">
        <v>305328.5</v>
      </c>
      <c r="L4" s="93">
        <v>69.08</v>
      </c>
      <c r="M4" s="93">
        <v>3684.59</v>
      </c>
      <c r="N4" s="16">
        <v>57572.69</v>
      </c>
      <c r="O4" s="16">
        <v>136.04</v>
      </c>
      <c r="P4" s="16">
        <v>42.34</v>
      </c>
      <c r="Q4" s="16">
        <v>28.14</v>
      </c>
      <c r="R4" s="16">
        <v>970.87</v>
      </c>
      <c r="S4" s="16">
        <v>23.31</v>
      </c>
      <c r="T4" s="16">
        <v>15.84</v>
      </c>
      <c r="U4" s="16">
        <v>2.63</v>
      </c>
      <c r="V4" s="16">
        <v>8.94</v>
      </c>
      <c r="W4" s="16">
        <v>224.57</v>
      </c>
      <c r="X4" s="16">
        <v>3.34</v>
      </c>
      <c r="Y4" s="16">
        <v>111.84</v>
      </c>
      <c r="Z4" s="16">
        <v>0.57999999999999996</v>
      </c>
      <c r="AA4" s="16">
        <v>5.42</v>
      </c>
      <c r="AB4" s="16" t="s">
        <v>212</v>
      </c>
      <c r="AC4" s="16" t="s">
        <v>213</v>
      </c>
      <c r="AD4" s="16">
        <v>423.6</v>
      </c>
      <c r="AE4" s="16">
        <v>7.24</v>
      </c>
      <c r="AF4" s="16">
        <v>12.79</v>
      </c>
      <c r="AG4" s="16">
        <v>1.35</v>
      </c>
      <c r="AH4" s="16">
        <v>4.68</v>
      </c>
      <c r="AI4" s="16" t="s">
        <v>214</v>
      </c>
      <c r="AJ4" s="16">
        <v>0.35</v>
      </c>
      <c r="AK4" s="16">
        <v>0.97</v>
      </c>
      <c r="AL4" s="16" t="s">
        <v>215</v>
      </c>
      <c r="AM4" s="16" t="s">
        <v>216</v>
      </c>
      <c r="AN4" s="16" t="s">
        <v>217</v>
      </c>
      <c r="AO4" s="16">
        <v>0.26</v>
      </c>
      <c r="AP4" s="16">
        <v>3.34</v>
      </c>
      <c r="AQ4" s="16" t="s">
        <v>218</v>
      </c>
      <c r="AR4" s="16" t="s">
        <v>219</v>
      </c>
      <c r="AS4" s="16">
        <v>15.54</v>
      </c>
      <c r="AT4" s="16">
        <v>3.07</v>
      </c>
      <c r="AU4" s="16">
        <v>0.48</v>
      </c>
      <c r="AV4" s="17">
        <f>M4/V4</f>
        <v>412.1465324384788</v>
      </c>
      <c r="AW4" s="18" t="s">
        <v>220</v>
      </c>
      <c r="AX4" s="18" t="s">
        <v>220</v>
      </c>
      <c r="AY4" s="19">
        <f>V4/W4</f>
        <v>3.9809413545887698E-2</v>
      </c>
      <c r="AZ4" s="20"/>
      <c r="BA4" s="152">
        <v>1.26</v>
      </c>
      <c r="BB4" s="148">
        <v>2.19</v>
      </c>
      <c r="BC4" s="148">
        <v>14.51</v>
      </c>
      <c r="BD4" s="148">
        <v>15.85</v>
      </c>
      <c r="BE4" s="148">
        <v>2.2599999999999998</v>
      </c>
      <c r="BF4" s="148">
        <v>3.91</v>
      </c>
      <c r="BG4" s="148">
        <v>584.94000000000005</v>
      </c>
      <c r="BH4" s="148">
        <v>31.55</v>
      </c>
      <c r="BI4" s="148">
        <v>46.47</v>
      </c>
      <c r="BJ4" s="148">
        <v>561.1</v>
      </c>
      <c r="BK4" s="148">
        <v>2.56</v>
      </c>
      <c r="BL4" s="148">
        <v>0.441</v>
      </c>
      <c r="BM4" s="148">
        <v>1.71</v>
      </c>
      <c r="BN4" s="148">
        <v>108.49</v>
      </c>
      <c r="BO4" s="148">
        <v>3.37</v>
      </c>
      <c r="BP4" s="148">
        <v>1.72</v>
      </c>
      <c r="BQ4" s="148">
        <v>1.56</v>
      </c>
      <c r="BR4" s="148">
        <v>0.72799999999999998</v>
      </c>
      <c r="BS4" s="148">
        <v>0.14699999999999999</v>
      </c>
      <c r="BT4" s="148">
        <v>0.192</v>
      </c>
      <c r="BU4" s="148">
        <v>0.38500000000000001</v>
      </c>
      <c r="BV4" s="148">
        <v>0.25600000000000001</v>
      </c>
      <c r="BW4" s="148">
        <v>0.60799999999999998</v>
      </c>
      <c r="BX4" s="148">
        <v>0.70899999999999996</v>
      </c>
      <c r="BY4" s="148">
        <v>0.46600000000000003</v>
      </c>
      <c r="BZ4" s="148">
        <v>1.03</v>
      </c>
      <c r="CA4" s="148">
        <v>0.157</v>
      </c>
      <c r="CB4" s="148">
        <v>7.8899999999999998E-2</v>
      </c>
      <c r="CC4" s="148">
        <v>0.104</v>
      </c>
      <c r="CD4" s="148">
        <v>0.42399999999999999</v>
      </c>
      <c r="CE4" s="148">
        <v>0.78500000000000003</v>
      </c>
      <c r="CF4" s="148">
        <v>0.17100000000000001</v>
      </c>
      <c r="CG4" s="148">
        <v>0.48899999999999999</v>
      </c>
      <c r="CH4" s="148">
        <v>0.122</v>
      </c>
      <c r="CI4" s="148">
        <v>0.44</v>
      </c>
      <c r="CJ4" s="148">
        <v>0.14699999999999999</v>
      </c>
      <c r="CK4" s="148">
        <v>0.184</v>
      </c>
      <c r="CL4" s="148">
        <v>0.25800000000000001</v>
      </c>
      <c r="CM4" s="148">
        <v>0.107</v>
      </c>
      <c r="CN4" s="148">
        <v>0.36</v>
      </c>
      <c r="CO4" s="148">
        <v>0.42399999999999999</v>
      </c>
      <c r="CP4" s="148">
        <v>4.0399999999999998E-2</v>
      </c>
      <c r="CQ4" s="158">
        <v>6.59E-2</v>
      </c>
    </row>
    <row r="5" spans="1:95" s="5" customFormat="1">
      <c r="A5" s="12" t="s">
        <v>221</v>
      </c>
      <c r="B5" s="13"/>
      <c r="C5" s="13">
        <v>2</v>
      </c>
      <c r="D5" s="14" t="s">
        <v>222</v>
      </c>
      <c r="E5" s="15" t="s">
        <v>223</v>
      </c>
      <c r="F5" s="16">
        <v>7.83</v>
      </c>
      <c r="G5" s="16">
        <v>18.23</v>
      </c>
      <c r="H5" s="93">
        <v>94085.34</v>
      </c>
      <c r="I5" s="93">
        <v>14435.28</v>
      </c>
      <c r="J5" s="93">
        <v>43337.35</v>
      </c>
      <c r="K5" s="93">
        <v>305328.5</v>
      </c>
      <c r="L5" s="93">
        <v>78.84</v>
      </c>
      <c r="M5" s="93">
        <v>3367.78</v>
      </c>
      <c r="N5" s="16">
        <v>52031.57</v>
      </c>
      <c r="O5" s="16">
        <v>103.17</v>
      </c>
      <c r="P5" s="16">
        <v>34.25</v>
      </c>
      <c r="Q5" s="16">
        <v>19.57</v>
      </c>
      <c r="R5" s="16">
        <v>635.23</v>
      </c>
      <c r="S5" s="16">
        <v>15.25</v>
      </c>
      <c r="T5" s="16">
        <v>12.57</v>
      </c>
      <c r="U5" s="16">
        <v>7.46</v>
      </c>
      <c r="V5" s="16">
        <v>7.25</v>
      </c>
      <c r="W5" s="16">
        <v>202.59</v>
      </c>
      <c r="X5" s="16">
        <v>2.64</v>
      </c>
      <c r="Y5" s="16">
        <v>80.59</v>
      </c>
      <c r="Z5" s="16">
        <v>0.51</v>
      </c>
      <c r="AA5" s="16">
        <v>4.63</v>
      </c>
      <c r="AB5" s="16" t="s">
        <v>212</v>
      </c>
      <c r="AC5" s="16" t="s">
        <v>224</v>
      </c>
      <c r="AD5" s="16">
        <v>171.01</v>
      </c>
      <c r="AE5" s="16">
        <v>6.18</v>
      </c>
      <c r="AF5" s="16">
        <v>9.94</v>
      </c>
      <c r="AG5" s="16">
        <v>0.95</v>
      </c>
      <c r="AH5" s="16">
        <v>2.89</v>
      </c>
      <c r="AI5" s="16" t="s">
        <v>225</v>
      </c>
      <c r="AJ5" s="16">
        <v>0.57999999999999996</v>
      </c>
      <c r="AK5" s="16" t="s">
        <v>226</v>
      </c>
      <c r="AL5" s="16" t="s">
        <v>227</v>
      </c>
      <c r="AM5" s="16" t="s">
        <v>228</v>
      </c>
      <c r="AN5" s="16">
        <v>0.155</v>
      </c>
      <c r="AO5" s="16">
        <v>0.35</v>
      </c>
      <c r="AP5" s="16">
        <v>2.0099999999999998</v>
      </c>
      <c r="AQ5" s="16">
        <v>0.189</v>
      </c>
      <c r="AR5" s="16">
        <v>0.51</v>
      </c>
      <c r="AS5" s="16">
        <v>36.01</v>
      </c>
      <c r="AT5" s="16">
        <v>2.2799999999999998</v>
      </c>
      <c r="AU5" s="16">
        <v>0.46</v>
      </c>
      <c r="AV5" s="17">
        <f t="shared" ref="AV5:AV63" si="0">M5/V5</f>
        <v>464.52137931034486</v>
      </c>
      <c r="AW5" s="18" t="s">
        <v>220</v>
      </c>
      <c r="AX5" s="17">
        <f t="shared" ref="AX5:AX58" si="1">Z5/AQ5</f>
        <v>2.6984126984126986</v>
      </c>
      <c r="AY5" s="19">
        <f t="shared" ref="AY5:AY63" si="2">V5/W5</f>
        <v>3.5786563996248577E-2</v>
      </c>
      <c r="AZ5" s="20"/>
      <c r="BA5" s="152">
        <v>1.56</v>
      </c>
      <c r="BB5" s="148">
        <v>1.4</v>
      </c>
      <c r="BC5" s="148">
        <v>14.26</v>
      </c>
      <c r="BD5" s="148">
        <v>31.55</v>
      </c>
      <c r="BE5" s="148">
        <v>3.72</v>
      </c>
      <c r="BF5" s="148">
        <v>45.16</v>
      </c>
      <c r="BG5" s="148">
        <v>915.42</v>
      </c>
      <c r="BH5" s="148">
        <v>36.04</v>
      </c>
      <c r="BI5" s="148">
        <v>48.94</v>
      </c>
      <c r="BJ5" s="148">
        <v>665.2</v>
      </c>
      <c r="BK5" s="148">
        <v>3.65</v>
      </c>
      <c r="BL5" s="148">
        <v>0.48299999999999998</v>
      </c>
      <c r="BM5" s="148">
        <v>1.89</v>
      </c>
      <c r="BN5" s="148">
        <v>118.5</v>
      </c>
      <c r="BO5" s="148">
        <v>3.96</v>
      </c>
      <c r="BP5" s="148">
        <v>2.2200000000000002</v>
      </c>
      <c r="BQ5" s="148">
        <v>1.73</v>
      </c>
      <c r="BR5" s="148">
        <v>0.81</v>
      </c>
      <c r="BS5" s="148">
        <v>0.80200000000000005</v>
      </c>
      <c r="BT5" s="148">
        <v>0.20799999999999999</v>
      </c>
      <c r="BU5" s="148">
        <v>0.34699999999999998</v>
      </c>
      <c r="BV5" s="148">
        <v>0.185</v>
      </c>
      <c r="BW5" s="148">
        <v>0.95</v>
      </c>
      <c r="BX5" s="148">
        <v>0.70499999999999996</v>
      </c>
      <c r="BY5" s="148">
        <v>0.499</v>
      </c>
      <c r="BZ5" s="148">
        <v>13.2</v>
      </c>
      <c r="CA5" s="148">
        <v>0.16300000000000001</v>
      </c>
      <c r="CB5" s="148">
        <v>0.17899999999999999</v>
      </c>
      <c r="CC5" s="148">
        <v>0.123</v>
      </c>
      <c r="CD5" s="148">
        <v>0.57399999999999995</v>
      </c>
      <c r="CE5" s="148">
        <v>0.59299999999999997</v>
      </c>
      <c r="CF5" s="148">
        <v>0.16900000000000001</v>
      </c>
      <c r="CG5" s="148">
        <v>0.46100000000000002</v>
      </c>
      <c r="CH5" s="148">
        <v>8.7599999999999997E-2</v>
      </c>
      <c r="CI5" s="148">
        <v>0.308</v>
      </c>
      <c r="CJ5" s="148">
        <v>6.6500000000000004E-2</v>
      </c>
      <c r="CK5" s="148">
        <v>0.191</v>
      </c>
      <c r="CL5" s="148">
        <v>0.436</v>
      </c>
      <c r="CM5" s="148">
        <v>6.3299999999999995E-2</v>
      </c>
      <c r="CN5" s="148">
        <v>0.23</v>
      </c>
      <c r="CO5" s="148">
        <v>1.83</v>
      </c>
      <c r="CP5" s="148">
        <v>5.1499999999999997E-2</v>
      </c>
      <c r="CQ5" s="158">
        <v>4.8599999999999997E-2</v>
      </c>
    </row>
    <row r="6" spans="1:95" s="5" customFormat="1">
      <c r="A6" s="12"/>
      <c r="B6" s="13"/>
      <c r="C6" s="13">
        <v>3</v>
      </c>
      <c r="D6" s="14" t="s">
        <v>229</v>
      </c>
      <c r="E6" s="15">
        <v>2.14</v>
      </c>
      <c r="F6" s="16">
        <v>1.27</v>
      </c>
      <c r="G6" s="16" t="s">
        <v>230</v>
      </c>
      <c r="H6" s="93">
        <v>96963.32</v>
      </c>
      <c r="I6" s="93">
        <v>20491.919999999998</v>
      </c>
      <c r="J6" s="93">
        <v>7503.53</v>
      </c>
      <c r="K6" s="93">
        <v>305328.5</v>
      </c>
      <c r="L6" s="93">
        <v>63.53</v>
      </c>
      <c r="M6" s="93">
        <v>3908.72</v>
      </c>
      <c r="N6" s="16">
        <v>60974.8</v>
      </c>
      <c r="O6" s="16">
        <v>155.97999999999999</v>
      </c>
      <c r="P6" s="16">
        <v>47.98</v>
      </c>
      <c r="Q6" s="16">
        <v>28.54</v>
      </c>
      <c r="R6" s="16">
        <v>997.71</v>
      </c>
      <c r="S6" s="16">
        <v>21.73</v>
      </c>
      <c r="T6" s="16">
        <v>16.3</v>
      </c>
      <c r="U6" s="16">
        <v>2.15</v>
      </c>
      <c r="V6" s="16">
        <v>11.34</v>
      </c>
      <c r="W6" s="16">
        <v>236.57</v>
      </c>
      <c r="X6" s="16">
        <v>3.74</v>
      </c>
      <c r="Y6" s="16">
        <v>126.12</v>
      </c>
      <c r="Z6" s="16">
        <v>0.79</v>
      </c>
      <c r="AA6" s="16">
        <v>6.92</v>
      </c>
      <c r="AB6" s="16">
        <v>1.22</v>
      </c>
      <c r="AC6" s="16">
        <v>0.54</v>
      </c>
      <c r="AD6" s="16">
        <v>462.03</v>
      </c>
      <c r="AE6" s="16">
        <v>8</v>
      </c>
      <c r="AF6" s="16">
        <v>13.02</v>
      </c>
      <c r="AG6" s="16">
        <v>1.54</v>
      </c>
      <c r="AH6" s="16">
        <v>4.5599999999999996</v>
      </c>
      <c r="AI6" s="16">
        <v>0.88</v>
      </c>
      <c r="AJ6" s="16">
        <v>0.27</v>
      </c>
      <c r="AK6" s="16">
        <v>0.9</v>
      </c>
      <c r="AL6" s="16">
        <v>0.13400000000000001</v>
      </c>
      <c r="AM6" s="16">
        <v>0.63</v>
      </c>
      <c r="AN6" s="16">
        <v>0.13900000000000001</v>
      </c>
      <c r="AO6" s="16">
        <v>0.57999999999999996</v>
      </c>
      <c r="AP6" s="16">
        <v>3.29</v>
      </c>
      <c r="AQ6" s="16">
        <v>9.2999999999999999E-2</v>
      </c>
      <c r="AR6" s="16">
        <v>1.1299999999999999</v>
      </c>
      <c r="AS6" s="16">
        <v>8.2899999999999991</v>
      </c>
      <c r="AT6" s="16">
        <v>3.22</v>
      </c>
      <c r="AU6" s="16">
        <v>0.74</v>
      </c>
      <c r="AV6" s="17">
        <f t="shared" si="0"/>
        <v>344.68430335097003</v>
      </c>
      <c r="AW6" s="17">
        <f t="shared" ref="AW6:AW63" si="3">M6/AC6</f>
        <v>7238.3703703703695</v>
      </c>
      <c r="AX6" s="17">
        <f t="shared" si="1"/>
        <v>8.4946236559139781</v>
      </c>
      <c r="AY6" s="19">
        <f t="shared" si="2"/>
        <v>4.7935072071691252E-2</v>
      </c>
      <c r="AZ6" s="20"/>
      <c r="BA6" s="152">
        <v>1.1399999999999999</v>
      </c>
      <c r="BB6" s="148" t="s">
        <v>763</v>
      </c>
      <c r="BC6" s="148">
        <v>12.21</v>
      </c>
      <c r="BD6" s="148">
        <v>13.14</v>
      </c>
      <c r="BE6" s="148">
        <v>2.31</v>
      </c>
      <c r="BF6" s="148">
        <v>2.57</v>
      </c>
      <c r="BG6" s="148">
        <v>479.17</v>
      </c>
      <c r="BH6" s="148">
        <v>26.36</v>
      </c>
      <c r="BI6" s="148">
        <v>37.380000000000003</v>
      </c>
      <c r="BJ6" s="148">
        <v>461.73</v>
      </c>
      <c r="BK6" s="148">
        <v>2.29</v>
      </c>
      <c r="BL6" s="148">
        <v>0.317</v>
      </c>
      <c r="BM6" s="148">
        <v>1.46</v>
      </c>
      <c r="BN6" s="148">
        <v>86.61</v>
      </c>
      <c r="BO6" s="148">
        <v>3.22</v>
      </c>
      <c r="BP6" s="148">
        <v>1.26</v>
      </c>
      <c r="BQ6" s="148">
        <v>1.3</v>
      </c>
      <c r="BR6" s="148">
        <v>0.48099999999999998</v>
      </c>
      <c r="BS6" s="148">
        <v>9.2499999999999999E-2</v>
      </c>
      <c r="BT6" s="148">
        <v>0.151</v>
      </c>
      <c r="BU6" s="148">
        <v>0.26600000000000001</v>
      </c>
      <c r="BV6" s="148">
        <v>0.16200000000000001</v>
      </c>
      <c r="BW6" s="148">
        <v>0.47899999999999998</v>
      </c>
      <c r="BX6" s="148">
        <v>0.41399999999999998</v>
      </c>
      <c r="BY6" s="148">
        <v>0.36299999999999999</v>
      </c>
      <c r="BZ6" s="148">
        <v>0.91700000000000004</v>
      </c>
      <c r="CA6" s="148">
        <v>8.0699999999999994E-2</v>
      </c>
      <c r="CB6" s="148">
        <v>5.7500000000000002E-2</v>
      </c>
      <c r="CC6" s="148">
        <v>7.0499999999999993E-2</v>
      </c>
      <c r="CD6" s="148" t="s">
        <v>763</v>
      </c>
      <c r="CE6" s="148">
        <v>0.495</v>
      </c>
      <c r="CF6" s="148">
        <v>0.11799999999999999</v>
      </c>
      <c r="CG6" s="148">
        <v>0.32200000000000001</v>
      </c>
      <c r="CH6" s="148">
        <v>6.5500000000000003E-2</v>
      </c>
      <c r="CI6" s="148">
        <v>0.27800000000000002</v>
      </c>
      <c r="CJ6" s="148">
        <v>0.109</v>
      </c>
      <c r="CK6" s="148">
        <v>0.13400000000000001</v>
      </c>
      <c r="CL6" s="148">
        <v>0.28199999999999997</v>
      </c>
      <c r="CM6" s="148" t="s">
        <v>763</v>
      </c>
      <c r="CN6" s="148" t="s">
        <v>763</v>
      </c>
      <c r="CO6" s="148">
        <v>0.218</v>
      </c>
      <c r="CP6" s="148" t="s">
        <v>763</v>
      </c>
      <c r="CQ6" s="158">
        <v>4.8000000000000001E-2</v>
      </c>
    </row>
    <row r="7" spans="1:95" s="5" customFormat="1">
      <c r="A7" s="12"/>
      <c r="B7" s="13"/>
      <c r="C7" s="13">
        <v>4</v>
      </c>
      <c r="D7" s="14" t="s">
        <v>231</v>
      </c>
      <c r="E7" s="15">
        <v>4.2699999999999996</v>
      </c>
      <c r="F7" s="16" t="s">
        <v>232</v>
      </c>
      <c r="G7" s="16">
        <v>15.25</v>
      </c>
      <c r="H7" s="93">
        <v>99816.16</v>
      </c>
      <c r="I7" s="93">
        <v>19966.57</v>
      </c>
      <c r="J7" s="93">
        <v>11641.72</v>
      </c>
      <c r="K7" s="93">
        <v>305328.5</v>
      </c>
      <c r="L7" s="93">
        <v>74.34</v>
      </c>
      <c r="M7" s="93">
        <v>3754.83</v>
      </c>
      <c r="N7" s="16">
        <v>60924.29</v>
      </c>
      <c r="O7" s="16">
        <v>137.56</v>
      </c>
      <c r="P7" s="16">
        <v>46.44</v>
      </c>
      <c r="Q7" s="16">
        <v>24.56</v>
      </c>
      <c r="R7" s="16">
        <v>343.96</v>
      </c>
      <c r="S7" s="16">
        <v>19.45</v>
      </c>
      <c r="T7" s="16">
        <v>14.68</v>
      </c>
      <c r="U7" s="16">
        <v>2.96</v>
      </c>
      <c r="V7" s="16">
        <v>10.8</v>
      </c>
      <c r="W7" s="16">
        <v>232.31</v>
      </c>
      <c r="X7" s="16">
        <v>3.69</v>
      </c>
      <c r="Y7" s="16">
        <v>120.64</v>
      </c>
      <c r="Z7" s="16">
        <v>0.76</v>
      </c>
      <c r="AA7" s="16" t="s">
        <v>233</v>
      </c>
      <c r="AB7" s="16">
        <v>0.86</v>
      </c>
      <c r="AC7" s="16" t="s">
        <v>234</v>
      </c>
      <c r="AD7" s="16">
        <v>444.79</v>
      </c>
      <c r="AE7" s="16">
        <v>7.64</v>
      </c>
      <c r="AF7" s="16">
        <v>12.04</v>
      </c>
      <c r="AG7" s="16">
        <v>1.55</v>
      </c>
      <c r="AH7" s="16">
        <v>4.43</v>
      </c>
      <c r="AI7" s="16">
        <v>0.73</v>
      </c>
      <c r="AJ7" s="16">
        <v>0.31</v>
      </c>
      <c r="AK7" s="16">
        <v>0.87</v>
      </c>
      <c r="AL7" s="16">
        <v>0.16700000000000001</v>
      </c>
      <c r="AM7" s="16">
        <v>0.65</v>
      </c>
      <c r="AN7" s="16">
        <v>0.14299999999999999</v>
      </c>
      <c r="AO7" s="16">
        <v>0.4</v>
      </c>
      <c r="AP7" s="16">
        <v>3.41</v>
      </c>
      <c r="AQ7" s="16">
        <v>0.13</v>
      </c>
      <c r="AR7" s="16">
        <v>0.56999999999999995</v>
      </c>
      <c r="AS7" s="16">
        <v>8.36</v>
      </c>
      <c r="AT7" s="16">
        <v>3.37</v>
      </c>
      <c r="AU7" s="16">
        <v>0.7</v>
      </c>
      <c r="AV7" s="17">
        <f t="shared" si="0"/>
        <v>347.66944444444442</v>
      </c>
      <c r="AW7" s="18" t="s">
        <v>220</v>
      </c>
      <c r="AX7" s="17">
        <f t="shared" si="1"/>
        <v>5.8461538461538458</v>
      </c>
      <c r="AY7" s="19">
        <f t="shared" si="2"/>
        <v>4.6489604407903236E-2</v>
      </c>
      <c r="AZ7" s="20"/>
      <c r="BA7" s="152">
        <v>1.2</v>
      </c>
      <c r="BB7" s="148">
        <v>3.59</v>
      </c>
      <c r="BC7" s="148">
        <v>13.08</v>
      </c>
      <c r="BD7" s="148">
        <v>38.44</v>
      </c>
      <c r="BE7" s="148">
        <v>5.31</v>
      </c>
      <c r="BF7" s="148">
        <v>61.75</v>
      </c>
      <c r="BG7" s="148">
        <v>835.46</v>
      </c>
      <c r="BH7" s="148">
        <v>28.03</v>
      </c>
      <c r="BI7" s="148">
        <v>39.85</v>
      </c>
      <c r="BJ7" s="148">
        <v>681.34</v>
      </c>
      <c r="BK7" s="148">
        <v>4.8899999999999997</v>
      </c>
      <c r="BL7" s="148">
        <v>0.374</v>
      </c>
      <c r="BM7" s="148">
        <v>1.67</v>
      </c>
      <c r="BN7" s="148">
        <v>126.04</v>
      </c>
      <c r="BO7" s="148">
        <v>3.26</v>
      </c>
      <c r="BP7" s="148">
        <v>1.56</v>
      </c>
      <c r="BQ7" s="148">
        <v>1.61</v>
      </c>
      <c r="BR7" s="148">
        <v>0.68300000000000005</v>
      </c>
      <c r="BS7" s="148">
        <v>1.21</v>
      </c>
      <c r="BT7" s="148">
        <v>0.155</v>
      </c>
      <c r="BU7" s="148">
        <v>0.35</v>
      </c>
      <c r="BV7" s="148">
        <v>0.185</v>
      </c>
      <c r="BW7" s="148">
        <v>2.33</v>
      </c>
      <c r="BX7" s="148">
        <v>0.51300000000000001</v>
      </c>
      <c r="BY7" s="148">
        <v>0.44800000000000001</v>
      </c>
      <c r="BZ7" s="148">
        <v>2.71</v>
      </c>
      <c r="CA7" s="148">
        <v>0.158</v>
      </c>
      <c r="CB7" s="148">
        <v>0.29499999999999998</v>
      </c>
      <c r="CC7" s="148">
        <v>0.10299999999999999</v>
      </c>
      <c r="CD7" s="148">
        <v>0.49099999999999999</v>
      </c>
      <c r="CE7" s="148">
        <v>0.54800000000000004</v>
      </c>
      <c r="CF7" s="148">
        <v>0.14099999999999999</v>
      </c>
      <c r="CG7" s="148">
        <v>0.34100000000000003</v>
      </c>
      <c r="CH7" s="148">
        <v>6.2700000000000006E-2</v>
      </c>
      <c r="CI7" s="148">
        <v>0.23799999999999999</v>
      </c>
      <c r="CJ7" s="148">
        <v>5.7500000000000002E-2</v>
      </c>
      <c r="CK7" s="148">
        <v>0.128</v>
      </c>
      <c r="CL7" s="148">
        <v>0.255</v>
      </c>
      <c r="CM7" s="148">
        <v>5.6599999999999998E-2</v>
      </c>
      <c r="CN7" s="148">
        <v>0.308</v>
      </c>
      <c r="CO7" s="148">
        <v>1.98</v>
      </c>
      <c r="CP7" s="148">
        <v>7.46E-2</v>
      </c>
      <c r="CQ7" s="158">
        <v>6.5100000000000005E-2</v>
      </c>
    </row>
    <row r="8" spans="1:95" s="5" customFormat="1">
      <c r="B8" s="13"/>
      <c r="C8" s="13">
        <v>5</v>
      </c>
      <c r="D8" s="14" t="s">
        <v>235</v>
      </c>
      <c r="E8" s="15" t="s">
        <v>236</v>
      </c>
      <c r="F8" s="16">
        <v>10.38</v>
      </c>
      <c r="G8" s="16" t="s">
        <v>237</v>
      </c>
      <c r="H8" s="93">
        <v>79633.55</v>
      </c>
      <c r="I8" s="93">
        <v>74.59</v>
      </c>
      <c r="J8" s="93">
        <v>122857.22</v>
      </c>
      <c r="K8" s="93">
        <v>305328.5</v>
      </c>
      <c r="L8" s="93">
        <v>181.58</v>
      </c>
      <c r="M8" s="93">
        <v>2340.08</v>
      </c>
      <c r="N8" s="16">
        <v>20695.63</v>
      </c>
      <c r="O8" s="16">
        <v>5.52</v>
      </c>
      <c r="P8" s="16" t="s">
        <v>238</v>
      </c>
      <c r="Q8" s="16">
        <v>7.01</v>
      </c>
      <c r="R8" s="16" t="s">
        <v>239</v>
      </c>
      <c r="S8" s="16" t="s">
        <v>240</v>
      </c>
      <c r="T8" s="16">
        <v>10.49</v>
      </c>
      <c r="U8" s="16">
        <v>18.739999999999998</v>
      </c>
      <c r="V8" s="16">
        <v>1.85</v>
      </c>
      <c r="W8" s="16">
        <v>145.77000000000001</v>
      </c>
      <c r="X8" s="16" t="s">
        <v>241</v>
      </c>
      <c r="Y8" s="16" t="s">
        <v>238</v>
      </c>
      <c r="Z8" s="16" t="s">
        <v>242</v>
      </c>
      <c r="AA8" s="16">
        <v>1.63</v>
      </c>
      <c r="AB8" s="16" t="s">
        <v>243</v>
      </c>
      <c r="AC8" s="16" t="s">
        <v>244</v>
      </c>
      <c r="AD8" s="16">
        <v>24.86</v>
      </c>
      <c r="AE8" s="16">
        <v>2.8</v>
      </c>
      <c r="AF8" s="16">
        <v>3.76</v>
      </c>
      <c r="AG8" s="16">
        <v>0.37</v>
      </c>
      <c r="AH8" s="16" t="s">
        <v>245</v>
      </c>
      <c r="AI8" s="16" t="s">
        <v>246</v>
      </c>
      <c r="AJ8" s="16">
        <v>1.31</v>
      </c>
      <c r="AK8" s="16" t="s">
        <v>247</v>
      </c>
      <c r="AL8" s="16" t="s">
        <v>248</v>
      </c>
      <c r="AM8" s="16">
        <v>0.46</v>
      </c>
      <c r="AN8" s="16" t="s">
        <v>249</v>
      </c>
      <c r="AO8" s="16" t="s">
        <v>250</v>
      </c>
      <c r="AP8" s="16" t="s">
        <v>251</v>
      </c>
      <c r="AQ8" s="16" t="s">
        <v>252</v>
      </c>
      <c r="AR8" s="16" t="s">
        <v>253</v>
      </c>
      <c r="AS8" s="16">
        <v>152.82</v>
      </c>
      <c r="AT8" s="16" t="s">
        <v>254</v>
      </c>
      <c r="AU8" s="16" t="s">
        <v>255</v>
      </c>
      <c r="AV8" s="17">
        <f t="shared" si="0"/>
        <v>1264.9081081081081</v>
      </c>
      <c r="AW8" s="18" t="s">
        <v>220</v>
      </c>
      <c r="AX8" s="18" t="s">
        <v>220</v>
      </c>
      <c r="AY8" s="19">
        <f t="shared" si="2"/>
        <v>1.2691225903821088E-2</v>
      </c>
      <c r="AZ8" s="20"/>
      <c r="BA8" s="152">
        <v>2.85</v>
      </c>
      <c r="BB8" s="148">
        <v>5.19</v>
      </c>
      <c r="BC8" s="148">
        <v>28.22</v>
      </c>
      <c r="BD8" s="148">
        <v>32.67</v>
      </c>
      <c r="BE8" s="148">
        <v>5.54</v>
      </c>
      <c r="BF8" s="148">
        <v>6.91</v>
      </c>
      <c r="BG8" s="148">
        <v>1163.74</v>
      </c>
      <c r="BH8" s="148">
        <v>66.900000000000006</v>
      </c>
      <c r="BI8" s="148">
        <v>89.59</v>
      </c>
      <c r="BJ8" s="148">
        <v>891</v>
      </c>
      <c r="BK8" s="148">
        <v>4.95</v>
      </c>
      <c r="BL8" s="148">
        <v>0.85299999999999998</v>
      </c>
      <c r="BM8" s="148">
        <v>3.22</v>
      </c>
      <c r="BN8" s="148">
        <v>216.33</v>
      </c>
      <c r="BO8" s="148">
        <v>6.8</v>
      </c>
      <c r="BP8" s="148">
        <v>3.33</v>
      </c>
      <c r="BQ8" s="148">
        <v>3.13</v>
      </c>
      <c r="BR8" s="148">
        <v>1.3</v>
      </c>
      <c r="BS8" s="148">
        <v>0.42499999999999999</v>
      </c>
      <c r="BT8" s="148">
        <v>0.247</v>
      </c>
      <c r="BU8" s="148">
        <v>0.84799999999999998</v>
      </c>
      <c r="BV8" s="148">
        <v>0.32400000000000001</v>
      </c>
      <c r="BW8" s="148">
        <v>1.52</v>
      </c>
      <c r="BX8" s="148">
        <v>1.32</v>
      </c>
      <c r="BY8" s="148">
        <v>0.95099999999999996</v>
      </c>
      <c r="BZ8" s="148">
        <v>1.84</v>
      </c>
      <c r="CA8" s="148">
        <v>0.23100000000000001</v>
      </c>
      <c r="CB8" s="148">
        <v>0.124</v>
      </c>
      <c r="CC8" s="148">
        <v>0.153</v>
      </c>
      <c r="CD8" s="148">
        <v>0.57999999999999996</v>
      </c>
      <c r="CE8" s="148">
        <v>0.83099999999999996</v>
      </c>
      <c r="CF8" s="148">
        <v>0.25600000000000001</v>
      </c>
      <c r="CG8" s="148">
        <v>0.9</v>
      </c>
      <c r="CH8" s="148">
        <v>0.123</v>
      </c>
      <c r="CI8" s="148">
        <v>0.38</v>
      </c>
      <c r="CJ8" s="148">
        <v>0.14199999999999999</v>
      </c>
      <c r="CK8" s="148">
        <v>0.20499999999999999</v>
      </c>
      <c r="CL8" s="148">
        <v>0.86499999999999999</v>
      </c>
      <c r="CM8" s="148">
        <v>0.13600000000000001</v>
      </c>
      <c r="CN8" s="148">
        <v>0.34799999999999998</v>
      </c>
      <c r="CO8" s="148">
        <v>0.748</v>
      </c>
      <c r="CP8" s="148">
        <v>7.8E-2</v>
      </c>
      <c r="CQ8" s="158">
        <v>0.127</v>
      </c>
    </row>
    <row r="9" spans="1:95" s="5" customFormat="1">
      <c r="A9" s="12"/>
      <c r="B9" s="13"/>
      <c r="C9" s="13">
        <v>6</v>
      </c>
      <c r="D9" s="14" t="s">
        <v>256</v>
      </c>
      <c r="E9" s="15" t="s">
        <v>257</v>
      </c>
      <c r="F9" s="16">
        <v>9.86</v>
      </c>
      <c r="G9" s="16" t="s">
        <v>258</v>
      </c>
      <c r="H9" s="93">
        <v>85576.95</v>
      </c>
      <c r="I9" s="93">
        <v>4631.07</v>
      </c>
      <c r="J9" s="93">
        <v>99218.31</v>
      </c>
      <c r="K9" s="93">
        <v>305328.5</v>
      </c>
      <c r="L9" s="93">
        <v>215.46</v>
      </c>
      <c r="M9" s="93">
        <v>2569.17</v>
      </c>
      <c r="N9" s="16">
        <v>31440.92</v>
      </c>
      <c r="O9" s="16">
        <v>42.73</v>
      </c>
      <c r="P9" s="16">
        <v>11.1</v>
      </c>
      <c r="Q9" s="16">
        <v>12.39</v>
      </c>
      <c r="R9" s="16">
        <v>573</v>
      </c>
      <c r="S9" s="16">
        <v>6.11</v>
      </c>
      <c r="T9" s="16">
        <v>13.76</v>
      </c>
      <c r="U9" s="16">
        <v>16.899999999999999</v>
      </c>
      <c r="V9" s="16">
        <v>4.45</v>
      </c>
      <c r="W9" s="16">
        <v>173.5</v>
      </c>
      <c r="X9" s="16">
        <v>1.24</v>
      </c>
      <c r="Y9" s="16">
        <v>29.74</v>
      </c>
      <c r="Z9" s="16" t="s">
        <v>241</v>
      </c>
      <c r="AA9" s="16">
        <v>4.66</v>
      </c>
      <c r="AB9" s="16">
        <v>1.1499999999999999</v>
      </c>
      <c r="AC9" s="16" t="s">
        <v>259</v>
      </c>
      <c r="AD9" s="16">
        <v>135.57</v>
      </c>
      <c r="AE9" s="16">
        <v>4.1399999999999997</v>
      </c>
      <c r="AF9" s="16">
        <v>6.64</v>
      </c>
      <c r="AG9" s="16">
        <v>0.54</v>
      </c>
      <c r="AH9" s="16">
        <v>1.77</v>
      </c>
      <c r="AI9" s="16" t="s">
        <v>260</v>
      </c>
      <c r="AJ9" s="16">
        <v>1.23</v>
      </c>
      <c r="AK9" s="16">
        <v>0.6</v>
      </c>
      <c r="AL9" s="16" t="s">
        <v>261</v>
      </c>
      <c r="AM9" s="16">
        <v>0.45</v>
      </c>
      <c r="AN9" s="16" t="s">
        <v>262</v>
      </c>
      <c r="AO9" s="16">
        <v>0.24</v>
      </c>
      <c r="AP9" s="16">
        <v>0.78</v>
      </c>
      <c r="AQ9" s="16">
        <v>0.05</v>
      </c>
      <c r="AR9" s="16" t="s">
        <v>263</v>
      </c>
      <c r="AS9" s="16">
        <v>125.28</v>
      </c>
      <c r="AT9" s="16">
        <v>0.73</v>
      </c>
      <c r="AU9" s="16">
        <v>0.183</v>
      </c>
      <c r="AV9" s="17">
        <f t="shared" si="0"/>
        <v>577.34157303370785</v>
      </c>
      <c r="AW9" s="18" t="s">
        <v>220</v>
      </c>
      <c r="AX9" s="18" t="s">
        <v>220</v>
      </c>
      <c r="AY9" s="19">
        <f t="shared" si="2"/>
        <v>2.564841498559078E-2</v>
      </c>
      <c r="AZ9" s="20"/>
      <c r="BA9" s="152">
        <v>2.15</v>
      </c>
      <c r="BB9" s="148">
        <v>2.48</v>
      </c>
      <c r="BC9" s="148">
        <v>23.24</v>
      </c>
      <c r="BD9" s="148">
        <v>26.24</v>
      </c>
      <c r="BE9" s="148">
        <v>3.03</v>
      </c>
      <c r="BF9" s="148">
        <v>5.94</v>
      </c>
      <c r="BG9" s="148">
        <v>941.84</v>
      </c>
      <c r="BH9" s="148">
        <v>48.71</v>
      </c>
      <c r="BI9" s="148">
        <v>72.39</v>
      </c>
      <c r="BJ9" s="148">
        <v>778.23</v>
      </c>
      <c r="BK9" s="148">
        <v>4.0999999999999996</v>
      </c>
      <c r="BL9" s="148">
        <v>0.54200000000000004</v>
      </c>
      <c r="BM9" s="148">
        <v>2.76</v>
      </c>
      <c r="BN9" s="148">
        <v>174.74</v>
      </c>
      <c r="BO9" s="148">
        <v>5.99</v>
      </c>
      <c r="BP9" s="148">
        <v>2.5299999999999998</v>
      </c>
      <c r="BQ9" s="148">
        <v>2.36</v>
      </c>
      <c r="BR9" s="148">
        <v>1.0900000000000001</v>
      </c>
      <c r="BS9" s="148">
        <v>0.371</v>
      </c>
      <c r="BT9" s="148">
        <v>0.22900000000000001</v>
      </c>
      <c r="BU9" s="148">
        <v>0.58499999999999996</v>
      </c>
      <c r="BV9" s="148">
        <v>0.245</v>
      </c>
      <c r="BW9" s="148">
        <v>0.91800000000000004</v>
      </c>
      <c r="BX9" s="148">
        <v>0.80300000000000005</v>
      </c>
      <c r="BY9" s="148">
        <v>0.72299999999999998</v>
      </c>
      <c r="BZ9" s="148">
        <v>0.88</v>
      </c>
      <c r="CA9" s="148">
        <v>0.14499999999999999</v>
      </c>
      <c r="CB9" s="148">
        <v>0.10299999999999999</v>
      </c>
      <c r="CC9" s="148">
        <v>0.155</v>
      </c>
      <c r="CD9" s="148">
        <v>0.58799999999999997</v>
      </c>
      <c r="CE9" s="148">
        <v>0.88900000000000001</v>
      </c>
      <c r="CF9" s="148">
        <v>0.17299999999999999</v>
      </c>
      <c r="CG9" s="148">
        <v>0.47199999999999998</v>
      </c>
      <c r="CH9" s="148">
        <v>0.155</v>
      </c>
      <c r="CI9" s="148">
        <v>0.315</v>
      </c>
      <c r="CJ9" s="148">
        <v>0.187</v>
      </c>
      <c r="CK9" s="148">
        <v>0.24</v>
      </c>
      <c r="CL9" s="148">
        <v>0.58499999999999996</v>
      </c>
      <c r="CM9" s="148" t="s">
        <v>763</v>
      </c>
      <c r="CN9" s="148">
        <v>0.64500000000000002</v>
      </c>
      <c r="CO9" s="148">
        <v>0.27700000000000002</v>
      </c>
      <c r="CP9" s="148">
        <v>0.112</v>
      </c>
      <c r="CQ9" s="158">
        <v>6.0999999999999999E-2</v>
      </c>
    </row>
    <row r="10" spans="1:95" s="5" customFormat="1">
      <c r="A10" s="12"/>
      <c r="B10" s="13"/>
      <c r="C10" s="13">
        <v>7</v>
      </c>
      <c r="D10" s="14" t="s">
        <v>264</v>
      </c>
      <c r="E10" s="15">
        <v>1.94</v>
      </c>
      <c r="F10" s="16" t="s">
        <v>265</v>
      </c>
      <c r="G10" s="16">
        <v>11.39</v>
      </c>
      <c r="H10" s="93">
        <v>94504.95</v>
      </c>
      <c r="I10" s="93">
        <v>20068.560000000001</v>
      </c>
      <c r="J10" s="93">
        <v>5790.7</v>
      </c>
      <c r="K10" s="93">
        <v>295372.09000000003</v>
      </c>
      <c r="L10" s="93">
        <v>41.5</v>
      </c>
      <c r="M10" s="93">
        <v>2733.55</v>
      </c>
      <c r="N10" s="16">
        <v>50528.17</v>
      </c>
      <c r="O10" s="16">
        <v>103.93</v>
      </c>
      <c r="P10" s="16">
        <v>30.17</v>
      </c>
      <c r="Q10" s="16">
        <v>16.64</v>
      </c>
      <c r="R10" s="16">
        <v>421.4</v>
      </c>
      <c r="S10" s="16">
        <v>19.12</v>
      </c>
      <c r="T10" s="16">
        <v>10.14</v>
      </c>
      <c r="U10" s="16" t="s">
        <v>266</v>
      </c>
      <c r="V10" s="16">
        <v>5.83</v>
      </c>
      <c r="W10" s="16">
        <v>132.94</v>
      </c>
      <c r="X10" s="16">
        <v>2.27</v>
      </c>
      <c r="Y10" s="16">
        <v>70.819999999999993</v>
      </c>
      <c r="Z10" s="16">
        <v>0.4</v>
      </c>
      <c r="AA10" s="16">
        <v>2.5</v>
      </c>
      <c r="AB10" s="16">
        <v>0.53</v>
      </c>
      <c r="AC10" s="16" t="s">
        <v>252</v>
      </c>
      <c r="AD10" s="16">
        <v>232.83</v>
      </c>
      <c r="AE10" s="16">
        <v>3.38</v>
      </c>
      <c r="AF10" s="16">
        <v>4.82</v>
      </c>
      <c r="AG10" s="16">
        <v>0.62</v>
      </c>
      <c r="AH10" s="16">
        <v>2.15</v>
      </c>
      <c r="AI10" s="16">
        <v>0.49</v>
      </c>
      <c r="AJ10" s="16">
        <v>0.113</v>
      </c>
      <c r="AK10" s="16">
        <v>0.31</v>
      </c>
      <c r="AL10" s="16">
        <v>7.4999999999999997E-2</v>
      </c>
      <c r="AM10" s="16">
        <v>0.4</v>
      </c>
      <c r="AN10" s="16">
        <v>3.9E-2</v>
      </c>
      <c r="AO10" s="16">
        <v>0.247</v>
      </c>
      <c r="AP10" s="16">
        <v>2.0299999999999998</v>
      </c>
      <c r="AQ10" s="16">
        <v>4.5999999999999999E-2</v>
      </c>
      <c r="AR10" s="16">
        <v>0.251</v>
      </c>
      <c r="AS10" s="16">
        <v>2.19</v>
      </c>
      <c r="AT10" s="16">
        <v>1.63</v>
      </c>
      <c r="AU10" s="16">
        <v>0.29499999999999998</v>
      </c>
      <c r="AV10" s="17">
        <f t="shared" si="0"/>
        <v>468.87650085763295</v>
      </c>
      <c r="AW10" s="18" t="s">
        <v>220</v>
      </c>
      <c r="AX10" s="17">
        <f t="shared" si="1"/>
        <v>8.6956521739130448</v>
      </c>
      <c r="AY10" s="19">
        <f t="shared" si="2"/>
        <v>4.385437039265834E-2</v>
      </c>
      <c r="AZ10" s="20"/>
      <c r="BA10" s="153">
        <v>0.48799999999999999</v>
      </c>
      <c r="BB10" s="144">
        <v>0.432</v>
      </c>
      <c r="BC10" s="144">
        <v>6.99</v>
      </c>
      <c r="BD10" s="144">
        <v>13.32</v>
      </c>
      <c r="BE10" s="144">
        <v>4.0999999999999996</v>
      </c>
      <c r="BF10" s="144">
        <v>18.579999999999998</v>
      </c>
      <c r="BG10" s="144">
        <v>365.04</v>
      </c>
      <c r="BH10" s="144">
        <v>13.18</v>
      </c>
      <c r="BI10" s="144">
        <v>14.87</v>
      </c>
      <c r="BJ10" s="144">
        <v>247.44</v>
      </c>
      <c r="BK10" s="144">
        <v>1.52</v>
      </c>
      <c r="BL10" s="144">
        <v>0.184</v>
      </c>
      <c r="BM10" s="144">
        <v>0.80500000000000005</v>
      </c>
      <c r="BN10" s="144">
        <v>49.06</v>
      </c>
      <c r="BO10" s="144">
        <v>1.33</v>
      </c>
      <c r="BP10" s="144">
        <v>0.72599999999999998</v>
      </c>
      <c r="BQ10" s="144">
        <v>0.69799999999999995</v>
      </c>
      <c r="BR10" s="144">
        <v>0.29399999999999998</v>
      </c>
      <c r="BS10" s="144">
        <v>0.26400000000000001</v>
      </c>
      <c r="BT10" s="144">
        <v>5.4100000000000002E-2</v>
      </c>
      <c r="BU10" s="144">
        <v>0.15</v>
      </c>
      <c r="BV10" s="144">
        <v>6.6799999999999998E-2</v>
      </c>
      <c r="BW10" s="144">
        <v>0.312</v>
      </c>
      <c r="BX10" s="144">
        <v>0.182</v>
      </c>
      <c r="BY10" s="144">
        <v>0.13600000000000001</v>
      </c>
      <c r="BZ10" s="144">
        <v>1.61</v>
      </c>
      <c r="CA10" s="144">
        <v>0.14899999999999999</v>
      </c>
      <c r="CB10" s="144">
        <v>0.21299999999999999</v>
      </c>
      <c r="CC10" s="144">
        <v>6.8400000000000002E-2</v>
      </c>
      <c r="CD10" s="144">
        <v>0.317</v>
      </c>
      <c r="CE10" s="144">
        <v>0.22800000000000001</v>
      </c>
      <c r="CF10" s="144">
        <v>4.6399999999999997E-2</v>
      </c>
      <c r="CG10" s="144">
        <v>0.111</v>
      </c>
      <c r="CH10" s="144">
        <v>2.3E-2</v>
      </c>
      <c r="CI10" s="144">
        <v>6.88E-2</v>
      </c>
      <c r="CJ10" s="144">
        <v>2.81E-2</v>
      </c>
      <c r="CK10" s="144">
        <v>4.2299999999999997E-2</v>
      </c>
      <c r="CL10" s="144">
        <v>0.111</v>
      </c>
      <c r="CM10" s="144">
        <v>1.5699999999999999E-2</v>
      </c>
      <c r="CN10" s="144">
        <v>7.4200000000000002E-2</v>
      </c>
      <c r="CO10" s="144">
        <v>0.54200000000000004</v>
      </c>
      <c r="CP10" s="144">
        <v>1.9099999999999999E-2</v>
      </c>
      <c r="CQ10" s="159">
        <v>4.65E-2</v>
      </c>
    </row>
    <row r="11" spans="1:95" s="5" customFormat="1">
      <c r="A11" s="12"/>
      <c r="B11" s="13"/>
      <c r="C11" s="13">
        <v>8</v>
      </c>
      <c r="D11" s="14" t="s">
        <v>133</v>
      </c>
      <c r="E11" s="15">
        <v>2.13</v>
      </c>
      <c r="F11" s="16" t="s">
        <v>607</v>
      </c>
      <c r="G11" s="16">
        <v>22.02</v>
      </c>
      <c r="H11" s="93">
        <v>96419.72</v>
      </c>
      <c r="I11" s="93">
        <v>20335.43</v>
      </c>
      <c r="J11" s="93">
        <v>11652.2</v>
      </c>
      <c r="K11" s="93">
        <v>295372.09000000003</v>
      </c>
      <c r="L11" s="93">
        <v>64.47</v>
      </c>
      <c r="M11" s="93">
        <v>2913.05</v>
      </c>
      <c r="N11" s="16">
        <v>47975.41</v>
      </c>
      <c r="O11" s="16">
        <v>98.12</v>
      </c>
      <c r="P11" s="16">
        <v>30.35</v>
      </c>
      <c r="Q11" s="16">
        <v>16.22</v>
      </c>
      <c r="R11" s="16">
        <v>636.77</v>
      </c>
      <c r="S11" s="16">
        <v>16.760000000000002</v>
      </c>
      <c r="T11" s="16">
        <v>9.9</v>
      </c>
      <c r="U11" s="16" t="s">
        <v>267</v>
      </c>
      <c r="V11" s="16">
        <v>5.69</v>
      </c>
      <c r="W11" s="16">
        <v>134.16999999999999</v>
      </c>
      <c r="X11" s="16">
        <v>2.25</v>
      </c>
      <c r="Y11" s="16">
        <v>69.67</v>
      </c>
      <c r="Z11" s="16">
        <v>0.45</v>
      </c>
      <c r="AA11" s="16">
        <v>2.63</v>
      </c>
      <c r="AB11" s="16" t="s">
        <v>268</v>
      </c>
      <c r="AC11" s="16" t="s">
        <v>269</v>
      </c>
      <c r="AD11" s="16">
        <v>233.41</v>
      </c>
      <c r="AE11" s="16" t="s">
        <v>270</v>
      </c>
      <c r="AF11" s="16">
        <v>6.88</v>
      </c>
      <c r="AG11" s="16" t="s">
        <v>271</v>
      </c>
      <c r="AH11" s="16">
        <v>1.53</v>
      </c>
      <c r="AI11" s="16">
        <v>0.5</v>
      </c>
      <c r="AJ11" s="16" t="s">
        <v>272</v>
      </c>
      <c r="AK11" s="16">
        <v>0.32</v>
      </c>
      <c r="AL11" s="16">
        <v>8.8999999999999996E-2</v>
      </c>
      <c r="AM11" s="16">
        <v>0.31</v>
      </c>
      <c r="AN11" s="16">
        <v>8.3000000000000004E-2</v>
      </c>
      <c r="AO11" s="16">
        <v>0.22900000000000001</v>
      </c>
      <c r="AP11" s="16">
        <v>1.83</v>
      </c>
      <c r="AQ11" s="16">
        <v>4.4999999999999998E-2</v>
      </c>
      <c r="AR11" s="16" t="s">
        <v>241</v>
      </c>
      <c r="AS11" s="16">
        <v>3.3</v>
      </c>
      <c r="AT11" s="16">
        <v>1.46</v>
      </c>
      <c r="AU11" s="16">
        <v>0.37</v>
      </c>
      <c r="AV11" s="17">
        <f t="shared" si="0"/>
        <v>511.95957820738136</v>
      </c>
      <c r="AW11" s="18" t="s">
        <v>220</v>
      </c>
      <c r="AX11" s="17">
        <f t="shared" si="1"/>
        <v>10</v>
      </c>
      <c r="AY11" s="19">
        <f t="shared" si="2"/>
        <v>4.2408884251322956E-2</v>
      </c>
      <c r="AZ11" s="20"/>
      <c r="BA11" s="153">
        <v>0.91900000000000004</v>
      </c>
      <c r="BB11" s="144">
        <v>0.996</v>
      </c>
      <c r="BC11" s="144">
        <v>12.2</v>
      </c>
      <c r="BD11" s="144">
        <v>39.229999999999997</v>
      </c>
      <c r="BE11" s="144">
        <v>4.55</v>
      </c>
      <c r="BF11" s="144">
        <v>51.34</v>
      </c>
      <c r="BG11" s="144">
        <v>811.19</v>
      </c>
      <c r="BH11" s="144">
        <v>24.35</v>
      </c>
      <c r="BI11" s="144">
        <v>27.66</v>
      </c>
      <c r="BJ11" s="144">
        <v>354.58</v>
      </c>
      <c r="BK11" s="144">
        <v>3</v>
      </c>
      <c r="BL11" s="144">
        <v>0.32400000000000001</v>
      </c>
      <c r="BM11" s="144">
        <v>1.61</v>
      </c>
      <c r="BN11" s="144">
        <v>77.069999999999993</v>
      </c>
      <c r="BO11" s="144">
        <v>2.73</v>
      </c>
      <c r="BP11" s="144">
        <v>1.58</v>
      </c>
      <c r="BQ11" s="144">
        <v>1.28</v>
      </c>
      <c r="BR11" s="144">
        <v>0.48499999999999999</v>
      </c>
      <c r="BS11" s="144">
        <v>0.4</v>
      </c>
      <c r="BT11" s="144">
        <v>0.1</v>
      </c>
      <c r="BU11" s="144">
        <v>0.222</v>
      </c>
      <c r="BV11" s="144">
        <v>0.122</v>
      </c>
      <c r="BW11" s="144">
        <v>0.45400000000000001</v>
      </c>
      <c r="BX11" s="144">
        <v>0.40500000000000003</v>
      </c>
      <c r="BY11" s="144">
        <v>0.25700000000000001</v>
      </c>
      <c r="BZ11" s="144">
        <v>2.39</v>
      </c>
      <c r="CA11" s="144">
        <v>0.51</v>
      </c>
      <c r="CB11" s="144">
        <v>0.63900000000000001</v>
      </c>
      <c r="CC11" s="144">
        <v>0.54300000000000004</v>
      </c>
      <c r="CD11" s="144">
        <v>0.66700000000000004</v>
      </c>
      <c r="CE11" s="144">
        <v>0.42799999999999999</v>
      </c>
      <c r="CF11" s="144">
        <v>0.1</v>
      </c>
      <c r="CG11" s="144">
        <v>0.26500000000000001</v>
      </c>
      <c r="CH11" s="144">
        <v>4.2299999999999997E-2</v>
      </c>
      <c r="CI11" s="144">
        <v>0.105</v>
      </c>
      <c r="CJ11" s="144">
        <v>3.4000000000000002E-2</v>
      </c>
      <c r="CK11" s="144">
        <v>9.1499999999999998E-2</v>
      </c>
      <c r="CL11" s="144">
        <v>0.13800000000000001</v>
      </c>
      <c r="CM11" s="144">
        <v>3.39E-2</v>
      </c>
      <c r="CN11" s="144">
        <v>0.254</v>
      </c>
      <c r="CO11" s="144">
        <v>0.6</v>
      </c>
      <c r="CP11" s="144">
        <v>8.7499999999999994E-2</v>
      </c>
      <c r="CQ11" s="159">
        <v>6.8599999999999994E-2</v>
      </c>
    </row>
    <row r="12" spans="1:95" s="5" customFormat="1">
      <c r="A12" s="12"/>
      <c r="B12" s="13"/>
      <c r="C12" s="13">
        <v>9</v>
      </c>
      <c r="D12" s="14" t="s">
        <v>134</v>
      </c>
      <c r="E12" s="15">
        <v>2.2200000000000002</v>
      </c>
      <c r="F12" s="16" t="s">
        <v>273</v>
      </c>
      <c r="G12" s="16">
        <v>43.84</v>
      </c>
      <c r="H12" s="93">
        <v>91671.09</v>
      </c>
      <c r="I12" s="93">
        <v>16992.400000000001</v>
      </c>
      <c r="J12" s="93">
        <v>17909.349999999999</v>
      </c>
      <c r="K12" s="93">
        <v>295372.09000000003</v>
      </c>
      <c r="L12" s="93">
        <v>57.69</v>
      </c>
      <c r="M12" s="93">
        <v>2661.37</v>
      </c>
      <c r="N12" s="16">
        <v>43991.92</v>
      </c>
      <c r="O12" s="16">
        <v>84.54</v>
      </c>
      <c r="P12" s="16">
        <v>24.64</v>
      </c>
      <c r="Q12" s="16">
        <v>21.15</v>
      </c>
      <c r="R12" s="16">
        <v>739.44</v>
      </c>
      <c r="S12" s="16">
        <v>13.5</v>
      </c>
      <c r="T12" s="16">
        <v>12.98</v>
      </c>
      <c r="U12" s="16">
        <v>3.13</v>
      </c>
      <c r="V12" s="16">
        <v>5.64</v>
      </c>
      <c r="W12" s="16">
        <v>115.61</v>
      </c>
      <c r="X12" s="16">
        <v>1.77</v>
      </c>
      <c r="Y12" s="16">
        <v>59.93</v>
      </c>
      <c r="Z12" s="16">
        <v>0.62</v>
      </c>
      <c r="AA12" s="16">
        <v>2.48</v>
      </c>
      <c r="AB12" s="16">
        <v>0.61</v>
      </c>
      <c r="AC12" s="16">
        <v>0.45</v>
      </c>
      <c r="AD12" s="16">
        <v>203.65</v>
      </c>
      <c r="AE12" s="16">
        <v>3.75</v>
      </c>
      <c r="AF12" s="16">
        <v>5.83</v>
      </c>
      <c r="AG12" s="16">
        <v>0.56000000000000005</v>
      </c>
      <c r="AH12" s="16">
        <v>2.2999999999999998</v>
      </c>
      <c r="AI12" s="16">
        <v>0.75</v>
      </c>
      <c r="AJ12" s="16">
        <v>0.26100000000000001</v>
      </c>
      <c r="AK12" s="16">
        <v>0.41</v>
      </c>
      <c r="AL12" s="16" t="s">
        <v>274</v>
      </c>
      <c r="AM12" s="16" t="s">
        <v>228</v>
      </c>
      <c r="AN12" s="16">
        <v>7.0000000000000007E-2</v>
      </c>
      <c r="AO12" s="16">
        <v>0.31</v>
      </c>
      <c r="AP12" s="16">
        <v>1.08</v>
      </c>
      <c r="AQ12" s="16" t="s">
        <v>275</v>
      </c>
      <c r="AR12" s="16">
        <v>0.42</v>
      </c>
      <c r="AS12" s="16">
        <v>6.13</v>
      </c>
      <c r="AT12" s="16">
        <v>1.58</v>
      </c>
      <c r="AU12" s="16">
        <v>0.56000000000000005</v>
      </c>
      <c r="AV12" s="17">
        <f t="shared" si="0"/>
        <v>471.8741134751773</v>
      </c>
      <c r="AW12" s="17">
        <f t="shared" si="3"/>
        <v>5914.1555555555551</v>
      </c>
      <c r="AX12" s="18" t="s">
        <v>220</v>
      </c>
      <c r="AY12" s="19">
        <f t="shared" si="2"/>
        <v>4.8784707205259056E-2</v>
      </c>
      <c r="AZ12" s="20"/>
      <c r="BA12" s="153">
        <v>1.3</v>
      </c>
      <c r="BB12" s="144">
        <v>2.4300000000000002</v>
      </c>
      <c r="BC12" s="144">
        <v>16.11</v>
      </c>
      <c r="BD12" s="144">
        <v>16.14</v>
      </c>
      <c r="BE12" s="144">
        <v>2.11</v>
      </c>
      <c r="BF12" s="144">
        <v>3.11</v>
      </c>
      <c r="BG12" s="144">
        <v>749.65</v>
      </c>
      <c r="BH12" s="144">
        <v>35.700000000000003</v>
      </c>
      <c r="BI12" s="144">
        <v>41.2</v>
      </c>
      <c r="BJ12" s="144">
        <v>681.15</v>
      </c>
      <c r="BK12" s="144">
        <v>3</v>
      </c>
      <c r="BL12" s="144">
        <v>0.48</v>
      </c>
      <c r="BM12" s="144">
        <v>1.83</v>
      </c>
      <c r="BN12" s="144">
        <v>98.94</v>
      </c>
      <c r="BO12" s="144">
        <v>4.12</v>
      </c>
      <c r="BP12" s="144">
        <v>1.8</v>
      </c>
      <c r="BQ12" s="144">
        <v>1.69</v>
      </c>
      <c r="BR12" s="144">
        <v>0.60399999999999998</v>
      </c>
      <c r="BS12" s="144">
        <v>0.126</v>
      </c>
      <c r="BT12" s="144">
        <v>0.124</v>
      </c>
      <c r="BU12" s="144">
        <v>0.30599999999999999</v>
      </c>
      <c r="BV12" s="144">
        <v>0.216</v>
      </c>
      <c r="BW12" s="144">
        <v>0.58699999999999997</v>
      </c>
      <c r="BX12" s="144">
        <v>0.34</v>
      </c>
      <c r="BY12" s="144">
        <v>0.33500000000000002</v>
      </c>
      <c r="BZ12" s="144">
        <v>0.54700000000000004</v>
      </c>
      <c r="CA12" s="144">
        <v>4.99E-2</v>
      </c>
      <c r="CB12" s="144">
        <v>6.9000000000000006E-2</v>
      </c>
      <c r="CC12" s="144">
        <v>6.0100000000000001E-2</v>
      </c>
      <c r="CD12" s="144">
        <v>0.17199999999999999</v>
      </c>
      <c r="CE12" s="144">
        <v>0.53400000000000003</v>
      </c>
      <c r="CF12" s="144" t="s">
        <v>763</v>
      </c>
      <c r="CG12" s="144">
        <v>0.28799999999999998</v>
      </c>
      <c r="CH12" s="144">
        <v>7.7399999999999997E-2</v>
      </c>
      <c r="CI12" s="144">
        <v>0.314</v>
      </c>
      <c r="CJ12" s="144">
        <v>4.8099999999999997E-2</v>
      </c>
      <c r="CK12" s="144">
        <v>8.3599999999999994E-2</v>
      </c>
      <c r="CL12" s="144">
        <v>0.38600000000000001</v>
      </c>
      <c r="CM12" s="144">
        <v>6.9199999999999998E-2</v>
      </c>
      <c r="CN12" s="144">
        <v>0.254</v>
      </c>
      <c r="CO12" s="144">
        <v>0.309</v>
      </c>
      <c r="CP12" s="144">
        <v>4.3499999999999997E-2</v>
      </c>
      <c r="CQ12" s="159">
        <v>4.8599999999999997E-2</v>
      </c>
    </row>
    <row r="13" spans="1:95" s="5" customFormat="1">
      <c r="A13" s="12"/>
      <c r="B13" s="13"/>
      <c r="C13" s="13">
        <v>10</v>
      </c>
      <c r="D13" s="14" t="s">
        <v>276</v>
      </c>
      <c r="E13" s="15">
        <v>1.99</v>
      </c>
      <c r="F13" s="16" t="s">
        <v>266</v>
      </c>
      <c r="G13" s="16">
        <v>11.49</v>
      </c>
      <c r="H13" s="93">
        <v>98734.46</v>
      </c>
      <c r="I13" s="93">
        <v>21088.76</v>
      </c>
      <c r="J13" s="93">
        <v>5502.81</v>
      </c>
      <c r="K13" s="93">
        <v>295372.09000000003</v>
      </c>
      <c r="L13" s="93">
        <v>55.06</v>
      </c>
      <c r="M13" s="93">
        <v>2981.37</v>
      </c>
      <c r="N13" s="16">
        <v>52701.22</v>
      </c>
      <c r="O13" s="16">
        <v>109.74</v>
      </c>
      <c r="P13" s="16">
        <v>32.54</v>
      </c>
      <c r="Q13" s="16">
        <v>16.22</v>
      </c>
      <c r="R13" s="16">
        <v>541.25</v>
      </c>
      <c r="S13" s="16">
        <v>20.010000000000002</v>
      </c>
      <c r="T13" s="16">
        <v>11.17</v>
      </c>
      <c r="U13" s="16">
        <v>1.45</v>
      </c>
      <c r="V13" s="16">
        <v>5.83</v>
      </c>
      <c r="W13" s="16">
        <v>137.13</v>
      </c>
      <c r="X13" s="16">
        <v>2.2599999999999998</v>
      </c>
      <c r="Y13" s="16">
        <v>75.44</v>
      </c>
      <c r="Z13" s="16">
        <v>0.46</v>
      </c>
      <c r="AA13" s="16">
        <v>2.76</v>
      </c>
      <c r="AB13" s="16" t="s">
        <v>277</v>
      </c>
      <c r="AC13" s="16" t="s">
        <v>278</v>
      </c>
      <c r="AD13" s="16">
        <v>239.01</v>
      </c>
      <c r="AE13" s="16">
        <v>3.31</v>
      </c>
      <c r="AF13" s="16">
        <v>4.8899999999999997</v>
      </c>
      <c r="AG13" s="16">
        <v>0.5</v>
      </c>
      <c r="AH13" s="16">
        <v>1.67</v>
      </c>
      <c r="AI13" s="16">
        <v>0.52</v>
      </c>
      <c r="AJ13" s="16">
        <v>0.17100000000000001</v>
      </c>
      <c r="AK13" s="16">
        <v>0.37</v>
      </c>
      <c r="AL13" s="16">
        <v>0.06</v>
      </c>
      <c r="AM13" s="16">
        <v>0.37</v>
      </c>
      <c r="AN13" s="16">
        <v>7.1999999999999995E-2</v>
      </c>
      <c r="AO13" s="16">
        <v>0.22700000000000001</v>
      </c>
      <c r="AP13" s="16">
        <v>1.82</v>
      </c>
      <c r="AQ13" s="16">
        <v>5.8000000000000003E-2</v>
      </c>
      <c r="AR13" s="16" t="s">
        <v>279</v>
      </c>
      <c r="AS13" s="16">
        <v>3.2</v>
      </c>
      <c r="AT13" s="16">
        <v>1.77</v>
      </c>
      <c r="AU13" s="16">
        <v>0.37</v>
      </c>
      <c r="AV13" s="17">
        <f t="shared" si="0"/>
        <v>511.38421955403084</v>
      </c>
      <c r="AW13" s="18" t="s">
        <v>220</v>
      </c>
      <c r="AX13" s="17">
        <f t="shared" si="1"/>
        <v>7.931034482758621</v>
      </c>
      <c r="AY13" s="19">
        <f t="shared" si="2"/>
        <v>4.2514402391890908E-2</v>
      </c>
      <c r="AZ13" s="20"/>
      <c r="BA13" s="153">
        <v>0.53300000000000003</v>
      </c>
      <c r="BB13" s="144">
        <v>0.7</v>
      </c>
      <c r="BC13" s="144">
        <v>7.66</v>
      </c>
      <c r="BD13" s="144">
        <v>20.97</v>
      </c>
      <c r="BE13" s="144">
        <v>3.88</v>
      </c>
      <c r="BF13" s="144">
        <v>24.34</v>
      </c>
      <c r="BG13" s="144">
        <v>590.77</v>
      </c>
      <c r="BH13" s="144">
        <v>14.11</v>
      </c>
      <c r="BI13" s="144">
        <v>16.36</v>
      </c>
      <c r="BJ13" s="144">
        <v>266.05</v>
      </c>
      <c r="BK13" s="144">
        <v>2</v>
      </c>
      <c r="BL13" s="144">
        <v>0.20399999999999999</v>
      </c>
      <c r="BM13" s="144">
        <v>0.94599999999999995</v>
      </c>
      <c r="BN13" s="144">
        <v>47.95</v>
      </c>
      <c r="BO13" s="144">
        <v>1.53</v>
      </c>
      <c r="BP13" s="144">
        <v>0.90600000000000003</v>
      </c>
      <c r="BQ13" s="144">
        <v>0.68500000000000005</v>
      </c>
      <c r="BR13" s="144">
        <v>0.312</v>
      </c>
      <c r="BS13" s="144">
        <v>0.48699999999999999</v>
      </c>
      <c r="BT13" s="144">
        <v>5.9700000000000003E-2</v>
      </c>
      <c r="BU13" s="144">
        <v>0.14299999999999999</v>
      </c>
      <c r="BV13" s="144">
        <v>6.4399999999999999E-2</v>
      </c>
      <c r="BW13" s="144">
        <v>0.38100000000000001</v>
      </c>
      <c r="BX13" s="144">
        <v>0.27200000000000002</v>
      </c>
      <c r="BY13" s="144">
        <v>0.16700000000000001</v>
      </c>
      <c r="BZ13" s="144">
        <v>1.51</v>
      </c>
      <c r="CA13" s="144">
        <v>0.16900000000000001</v>
      </c>
      <c r="CB13" s="144">
        <v>0.22</v>
      </c>
      <c r="CC13" s="144">
        <v>9.1999999999999998E-2</v>
      </c>
      <c r="CD13" s="144">
        <v>0.318</v>
      </c>
      <c r="CE13" s="144">
        <v>0.14199999999999999</v>
      </c>
      <c r="CF13" s="144">
        <v>5.28E-2</v>
      </c>
      <c r="CG13" s="144">
        <v>0.151</v>
      </c>
      <c r="CH13" s="144">
        <v>2.3599999999999999E-2</v>
      </c>
      <c r="CI13" s="144">
        <v>9.6000000000000002E-2</v>
      </c>
      <c r="CJ13" s="144">
        <v>2.7699999999999999E-2</v>
      </c>
      <c r="CK13" s="144">
        <v>6.3700000000000007E-2</v>
      </c>
      <c r="CL13" s="144">
        <v>0.10299999999999999</v>
      </c>
      <c r="CM13" s="144">
        <v>2.3599999999999999E-2</v>
      </c>
      <c r="CN13" s="144">
        <v>0.184</v>
      </c>
      <c r="CO13" s="144">
        <v>0.44700000000000001</v>
      </c>
      <c r="CP13" s="144">
        <v>3.0700000000000002E-2</v>
      </c>
      <c r="CQ13" s="159">
        <v>4.0399999999999998E-2</v>
      </c>
    </row>
    <row r="14" spans="1:95" s="5" customFormat="1">
      <c r="A14" s="12"/>
      <c r="B14" s="13"/>
      <c r="C14" s="13">
        <v>11</v>
      </c>
      <c r="D14" s="14" t="s">
        <v>280</v>
      </c>
      <c r="E14" s="15">
        <v>1.27</v>
      </c>
      <c r="F14" s="16" t="s">
        <v>281</v>
      </c>
      <c r="G14" s="16">
        <v>23.54</v>
      </c>
      <c r="H14" s="93">
        <v>97361.12</v>
      </c>
      <c r="I14" s="93">
        <v>20077.490000000002</v>
      </c>
      <c r="J14" s="93">
        <v>8232.7999999999993</v>
      </c>
      <c r="K14" s="93">
        <v>295372.09000000003</v>
      </c>
      <c r="L14" s="93">
        <v>53.15</v>
      </c>
      <c r="M14" s="93">
        <v>2900.82</v>
      </c>
      <c r="N14" s="16">
        <v>50166.14</v>
      </c>
      <c r="O14" s="16">
        <v>102.73</v>
      </c>
      <c r="P14" s="16">
        <v>30.67</v>
      </c>
      <c r="Q14" s="16">
        <v>20.21</v>
      </c>
      <c r="R14" s="16">
        <v>649.01</v>
      </c>
      <c r="S14" s="16">
        <v>18.93</v>
      </c>
      <c r="T14" s="16">
        <v>12.53</v>
      </c>
      <c r="U14" s="16">
        <v>1.21</v>
      </c>
      <c r="V14" s="16">
        <v>6.01</v>
      </c>
      <c r="W14" s="16">
        <v>132.65</v>
      </c>
      <c r="X14" s="16">
        <v>2.2799999999999998</v>
      </c>
      <c r="Y14" s="16">
        <v>73.45</v>
      </c>
      <c r="Z14" s="16">
        <v>0.42</v>
      </c>
      <c r="AA14" s="16">
        <v>3.42</v>
      </c>
      <c r="AB14" s="16">
        <v>0.35</v>
      </c>
      <c r="AC14" s="16" t="s">
        <v>282</v>
      </c>
      <c r="AD14" s="16">
        <v>243.48</v>
      </c>
      <c r="AE14" s="16">
        <v>3.98</v>
      </c>
      <c r="AF14" s="16">
        <v>6.6</v>
      </c>
      <c r="AG14" s="16">
        <v>0.78</v>
      </c>
      <c r="AH14" s="16">
        <v>2.4900000000000002</v>
      </c>
      <c r="AI14" s="16">
        <v>0.47</v>
      </c>
      <c r="AJ14" s="16">
        <v>0.17599999999999999</v>
      </c>
      <c r="AK14" s="16">
        <v>0.32</v>
      </c>
      <c r="AL14" s="16">
        <v>4.7E-2</v>
      </c>
      <c r="AM14" s="16">
        <v>0.4</v>
      </c>
      <c r="AN14" s="16">
        <v>0.08</v>
      </c>
      <c r="AO14" s="16">
        <v>0.16300000000000001</v>
      </c>
      <c r="AP14" s="16">
        <v>1.5</v>
      </c>
      <c r="AQ14" s="16">
        <v>6.5000000000000002E-2</v>
      </c>
      <c r="AR14" s="16">
        <v>0.28999999999999998</v>
      </c>
      <c r="AS14" s="16">
        <v>4.71</v>
      </c>
      <c r="AT14" s="16">
        <v>1.74</v>
      </c>
      <c r="AU14" s="16">
        <v>0.44</v>
      </c>
      <c r="AV14" s="17">
        <f t="shared" si="0"/>
        <v>482.66555740432619</v>
      </c>
      <c r="AW14" s="18" t="s">
        <v>220</v>
      </c>
      <c r="AX14" s="17">
        <f t="shared" si="1"/>
        <v>6.4615384615384608</v>
      </c>
      <c r="AY14" s="19">
        <f t="shared" si="2"/>
        <v>4.5307199396909158E-2</v>
      </c>
      <c r="AZ14" s="20"/>
      <c r="BA14" s="153">
        <v>0.78500000000000003</v>
      </c>
      <c r="BB14" s="144">
        <v>0.92400000000000004</v>
      </c>
      <c r="BC14" s="144">
        <v>9.57</v>
      </c>
      <c r="BD14" s="144">
        <v>8.7899999999999991</v>
      </c>
      <c r="BE14" s="144">
        <v>1.33</v>
      </c>
      <c r="BF14" s="144">
        <v>1.74</v>
      </c>
      <c r="BG14" s="144">
        <v>390.44</v>
      </c>
      <c r="BH14" s="144">
        <v>19.63</v>
      </c>
      <c r="BI14" s="144">
        <v>22.05</v>
      </c>
      <c r="BJ14" s="144">
        <v>307.39</v>
      </c>
      <c r="BK14" s="144">
        <v>0.93200000000000005</v>
      </c>
      <c r="BL14" s="144">
        <v>0.22800000000000001</v>
      </c>
      <c r="BM14" s="144">
        <v>1.01</v>
      </c>
      <c r="BN14" s="144">
        <v>54.93</v>
      </c>
      <c r="BO14" s="144">
        <v>2.2599999999999998</v>
      </c>
      <c r="BP14" s="144">
        <v>0.98399999999999999</v>
      </c>
      <c r="BQ14" s="144">
        <v>0.83</v>
      </c>
      <c r="BR14" s="144">
        <v>0.34300000000000003</v>
      </c>
      <c r="BS14" s="144">
        <v>7.5899999999999995E-2</v>
      </c>
      <c r="BT14" s="144">
        <v>6.6400000000000001E-2</v>
      </c>
      <c r="BU14" s="144">
        <v>0.154</v>
      </c>
      <c r="BV14" s="144">
        <v>8.1900000000000001E-2</v>
      </c>
      <c r="BW14" s="144">
        <v>0.223</v>
      </c>
      <c r="BX14" s="144">
        <v>0.30199999999999999</v>
      </c>
      <c r="BY14" s="144">
        <v>0.184</v>
      </c>
      <c r="BZ14" s="144">
        <v>0.29399999999999998</v>
      </c>
      <c r="CA14" s="144">
        <v>4.2299999999999997E-2</v>
      </c>
      <c r="CB14" s="144">
        <v>3.2000000000000001E-2</v>
      </c>
      <c r="CC14" s="144">
        <v>5.0999999999999997E-2</v>
      </c>
      <c r="CD14" s="144">
        <v>0.20699999999999999</v>
      </c>
      <c r="CE14" s="144">
        <v>0.24199999999999999</v>
      </c>
      <c r="CF14" s="144">
        <v>4.3999999999999997E-2</v>
      </c>
      <c r="CG14" s="144">
        <v>0.17799999999999999</v>
      </c>
      <c r="CH14" s="144">
        <v>3.8800000000000001E-2</v>
      </c>
      <c r="CI14" s="144">
        <v>0.10299999999999999</v>
      </c>
      <c r="CJ14" s="144" t="s">
        <v>763</v>
      </c>
      <c r="CK14" s="144">
        <v>6.3399999999999998E-2</v>
      </c>
      <c r="CL14" s="144">
        <v>0.192</v>
      </c>
      <c r="CM14" s="144">
        <v>1.66E-2</v>
      </c>
      <c r="CN14" s="144">
        <v>0.17599999999999999</v>
      </c>
      <c r="CO14" s="144">
        <v>0.16600000000000001</v>
      </c>
      <c r="CP14" s="144">
        <v>1.6500000000000001E-2</v>
      </c>
      <c r="CQ14" s="159" t="s">
        <v>763</v>
      </c>
    </row>
    <row r="15" spans="1:95" s="5" customFormat="1">
      <c r="A15" s="12"/>
      <c r="B15" s="13"/>
      <c r="C15" s="13">
        <v>12</v>
      </c>
      <c r="D15" s="14" t="s">
        <v>283</v>
      </c>
      <c r="E15" s="15" t="s">
        <v>284</v>
      </c>
      <c r="F15" s="16">
        <v>3.32</v>
      </c>
      <c r="G15" s="16">
        <v>24.84</v>
      </c>
      <c r="H15" s="93">
        <v>83829.13</v>
      </c>
      <c r="I15" s="93">
        <v>4.3499999999999996</v>
      </c>
      <c r="J15" s="93">
        <v>105784.03</v>
      </c>
      <c r="K15" s="93">
        <v>321641.90999999997</v>
      </c>
      <c r="L15" s="93" t="s">
        <v>285</v>
      </c>
      <c r="M15" s="93">
        <v>661.92</v>
      </c>
      <c r="N15" s="16">
        <v>1031.42</v>
      </c>
      <c r="O15" s="16" t="s">
        <v>286</v>
      </c>
      <c r="P15" s="16" t="s">
        <v>265</v>
      </c>
      <c r="Q15" s="16" t="s">
        <v>287</v>
      </c>
      <c r="R15" s="16" t="s">
        <v>288</v>
      </c>
      <c r="S15" s="16" t="s">
        <v>289</v>
      </c>
      <c r="T15" s="16">
        <v>7.21</v>
      </c>
      <c r="U15" s="16">
        <v>11.61</v>
      </c>
      <c r="V15" s="16">
        <v>0.94</v>
      </c>
      <c r="W15" s="16">
        <v>7.22</v>
      </c>
      <c r="X15" s="16" t="s">
        <v>290</v>
      </c>
      <c r="Y15" s="16" t="s">
        <v>277</v>
      </c>
      <c r="Z15" s="16" t="s">
        <v>291</v>
      </c>
      <c r="AA15" s="16">
        <v>1.08</v>
      </c>
      <c r="AB15" s="16" t="s">
        <v>213</v>
      </c>
      <c r="AC15" s="16">
        <v>0.46</v>
      </c>
      <c r="AD15" s="16" t="s">
        <v>292</v>
      </c>
      <c r="AE15" s="16" t="s">
        <v>293</v>
      </c>
      <c r="AF15" s="16" t="s">
        <v>294</v>
      </c>
      <c r="AG15" s="16" t="s">
        <v>295</v>
      </c>
      <c r="AH15" s="16" t="s">
        <v>296</v>
      </c>
      <c r="AI15" s="16" t="s">
        <v>297</v>
      </c>
      <c r="AJ15" s="16" t="s">
        <v>249</v>
      </c>
      <c r="AK15" s="16" t="s">
        <v>242</v>
      </c>
      <c r="AL15" s="16" t="s">
        <v>298</v>
      </c>
      <c r="AM15" s="16" t="s">
        <v>299</v>
      </c>
      <c r="AN15" s="16" t="s">
        <v>295</v>
      </c>
      <c r="AO15" s="16" t="s">
        <v>300</v>
      </c>
      <c r="AP15" s="16" t="s">
        <v>301</v>
      </c>
      <c r="AQ15" s="16" t="s">
        <v>302</v>
      </c>
      <c r="AR15" s="16" t="s">
        <v>303</v>
      </c>
      <c r="AS15" s="16">
        <v>1.55</v>
      </c>
      <c r="AT15" s="16">
        <v>2.1000000000000001E-2</v>
      </c>
      <c r="AU15" s="16">
        <v>2.1999999999999999E-2</v>
      </c>
      <c r="AV15" s="17">
        <f t="shared" si="0"/>
        <v>704.17021276595744</v>
      </c>
      <c r="AW15" s="17">
        <f t="shared" si="3"/>
        <v>1438.9565217391303</v>
      </c>
      <c r="AX15" s="18" t="s">
        <v>220</v>
      </c>
      <c r="AY15" s="19">
        <f t="shared" si="2"/>
        <v>0.13019390581717452</v>
      </c>
      <c r="AZ15" s="20"/>
      <c r="BA15" s="153">
        <v>1.74</v>
      </c>
      <c r="BB15" s="144">
        <v>3.09</v>
      </c>
      <c r="BC15" s="144">
        <v>20.8</v>
      </c>
      <c r="BD15" s="144">
        <v>19.91</v>
      </c>
      <c r="BE15" s="144">
        <v>1.92</v>
      </c>
      <c r="BF15" s="144">
        <v>4.72</v>
      </c>
      <c r="BG15" s="144">
        <v>876.55</v>
      </c>
      <c r="BH15" s="144">
        <v>44.44</v>
      </c>
      <c r="BI15" s="144">
        <v>49.87</v>
      </c>
      <c r="BJ15" s="144">
        <v>735.36</v>
      </c>
      <c r="BK15" s="144">
        <v>3.04</v>
      </c>
      <c r="BL15" s="144">
        <v>0.42899999999999999</v>
      </c>
      <c r="BM15" s="144">
        <v>2.23</v>
      </c>
      <c r="BN15" s="144">
        <v>116.29</v>
      </c>
      <c r="BO15" s="144">
        <v>4.05</v>
      </c>
      <c r="BP15" s="144">
        <v>2.46</v>
      </c>
      <c r="BQ15" s="144">
        <v>1.94</v>
      </c>
      <c r="BR15" s="144">
        <v>0.72099999999999997</v>
      </c>
      <c r="BS15" s="144">
        <v>0.111</v>
      </c>
      <c r="BT15" s="144">
        <v>0.18099999999999999</v>
      </c>
      <c r="BU15" s="144">
        <v>0.26800000000000002</v>
      </c>
      <c r="BV15" s="144">
        <v>0.17399999999999999</v>
      </c>
      <c r="BW15" s="144">
        <v>0.59</v>
      </c>
      <c r="BX15" s="144">
        <v>0.46800000000000003</v>
      </c>
      <c r="BY15" s="144">
        <v>0.39500000000000002</v>
      </c>
      <c r="BZ15" s="144">
        <v>0.86799999999999999</v>
      </c>
      <c r="CA15" s="144">
        <v>9.7000000000000003E-2</v>
      </c>
      <c r="CB15" s="144">
        <v>8.4599999999999995E-2</v>
      </c>
      <c r="CC15" s="144">
        <v>8.2500000000000004E-2</v>
      </c>
      <c r="CD15" s="144">
        <v>0.42399999999999999</v>
      </c>
      <c r="CE15" s="144">
        <v>0.55400000000000005</v>
      </c>
      <c r="CF15" s="144">
        <v>0.14199999999999999</v>
      </c>
      <c r="CG15" s="144">
        <v>0.32200000000000001</v>
      </c>
      <c r="CH15" s="144">
        <v>8.2000000000000003E-2</v>
      </c>
      <c r="CI15" s="144">
        <v>0.27200000000000002</v>
      </c>
      <c r="CJ15" s="144">
        <v>8.3299999999999999E-2</v>
      </c>
      <c r="CK15" s="144">
        <v>0.14499999999999999</v>
      </c>
      <c r="CL15" s="144">
        <v>0.17899999999999999</v>
      </c>
      <c r="CM15" s="144">
        <v>3.7999999999999999E-2</v>
      </c>
      <c r="CN15" s="144">
        <v>0.255</v>
      </c>
      <c r="CO15" s="144">
        <v>0.41599999999999998</v>
      </c>
      <c r="CP15" s="144" t="s">
        <v>763</v>
      </c>
      <c r="CQ15" s="159" t="s">
        <v>763</v>
      </c>
    </row>
    <row r="16" spans="1:95" s="5" customFormat="1">
      <c r="A16" s="12"/>
      <c r="B16" s="13"/>
      <c r="C16" s="13">
        <v>13</v>
      </c>
      <c r="D16" s="14" t="s">
        <v>136</v>
      </c>
      <c r="E16" s="15" t="s">
        <v>304</v>
      </c>
      <c r="F16" s="16" t="s">
        <v>305</v>
      </c>
      <c r="G16" s="16">
        <v>23.74</v>
      </c>
      <c r="H16" s="93">
        <v>83298.97</v>
      </c>
      <c r="I16" s="93" t="s">
        <v>273</v>
      </c>
      <c r="J16" s="93">
        <v>106297.24</v>
      </c>
      <c r="K16" s="93">
        <v>321641.94</v>
      </c>
      <c r="L16" s="93" t="s">
        <v>306</v>
      </c>
      <c r="M16" s="93">
        <v>752.64</v>
      </c>
      <c r="N16" s="16" t="s">
        <v>307</v>
      </c>
      <c r="O16" s="16" t="s">
        <v>308</v>
      </c>
      <c r="P16" s="16" t="s">
        <v>234</v>
      </c>
      <c r="Q16" s="16">
        <v>5.54</v>
      </c>
      <c r="R16" s="16" t="s">
        <v>309</v>
      </c>
      <c r="S16" s="16" t="s">
        <v>310</v>
      </c>
      <c r="T16" s="16">
        <v>8.15</v>
      </c>
      <c r="U16" s="16">
        <v>9.6300000000000008</v>
      </c>
      <c r="V16" s="16" t="s">
        <v>311</v>
      </c>
      <c r="W16" s="16">
        <v>7.22</v>
      </c>
      <c r="X16" s="16" t="s">
        <v>312</v>
      </c>
      <c r="Y16" s="16" t="s">
        <v>269</v>
      </c>
      <c r="Z16" s="16" t="s">
        <v>261</v>
      </c>
      <c r="AA16" s="16" t="s">
        <v>313</v>
      </c>
      <c r="AB16" s="16" t="s">
        <v>224</v>
      </c>
      <c r="AC16" s="16" t="s">
        <v>268</v>
      </c>
      <c r="AD16" s="16">
        <v>1.54</v>
      </c>
      <c r="AE16" s="16" t="s">
        <v>314</v>
      </c>
      <c r="AF16" s="16" t="s">
        <v>315</v>
      </c>
      <c r="AG16" s="16" t="s">
        <v>316</v>
      </c>
      <c r="AH16" s="16" t="s">
        <v>317</v>
      </c>
      <c r="AI16" s="16" t="s">
        <v>292</v>
      </c>
      <c r="AJ16" s="16" t="s">
        <v>318</v>
      </c>
      <c r="AK16" s="16" t="s">
        <v>226</v>
      </c>
      <c r="AL16" s="16" t="s">
        <v>319</v>
      </c>
      <c r="AM16" s="16" t="s">
        <v>320</v>
      </c>
      <c r="AN16" s="16" t="s">
        <v>321</v>
      </c>
      <c r="AO16" s="16" t="s">
        <v>322</v>
      </c>
      <c r="AP16" s="16" t="s">
        <v>323</v>
      </c>
      <c r="AQ16" s="16" t="s">
        <v>324</v>
      </c>
      <c r="AR16" s="16" t="s">
        <v>325</v>
      </c>
      <c r="AS16" s="16">
        <v>1.02</v>
      </c>
      <c r="AT16" s="16" t="s">
        <v>324</v>
      </c>
      <c r="AU16" s="16" t="s">
        <v>321</v>
      </c>
      <c r="AV16" s="18" t="s">
        <v>220</v>
      </c>
      <c r="AW16" s="18" t="s">
        <v>220</v>
      </c>
      <c r="AX16" s="18" t="s">
        <v>220</v>
      </c>
      <c r="AY16" s="18" t="s">
        <v>220</v>
      </c>
      <c r="AZ16" s="20"/>
      <c r="BA16" s="153">
        <v>1.78</v>
      </c>
      <c r="BB16" s="144">
        <v>2.13</v>
      </c>
      <c r="BC16" s="144">
        <v>20.8</v>
      </c>
      <c r="BD16" s="144">
        <v>19.350000000000001</v>
      </c>
      <c r="BE16" s="144">
        <v>2.4300000000000002</v>
      </c>
      <c r="BF16" s="144">
        <v>4.5999999999999996</v>
      </c>
      <c r="BG16" s="144">
        <v>847.5</v>
      </c>
      <c r="BH16" s="144">
        <v>45.18</v>
      </c>
      <c r="BI16" s="144">
        <v>47.6</v>
      </c>
      <c r="BJ16" s="144">
        <v>768.18</v>
      </c>
      <c r="BK16" s="144">
        <v>4.1900000000000004</v>
      </c>
      <c r="BL16" s="144">
        <v>0.45100000000000001</v>
      </c>
      <c r="BM16" s="144">
        <v>2.12</v>
      </c>
      <c r="BN16" s="144">
        <v>114.07</v>
      </c>
      <c r="BO16" s="144">
        <v>3.8</v>
      </c>
      <c r="BP16" s="144">
        <v>2.12</v>
      </c>
      <c r="BQ16" s="144">
        <v>1.93</v>
      </c>
      <c r="BR16" s="144">
        <v>0.66900000000000004</v>
      </c>
      <c r="BS16" s="144">
        <v>7.6100000000000001E-2</v>
      </c>
      <c r="BT16" s="144">
        <v>0.14899999999999999</v>
      </c>
      <c r="BU16" s="144">
        <v>0.26100000000000001</v>
      </c>
      <c r="BV16" s="144">
        <v>0.155</v>
      </c>
      <c r="BW16" s="144">
        <v>0.78600000000000003</v>
      </c>
      <c r="BX16" s="144">
        <v>0.498</v>
      </c>
      <c r="BY16" s="144">
        <v>0.40200000000000002</v>
      </c>
      <c r="BZ16" s="144">
        <v>0.378</v>
      </c>
      <c r="CA16" s="144">
        <v>0.10299999999999999</v>
      </c>
      <c r="CB16" s="144">
        <v>5.8200000000000002E-2</v>
      </c>
      <c r="CC16" s="144">
        <v>8.0299999999999996E-2</v>
      </c>
      <c r="CD16" s="144">
        <v>0.20599999999999999</v>
      </c>
      <c r="CE16" s="144">
        <v>0.86899999999999999</v>
      </c>
      <c r="CF16" s="144">
        <v>0.16900000000000001</v>
      </c>
      <c r="CG16" s="144">
        <v>0.46500000000000002</v>
      </c>
      <c r="CH16" s="144">
        <v>7.2800000000000004E-2</v>
      </c>
      <c r="CI16" s="144">
        <v>0.23</v>
      </c>
      <c r="CJ16" s="144">
        <v>4.6800000000000001E-2</v>
      </c>
      <c r="CK16" s="144">
        <v>0.17299999999999999</v>
      </c>
      <c r="CL16" s="144">
        <v>0.30199999999999999</v>
      </c>
      <c r="CM16" s="144">
        <v>3.6900000000000002E-2</v>
      </c>
      <c r="CN16" s="144">
        <v>0.39200000000000002</v>
      </c>
      <c r="CO16" s="144">
        <v>0.33100000000000002</v>
      </c>
      <c r="CP16" s="144">
        <v>3.6700000000000003E-2</v>
      </c>
      <c r="CQ16" s="159">
        <v>4.7199999999999999E-2</v>
      </c>
    </row>
    <row r="17" spans="1:95" s="5" customFormat="1">
      <c r="A17" s="12"/>
      <c r="B17" s="13"/>
      <c r="C17" s="13">
        <v>14</v>
      </c>
      <c r="D17" s="14" t="s">
        <v>137</v>
      </c>
      <c r="E17" s="15" t="s">
        <v>326</v>
      </c>
      <c r="F17" s="16" t="s">
        <v>327</v>
      </c>
      <c r="G17" s="16" t="s">
        <v>328</v>
      </c>
      <c r="H17" s="93">
        <v>83846.02</v>
      </c>
      <c r="I17" s="93">
        <v>2.35</v>
      </c>
      <c r="J17" s="93">
        <v>107325.58</v>
      </c>
      <c r="K17" s="93">
        <v>321641.94</v>
      </c>
      <c r="L17" s="93" t="s">
        <v>329</v>
      </c>
      <c r="M17" s="93">
        <v>770.92</v>
      </c>
      <c r="N17" s="16">
        <v>909.05</v>
      </c>
      <c r="O17" s="16" t="s">
        <v>330</v>
      </c>
      <c r="P17" s="16" t="s">
        <v>331</v>
      </c>
      <c r="Q17" s="16" t="s">
        <v>332</v>
      </c>
      <c r="R17" s="16" t="s">
        <v>333</v>
      </c>
      <c r="S17" s="16" t="s">
        <v>334</v>
      </c>
      <c r="T17" s="16">
        <v>9.7799999999999994</v>
      </c>
      <c r="U17" s="16">
        <v>13.38</v>
      </c>
      <c r="V17" s="16">
        <v>1.69</v>
      </c>
      <c r="W17" s="16">
        <v>7.44</v>
      </c>
      <c r="X17" s="16" t="s">
        <v>278</v>
      </c>
      <c r="Y17" s="16" t="s">
        <v>335</v>
      </c>
      <c r="Z17" s="16" t="s">
        <v>336</v>
      </c>
      <c r="AA17" s="16">
        <v>1</v>
      </c>
      <c r="AB17" s="16" t="s">
        <v>213</v>
      </c>
      <c r="AC17" s="16">
        <v>0.46</v>
      </c>
      <c r="AD17" s="16" t="s">
        <v>292</v>
      </c>
      <c r="AE17" s="16" t="s">
        <v>337</v>
      </c>
      <c r="AF17" s="16" t="s">
        <v>338</v>
      </c>
      <c r="AG17" s="16" t="s">
        <v>339</v>
      </c>
      <c r="AH17" s="16" t="s">
        <v>296</v>
      </c>
      <c r="AI17" s="16" t="s">
        <v>297</v>
      </c>
      <c r="AJ17" s="16" t="s">
        <v>291</v>
      </c>
      <c r="AK17" s="16" t="s">
        <v>242</v>
      </c>
      <c r="AL17" s="16" t="s">
        <v>321</v>
      </c>
      <c r="AM17" s="16" t="s">
        <v>340</v>
      </c>
      <c r="AN17" s="16" t="s">
        <v>341</v>
      </c>
      <c r="AO17" s="16" t="s">
        <v>342</v>
      </c>
      <c r="AP17" s="16" t="s">
        <v>268</v>
      </c>
      <c r="AQ17" s="16" t="s">
        <v>302</v>
      </c>
      <c r="AR17" s="16" t="s">
        <v>219</v>
      </c>
      <c r="AS17" s="16">
        <v>1.17</v>
      </c>
      <c r="AT17" s="16">
        <v>2.1000000000000001E-2</v>
      </c>
      <c r="AU17" s="16">
        <v>0.123</v>
      </c>
      <c r="AV17" s="17">
        <f t="shared" si="0"/>
        <v>456.16568047337279</v>
      </c>
      <c r="AW17" s="17">
        <f t="shared" si="3"/>
        <v>1675.9130434782608</v>
      </c>
      <c r="AX17" s="18" t="s">
        <v>220</v>
      </c>
      <c r="AY17" s="19">
        <f t="shared" si="2"/>
        <v>0.22715053763440859</v>
      </c>
      <c r="AZ17" s="20"/>
      <c r="BA17" s="153">
        <v>1.68</v>
      </c>
      <c r="BB17" s="144">
        <v>3.1</v>
      </c>
      <c r="BC17" s="144">
        <v>22.52</v>
      </c>
      <c r="BD17" s="144">
        <v>20.079999999999998</v>
      </c>
      <c r="BE17" s="144">
        <v>2.34</v>
      </c>
      <c r="BF17" s="144">
        <v>4.18</v>
      </c>
      <c r="BG17" s="144">
        <v>876.18</v>
      </c>
      <c r="BH17" s="144">
        <v>46.91</v>
      </c>
      <c r="BI17" s="144">
        <v>49.35</v>
      </c>
      <c r="BJ17" s="144">
        <v>678.64</v>
      </c>
      <c r="BK17" s="144">
        <v>4.8099999999999996</v>
      </c>
      <c r="BL17" s="144">
        <v>0.41099999999999998</v>
      </c>
      <c r="BM17" s="144">
        <v>2.11</v>
      </c>
      <c r="BN17" s="144">
        <v>112.72</v>
      </c>
      <c r="BO17" s="144">
        <v>4.53</v>
      </c>
      <c r="BP17" s="144">
        <v>2.14</v>
      </c>
      <c r="BQ17" s="144">
        <v>1.85</v>
      </c>
      <c r="BR17" s="144">
        <v>0.628</v>
      </c>
      <c r="BS17" s="144">
        <v>0.17499999999999999</v>
      </c>
      <c r="BT17" s="144">
        <v>0.16700000000000001</v>
      </c>
      <c r="BU17" s="144">
        <v>0.48299999999999998</v>
      </c>
      <c r="BV17" s="144">
        <v>0.10100000000000001</v>
      </c>
      <c r="BW17" s="144">
        <v>0.625</v>
      </c>
      <c r="BX17" s="144">
        <v>0.46700000000000003</v>
      </c>
      <c r="BY17" s="144">
        <v>0.40100000000000002</v>
      </c>
      <c r="BZ17" s="144">
        <v>0.86699999999999999</v>
      </c>
      <c r="CA17" s="144">
        <v>8.6599999999999996E-2</v>
      </c>
      <c r="CB17" s="144">
        <v>4.2200000000000001E-2</v>
      </c>
      <c r="CC17" s="144">
        <v>9.0300000000000005E-2</v>
      </c>
      <c r="CD17" s="144">
        <v>0.42299999999999999</v>
      </c>
      <c r="CE17" s="144">
        <v>0.55300000000000005</v>
      </c>
      <c r="CF17" s="144">
        <v>0.17399999999999999</v>
      </c>
      <c r="CG17" s="144">
        <v>0.32100000000000001</v>
      </c>
      <c r="CH17" s="144">
        <v>4.7300000000000002E-2</v>
      </c>
      <c r="CI17" s="144">
        <v>0.192</v>
      </c>
      <c r="CJ17" s="144">
        <v>6.7799999999999999E-2</v>
      </c>
      <c r="CK17" s="144">
        <v>0.27100000000000002</v>
      </c>
      <c r="CL17" s="144">
        <v>0.4</v>
      </c>
      <c r="CM17" s="144">
        <v>3.7900000000000003E-2</v>
      </c>
      <c r="CN17" s="144">
        <v>0.36</v>
      </c>
      <c r="CO17" s="144">
        <v>0.379</v>
      </c>
      <c r="CP17" s="144" t="s">
        <v>763</v>
      </c>
      <c r="CQ17" s="159" t="s">
        <v>763</v>
      </c>
    </row>
    <row r="18" spans="1:95" s="5" customFormat="1">
      <c r="A18" s="12"/>
      <c r="B18" s="13"/>
      <c r="C18" s="13">
        <v>15</v>
      </c>
      <c r="D18" s="14" t="s">
        <v>138</v>
      </c>
      <c r="E18" s="15" t="s">
        <v>223</v>
      </c>
      <c r="F18" s="16">
        <v>4.12</v>
      </c>
      <c r="G18" s="16" t="s">
        <v>343</v>
      </c>
      <c r="H18" s="93">
        <v>86884.94</v>
      </c>
      <c r="I18" s="93">
        <v>3</v>
      </c>
      <c r="J18" s="93">
        <v>110288.75</v>
      </c>
      <c r="K18" s="93">
        <v>321641.90999999997</v>
      </c>
      <c r="L18" s="93">
        <v>58.91</v>
      </c>
      <c r="M18" s="93">
        <v>671.12</v>
      </c>
      <c r="N18" s="16">
        <v>1303.56</v>
      </c>
      <c r="O18" s="16" t="s">
        <v>344</v>
      </c>
      <c r="P18" s="16" t="s">
        <v>226</v>
      </c>
      <c r="Q18" s="16" t="s">
        <v>345</v>
      </c>
      <c r="R18" s="16" t="s">
        <v>346</v>
      </c>
      <c r="S18" s="16" t="s">
        <v>347</v>
      </c>
      <c r="T18" s="16" t="s">
        <v>348</v>
      </c>
      <c r="U18" s="16">
        <v>12.23</v>
      </c>
      <c r="V18" s="16" t="s">
        <v>266</v>
      </c>
      <c r="W18" s="16">
        <v>7.6</v>
      </c>
      <c r="X18" s="16" t="s">
        <v>349</v>
      </c>
      <c r="Y18" s="16" t="s">
        <v>350</v>
      </c>
      <c r="Z18" s="16" t="s">
        <v>322</v>
      </c>
      <c r="AA18" s="16">
        <v>1.37</v>
      </c>
      <c r="AB18" s="16">
        <v>2.7</v>
      </c>
      <c r="AC18" s="16" t="s">
        <v>296</v>
      </c>
      <c r="AD18" s="16" t="s">
        <v>271</v>
      </c>
      <c r="AE18" s="16" t="s">
        <v>351</v>
      </c>
      <c r="AF18" s="16" t="s">
        <v>352</v>
      </c>
      <c r="AG18" s="16" t="s">
        <v>353</v>
      </c>
      <c r="AH18" s="16" t="s">
        <v>317</v>
      </c>
      <c r="AI18" s="16" t="s">
        <v>354</v>
      </c>
      <c r="AJ18" s="16" t="s">
        <v>355</v>
      </c>
      <c r="AK18" s="16" t="s">
        <v>241</v>
      </c>
      <c r="AL18" s="16" t="s">
        <v>227</v>
      </c>
      <c r="AM18" s="16" t="s">
        <v>219</v>
      </c>
      <c r="AN18" s="16" t="s">
        <v>356</v>
      </c>
      <c r="AO18" s="16" t="s">
        <v>357</v>
      </c>
      <c r="AP18" s="16" t="s">
        <v>358</v>
      </c>
      <c r="AQ18" s="16" t="s">
        <v>359</v>
      </c>
      <c r="AR18" s="16">
        <v>4.9000000000000002E-2</v>
      </c>
      <c r="AS18" s="16">
        <v>4.93</v>
      </c>
      <c r="AT18" s="16" t="s">
        <v>324</v>
      </c>
      <c r="AU18" s="16" t="s">
        <v>360</v>
      </c>
      <c r="AV18" s="18" t="s">
        <v>220</v>
      </c>
      <c r="AW18" s="18" t="s">
        <v>220</v>
      </c>
      <c r="AX18" s="18" t="s">
        <v>220</v>
      </c>
      <c r="AY18" s="18" t="s">
        <v>220</v>
      </c>
      <c r="AZ18" s="20"/>
      <c r="BA18" s="153">
        <v>1.56</v>
      </c>
      <c r="BB18" s="144">
        <v>2.17</v>
      </c>
      <c r="BC18" s="144">
        <v>25.45</v>
      </c>
      <c r="BD18" s="144">
        <v>20.49</v>
      </c>
      <c r="BE18" s="144">
        <v>2.2799999999999998</v>
      </c>
      <c r="BF18" s="144">
        <v>3.84</v>
      </c>
      <c r="BG18" s="144">
        <v>900.27</v>
      </c>
      <c r="BH18" s="144">
        <v>42.5</v>
      </c>
      <c r="BI18" s="144">
        <v>51.08</v>
      </c>
      <c r="BJ18" s="144">
        <v>673.4</v>
      </c>
      <c r="BK18" s="144">
        <v>4.26</v>
      </c>
      <c r="BL18" s="144">
        <v>0.45900000000000002</v>
      </c>
      <c r="BM18" s="144">
        <v>2.17</v>
      </c>
      <c r="BN18" s="144">
        <v>123.9</v>
      </c>
      <c r="BO18" s="144">
        <v>4.9800000000000004</v>
      </c>
      <c r="BP18" s="144">
        <v>2.23</v>
      </c>
      <c r="BQ18" s="144">
        <v>1.81</v>
      </c>
      <c r="BR18" s="144">
        <v>0.70099999999999996</v>
      </c>
      <c r="BS18" s="144">
        <v>0.20499999999999999</v>
      </c>
      <c r="BT18" s="144">
        <v>0.20300000000000001</v>
      </c>
      <c r="BU18" s="144">
        <v>0.375</v>
      </c>
      <c r="BV18" s="144">
        <v>0.17299999999999999</v>
      </c>
      <c r="BW18" s="144">
        <v>0.58399999999999996</v>
      </c>
      <c r="BX18" s="144">
        <v>0.46300000000000002</v>
      </c>
      <c r="BY18" s="144">
        <v>0.41599999999999998</v>
      </c>
      <c r="BZ18" s="144">
        <v>0.54300000000000004</v>
      </c>
      <c r="CA18" s="144">
        <v>0.105</v>
      </c>
      <c r="CB18" s="144">
        <v>9.3600000000000003E-2</v>
      </c>
      <c r="CC18" s="144">
        <v>0.11</v>
      </c>
      <c r="CD18" s="144">
        <v>0.21</v>
      </c>
      <c r="CE18" s="144">
        <v>0.64900000000000002</v>
      </c>
      <c r="CF18" s="144">
        <v>0.14099999999999999</v>
      </c>
      <c r="CG18" s="144">
        <v>0.247</v>
      </c>
      <c r="CH18" s="144">
        <v>8.7599999999999997E-2</v>
      </c>
      <c r="CI18" s="144">
        <v>0.35699999999999998</v>
      </c>
      <c r="CJ18" s="144">
        <v>9.5100000000000004E-2</v>
      </c>
      <c r="CK18" s="144">
        <v>0.14299999999999999</v>
      </c>
      <c r="CL18" s="144">
        <v>0.17699999999999999</v>
      </c>
      <c r="CM18" s="144">
        <v>5.3100000000000001E-2</v>
      </c>
      <c r="CN18" s="144" t="s">
        <v>763</v>
      </c>
      <c r="CO18" s="144">
        <v>0.29099999999999998</v>
      </c>
      <c r="CP18" s="144">
        <v>3.73E-2</v>
      </c>
      <c r="CQ18" s="159">
        <v>4.8000000000000001E-2</v>
      </c>
    </row>
    <row r="19" spans="1:95" s="5" customFormat="1">
      <c r="A19" s="12"/>
      <c r="B19" s="13"/>
      <c r="C19" s="21">
        <v>16</v>
      </c>
      <c r="D19" s="22" t="s">
        <v>361</v>
      </c>
      <c r="E19" s="23" t="s">
        <v>362</v>
      </c>
      <c r="F19" s="24">
        <v>2.5</v>
      </c>
      <c r="G19" s="24">
        <v>29.91</v>
      </c>
      <c r="H19" s="94">
        <v>86835.199999999997</v>
      </c>
      <c r="I19" s="94">
        <v>3.44</v>
      </c>
      <c r="J19" s="94">
        <v>107024.39</v>
      </c>
      <c r="K19" s="94">
        <v>321641.90999999997</v>
      </c>
      <c r="L19" s="94" t="s">
        <v>363</v>
      </c>
      <c r="M19" s="94">
        <v>654.82000000000005</v>
      </c>
      <c r="N19" s="24" t="s">
        <v>364</v>
      </c>
      <c r="O19" s="24" t="s">
        <v>332</v>
      </c>
      <c r="P19" s="24" t="s">
        <v>365</v>
      </c>
      <c r="Q19" s="24" t="s">
        <v>366</v>
      </c>
      <c r="R19" s="24" t="s">
        <v>367</v>
      </c>
      <c r="S19" s="24" t="s">
        <v>368</v>
      </c>
      <c r="T19" s="24">
        <v>8.1</v>
      </c>
      <c r="U19" s="24">
        <v>11.89</v>
      </c>
      <c r="V19" s="24" t="s">
        <v>369</v>
      </c>
      <c r="W19" s="24">
        <v>6.33</v>
      </c>
      <c r="X19" s="24" t="s">
        <v>370</v>
      </c>
      <c r="Y19" s="24" t="s">
        <v>253</v>
      </c>
      <c r="Z19" s="24" t="s">
        <v>371</v>
      </c>
      <c r="AA19" s="24">
        <v>0.76</v>
      </c>
      <c r="AB19" s="24" t="s">
        <v>245</v>
      </c>
      <c r="AC19" s="24" t="s">
        <v>296</v>
      </c>
      <c r="AD19" s="24">
        <v>0.92</v>
      </c>
      <c r="AE19" s="24" t="s">
        <v>294</v>
      </c>
      <c r="AF19" s="24" t="s">
        <v>372</v>
      </c>
      <c r="AG19" s="24" t="s">
        <v>372</v>
      </c>
      <c r="AH19" s="24" t="s">
        <v>226</v>
      </c>
      <c r="AI19" s="24" t="s">
        <v>271</v>
      </c>
      <c r="AJ19" s="24" t="s">
        <v>373</v>
      </c>
      <c r="AK19" s="24" t="s">
        <v>374</v>
      </c>
      <c r="AL19" s="24">
        <v>4.1000000000000002E-2</v>
      </c>
      <c r="AM19" s="24" t="s">
        <v>375</v>
      </c>
      <c r="AN19" s="24" t="s">
        <v>376</v>
      </c>
      <c r="AO19" s="24" t="s">
        <v>249</v>
      </c>
      <c r="AP19" s="24" t="s">
        <v>226</v>
      </c>
      <c r="AQ19" s="24" t="s">
        <v>324</v>
      </c>
      <c r="AR19" s="24" t="s">
        <v>253</v>
      </c>
      <c r="AS19" s="24">
        <v>1.43</v>
      </c>
      <c r="AT19" s="24">
        <v>3.5999999999999999E-3</v>
      </c>
      <c r="AU19" s="24">
        <v>1.6199999999999999E-2</v>
      </c>
      <c r="AV19" s="25" t="s">
        <v>220</v>
      </c>
      <c r="AW19" s="25" t="s">
        <v>220</v>
      </c>
      <c r="AX19" s="25" t="s">
        <v>220</v>
      </c>
      <c r="AY19" s="26" t="s">
        <v>220</v>
      </c>
      <c r="AZ19" s="20"/>
      <c r="BA19" s="166">
        <v>1.64</v>
      </c>
      <c r="BB19" s="145" t="s">
        <v>763</v>
      </c>
      <c r="BC19" s="145">
        <v>19.98</v>
      </c>
      <c r="BD19" s="145">
        <v>19.89</v>
      </c>
      <c r="BE19" s="145">
        <v>2.04</v>
      </c>
      <c r="BF19" s="145">
        <v>3.7</v>
      </c>
      <c r="BG19" s="145">
        <v>857.92</v>
      </c>
      <c r="BH19" s="145">
        <v>43.42</v>
      </c>
      <c r="BI19" s="145">
        <v>48.58</v>
      </c>
      <c r="BJ19" s="145">
        <v>749.96</v>
      </c>
      <c r="BK19" s="145">
        <v>2.11</v>
      </c>
      <c r="BL19" s="145">
        <v>0.48599999999999999</v>
      </c>
      <c r="BM19" s="145">
        <v>2.0499999999999998</v>
      </c>
      <c r="BN19" s="145">
        <v>112.94</v>
      </c>
      <c r="BO19" s="145">
        <v>3.98</v>
      </c>
      <c r="BP19" s="145">
        <v>2.08</v>
      </c>
      <c r="BQ19" s="145">
        <v>1.85</v>
      </c>
      <c r="BR19" s="145">
        <v>0.75800000000000001</v>
      </c>
      <c r="BS19" s="145">
        <v>0.153</v>
      </c>
      <c r="BT19" s="145">
        <v>0.19</v>
      </c>
      <c r="BU19" s="145">
        <v>0.34699999999999998</v>
      </c>
      <c r="BV19" s="145">
        <v>0.20899999999999999</v>
      </c>
      <c r="BW19" s="145">
        <v>0.70799999999999996</v>
      </c>
      <c r="BX19" s="145">
        <v>0.57899999999999996</v>
      </c>
      <c r="BY19" s="145">
        <v>0.42199999999999999</v>
      </c>
      <c r="BZ19" s="145" t="s">
        <v>763</v>
      </c>
      <c r="CA19" s="145">
        <v>8.4900000000000003E-2</v>
      </c>
      <c r="CB19" s="145">
        <v>7.17E-2</v>
      </c>
      <c r="CC19" s="145">
        <v>7.22E-2</v>
      </c>
      <c r="CD19" s="145">
        <v>0.46400000000000002</v>
      </c>
      <c r="CE19" s="145">
        <v>0.54200000000000004</v>
      </c>
      <c r="CF19" s="145">
        <v>6.9500000000000006E-2</v>
      </c>
      <c r="CG19" s="145">
        <v>0.373</v>
      </c>
      <c r="CH19" s="145">
        <v>3.27E-2</v>
      </c>
      <c r="CI19" s="145">
        <v>0.32600000000000001</v>
      </c>
      <c r="CJ19" s="145">
        <v>7.4300000000000005E-2</v>
      </c>
      <c r="CK19" s="145">
        <v>0.14199999999999999</v>
      </c>
      <c r="CL19" s="145">
        <v>0.46400000000000002</v>
      </c>
      <c r="CM19" s="145">
        <v>3.7199999999999997E-2</v>
      </c>
      <c r="CN19" s="145">
        <v>0.35299999999999998</v>
      </c>
      <c r="CO19" s="145" t="s">
        <v>763</v>
      </c>
      <c r="CP19" s="145" t="s">
        <v>763</v>
      </c>
      <c r="CQ19" s="167" t="s">
        <v>763</v>
      </c>
    </row>
    <row r="20" spans="1:95" s="5" customFormat="1">
      <c r="A20" s="12"/>
      <c r="B20" s="13"/>
      <c r="C20" s="13"/>
      <c r="D20" s="14" t="s">
        <v>377</v>
      </c>
      <c r="E20" s="15">
        <f>AVERAGE(E4:E19)</f>
        <v>2.3075000000000001</v>
      </c>
      <c r="F20" s="16">
        <f t="shared" ref="F20:AU20" si="4">AVERAGE(F4:F19)</f>
        <v>5.6114285714285703</v>
      </c>
      <c r="G20" s="16">
        <f t="shared" si="4"/>
        <v>22.470909090909092</v>
      </c>
      <c r="H20" s="93">
        <f t="shared" si="4"/>
        <v>90904.66624999998</v>
      </c>
      <c r="I20" s="93">
        <f t="shared" si="4"/>
        <v>11792.516666666666</v>
      </c>
      <c r="J20" s="93">
        <f t="shared" si="4"/>
        <v>55327.828750000001</v>
      </c>
      <c r="K20" s="93">
        <f t="shared" si="4"/>
        <v>307315.06624999997</v>
      </c>
      <c r="L20" s="93">
        <f t="shared" si="4"/>
        <v>84.467499999999987</v>
      </c>
      <c r="M20" s="93">
        <f t="shared" si="4"/>
        <v>2332.9218749999995</v>
      </c>
      <c r="N20" s="16">
        <f t="shared" si="4"/>
        <v>38017.62785714287</v>
      </c>
      <c r="O20" s="16">
        <f t="shared" si="4"/>
        <v>98.187272727272727</v>
      </c>
      <c r="P20" s="16">
        <f t="shared" si="4"/>
        <v>33.048000000000002</v>
      </c>
      <c r="Q20" s="16">
        <f t="shared" si="4"/>
        <v>18.015833333333337</v>
      </c>
      <c r="R20" s="16">
        <f t="shared" si="4"/>
        <v>650.86400000000015</v>
      </c>
      <c r="S20" s="16">
        <f t="shared" si="4"/>
        <v>17.417000000000002</v>
      </c>
      <c r="T20" s="16">
        <f t="shared" si="4"/>
        <v>11.573333333333334</v>
      </c>
      <c r="U20" s="16">
        <f t="shared" si="4"/>
        <v>8.2407142857142865</v>
      </c>
      <c r="V20" s="16">
        <f t="shared" si="4"/>
        <v>5.8661538461538463</v>
      </c>
      <c r="W20" s="16">
        <f t="shared" si="4"/>
        <v>118.97624999999999</v>
      </c>
      <c r="X20" s="16">
        <f t="shared" si="4"/>
        <v>2.5480000000000005</v>
      </c>
      <c r="Y20" s="16">
        <f t="shared" si="4"/>
        <v>81.823999999999998</v>
      </c>
      <c r="Z20" s="16">
        <f t="shared" si="4"/>
        <v>0.55444444444444441</v>
      </c>
      <c r="AA20" s="16">
        <f t="shared" si="4"/>
        <v>2.9471428571428566</v>
      </c>
      <c r="AB20" s="16">
        <f t="shared" si="4"/>
        <v>1.06</v>
      </c>
      <c r="AC20" s="16">
        <f t="shared" si="4"/>
        <v>0.47749999999999998</v>
      </c>
      <c r="AD20" s="16">
        <f t="shared" si="4"/>
        <v>216.66923076923072</v>
      </c>
      <c r="AE20" s="16">
        <f t="shared" si="4"/>
        <v>5.0419999999999998</v>
      </c>
      <c r="AF20" s="16">
        <f t="shared" si="4"/>
        <v>7.9281818181818178</v>
      </c>
      <c r="AG20" s="16">
        <f t="shared" si="4"/>
        <v>0.876</v>
      </c>
      <c r="AH20" s="16">
        <f t="shared" si="4"/>
        <v>2.847</v>
      </c>
      <c r="AI20" s="16">
        <f t="shared" si="4"/>
        <v>0.62</v>
      </c>
      <c r="AJ20" s="16">
        <f t="shared" si="4"/>
        <v>0.47710000000000019</v>
      </c>
      <c r="AK20" s="16">
        <f t="shared" si="4"/>
        <v>0.56333333333333335</v>
      </c>
      <c r="AL20" s="16">
        <f t="shared" si="4"/>
        <v>8.7571428571428606E-2</v>
      </c>
      <c r="AM20" s="16">
        <f t="shared" si="4"/>
        <v>0.45874999999999999</v>
      </c>
      <c r="AN20" s="16">
        <f t="shared" si="4"/>
        <v>9.762499999999999E-2</v>
      </c>
      <c r="AO20" s="16">
        <f t="shared" si="4"/>
        <v>0.30059999999999998</v>
      </c>
      <c r="AP20" s="16">
        <f t="shared" si="4"/>
        <v>2.1089999999999995</v>
      </c>
      <c r="AQ20" s="16">
        <f t="shared" si="4"/>
        <v>8.450000000000002E-2</v>
      </c>
      <c r="AR20" s="16">
        <f t="shared" si="4"/>
        <v>0.45999999999999996</v>
      </c>
      <c r="AS20" s="16">
        <f t="shared" si="4"/>
        <v>23.495624999999997</v>
      </c>
      <c r="AT20" s="16">
        <f t="shared" si="4"/>
        <v>1.6073538461538464</v>
      </c>
      <c r="AU20" s="16">
        <f t="shared" si="4"/>
        <v>0.36609230769230777</v>
      </c>
      <c r="AV20" s="16">
        <f>AVERAGE(AV4:AV19)</f>
        <v>539.87440026337947</v>
      </c>
      <c r="AW20" s="16">
        <f t="shared" ref="AW20:AY20" si="5">AVERAGE(AW4:AW19)</f>
        <v>4066.8488727858289</v>
      </c>
      <c r="AX20" s="16">
        <f t="shared" si="5"/>
        <v>7.1610593312415203</v>
      </c>
      <c r="AY20" s="16">
        <f t="shared" si="5"/>
        <v>6.065956169236663E-2</v>
      </c>
      <c r="AZ20" s="20"/>
      <c r="BA20" s="154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  <c r="BM20" s="149"/>
      <c r="BN20" s="149"/>
      <c r="BO20" s="149"/>
      <c r="BP20" s="149"/>
      <c r="BQ20" s="149"/>
      <c r="BR20" s="149"/>
      <c r="BS20" s="149"/>
      <c r="BT20" s="149"/>
      <c r="BU20" s="149"/>
      <c r="BV20" s="149"/>
      <c r="BW20" s="149"/>
      <c r="BX20" s="149"/>
      <c r="BY20" s="149"/>
      <c r="BZ20" s="149"/>
      <c r="CA20" s="149"/>
      <c r="CB20" s="149"/>
      <c r="CC20" s="149"/>
      <c r="CD20" s="149"/>
      <c r="CE20" s="149"/>
      <c r="CF20" s="149"/>
      <c r="CG20" s="149"/>
      <c r="CH20" s="149"/>
      <c r="CI20" s="149"/>
      <c r="CJ20" s="149"/>
      <c r="CK20" s="149"/>
      <c r="CL20" s="149"/>
      <c r="CM20" s="149"/>
      <c r="CN20" s="149"/>
      <c r="CO20" s="149"/>
      <c r="CP20" s="149"/>
      <c r="CQ20" s="160"/>
    </row>
    <row r="21" spans="1:95" s="5" customFormat="1">
      <c r="A21" s="12"/>
      <c r="B21" s="13"/>
      <c r="C21" s="13"/>
      <c r="D21" s="14" t="s">
        <v>378</v>
      </c>
      <c r="E21" s="15">
        <f>MIN(E4:E19)</f>
        <v>1.27</v>
      </c>
      <c r="F21" s="16">
        <f t="shared" ref="F21:AY21" si="6">MIN(F4:F19)</f>
        <v>1.27</v>
      </c>
      <c r="G21" s="16">
        <f t="shared" si="6"/>
        <v>11.39</v>
      </c>
      <c r="H21" s="93">
        <f t="shared" si="6"/>
        <v>79633.55</v>
      </c>
      <c r="I21" s="93">
        <f t="shared" si="6"/>
        <v>2.35</v>
      </c>
      <c r="J21" s="93">
        <f t="shared" si="6"/>
        <v>5502.81</v>
      </c>
      <c r="K21" s="93">
        <f t="shared" si="6"/>
        <v>295372.09000000003</v>
      </c>
      <c r="L21" s="93">
        <f t="shared" si="6"/>
        <v>41.5</v>
      </c>
      <c r="M21" s="93">
        <f t="shared" si="6"/>
        <v>654.82000000000005</v>
      </c>
      <c r="N21" s="16">
        <f t="shared" si="6"/>
        <v>909.05</v>
      </c>
      <c r="O21" s="16">
        <f t="shared" si="6"/>
        <v>5.52</v>
      </c>
      <c r="P21" s="16">
        <f t="shared" si="6"/>
        <v>11.1</v>
      </c>
      <c r="Q21" s="16">
        <f t="shared" si="6"/>
        <v>5.54</v>
      </c>
      <c r="R21" s="16">
        <f t="shared" si="6"/>
        <v>343.96</v>
      </c>
      <c r="S21" s="16">
        <f t="shared" si="6"/>
        <v>6.11</v>
      </c>
      <c r="T21" s="16">
        <f t="shared" si="6"/>
        <v>7.21</v>
      </c>
      <c r="U21" s="16">
        <f t="shared" si="6"/>
        <v>1.21</v>
      </c>
      <c r="V21" s="16">
        <f t="shared" si="6"/>
        <v>0.94</v>
      </c>
      <c r="W21" s="16">
        <f t="shared" si="6"/>
        <v>6.33</v>
      </c>
      <c r="X21" s="16">
        <f t="shared" si="6"/>
        <v>1.24</v>
      </c>
      <c r="Y21" s="16">
        <f t="shared" si="6"/>
        <v>29.74</v>
      </c>
      <c r="Z21" s="16">
        <f t="shared" si="6"/>
        <v>0.4</v>
      </c>
      <c r="AA21" s="16">
        <f t="shared" si="6"/>
        <v>0.76</v>
      </c>
      <c r="AB21" s="16">
        <f t="shared" si="6"/>
        <v>0.35</v>
      </c>
      <c r="AC21" s="16">
        <f t="shared" si="6"/>
        <v>0.45</v>
      </c>
      <c r="AD21" s="16">
        <f t="shared" si="6"/>
        <v>0.92</v>
      </c>
      <c r="AE21" s="16">
        <f t="shared" si="6"/>
        <v>2.8</v>
      </c>
      <c r="AF21" s="16">
        <f t="shared" si="6"/>
        <v>3.76</v>
      </c>
      <c r="AG21" s="16">
        <f t="shared" si="6"/>
        <v>0.37</v>
      </c>
      <c r="AH21" s="16">
        <f t="shared" si="6"/>
        <v>1.53</v>
      </c>
      <c r="AI21" s="16">
        <f t="shared" si="6"/>
        <v>0.47</v>
      </c>
      <c r="AJ21" s="16">
        <f t="shared" si="6"/>
        <v>0.113</v>
      </c>
      <c r="AK21" s="16">
        <f t="shared" si="6"/>
        <v>0.31</v>
      </c>
      <c r="AL21" s="16">
        <f t="shared" si="6"/>
        <v>4.1000000000000002E-2</v>
      </c>
      <c r="AM21" s="16">
        <f t="shared" si="6"/>
        <v>0.31</v>
      </c>
      <c r="AN21" s="16">
        <f t="shared" si="6"/>
        <v>3.9E-2</v>
      </c>
      <c r="AO21" s="16">
        <f t="shared" si="6"/>
        <v>0.16300000000000001</v>
      </c>
      <c r="AP21" s="16">
        <f t="shared" si="6"/>
        <v>0.78</v>
      </c>
      <c r="AQ21" s="16">
        <f t="shared" si="6"/>
        <v>4.4999999999999998E-2</v>
      </c>
      <c r="AR21" s="16">
        <f t="shared" si="6"/>
        <v>4.9000000000000002E-2</v>
      </c>
      <c r="AS21" s="16">
        <f t="shared" si="6"/>
        <v>1.02</v>
      </c>
      <c r="AT21" s="16">
        <f t="shared" si="6"/>
        <v>3.5999999999999999E-3</v>
      </c>
      <c r="AU21" s="16">
        <f t="shared" si="6"/>
        <v>1.6199999999999999E-2</v>
      </c>
      <c r="AV21" s="16">
        <f t="shared" si="6"/>
        <v>344.68430335097003</v>
      </c>
      <c r="AW21" s="16">
        <f t="shared" si="6"/>
        <v>1438.9565217391303</v>
      </c>
      <c r="AX21" s="16">
        <f t="shared" si="6"/>
        <v>2.6984126984126986</v>
      </c>
      <c r="AY21" s="16">
        <f t="shared" si="6"/>
        <v>1.2691225903821088E-2</v>
      </c>
      <c r="AZ21" s="20"/>
      <c r="BA21" s="152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48"/>
      <c r="CL21" s="148"/>
      <c r="CM21" s="148"/>
      <c r="CN21" s="148"/>
      <c r="CO21" s="148"/>
      <c r="CP21" s="148"/>
      <c r="CQ21" s="158"/>
    </row>
    <row r="22" spans="1:95" s="5" customFormat="1">
      <c r="A22" s="12"/>
      <c r="B22" s="13"/>
      <c r="C22" s="13"/>
      <c r="D22" s="14" t="s">
        <v>379</v>
      </c>
      <c r="E22" s="15">
        <f>MAX(E4:E19)</f>
        <v>4.2699999999999996</v>
      </c>
      <c r="F22" s="16">
        <f t="shared" ref="F22:AY22" si="7">MAX(F4:F19)</f>
        <v>10.38</v>
      </c>
      <c r="G22" s="16">
        <f t="shared" si="7"/>
        <v>43.84</v>
      </c>
      <c r="H22" s="93">
        <f t="shared" si="7"/>
        <v>99816.16</v>
      </c>
      <c r="I22" s="93">
        <f t="shared" si="7"/>
        <v>21088.76</v>
      </c>
      <c r="J22" s="93">
        <f t="shared" si="7"/>
        <v>122857.22</v>
      </c>
      <c r="K22" s="93">
        <f t="shared" si="7"/>
        <v>321641.94</v>
      </c>
      <c r="L22" s="93">
        <f t="shared" si="7"/>
        <v>215.46</v>
      </c>
      <c r="M22" s="93">
        <f t="shared" si="7"/>
        <v>3908.72</v>
      </c>
      <c r="N22" s="16">
        <f t="shared" si="7"/>
        <v>60974.8</v>
      </c>
      <c r="O22" s="16">
        <f t="shared" si="7"/>
        <v>155.97999999999999</v>
      </c>
      <c r="P22" s="16">
        <f t="shared" si="7"/>
        <v>47.98</v>
      </c>
      <c r="Q22" s="16">
        <f t="shared" si="7"/>
        <v>28.54</v>
      </c>
      <c r="R22" s="16">
        <f t="shared" si="7"/>
        <v>997.71</v>
      </c>
      <c r="S22" s="16">
        <f t="shared" si="7"/>
        <v>23.31</v>
      </c>
      <c r="T22" s="16">
        <f t="shared" si="7"/>
        <v>16.3</v>
      </c>
      <c r="U22" s="16">
        <f t="shared" si="7"/>
        <v>18.739999999999998</v>
      </c>
      <c r="V22" s="16">
        <f t="shared" si="7"/>
        <v>11.34</v>
      </c>
      <c r="W22" s="16">
        <f t="shared" si="7"/>
        <v>236.57</v>
      </c>
      <c r="X22" s="16">
        <f t="shared" si="7"/>
        <v>3.74</v>
      </c>
      <c r="Y22" s="16">
        <f t="shared" si="7"/>
        <v>126.12</v>
      </c>
      <c r="Z22" s="16">
        <f t="shared" si="7"/>
        <v>0.79</v>
      </c>
      <c r="AA22" s="16">
        <f t="shared" si="7"/>
        <v>6.92</v>
      </c>
      <c r="AB22" s="16">
        <f t="shared" si="7"/>
        <v>2.7</v>
      </c>
      <c r="AC22" s="16">
        <f t="shared" si="7"/>
        <v>0.54</v>
      </c>
      <c r="AD22" s="16">
        <f t="shared" si="7"/>
        <v>462.03</v>
      </c>
      <c r="AE22" s="16">
        <f t="shared" si="7"/>
        <v>8</v>
      </c>
      <c r="AF22" s="16">
        <f t="shared" si="7"/>
        <v>13.02</v>
      </c>
      <c r="AG22" s="16">
        <f t="shared" si="7"/>
        <v>1.55</v>
      </c>
      <c r="AH22" s="16">
        <f t="shared" si="7"/>
        <v>4.68</v>
      </c>
      <c r="AI22" s="16">
        <f t="shared" si="7"/>
        <v>0.88</v>
      </c>
      <c r="AJ22" s="16">
        <f t="shared" si="7"/>
        <v>1.31</v>
      </c>
      <c r="AK22" s="16">
        <f t="shared" si="7"/>
        <v>0.97</v>
      </c>
      <c r="AL22" s="16">
        <f t="shared" si="7"/>
        <v>0.16700000000000001</v>
      </c>
      <c r="AM22" s="16">
        <f t="shared" si="7"/>
        <v>0.65</v>
      </c>
      <c r="AN22" s="16">
        <f t="shared" si="7"/>
        <v>0.155</v>
      </c>
      <c r="AO22" s="16">
        <f t="shared" si="7"/>
        <v>0.57999999999999996</v>
      </c>
      <c r="AP22" s="16">
        <f t="shared" si="7"/>
        <v>3.41</v>
      </c>
      <c r="AQ22" s="16">
        <f t="shared" si="7"/>
        <v>0.189</v>
      </c>
      <c r="AR22" s="16">
        <f t="shared" si="7"/>
        <v>1.1299999999999999</v>
      </c>
      <c r="AS22" s="16">
        <f t="shared" si="7"/>
        <v>152.82</v>
      </c>
      <c r="AT22" s="16">
        <f t="shared" si="7"/>
        <v>3.37</v>
      </c>
      <c r="AU22" s="16">
        <f t="shared" si="7"/>
        <v>0.74</v>
      </c>
      <c r="AV22" s="16">
        <f t="shared" si="7"/>
        <v>1264.9081081081081</v>
      </c>
      <c r="AW22" s="16">
        <f t="shared" si="7"/>
        <v>7238.3703703703695</v>
      </c>
      <c r="AX22" s="16">
        <f t="shared" si="7"/>
        <v>10</v>
      </c>
      <c r="AY22" s="16">
        <f t="shared" si="7"/>
        <v>0.22715053763440859</v>
      </c>
      <c r="AZ22" s="20"/>
      <c r="BA22" s="152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48"/>
      <c r="CL22" s="148"/>
      <c r="CM22" s="148"/>
      <c r="CN22" s="148"/>
      <c r="CO22" s="148"/>
      <c r="CP22" s="148"/>
      <c r="CQ22" s="158"/>
    </row>
    <row r="23" spans="1:95" s="5" customFormat="1">
      <c r="A23" s="27"/>
      <c r="B23" s="21"/>
      <c r="C23" s="21"/>
      <c r="D23" s="22" t="s">
        <v>380</v>
      </c>
      <c r="E23" s="23">
        <f>_xlfn.STDEV.S(E4:E20)</f>
        <v>0.81147627814989087</v>
      </c>
      <c r="F23" s="24">
        <f t="shared" ref="F23:AY23" si="8">_xlfn.STDEV.S(F4:F20)</f>
        <v>3.4166751949453906</v>
      </c>
      <c r="G23" s="24">
        <f t="shared" si="8"/>
        <v>8.7086795309939902</v>
      </c>
      <c r="H23" s="94">
        <f t="shared" si="8"/>
        <v>6304.5400427527975</v>
      </c>
      <c r="I23" s="94">
        <f t="shared" si="8"/>
        <v>9185.0593089173308</v>
      </c>
      <c r="J23" s="94">
        <f t="shared" si="8"/>
        <v>47739.466360806749</v>
      </c>
      <c r="K23" s="94">
        <f t="shared" si="8"/>
        <v>10497.458203482433</v>
      </c>
      <c r="L23" s="94">
        <f t="shared" si="8"/>
        <v>52.330022473560405</v>
      </c>
      <c r="M23" s="94">
        <f t="shared" si="8"/>
        <v>1175.6298094490614</v>
      </c>
      <c r="N23" s="24">
        <f t="shared" si="8"/>
        <v>21911.101282868058</v>
      </c>
      <c r="O23" s="24">
        <f t="shared" si="8"/>
        <v>40.881128584961601</v>
      </c>
      <c r="P23" s="24">
        <f t="shared" si="8"/>
        <v>10.314943334793458</v>
      </c>
      <c r="Q23" s="24">
        <f t="shared" si="8"/>
        <v>7.0113211526470121</v>
      </c>
      <c r="R23" s="24">
        <f t="shared" si="8"/>
        <v>198.97739058496012</v>
      </c>
      <c r="S23" s="24">
        <f t="shared" si="8"/>
        <v>4.6657712117076597</v>
      </c>
      <c r="T23" s="24">
        <f t="shared" si="8"/>
        <v>2.7214546763735616</v>
      </c>
      <c r="U23" s="24">
        <f t="shared" si="8"/>
        <v>5.8118161217172961</v>
      </c>
      <c r="V23" s="24">
        <f t="shared" si="8"/>
        <v>3.1085132198319188</v>
      </c>
      <c r="W23" s="24">
        <f t="shared" si="8"/>
        <v>83.655420914830714</v>
      </c>
      <c r="X23" s="24">
        <f t="shared" si="8"/>
        <v>0.77445206436550806</v>
      </c>
      <c r="Y23" s="24">
        <f t="shared" si="8"/>
        <v>28.18346650076953</v>
      </c>
      <c r="Z23" s="24">
        <f t="shared" si="8"/>
        <v>0.13598293284339585</v>
      </c>
      <c r="AA23" s="24">
        <f t="shared" si="8"/>
        <v>1.7873620968640145</v>
      </c>
      <c r="AB23" s="24">
        <f t="shared" si="8"/>
        <v>0.73200312255383937</v>
      </c>
      <c r="AC23" s="24">
        <f t="shared" si="8"/>
        <v>3.631459761583488E-2</v>
      </c>
      <c r="AD23" s="24">
        <f t="shared" si="8"/>
        <v>150.70887251006312</v>
      </c>
      <c r="AE23" s="24">
        <f t="shared" si="8"/>
        <v>1.8980242358831976</v>
      </c>
      <c r="AF23" s="24">
        <f t="shared" si="8"/>
        <v>3.2432862632095807</v>
      </c>
      <c r="AG23" s="24">
        <f t="shared" si="8"/>
        <v>0.42546915281839176</v>
      </c>
      <c r="AH23" s="24">
        <f t="shared" si="8"/>
        <v>1.1829712591605939</v>
      </c>
      <c r="AI23" s="24">
        <f t="shared" si="8"/>
        <v>0.1513746534737094</v>
      </c>
      <c r="AJ23" s="24">
        <f t="shared" si="8"/>
        <v>0.41494130910286553</v>
      </c>
      <c r="AK23" s="24">
        <f t="shared" si="8"/>
        <v>0.26195843605851316</v>
      </c>
      <c r="AL23" s="24">
        <f t="shared" si="8"/>
        <v>4.342434189930517E-2</v>
      </c>
      <c r="AM23" s="24">
        <f t="shared" si="8"/>
        <v>0.11340607347051605</v>
      </c>
      <c r="AN23" s="24">
        <f t="shared" si="8"/>
        <v>3.94396294987669E-2</v>
      </c>
      <c r="AO23" s="24">
        <f t="shared" si="8"/>
        <v>0.11320088338877939</v>
      </c>
      <c r="AP23" s="24">
        <f t="shared" si="8"/>
        <v>0.89308958117313342</v>
      </c>
      <c r="AQ23" s="24">
        <f t="shared" si="8"/>
        <v>4.7929635926011363E-2</v>
      </c>
      <c r="AR23" s="24">
        <f t="shared" si="8"/>
        <v>0.31771550616415123</v>
      </c>
      <c r="AS23" s="24">
        <f t="shared" si="8"/>
        <v>44.728342939453668</v>
      </c>
      <c r="AT23" s="24">
        <f t="shared" si="8"/>
        <v>1.1348050300960786</v>
      </c>
      <c r="AU23" s="24">
        <f t="shared" si="8"/>
        <v>0.22441084048112236</v>
      </c>
      <c r="AV23" s="24">
        <f t="shared" si="8"/>
        <v>227.46780928517623</v>
      </c>
      <c r="AW23" s="24">
        <f t="shared" si="8"/>
        <v>2554.0890224502255</v>
      </c>
      <c r="AX23" s="24">
        <f t="shared" si="8"/>
        <v>2.2334897648191934</v>
      </c>
      <c r="AY23" s="28">
        <f t="shared" si="8"/>
        <v>5.4644700226924442E-2</v>
      </c>
      <c r="AZ23" s="20"/>
      <c r="BA23" s="168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69"/>
      <c r="BN23" s="169"/>
      <c r="BO23" s="169"/>
      <c r="BP23" s="169"/>
      <c r="BQ23" s="169"/>
      <c r="BR23" s="169"/>
      <c r="BS23" s="169"/>
      <c r="BT23" s="169"/>
      <c r="BU23" s="169"/>
      <c r="BV23" s="169"/>
      <c r="BW23" s="169"/>
      <c r="BX23" s="169"/>
      <c r="BY23" s="169"/>
      <c r="BZ23" s="169"/>
      <c r="CA23" s="169"/>
      <c r="CB23" s="169"/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69"/>
      <c r="CO23" s="169"/>
      <c r="CP23" s="169"/>
      <c r="CQ23" s="170"/>
    </row>
    <row r="24" spans="1:95" s="5" customFormat="1">
      <c r="A24" s="12" t="s">
        <v>381</v>
      </c>
      <c r="B24" s="13" t="s">
        <v>382</v>
      </c>
      <c r="C24" s="13">
        <v>17</v>
      </c>
      <c r="D24" s="14" t="s">
        <v>383</v>
      </c>
      <c r="E24" s="144">
        <v>5.58</v>
      </c>
      <c r="F24" s="144">
        <v>5.81</v>
      </c>
      <c r="G24" s="144">
        <v>25.69</v>
      </c>
      <c r="H24" s="179">
        <v>9173.24</v>
      </c>
      <c r="I24" s="179">
        <v>4.7</v>
      </c>
      <c r="J24" s="179">
        <v>97399.99</v>
      </c>
      <c r="K24" s="179">
        <v>303832.69</v>
      </c>
      <c r="L24" s="179">
        <v>381.53</v>
      </c>
      <c r="M24" s="179">
        <v>149095.01999999999</v>
      </c>
      <c r="N24" s="144" t="s">
        <v>717</v>
      </c>
      <c r="O24" s="144">
        <v>9.7100000000000009</v>
      </c>
      <c r="P24" s="144">
        <v>0.61</v>
      </c>
      <c r="Q24" s="144">
        <v>6.69</v>
      </c>
      <c r="R24" s="144" t="s">
        <v>718</v>
      </c>
      <c r="S24" s="144" t="s">
        <v>719</v>
      </c>
      <c r="T24" s="144" t="s">
        <v>720</v>
      </c>
      <c r="U24" s="144">
        <v>14.03</v>
      </c>
      <c r="V24" s="144">
        <v>976.92</v>
      </c>
      <c r="W24" s="144">
        <v>21.2</v>
      </c>
      <c r="X24" s="144" t="s">
        <v>721</v>
      </c>
      <c r="Y24" s="144" t="s">
        <v>245</v>
      </c>
      <c r="Z24" s="144" t="s">
        <v>584</v>
      </c>
      <c r="AA24" s="144">
        <v>4.88</v>
      </c>
      <c r="AB24" s="144" t="s">
        <v>598</v>
      </c>
      <c r="AC24" s="144">
        <v>15.14</v>
      </c>
      <c r="AD24" s="144">
        <v>74.05</v>
      </c>
      <c r="AE24" s="144" t="s">
        <v>399</v>
      </c>
      <c r="AF24" s="144" t="s">
        <v>415</v>
      </c>
      <c r="AG24" s="144" t="s">
        <v>314</v>
      </c>
      <c r="AH24" s="144" t="s">
        <v>331</v>
      </c>
      <c r="AI24" s="144" t="s">
        <v>503</v>
      </c>
      <c r="AJ24" s="144">
        <v>0.32900000000000001</v>
      </c>
      <c r="AK24" s="144" t="s">
        <v>374</v>
      </c>
      <c r="AL24" s="144" t="s">
        <v>722</v>
      </c>
      <c r="AM24" s="144" t="s">
        <v>331</v>
      </c>
      <c r="AN24" s="144" t="s">
        <v>293</v>
      </c>
      <c r="AO24" s="144" t="s">
        <v>389</v>
      </c>
      <c r="AP24" s="144" t="s">
        <v>331</v>
      </c>
      <c r="AQ24" s="144" t="s">
        <v>723</v>
      </c>
      <c r="AR24" s="144" t="s">
        <v>584</v>
      </c>
      <c r="AS24" s="144">
        <v>166.76</v>
      </c>
      <c r="AT24" s="144" t="s">
        <v>724</v>
      </c>
      <c r="AU24" s="144" t="s">
        <v>725</v>
      </c>
      <c r="AV24" s="17">
        <f t="shared" si="0"/>
        <v>152.61743029111904</v>
      </c>
      <c r="AW24" s="17">
        <f t="shared" si="3"/>
        <v>9847.7556142668418</v>
      </c>
      <c r="AX24" s="18" t="s">
        <v>220</v>
      </c>
      <c r="AY24" s="19">
        <f t="shared" si="2"/>
        <v>46.0811320754717</v>
      </c>
      <c r="AZ24" s="20"/>
      <c r="BA24" s="153">
        <v>1.18</v>
      </c>
      <c r="BB24" s="144">
        <v>3.27</v>
      </c>
      <c r="BC24" s="144">
        <v>18.829999999999998</v>
      </c>
      <c r="BD24" s="144">
        <v>15.5</v>
      </c>
      <c r="BE24" s="144">
        <v>2.2000000000000002</v>
      </c>
      <c r="BF24" s="144">
        <v>3.46</v>
      </c>
      <c r="BG24" s="144">
        <v>831.77</v>
      </c>
      <c r="BH24" s="144">
        <v>42.4</v>
      </c>
      <c r="BI24" s="144">
        <v>57.33</v>
      </c>
      <c r="BJ24" s="144">
        <v>687.42</v>
      </c>
      <c r="BK24" s="144" t="s">
        <v>763</v>
      </c>
      <c r="BL24" s="144">
        <v>0.34799999999999998</v>
      </c>
      <c r="BM24" s="144">
        <v>2.2599999999999998</v>
      </c>
      <c r="BN24" s="144">
        <v>123.51</v>
      </c>
      <c r="BO24" s="144">
        <v>5.37</v>
      </c>
      <c r="BP24" s="144">
        <v>2.31</v>
      </c>
      <c r="BQ24" s="144">
        <v>2.19</v>
      </c>
      <c r="BR24" s="144">
        <v>0.78700000000000003</v>
      </c>
      <c r="BS24" s="144">
        <v>0.20499999999999999</v>
      </c>
      <c r="BT24" s="144">
        <v>0.20799999999999999</v>
      </c>
      <c r="BU24" s="144">
        <v>0.57499999999999996</v>
      </c>
      <c r="BV24" s="144">
        <v>0.20399999999999999</v>
      </c>
      <c r="BW24" s="144">
        <v>0.73199999999999998</v>
      </c>
      <c r="BX24" s="144">
        <v>0.61299999999999999</v>
      </c>
      <c r="BY24" s="144">
        <v>0.45800000000000002</v>
      </c>
      <c r="BZ24" s="144">
        <v>0.623</v>
      </c>
      <c r="CA24" s="144">
        <v>0.13</v>
      </c>
      <c r="CB24" s="144">
        <v>0.14599999999999999</v>
      </c>
      <c r="CC24" s="144">
        <v>0.10299999999999999</v>
      </c>
      <c r="CD24" s="144">
        <v>0.41499999999999998</v>
      </c>
      <c r="CE24" s="144">
        <v>0.97699999999999998</v>
      </c>
      <c r="CF24" s="144">
        <v>0.11600000000000001</v>
      </c>
      <c r="CG24" s="144">
        <v>0.37</v>
      </c>
      <c r="CH24" s="144">
        <v>0.111</v>
      </c>
      <c r="CI24" s="144">
        <v>0.41399999999999998</v>
      </c>
      <c r="CJ24" s="144">
        <v>9.7299999999999998E-2</v>
      </c>
      <c r="CK24" s="144">
        <v>0.11700000000000001</v>
      </c>
      <c r="CL24" s="144">
        <v>0.41099999999999998</v>
      </c>
      <c r="CM24" s="144">
        <v>8.72E-2</v>
      </c>
      <c r="CN24" s="144">
        <v>0.20399999999999999</v>
      </c>
      <c r="CO24" s="144" t="s">
        <v>763</v>
      </c>
      <c r="CP24" s="144">
        <v>7.5999999999999998E-2</v>
      </c>
      <c r="CQ24" s="159">
        <v>4.0099999999999997E-2</v>
      </c>
    </row>
    <row r="25" spans="1:95" s="5" customFormat="1">
      <c r="A25" s="12" t="s">
        <v>391</v>
      </c>
      <c r="B25" s="13"/>
      <c r="C25" s="13">
        <v>18</v>
      </c>
      <c r="D25" s="14" t="s">
        <v>141</v>
      </c>
      <c r="E25" s="144">
        <v>3.66</v>
      </c>
      <c r="F25" s="144">
        <v>4.63</v>
      </c>
      <c r="G25" s="144">
        <v>21.05</v>
      </c>
      <c r="H25" s="179">
        <v>6588.98</v>
      </c>
      <c r="I25" s="179" t="s">
        <v>726</v>
      </c>
      <c r="J25" s="179">
        <v>100649.1</v>
      </c>
      <c r="K25" s="179">
        <v>303832.69</v>
      </c>
      <c r="L25" s="179">
        <v>405.1</v>
      </c>
      <c r="M25" s="179">
        <v>149551.25</v>
      </c>
      <c r="N25" s="144" t="s">
        <v>727</v>
      </c>
      <c r="O25" s="144">
        <v>5.0999999999999996</v>
      </c>
      <c r="P25" s="144" t="s">
        <v>234</v>
      </c>
      <c r="Q25" s="144">
        <v>12.34</v>
      </c>
      <c r="R25" s="144" t="s">
        <v>728</v>
      </c>
      <c r="S25" s="144" t="s">
        <v>729</v>
      </c>
      <c r="T25" s="144" t="s">
        <v>730</v>
      </c>
      <c r="U25" s="144">
        <v>12.54</v>
      </c>
      <c r="V25" s="144">
        <v>944.98</v>
      </c>
      <c r="W25" s="144">
        <v>34.299999999999997</v>
      </c>
      <c r="X25" s="144" t="s">
        <v>412</v>
      </c>
      <c r="Y25" s="144" t="s">
        <v>325</v>
      </c>
      <c r="Z25" s="144">
        <v>0.28399999999999997</v>
      </c>
      <c r="AA25" s="144">
        <v>3.46</v>
      </c>
      <c r="AB25" s="144">
        <v>0.64</v>
      </c>
      <c r="AC25" s="144">
        <v>40.61</v>
      </c>
      <c r="AD25" s="144">
        <v>95.39</v>
      </c>
      <c r="AE25" s="144">
        <v>0.16700000000000001</v>
      </c>
      <c r="AF25" s="144">
        <v>0.14799999999999999</v>
      </c>
      <c r="AG25" s="144" t="s">
        <v>352</v>
      </c>
      <c r="AH25" s="144" t="s">
        <v>349</v>
      </c>
      <c r="AI25" s="144" t="s">
        <v>251</v>
      </c>
      <c r="AJ25" s="144">
        <v>0.42</v>
      </c>
      <c r="AK25" s="144" t="s">
        <v>400</v>
      </c>
      <c r="AL25" s="144" t="s">
        <v>272</v>
      </c>
      <c r="AM25" s="144" t="s">
        <v>731</v>
      </c>
      <c r="AN25" s="144" t="s">
        <v>544</v>
      </c>
      <c r="AO25" s="144" t="s">
        <v>355</v>
      </c>
      <c r="AP25" s="144" t="s">
        <v>732</v>
      </c>
      <c r="AQ25" s="144" t="s">
        <v>376</v>
      </c>
      <c r="AR25" s="144">
        <v>0.151</v>
      </c>
      <c r="AS25" s="144">
        <v>235.78</v>
      </c>
      <c r="AT25" s="144" t="s">
        <v>359</v>
      </c>
      <c r="AU25" s="144" t="s">
        <v>360</v>
      </c>
      <c r="AV25" s="17">
        <f t="shared" si="0"/>
        <v>158.2586403945057</v>
      </c>
      <c r="AW25" s="17">
        <f t="shared" si="3"/>
        <v>3682.6212755478946</v>
      </c>
      <c r="AX25" s="18" t="s">
        <v>220</v>
      </c>
      <c r="AY25" s="19">
        <f t="shared" si="2"/>
        <v>27.550437317784258</v>
      </c>
      <c r="AZ25" s="20"/>
      <c r="BA25" s="153">
        <v>1.17</v>
      </c>
      <c r="BB25" s="144">
        <v>1.61</v>
      </c>
      <c r="BC25" s="144">
        <v>15.48</v>
      </c>
      <c r="BD25" s="144">
        <v>13.69</v>
      </c>
      <c r="BE25" s="144">
        <v>2.72</v>
      </c>
      <c r="BF25" s="144">
        <v>2.96</v>
      </c>
      <c r="BG25" s="144">
        <v>695.99</v>
      </c>
      <c r="BH25" s="144">
        <v>34.090000000000003</v>
      </c>
      <c r="BI25" s="144">
        <v>48.07</v>
      </c>
      <c r="BJ25" s="144">
        <v>607.47</v>
      </c>
      <c r="BK25" s="144">
        <v>4.28</v>
      </c>
      <c r="BL25" s="144">
        <v>0.44800000000000001</v>
      </c>
      <c r="BM25" s="144">
        <v>1.92</v>
      </c>
      <c r="BN25" s="144">
        <v>102.05</v>
      </c>
      <c r="BO25" s="144">
        <v>3.2</v>
      </c>
      <c r="BP25" s="144">
        <v>2.02</v>
      </c>
      <c r="BQ25" s="144">
        <v>1.92</v>
      </c>
      <c r="BR25" s="144">
        <v>0.60099999999999998</v>
      </c>
      <c r="BS25" s="144">
        <v>0.159</v>
      </c>
      <c r="BT25" s="144">
        <v>0.14000000000000001</v>
      </c>
      <c r="BU25" s="144">
        <v>0.38700000000000001</v>
      </c>
      <c r="BV25" s="144">
        <v>0.19700000000000001</v>
      </c>
      <c r="BW25" s="144">
        <v>0.70899999999999996</v>
      </c>
      <c r="BX25" s="144">
        <v>0.34100000000000003</v>
      </c>
      <c r="BY25" s="144">
        <v>0.38</v>
      </c>
      <c r="BZ25" s="144">
        <v>0.64800000000000002</v>
      </c>
      <c r="CA25" s="144">
        <v>5.8799999999999998E-2</v>
      </c>
      <c r="CB25" s="144">
        <v>4.1200000000000001E-2</v>
      </c>
      <c r="CC25" s="144">
        <v>9.4200000000000006E-2</v>
      </c>
      <c r="CD25" s="144">
        <v>0.20300000000000001</v>
      </c>
      <c r="CE25" s="144">
        <v>0.86399999999999999</v>
      </c>
      <c r="CF25" s="144">
        <v>0.14000000000000001</v>
      </c>
      <c r="CG25" s="144">
        <v>0.34499999999999997</v>
      </c>
      <c r="CH25" s="144">
        <v>9.9500000000000005E-2</v>
      </c>
      <c r="CI25" s="144">
        <v>0.26600000000000001</v>
      </c>
      <c r="CJ25" s="144">
        <v>6.7500000000000004E-2</v>
      </c>
      <c r="CK25" s="144">
        <v>0.14099999999999999</v>
      </c>
      <c r="CL25" s="144">
        <v>0.247</v>
      </c>
      <c r="CM25" s="144">
        <v>7.3999999999999996E-2</v>
      </c>
      <c r="CN25" s="144" t="s">
        <v>763</v>
      </c>
      <c r="CO25" s="144">
        <v>0.23100000000000001</v>
      </c>
      <c r="CP25" s="144">
        <v>5.2699999999999997E-2</v>
      </c>
      <c r="CQ25" s="159">
        <v>4.82E-2</v>
      </c>
    </row>
    <row r="26" spans="1:95" s="5" customFormat="1">
      <c r="A26" s="12"/>
      <c r="B26" s="13"/>
      <c r="C26" s="13">
        <v>19</v>
      </c>
      <c r="D26" s="14" t="s">
        <v>142</v>
      </c>
      <c r="E26" s="144">
        <v>6.6</v>
      </c>
      <c r="F26" s="144">
        <v>7.15</v>
      </c>
      <c r="G26" s="144">
        <v>37.53</v>
      </c>
      <c r="H26" s="179">
        <v>8506.75</v>
      </c>
      <c r="I26" s="179">
        <v>4.21</v>
      </c>
      <c r="J26" s="179">
        <v>93802.91</v>
      </c>
      <c r="K26" s="179">
        <v>303832.69</v>
      </c>
      <c r="L26" s="179">
        <v>401.72</v>
      </c>
      <c r="M26" s="179">
        <v>145178.06</v>
      </c>
      <c r="N26" s="144" t="s">
        <v>733</v>
      </c>
      <c r="O26" s="144">
        <v>6.35</v>
      </c>
      <c r="P26" s="144" t="s">
        <v>414</v>
      </c>
      <c r="Q26" s="144">
        <v>7.39</v>
      </c>
      <c r="R26" s="144" t="s">
        <v>734</v>
      </c>
      <c r="S26" s="144" t="s">
        <v>735</v>
      </c>
      <c r="T26" s="144" t="s">
        <v>736</v>
      </c>
      <c r="U26" s="144">
        <v>11.94</v>
      </c>
      <c r="V26" s="144">
        <v>933.78</v>
      </c>
      <c r="W26" s="144">
        <v>21.1</v>
      </c>
      <c r="X26" s="144" t="s">
        <v>371</v>
      </c>
      <c r="Y26" s="144" t="s">
        <v>216</v>
      </c>
      <c r="Z26" s="144">
        <v>0.223</v>
      </c>
      <c r="AA26" s="144">
        <v>3.5</v>
      </c>
      <c r="AB26" s="144" t="s">
        <v>436</v>
      </c>
      <c r="AC26" s="144">
        <v>13.95</v>
      </c>
      <c r="AD26" s="144">
        <v>76.430000000000007</v>
      </c>
      <c r="AE26" s="144">
        <v>0.156</v>
      </c>
      <c r="AF26" s="144" t="s">
        <v>294</v>
      </c>
      <c r="AG26" s="144" t="s">
        <v>737</v>
      </c>
      <c r="AH26" s="144" t="s">
        <v>452</v>
      </c>
      <c r="AI26" s="144" t="s">
        <v>398</v>
      </c>
      <c r="AJ26" s="144" t="s">
        <v>738</v>
      </c>
      <c r="AK26" s="144" t="s">
        <v>405</v>
      </c>
      <c r="AL26" s="144" t="s">
        <v>739</v>
      </c>
      <c r="AM26" s="144" t="s">
        <v>714</v>
      </c>
      <c r="AN26" s="144" t="s">
        <v>453</v>
      </c>
      <c r="AO26" s="144" t="s">
        <v>740</v>
      </c>
      <c r="AP26" s="144" t="s">
        <v>331</v>
      </c>
      <c r="AQ26" s="144" t="s">
        <v>741</v>
      </c>
      <c r="AR26" s="144">
        <v>0.19500000000000001</v>
      </c>
      <c r="AS26" s="144">
        <v>174.95</v>
      </c>
      <c r="AT26" s="144" t="s">
        <v>741</v>
      </c>
      <c r="AU26" s="144" t="s">
        <v>373</v>
      </c>
      <c r="AV26" s="17">
        <f t="shared" si="0"/>
        <v>155.47351624579665</v>
      </c>
      <c r="AW26" s="17">
        <f t="shared" si="3"/>
        <v>10407.029390681004</v>
      </c>
      <c r="AX26" s="18" t="s">
        <v>220</v>
      </c>
      <c r="AY26" s="19">
        <f t="shared" si="2"/>
        <v>44.254976303317534</v>
      </c>
      <c r="AZ26" s="20"/>
      <c r="BA26" s="153">
        <v>1.29</v>
      </c>
      <c r="BB26" s="144">
        <v>2.7</v>
      </c>
      <c r="BC26" s="144">
        <v>18.02</v>
      </c>
      <c r="BD26" s="144">
        <v>15.7</v>
      </c>
      <c r="BE26" s="144">
        <v>2.81</v>
      </c>
      <c r="BF26" s="144">
        <v>3.87</v>
      </c>
      <c r="BG26" s="144">
        <v>837.19</v>
      </c>
      <c r="BH26" s="144">
        <v>40.35</v>
      </c>
      <c r="BI26" s="144">
        <v>57.35</v>
      </c>
      <c r="BJ26" s="144">
        <v>730.44</v>
      </c>
      <c r="BK26" s="144">
        <v>3.22</v>
      </c>
      <c r="BL26" s="144">
        <v>0.56299999999999994</v>
      </c>
      <c r="BM26" s="144">
        <v>2.35</v>
      </c>
      <c r="BN26" s="144">
        <v>119.91</v>
      </c>
      <c r="BO26" s="144">
        <v>4.6500000000000004</v>
      </c>
      <c r="BP26" s="144">
        <v>2.77</v>
      </c>
      <c r="BQ26" s="144">
        <v>2.23</v>
      </c>
      <c r="BR26" s="144">
        <v>0.78700000000000003</v>
      </c>
      <c r="BS26" s="144">
        <v>0.23899999999999999</v>
      </c>
      <c r="BT26" s="144">
        <v>0.20899999999999999</v>
      </c>
      <c r="BU26" s="144">
        <v>0.435</v>
      </c>
      <c r="BV26" s="144">
        <v>0.13500000000000001</v>
      </c>
      <c r="BW26" s="144">
        <v>0.77400000000000002</v>
      </c>
      <c r="BX26" s="144">
        <v>0.66100000000000003</v>
      </c>
      <c r="BY26" s="144">
        <v>0.505</v>
      </c>
      <c r="BZ26" s="144">
        <v>0.76900000000000002</v>
      </c>
      <c r="CA26" s="144">
        <v>6.9800000000000001E-2</v>
      </c>
      <c r="CB26" s="144">
        <v>8.4699999999999998E-2</v>
      </c>
      <c r="CC26" s="144">
        <v>8.4400000000000003E-2</v>
      </c>
      <c r="CD26" s="144">
        <v>0.24099999999999999</v>
      </c>
      <c r="CE26" s="144">
        <v>1.02</v>
      </c>
      <c r="CF26" s="144">
        <v>0.219</v>
      </c>
      <c r="CG26" s="144">
        <v>0.28899999999999998</v>
      </c>
      <c r="CH26" s="144">
        <v>3.9300000000000002E-2</v>
      </c>
      <c r="CI26" s="144">
        <v>0.223</v>
      </c>
      <c r="CJ26" s="144">
        <v>8.9399999999999993E-2</v>
      </c>
      <c r="CK26" s="144">
        <v>0.20499999999999999</v>
      </c>
      <c r="CL26" s="144">
        <v>0.41399999999999998</v>
      </c>
      <c r="CM26" s="144">
        <v>4.3900000000000002E-2</v>
      </c>
      <c r="CN26" s="144" t="s">
        <v>763</v>
      </c>
      <c r="CO26" s="144">
        <v>0.38700000000000001</v>
      </c>
      <c r="CP26" s="144">
        <v>4.4200000000000003E-2</v>
      </c>
      <c r="CQ26" s="159">
        <v>7.0000000000000007E-2</v>
      </c>
    </row>
    <row r="27" spans="1:95" s="5" customFormat="1">
      <c r="B27" s="13"/>
      <c r="C27" s="13">
        <v>20</v>
      </c>
      <c r="D27" s="14" t="s">
        <v>403</v>
      </c>
      <c r="E27" s="144">
        <v>11.07</v>
      </c>
      <c r="F27" s="144">
        <v>4.51</v>
      </c>
      <c r="G27" s="144">
        <v>22.53</v>
      </c>
      <c r="H27" s="179">
        <v>7684.31</v>
      </c>
      <c r="I27" s="179">
        <v>4.8</v>
      </c>
      <c r="J27" s="179">
        <v>100039.16</v>
      </c>
      <c r="K27" s="179">
        <v>303832.69</v>
      </c>
      <c r="L27" s="179">
        <v>386.3</v>
      </c>
      <c r="M27" s="179">
        <v>153538.85999999999</v>
      </c>
      <c r="N27" s="144" t="s">
        <v>742</v>
      </c>
      <c r="O27" s="144" t="s">
        <v>743</v>
      </c>
      <c r="P27" s="144" t="s">
        <v>297</v>
      </c>
      <c r="Q27" s="144">
        <v>6.56</v>
      </c>
      <c r="R27" s="144" t="s">
        <v>744</v>
      </c>
      <c r="S27" s="144" t="s">
        <v>745</v>
      </c>
      <c r="T27" s="144">
        <v>2.2200000000000002</v>
      </c>
      <c r="U27" s="144">
        <v>12.94</v>
      </c>
      <c r="V27" s="144">
        <v>947.51</v>
      </c>
      <c r="W27" s="144">
        <v>19.86</v>
      </c>
      <c r="X27" s="144" t="s">
        <v>746</v>
      </c>
      <c r="Y27" s="144" t="s">
        <v>270</v>
      </c>
      <c r="Z27" s="144" t="s">
        <v>407</v>
      </c>
      <c r="AA27" s="144">
        <v>4.7699999999999996</v>
      </c>
      <c r="AB27" s="144" t="s">
        <v>216</v>
      </c>
      <c r="AC27" s="144">
        <v>12.74</v>
      </c>
      <c r="AD27" s="144">
        <v>63.72</v>
      </c>
      <c r="AE27" s="144">
        <v>0.122</v>
      </c>
      <c r="AF27" s="144" t="s">
        <v>316</v>
      </c>
      <c r="AG27" s="144" t="s">
        <v>521</v>
      </c>
      <c r="AH27" s="144" t="s">
        <v>226</v>
      </c>
      <c r="AI27" s="144" t="s">
        <v>435</v>
      </c>
      <c r="AJ27" s="144">
        <v>0.26</v>
      </c>
      <c r="AK27" s="144" t="s">
        <v>234</v>
      </c>
      <c r="AL27" s="144" t="s">
        <v>359</v>
      </c>
      <c r="AM27" s="144" t="s">
        <v>323</v>
      </c>
      <c r="AN27" s="144" t="s">
        <v>747</v>
      </c>
      <c r="AO27" s="144" t="s">
        <v>385</v>
      </c>
      <c r="AP27" s="144" t="s">
        <v>413</v>
      </c>
      <c r="AQ27" s="144" t="s">
        <v>409</v>
      </c>
      <c r="AR27" s="144">
        <v>0.109</v>
      </c>
      <c r="AS27" s="144">
        <v>180.46</v>
      </c>
      <c r="AT27" s="144" t="s">
        <v>737</v>
      </c>
      <c r="AU27" s="144" t="s">
        <v>302</v>
      </c>
      <c r="AV27" s="17">
        <f t="shared" si="0"/>
        <v>162.04458000443265</v>
      </c>
      <c r="AW27" s="17">
        <f t="shared" si="3"/>
        <v>12051.715855572997</v>
      </c>
      <c r="AX27" s="18" t="s">
        <v>220</v>
      </c>
      <c r="AY27" s="19">
        <f t="shared" si="2"/>
        <v>47.709466263846927</v>
      </c>
      <c r="AZ27" s="20"/>
      <c r="BA27" s="153">
        <v>1.2</v>
      </c>
      <c r="BB27" s="144">
        <v>1.82</v>
      </c>
      <c r="BC27" s="144">
        <v>17.34</v>
      </c>
      <c r="BD27" s="144">
        <v>14.84</v>
      </c>
      <c r="BE27" s="144">
        <v>2.2400000000000002</v>
      </c>
      <c r="BF27" s="144">
        <v>3.61</v>
      </c>
      <c r="BG27" s="144">
        <v>812.03</v>
      </c>
      <c r="BH27" s="144">
        <v>40.909999999999997</v>
      </c>
      <c r="BI27" s="144">
        <v>52.78</v>
      </c>
      <c r="BJ27" s="144">
        <v>576.9</v>
      </c>
      <c r="BK27" s="144">
        <v>5.29</v>
      </c>
      <c r="BL27" s="144">
        <v>0.54900000000000004</v>
      </c>
      <c r="BM27" s="144">
        <v>2.2200000000000002</v>
      </c>
      <c r="BN27" s="144">
        <v>116.04</v>
      </c>
      <c r="BO27" s="144">
        <v>5.05</v>
      </c>
      <c r="BP27" s="144">
        <v>2.02</v>
      </c>
      <c r="BQ27" s="144">
        <v>1.97</v>
      </c>
      <c r="BR27" s="144">
        <v>0.623</v>
      </c>
      <c r="BS27" s="144">
        <v>0.08</v>
      </c>
      <c r="BT27" s="144">
        <v>0.186</v>
      </c>
      <c r="BU27" s="144">
        <v>0.51500000000000001</v>
      </c>
      <c r="BV27" s="144">
        <v>0.19500000000000001</v>
      </c>
      <c r="BW27" s="144">
        <v>0.76600000000000001</v>
      </c>
      <c r="BX27" s="144">
        <v>0.443</v>
      </c>
      <c r="BY27" s="144">
        <v>0.47399999999999998</v>
      </c>
      <c r="BZ27" s="144">
        <v>0.59499999999999997</v>
      </c>
      <c r="CA27" s="144">
        <v>8.09E-2</v>
      </c>
      <c r="CB27" s="144">
        <v>8.0199999999999994E-2</v>
      </c>
      <c r="CC27" s="144">
        <v>0.126</v>
      </c>
      <c r="CD27" s="144">
        <v>0.45700000000000002</v>
      </c>
      <c r="CE27" s="144">
        <v>0.97</v>
      </c>
      <c r="CF27" s="144">
        <v>0.157</v>
      </c>
      <c r="CG27" s="144">
        <v>0.44700000000000001</v>
      </c>
      <c r="CH27" s="144">
        <v>5.2699999999999997E-2</v>
      </c>
      <c r="CI27" s="144">
        <v>0.29799999999999999</v>
      </c>
      <c r="CJ27" s="144">
        <v>9.2700000000000005E-2</v>
      </c>
      <c r="CK27" s="144">
        <v>0.158</v>
      </c>
      <c r="CL27" s="144">
        <v>0.27700000000000002</v>
      </c>
      <c r="CM27" s="144">
        <v>5.8799999999999998E-2</v>
      </c>
      <c r="CN27" s="144" t="s">
        <v>763</v>
      </c>
      <c r="CO27" s="144">
        <v>0.317</v>
      </c>
      <c r="CP27" s="144">
        <v>8.3599999999999994E-2</v>
      </c>
      <c r="CQ27" s="159">
        <v>3.8300000000000001E-2</v>
      </c>
    </row>
    <row r="28" spans="1:95" s="5" customFormat="1">
      <c r="A28" s="12"/>
      <c r="B28" s="13"/>
      <c r="C28" s="21">
        <v>21</v>
      </c>
      <c r="D28" s="22" t="s">
        <v>410</v>
      </c>
      <c r="E28" s="145">
        <v>4.6100000000000003</v>
      </c>
      <c r="F28" s="145">
        <v>4.3600000000000003</v>
      </c>
      <c r="G28" s="145" t="s">
        <v>748</v>
      </c>
      <c r="H28" s="180">
        <v>9129.48</v>
      </c>
      <c r="I28" s="180">
        <v>7.89</v>
      </c>
      <c r="J28" s="180">
        <v>94192.94</v>
      </c>
      <c r="K28" s="180">
        <v>303832.69</v>
      </c>
      <c r="L28" s="180">
        <v>306.64</v>
      </c>
      <c r="M28" s="180">
        <v>142719</v>
      </c>
      <c r="N28" s="145" t="s">
        <v>749</v>
      </c>
      <c r="O28" s="145">
        <v>6.23</v>
      </c>
      <c r="P28" s="145" t="s">
        <v>442</v>
      </c>
      <c r="Q28" s="145">
        <v>7.83</v>
      </c>
      <c r="R28" s="145" t="s">
        <v>750</v>
      </c>
      <c r="S28" s="145" t="s">
        <v>751</v>
      </c>
      <c r="T28" s="145" t="s">
        <v>752</v>
      </c>
      <c r="U28" s="145">
        <v>11.62</v>
      </c>
      <c r="V28" s="145">
        <v>884.27</v>
      </c>
      <c r="W28" s="145">
        <v>16.989999999999998</v>
      </c>
      <c r="X28" s="145" t="s">
        <v>322</v>
      </c>
      <c r="Y28" s="145" t="s">
        <v>296</v>
      </c>
      <c r="Z28" s="145" t="s">
        <v>753</v>
      </c>
      <c r="AA28" s="145">
        <v>4.8899999999999997</v>
      </c>
      <c r="AB28" s="145" t="s">
        <v>354</v>
      </c>
      <c r="AC28" s="145">
        <v>12.81</v>
      </c>
      <c r="AD28" s="145">
        <v>43.37</v>
      </c>
      <c r="AE28" s="145">
        <v>0.11700000000000001</v>
      </c>
      <c r="AF28" s="145">
        <v>0.111</v>
      </c>
      <c r="AG28" s="145" t="s">
        <v>754</v>
      </c>
      <c r="AH28" s="145" t="s">
        <v>213</v>
      </c>
      <c r="AI28" s="145" t="s">
        <v>411</v>
      </c>
      <c r="AJ28" s="145">
        <v>0.38</v>
      </c>
      <c r="AK28" s="145" t="s">
        <v>226</v>
      </c>
      <c r="AL28" s="145" t="s">
        <v>755</v>
      </c>
      <c r="AM28" s="145" t="s">
        <v>228</v>
      </c>
      <c r="AN28" s="145" t="s">
        <v>401</v>
      </c>
      <c r="AO28" s="145" t="s">
        <v>756</v>
      </c>
      <c r="AP28" s="145" t="s">
        <v>219</v>
      </c>
      <c r="AQ28" s="145" t="s">
        <v>356</v>
      </c>
      <c r="AR28" s="145" t="s">
        <v>216</v>
      </c>
      <c r="AS28" s="145">
        <v>170.89</v>
      </c>
      <c r="AT28" s="145">
        <v>5.2999999999999999E-2</v>
      </c>
      <c r="AU28" s="145" t="s">
        <v>757</v>
      </c>
      <c r="AV28" s="29">
        <f t="shared" si="0"/>
        <v>161.39753695138364</v>
      </c>
      <c r="AW28" s="29">
        <f t="shared" si="3"/>
        <v>11141.217798594847</v>
      </c>
      <c r="AX28" s="25" t="s">
        <v>220</v>
      </c>
      <c r="AY28" s="30">
        <f t="shared" si="2"/>
        <v>52.046497939964688</v>
      </c>
      <c r="AZ28" s="20"/>
      <c r="BA28" s="166">
        <v>1.22</v>
      </c>
      <c r="BB28" s="145">
        <v>2.4</v>
      </c>
      <c r="BC28" s="145">
        <v>18.489999999999998</v>
      </c>
      <c r="BD28" s="145">
        <v>14.31</v>
      </c>
      <c r="BE28" s="145">
        <v>1.48</v>
      </c>
      <c r="BF28" s="145">
        <v>3.51</v>
      </c>
      <c r="BG28" s="145">
        <v>751.67</v>
      </c>
      <c r="BH28" s="145">
        <v>41.1</v>
      </c>
      <c r="BI28" s="145">
        <v>52.07</v>
      </c>
      <c r="BJ28" s="145">
        <v>646.5</v>
      </c>
      <c r="BK28" s="145">
        <v>2.0099999999999998</v>
      </c>
      <c r="BL28" s="145">
        <v>0.59799999999999998</v>
      </c>
      <c r="BM28" s="145">
        <v>2.06</v>
      </c>
      <c r="BN28" s="145">
        <v>110.62</v>
      </c>
      <c r="BO28" s="145">
        <v>4.17</v>
      </c>
      <c r="BP28" s="145">
        <v>2.39</v>
      </c>
      <c r="BQ28" s="145">
        <v>1.89</v>
      </c>
      <c r="BR28" s="145">
        <v>0.754</v>
      </c>
      <c r="BS28" s="145">
        <v>0.182</v>
      </c>
      <c r="BT28" s="145">
        <v>0.17299999999999999</v>
      </c>
      <c r="BU28" s="145">
        <v>0.42399999999999999</v>
      </c>
      <c r="BV28" s="145">
        <v>0.16800000000000001</v>
      </c>
      <c r="BW28" s="145">
        <v>0.54400000000000004</v>
      </c>
      <c r="BX28" s="145">
        <v>0.65100000000000002</v>
      </c>
      <c r="BY28" s="145">
        <v>0.44500000000000001</v>
      </c>
      <c r="BZ28" s="145">
        <v>0.95699999999999996</v>
      </c>
      <c r="CA28" s="145">
        <v>0.106</v>
      </c>
      <c r="CB28" s="145">
        <v>6.0900000000000003E-2</v>
      </c>
      <c r="CC28" s="145">
        <v>9.11E-2</v>
      </c>
      <c r="CD28" s="145">
        <v>0.47499999999999998</v>
      </c>
      <c r="CE28" s="145">
        <v>1</v>
      </c>
      <c r="CF28" s="145">
        <v>0.126</v>
      </c>
      <c r="CG28" s="145">
        <v>0.46400000000000002</v>
      </c>
      <c r="CH28" s="145">
        <v>3.4599999999999999E-2</v>
      </c>
      <c r="CI28" s="145">
        <v>0.31</v>
      </c>
      <c r="CJ28" s="145">
        <v>6.0900000000000003E-2</v>
      </c>
      <c r="CK28" s="145">
        <v>0.18</v>
      </c>
      <c r="CL28" s="145">
        <v>0.36499999999999999</v>
      </c>
      <c r="CM28" s="145">
        <v>9.4600000000000004E-2</v>
      </c>
      <c r="CN28" s="145">
        <v>0.44400000000000001</v>
      </c>
      <c r="CO28" s="145">
        <v>0.29499999999999998</v>
      </c>
      <c r="CP28" s="145" t="s">
        <v>763</v>
      </c>
      <c r="CQ28" s="167">
        <v>3.5499999999999997E-2</v>
      </c>
    </row>
    <row r="29" spans="1:95" s="5" customFormat="1">
      <c r="A29" s="12"/>
      <c r="B29" s="13"/>
      <c r="C29" s="13"/>
      <c r="D29" s="14" t="s">
        <v>377</v>
      </c>
      <c r="E29" s="15">
        <f>AVERAGE(E24:E28)</f>
        <v>6.3040000000000003</v>
      </c>
      <c r="F29" s="16">
        <f t="shared" ref="F29:AW29" si="9">AVERAGE(F24:F28)</f>
        <v>5.2919999999999998</v>
      </c>
      <c r="G29" s="16">
        <f t="shared" si="9"/>
        <v>26.700000000000003</v>
      </c>
      <c r="H29" s="93">
        <f t="shared" si="9"/>
        <v>8216.5519999999997</v>
      </c>
      <c r="I29" s="93">
        <f t="shared" si="9"/>
        <v>5.4</v>
      </c>
      <c r="J29" s="93">
        <f t="shared" si="9"/>
        <v>97216.82</v>
      </c>
      <c r="K29" s="93">
        <f t="shared" si="9"/>
        <v>303832.69</v>
      </c>
      <c r="L29" s="93">
        <f t="shared" si="9"/>
        <v>376.25799999999998</v>
      </c>
      <c r="M29" s="93">
        <f t="shared" si="9"/>
        <v>148016.43799999999</v>
      </c>
      <c r="N29" s="16" t="e">
        <f t="shared" si="9"/>
        <v>#DIV/0!</v>
      </c>
      <c r="O29" s="16">
        <f t="shared" si="9"/>
        <v>6.8475000000000001</v>
      </c>
      <c r="P29" s="16">
        <f t="shared" si="9"/>
        <v>0.61</v>
      </c>
      <c r="Q29" s="16">
        <f t="shared" si="9"/>
        <v>8.1620000000000008</v>
      </c>
      <c r="R29" s="16" t="e">
        <f t="shared" si="9"/>
        <v>#DIV/0!</v>
      </c>
      <c r="S29" s="16" t="e">
        <f t="shared" si="9"/>
        <v>#DIV/0!</v>
      </c>
      <c r="T29" s="16">
        <f t="shared" si="9"/>
        <v>2.2200000000000002</v>
      </c>
      <c r="U29" s="16">
        <f t="shared" si="9"/>
        <v>12.613999999999999</v>
      </c>
      <c r="V29" s="16">
        <f t="shared" si="9"/>
        <v>937.49200000000019</v>
      </c>
      <c r="W29" s="16">
        <f t="shared" si="9"/>
        <v>22.689999999999998</v>
      </c>
      <c r="X29" s="16" t="e">
        <f t="shared" si="9"/>
        <v>#DIV/0!</v>
      </c>
      <c r="Y29" s="16" t="e">
        <f t="shared" si="9"/>
        <v>#DIV/0!</v>
      </c>
      <c r="Z29" s="16">
        <f t="shared" si="9"/>
        <v>0.2535</v>
      </c>
      <c r="AA29" s="16">
        <f t="shared" si="9"/>
        <v>4.3</v>
      </c>
      <c r="AB29" s="16">
        <f t="shared" si="9"/>
        <v>0.64</v>
      </c>
      <c r="AC29" s="16">
        <f t="shared" si="9"/>
        <v>19.05</v>
      </c>
      <c r="AD29" s="16">
        <f t="shared" si="9"/>
        <v>70.592000000000013</v>
      </c>
      <c r="AE29" s="16">
        <f t="shared" si="9"/>
        <v>0.14050000000000001</v>
      </c>
      <c r="AF29" s="16">
        <f t="shared" si="9"/>
        <v>0.1295</v>
      </c>
      <c r="AG29" s="16" t="e">
        <f t="shared" si="9"/>
        <v>#DIV/0!</v>
      </c>
      <c r="AH29" s="16" t="e">
        <f t="shared" si="9"/>
        <v>#DIV/0!</v>
      </c>
      <c r="AI29" s="16" t="e">
        <f t="shared" si="9"/>
        <v>#DIV/0!</v>
      </c>
      <c r="AJ29" s="16">
        <f t="shared" si="9"/>
        <v>0.34724999999999995</v>
      </c>
      <c r="AK29" s="16" t="e">
        <f t="shared" si="9"/>
        <v>#DIV/0!</v>
      </c>
      <c r="AL29" s="16" t="e">
        <f t="shared" si="9"/>
        <v>#DIV/0!</v>
      </c>
      <c r="AM29" s="16" t="e">
        <f t="shared" si="9"/>
        <v>#DIV/0!</v>
      </c>
      <c r="AN29" s="16" t="e">
        <f t="shared" si="9"/>
        <v>#DIV/0!</v>
      </c>
      <c r="AO29" s="16" t="e">
        <f t="shared" si="9"/>
        <v>#DIV/0!</v>
      </c>
      <c r="AP29" s="16" t="e">
        <f t="shared" si="9"/>
        <v>#DIV/0!</v>
      </c>
      <c r="AQ29" s="16" t="e">
        <f t="shared" si="9"/>
        <v>#DIV/0!</v>
      </c>
      <c r="AR29" s="16">
        <f t="shared" si="9"/>
        <v>0.15166666666666664</v>
      </c>
      <c r="AS29" s="16">
        <f t="shared" si="9"/>
        <v>185.768</v>
      </c>
      <c r="AT29" s="16">
        <f t="shared" si="9"/>
        <v>5.2999999999999999E-2</v>
      </c>
      <c r="AU29" s="16" t="e">
        <f t="shared" si="9"/>
        <v>#DIV/0!</v>
      </c>
      <c r="AV29" s="16">
        <f t="shared" si="9"/>
        <v>157.95834077744752</v>
      </c>
      <c r="AW29" s="16">
        <f t="shared" si="9"/>
        <v>9426.0679869327178</v>
      </c>
      <c r="AX29" s="18" t="s">
        <v>220</v>
      </c>
      <c r="AY29" s="16">
        <f t="shared" ref="AY29" si="10">AVERAGE(AY24:AY28)</f>
        <v>43.528501980077024</v>
      </c>
      <c r="AZ29" s="20"/>
      <c r="BA29" s="153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E29" s="144"/>
      <c r="CF29" s="144"/>
      <c r="CG29" s="144"/>
      <c r="CH29" s="144"/>
      <c r="CI29" s="144"/>
      <c r="CJ29" s="144"/>
      <c r="CK29" s="144"/>
      <c r="CL29" s="144"/>
      <c r="CM29" s="144"/>
      <c r="CN29" s="144"/>
      <c r="CO29" s="144"/>
      <c r="CP29" s="144"/>
      <c r="CQ29" s="159"/>
    </row>
    <row r="30" spans="1:95" s="5" customFormat="1">
      <c r="A30" s="12"/>
      <c r="B30" s="13"/>
      <c r="C30" s="13"/>
      <c r="D30" s="14" t="s">
        <v>378</v>
      </c>
      <c r="E30" s="15">
        <f>MIN(E24:E28)</f>
        <v>3.66</v>
      </c>
      <c r="F30" s="16">
        <f t="shared" ref="F30:AY30" si="11">MIN(F24:F28)</f>
        <v>4.3600000000000003</v>
      </c>
      <c r="G30" s="16">
        <f t="shared" si="11"/>
        <v>21.05</v>
      </c>
      <c r="H30" s="93">
        <f t="shared" si="11"/>
        <v>6588.98</v>
      </c>
      <c r="I30" s="93">
        <f t="shared" si="11"/>
        <v>4.21</v>
      </c>
      <c r="J30" s="93">
        <f t="shared" si="11"/>
        <v>93802.91</v>
      </c>
      <c r="K30" s="93">
        <f t="shared" si="11"/>
        <v>303832.69</v>
      </c>
      <c r="L30" s="93">
        <f t="shared" si="11"/>
        <v>306.64</v>
      </c>
      <c r="M30" s="93">
        <f t="shared" si="11"/>
        <v>142719</v>
      </c>
      <c r="N30" s="16">
        <f t="shared" si="11"/>
        <v>0</v>
      </c>
      <c r="O30" s="16">
        <f t="shared" si="11"/>
        <v>5.0999999999999996</v>
      </c>
      <c r="P30" s="16">
        <f t="shared" si="11"/>
        <v>0.61</v>
      </c>
      <c r="Q30" s="16">
        <f t="shared" si="11"/>
        <v>6.56</v>
      </c>
      <c r="R30" s="16">
        <f t="shared" si="11"/>
        <v>0</v>
      </c>
      <c r="S30" s="16">
        <f t="shared" si="11"/>
        <v>0</v>
      </c>
      <c r="T30" s="16">
        <f t="shared" si="11"/>
        <v>2.2200000000000002</v>
      </c>
      <c r="U30" s="16">
        <f t="shared" si="11"/>
        <v>11.62</v>
      </c>
      <c r="V30" s="16">
        <f t="shared" si="11"/>
        <v>884.27</v>
      </c>
      <c r="W30" s="16">
        <f t="shared" si="11"/>
        <v>16.989999999999998</v>
      </c>
      <c r="X30" s="16">
        <f t="shared" si="11"/>
        <v>0</v>
      </c>
      <c r="Y30" s="16">
        <f t="shared" si="11"/>
        <v>0</v>
      </c>
      <c r="Z30" s="16">
        <f t="shared" si="11"/>
        <v>0.223</v>
      </c>
      <c r="AA30" s="16">
        <f t="shared" si="11"/>
        <v>3.46</v>
      </c>
      <c r="AB30" s="16">
        <f t="shared" si="11"/>
        <v>0.64</v>
      </c>
      <c r="AC30" s="16">
        <f t="shared" si="11"/>
        <v>12.74</v>
      </c>
      <c r="AD30" s="16">
        <f t="shared" si="11"/>
        <v>43.37</v>
      </c>
      <c r="AE30" s="16">
        <f t="shared" si="11"/>
        <v>0.11700000000000001</v>
      </c>
      <c r="AF30" s="16">
        <f t="shared" si="11"/>
        <v>0.111</v>
      </c>
      <c r="AG30" s="16">
        <f t="shared" si="11"/>
        <v>0</v>
      </c>
      <c r="AH30" s="16">
        <f t="shared" si="11"/>
        <v>0</v>
      </c>
      <c r="AI30" s="16">
        <f t="shared" si="11"/>
        <v>0</v>
      </c>
      <c r="AJ30" s="16">
        <f t="shared" si="11"/>
        <v>0.26</v>
      </c>
      <c r="AK30" s="16">
        <f t="shared" si="11"/>
        <v>0</v>
      </c>
      <c r="AL30" s="16">
        <f t="shared" si="11"/>
        <v>0</v>
      </c>
      <c r="AM30" s="16">
        <f t="shared" si="11"/>
        <v>0</v>
      </c>
      <c r="AN30" s="16">
        <f t="shared" si="11"/>
        <v>0</v>
      </c>
      <c r="AO30" s="16">
        <f t="shared" si="11"/>
        <v>0</v>
      </c>
      <c r="AP30" s="16">
        <f t="shared" si="11"/>
        <v>0</v>
      </c>
      <c r="AQ30" s="16">
        <f t="shared" si="11"/>
        <v>0</v>
      </c>
      <c r="AR30" s="16">
        <f t="shared" si="11"/>
        <v>0.109</v>
      </c>
      <c r="AS30" s="16">
        <f t="shared" si="11"/>
        <v>166.76</v>
      </c>
      <c r="AT30" s="16">
        <f t="shared" si="11"/>
        <v>5.2999999999999999E-2</v>
      </c>
      <c r="AU30" s="16">
        <f t="shared" si="11"/>
        <v>0</v>
      </c>
      <c r="AV30" s="16">
        <f t="shared" si="11"/>
        <v>152.61743029111904</v>
      </c>
      <c r="AW30" s="16">
        <f t="shared" si="11"/>
        <v>3682.6212755478946</v>
      </c>
      <c r="AX30" s="16">
        <f t="shared" si="11"/>
        <v>0</v>
      </c>
      <c r="AY30" s="16">
        <f t="shared" si="11"/>
        <v>27.550437317784258</v>
      </c>
      <c r="AZ30" s="20"/>
      <c r="BA30" s="153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59"/>
    </row>
    <row r="31" spans="1:95" s="5" customFormat="1">
      <c r="A31" s="12"/>
      <c r="B31" s="13"/>
      <c r="C31" s="13"/>
      <c r="D31" s="14" t="s">
        <v>379</v>
      </c>
      <c r="E31" s="15">
        <f>MAX(E24:E28)</f>
        <v>11.07</v>
      </c>
      <c r="F31" s="16">
        <f t="shared" ref="F31:AY31" si="12">MAX(F24:F28)</f>
        <v>7.15</v>
      </c>
      <c r="G31" s="16">
        <f t="shared" si="12"/>
        <v>37.53</v>
      </c>
      <c r="H31" s="93">
        <f t="shared" si="12"/>
        <v>9173.24</v>
      </c>
      <c r="I31" s="93">
        <f t="shared" si="12"/>
        <v>7.89</v>
      </c>
      <c r="J31" s="93">
        <f t="shared" si="12"/>
        <v>100649.1</v>
      </c>
      <c r="K31" s="93">
        <f t="shared" si="12"/>
        <v>303832.69</v>
      </c>
      <c r="L31" s="93">
        <f t="shared" si="12"/>
        <v>405.1</v>
      </c>
      <c r="M31" s="93">
        <f t="shared" si="12"/>
        <v>153538.85999999999</v>
      </c>
      <c r="N31" s="16">
        <f t="shared" si="12"/>
        <v>0</v>
      </c>
      <c r="O31" s="16">
        <f t="shared" si="12"/>
        <v>9.7100000000000009</v>
      </c>
      <c r="P31" s="16">
        <f t="shared" si="12"/>
        <v>0.61</v>
      </c>
      <c r="Q31" s="16">
        <f t="shared" si="12"/>
        <v>12.34</v>
      </c>
      <c r="R31" s="16">
        <f t="shared" si="12"/>
        <v>0</v>
      </c>
      <c r="S31" s="16">
        <f t="shared" si="12"/>
        <v>0</v>
      </c>
      <c r="T31" s="16">
        <f t="shared" si="12"/>
        <v>2.2200000000000002</v>
      </c>
      <c r="U31" s="16">
        <f t="shared" si="12"/>
        <v>14.03</v>
      </c>
      <c r="V31" s="16">
        <f t="shared" si="12"/>
        <v>976.92</v>
      </c>
      <c r="W31" s="16">
        <f t="shared" si="12"/>
        <v>34.299999999999997</v>
      </c>
      <c r="X31" s="16">
        <f t="shared" si="12"/>
        <v>0</v>
      </c>
      <c r="Y31" s="16">
        <f t="shared" si="12"/>
        <v>0</v>
      </c>
      <c r="Z31" s="16">
        <f t="shared" si="12"/>
        <v>0.28399999999999997</v>
      </c>
      <c r="AA31" s="16">
        <f t="shared" si="12"/>
        <v>4.8899999999999997</v>
      </c>
      <c r="AB31" s="16">
        <f t="shared" si="12"/>
        <v>0.64</v>
      </c>
      <c r="AC31" s="16">
        <f t="shared" si="12"/>
        <v>40.61</v>
      </c>
      <c r="AD31" s="16">
        <f t="shared" si="12"/>
        <v>95.39</v>
      </c>
      <c r="AE31" s="16">
        <f t="shared" si="12"/>
        <v>0.16700000000000001</v>
      </c>
      <c r="AF31" s="16">
        <f t="shared" si="12"/>
        <v>0.14799999999999999</v>
      </c>
      <c r="AG31" s="16">
        <f t="shared" si="12"/>
        <v>0</v>
      </c>
      <c r="AH31" s="16">
        <f t="shared" si="12"/>
        <v>0</v>
      </c>
      <c r="AI31" s="16">
        <f t="shared" si="12"/>
        <v>0</v>
      </c>
      <c r="AJ31" s="16">
        <f t="shared" si="12"/>
        <v>0.42</v>
      </c>
      <c r="AK31" s="16">
        <f t="shared" si="12"/>
        <v>0</v>
      </c>
      <c r="AL31" s="16">
        <f t="shared" si="12"/>
        <v>0</v>
      </c>
      <c r="AM31" s="16">
        <f t="shared" si="12"/>
        <v>0</v>
      </c>
      <c r="AN31" s="16">
        <f t="shared" si="12"/>
        <v>0</v>
      </c>
      <c r="AO31" s="16">
        <f t="shared" si="12"/>
        <v>0</v>
      </c>
      <c r="AP31" s="16">
        <f t="shared" si="12"/>
        <v>0</v>
      </c>
      <c r="AQ31" s="16">
        <f t="shared" si="12"/>
        <v>0</v>
      </c>
      <c r="AR31" s="16">
        <f t="shared" si="12"/>
        <v>0.19500000000000001</v>
      </c>
      <c r="AS31" s="16">
        <f t="shared" si="12"/>
        <v>235.78</v>
      </c>
      <c r="AT31" s="16">
        <f t="shared" si="12"/>
        <v>5.2999999999999999E-2</v>
      </c>
      <c r="AU31" s="16">
        <f t="shared" si="12"/>
        <v>0</v>
      </c>
      <c r="AV31" s="16">
        <f t="shared" si="12"/>
        <v>162.04458000443265</v>
      </c>
      <c r="AW31" s="16">
        <f t="shared" si="12"/>
        <v>12051.715855572997</v>
      </c>
      <c r="AX31" s="16">
        <f t="shared" si="12"/>
        <v>0</v>
      </c>
      <c r="AY31" s="16">
        <f t="shared" si="12"/>
        <v>52.046497939964688</v>
      </c>
      <c r="AZ31" s="20"/>
      <c r="BA31" s="153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4"/>
      <c r="CJ31" s="144"/>
      <c r="CK31" s="144"/>
      <c r="CL31" s="144"/>
      <c r="CM31" s="144"/>
      <c r="CN31" s="144"/>
      <c r="CO31" s="144"/>
      <c r="CP31" s="144"/>
      <c r="CQ31" s="159"/>
    </row>
    <row r="32" spans="1:95" s="5" customFormat="1">
      <c r="A32" s="12"/>
      <c r="B32" s="13"/>
      <c r="C32" s="21"/>
      <c r="D32" s="22" t="s">
        <v>380</v>
      </c>
      <c r="E32" s="23">
        <f>_xlfn.STDEV.S(E24:E28)</f>
        <v>2.880404485484636</v>
      </c>
      <c r="F32" s="24">
        <f t="shared" ref="F32:AY32" si="13">_xlfn.STDEV.S(F24:F28)</f>
        <v>1.1873163015810067</v>
      </c>
      <c r="G32" s="24">
        <f t="shared" si="13"/>
        <v>7.4748556284831649</v>
      </c>
      <c r="H32" s="94">
        <f t="shared" si="13"/>
        <v>1091.4642119052687</v>
      </c>
      <c r="I32" s="94">
        <f t="shared" si="13"/>
        <v>1.6799007907214825</v>
      </c>
      <c r="J32" s="94">
        <f t="shared" si="13"/>
        <v>3185.0562030127512</v>
      </c>
      <c r="K32" s="94">
        <f t="shared" si="13"/>
        <v>0</v>
      </c>
      <c r="L32" s="94">
        <f t="shared" si="13"/>
        <v>40.172988686429605</v>
      </c>
      <c r="M32" s="94">
        <f t="shared" si="13"/>
        <v>4187.3431548799481</v>
      </c>
      <c r="N32" s="24" t="e">
        <f t="shared" si="13"/>
        <v>#DIV/0!</v>
      </c>
      <c r="O32" s="24">
        <f t="shared" si="13"/>
        <v>1.9896796224518156</v>
      </c>
      <c r="P32" s="24" t="e">
        <f t="shared" si="13"/>
        <v>#DIV/0!</v>
      </c>
      <c r="Q32" s="24">
        <f t="shared" si="13"/>
        <v>2.3924401768905295</v>
      </c>
      <c r="R32" s="24" t="e">
        <f t="shared" si="13"/>
        <v>#DIV/0!</v>
      </c>
      <c r="S32" s="24" t="e">
        <f t="shared" si="13"/>
        <v>#DIV/0!</v>
      </c>
      <c r="T32" s="24" t="e">
        <f t="shared" si="13"/>
        <v>#DIV/0!</v>
      </c>
      <c r="U32" s="24">
        <f t="shared" si="13"/>
        <v>0.9432815062323654</v>
      </c>
      <c r="V32" s="24">
        <f t="shared" si="13"/>
        <v>33.754103009856443</v>
      </c>
      <c r="W32" s="24">
        <f t="shared" si="13"/>
        <v>6.7089343416074776</v>
      </c>
      <c r="X32" s="24" t="e">
        <f t="shared" si="13"/>
        <v>#DIV/0!</v>
      </c>
      <c r="Y32" s="24" t="e">
        <f t="shared" si="13"/>
        <v>#DIV/0!</v>
      </c>
      <c r="Z32" s="24">
        <f t="shared" si="13"/>
        <v>4.3133513652379253E-2</v>
      </c>
      <c r="AA32" s="24">
        <f t="shared" si="13"/>
        <v>0.75016664815226064</v>
      </c>
      <c r="AB32" s="24" t="e">
        <f t="shared" si="13"/>
        <v>#DIV/0!</v>
      </c>
      <c r="AC32" s="24">
        <f t="shared" si="13"/>
        <v>12.092202032715138</v>
      </c>
      <c r="AD32" s="24">
        <f t="shared" si="13"/>
        <v>19.03445875248357</v>
      </c>
      <c r="AE32" s="24">
        <f t="shared" si="13"/>
        <v>2.4745369937289895E-2</v>
      </c>
      <c r="AF32" s="24">
        <f t="shared" si="13"/>
        <v>2.6162950903902214E-2</v>
      </c>
      <c r="AG32" s="24" t="e">
        <f t="shared" si="13"/>
        <v>#DIV/0!</v>
      </c>
      <c r="AH32" s="24" t="e">
        <f t="shared" si="13"/>
        <v>#DIV/0!</v>
      </c>
      <c r="AI32" s="24" t="e">
        <f t="shared" si="13"/>
        <v>#DIV/0!</v>
      </c>
      <c r="AJ32" s="24">
        <f t="shared" si="13"/>
        <v>6.9066996459959437E-2</v>
      </c>
      <c r="AK32" s="24" t="e">
        <f t="shared" si="13"/>
        <v>#DIV/0!</v>
      </c>
      <c r="AL32" s="24" t="e">
        <f t="shared" si="13"/>
        <v>#DIV/0!</v>
      </c>
      <c r="AM32" s="24" t="e">
        <f t="shared" si="13"/>
        <v>#DIV/0!</v>
      </c>
      <c r="AN32" s="24" t="e">
        <f t="shared" si="13"/>
        <v>#DIV/0!</v>
      </c>
      <c r="AO32" s="24" t="e">
        <f t="shared" si="13"/>
        <v>#DIV/0!</v>
      </c>
      <c r="AP32" s="24" t="e">
        <f t="shared" si="13"/>
        <v>#DIV/0!</v>
      </c>
      <c r="AQ32" s="24" t="e">
        <f t="shared" si="13"/>
        <v>#DIV/0!</v>
      </c>
      <c r="AR32" s="24">
        <f t="shared" si="13"/>
        <v>4.3003875794320467E-2</v>
      </c>
      <c r="AS32" s="24">
        <f t="shared" si="13"/>
        <v>28.412422811157892</v>
      </c>
      <c r="AT32" s="24" t="e">
        <f t="shared" si="13"/>
        <v>#DIV/0!</v>
      </c>
      <c r="AU32" s="24" t="e">
        <f t="shared" si="13"/>
        <v>#DIV/0!</v>
      </c>
      <c r="AV32" s="24">
        <f t="shared" si="13"/>
        <v>3.9785449280811735</v>
      </c>
      <c r="AW32" s="24">
        <f t="shared" si="13"/>
        <v>3315.2319475320087</v>
      </c>
      <c r="AX32" s="25" t="s">
        <v>220</v>
      </c>
      <c r="AY32" s="28">
        <f t="shared" si="13"/>
        <v>9.3858797298584946</v>
      </c>
      <c r="AZ32" s="20"/>
      <c r="BA32" s="166"/>
      <c r="BB32" s="145"/>
      <c r="BC32" s="145"/>
      <c r="BD32" s="145"/>
      <c r="BE32" s="145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5"/>
      <c r="CI32" s="145"/>
      <c r="CJ32" s="145"/>
      <c r="CK32" s="145"/>
      <c r="CL32" s="145"/>
      <c r="CM32" s="145"/>
      <c r="CN32" s="145"/>
      <c r="CO32" s="145"/>
      <c r="CP32" s="145"/>
      <c r="CQ32" s="167"/>
    </row>
    <row r="33" spans="1:95" s="5" customFormat="1">
      <c r="B33" s="13" t="s">
        <v>416</v>
      </c>
      <c r="C33" s="13">
        <v>22</v>
      </c>
      <c r="D33" s="14" t="s">
        <v>143</v>
      </c>
      <c r="E33" s="144">
        <v>1.18</v>
      </c>
      <c r="F33" s="144" t="s">
        <v>369</v>
      </c>
      <c r="G33" s="144">
        <v>11.29</v>
      </c>
      <c r="H33" s="179">
        <v>93170.02</v>
      </c>
      <c r="I33" s="179">
        <v>20303.580000000002</v>
      </c>
      <c r="J33" s="179">
        <v>5853.75</v>
      </c>
      <c r="K33" s="179">
        <v>303832.69</v>
      </c>
      <c r="L33" s="179">
        <v>35.83</v>
      </c>
      <c r="M33" s="179" t="s">
        <v>758</v>
      </c>
      <c r="N33" s="144">
        <v>53347.15</v>
      </c>
      <c r="O33" s="144">
        <v>121.23</v>
      </c>
      <c r="P33" s="144">
        <v>35.1</v>
      </c>
      <c r="Q33" s="144">
        <v>21.31</v>
      </c>
      <c r="R33" s="144">
        <v>663.23</v>
      </c>
      <c r="S33" s="144">
        <v>18.670000000000002</v>
      </c>
      <c r="T33" s="144">
        <v>11.42</v>
      </c>
      <c r="U33" s="144">
        <v>0.95</v>
      </c>
      <c r="V33" s="144" t="s">
        <v>362</v>
      </c>
      <c r="W33" s="144">
        <v>147.36000000000001</v>
      </c>
      <c r="X33" s="144">
        <v>2.3199999999999998</v>
      </c>
      <c r="Y33" s="144">
        <v>78.02</v>
      </c>
      <c r="Z33" s="144">
        <v>0.51100000000000001</v>
      </c>
      <c r="AA33" s="144">
        <v>4.33</v>
      </c>
      <c r="AB33" s="144">
        <v>0.43</v>
      </c>
      <c r="AC33" s="144" t="s">
        <v>738</v>
      </c>
      <c r="AD33" s="144">
        <v>275.72000000000003</v>
      </c>
      <c r="AE33" s="144">
        <v>4.51</v>
      </c>
      <c r="AF33" s="144">
        <v>7.38</v>
      </c>
      <c r="AG33" s="144">
        <v>0.89</v>
      </c>
      <c r="AH33" s="144">
        <v>3.06</v>
      </c>
      <c r="AI33" s="144">
        <v>0.45</v>
      </c>
      <c r="AJ33" s="144">
        <v>0.20200000000000001</v>
      </c>
      <c r="AK33" s="144">
        <v>0.35</v>
      </c>
      <c r="AL33" s="144">
        <v>5.1999999999999998E-2</v>
      </c>
      <c r="AM33" s="144">
        <v>0.31</v>
      </c>
      <c r="AN33" s="144">
        <v>0.113</v>
      </c>
      <c r="AO33" s="144">
        <v>0.22</v>
      </c>
      <c r="AP33" s="144">
        <v>1.92</v>
      </c>
      <c r="AQ33" s="144">
        <v>4.9000000000000002E-2</v>
      </c>
      <c r="AR33" s="144">
        <v>0.39</v>
      </c>
      <c r="AS33" s="144" t="s">
        <v>713</v>
      </c>
      <c r="AT33" s="144">
        <v>2.06</v>
      </c>
      <c r="AU33" s="144">
        <v>0.48899999999999999</v>
      </c>
      <c r="AV33" s="18" t="s">
        <v>220</v>
      </c>
      <c r="AW33" s="18" t="s">
        <v>220</v>
      </c>
      <c r="AX33" s="17">
        <f t="shared" si="1"/>
        <v>10.428571428571429</v>
      </c>
      <c r="AY33" s="18" t="s">
        <v>220</v>
      </c>
      <c r="AZ33" s="20"/>
      <c r="BA33" s="153">
        <v>0.56799999999999995</v>
      </c>
      <c r="BB33" s="144">
        <v>0.76200000000000001</v>
      </c>
      <c r="BC33" s="144">
        <v>7.69</v>
      </c>
      <c r="BD33" s="144">
        <v>9.3800000000000008</v>
      </c>
      <c r="BE33" s="144">
        <v>1.88</v>
      </c>
      <c r="BF33" s="144">
        <v>28.57</v>
      </c>
      <c r="BG33" s="144">
        <v>519.01</v>
      </c>
      <c r="BH33" s="144">
        <v>18.34</v>
      </c>
      <c r="BI33" s="144">
        <v>53.75</v>
      </c>
      <c r="BJ33" s="144">
        <v>292.56</v>
      </c>
      <c r="BK33" s="144">
        <v>1.69</v>
      </c>
      <c r="BL33" s="144">
        <v>0.224</v>
      </c>
      <c r="BM33" s="144">
        <v>0.88700000000000001</v>
      </c>
      <c r="BN33" s="144">
        <v>48.36</v>
      </c>
      <c r="BO33" s="144">
        <v>1.79</v>
      </c>
      <c r="BP33" s="144">
        <v>0.88400000000000001</v>
      </c>
      <c r="BQ33" s="144">
        <v>0.83499999999999996</v>
      </c>
      <c r="BR33" s="144">
        <v>1.64</v>
      </c>
      <c r="BS33" s="144">
        <v>0.24099999999999999</v>
      </c>
      <c r="BT33" s="144">
        <v>6.59E-2</v>
      </c>
      <c r="BU33" s="144">
        <v>0.20399999999999999</v>
      </c>
      <c r="BV33" s="144">
        <v>6.5699999999999995E-2</v>
      </c>
      <c r="BW33" s="144">
        <v>0.27</v>
      </c>
      <c r="BX33" s="144">
        <v>0.22700000000000001</v>
      </c>
      <c r="BY33" s="144">
        <v>0.219</v>
      </c>
      <c r="BZ33" s="144">
        <v>0.98199999999999998</v>
      </c>
      <c r="CA33" s="144">
        <v>3.9199999999999999E-2</v>
      </c>
      <c r="CB33" s="144">
        <v>5.3199999999999997E-2</v>
      </c>
      <c r="CC33" s="144">
        <v>3.3599999999999998E-2</v>
      </c>
      <c r="CD33" s="144">
        <v>0.17899999999999999</v>
      </c>
      <c r="CE33" s="144">
        <v>0.36599999999999999</v>
      </c>
      <c r="CF33" s="144">
        <v>6.9800000000000001E-2</v>
      </c>
      <c r="CG33" s="144">
        <v>0.16900000000000001</v>
      </c>
      <c r="CH33" s="144">
        <v>3.6700000000000003E-2</v>
      </c>
      <c r="CI33" s="144">
        <v>0.16600000000000001</v>
      </c>
      <c r="CJ33" s="144">
        <v>2.75E-2</v>
      </c>
      <c r="CK33" s="144">
        <v>0.105</v>
      </c>
      <c r="CL33" s="144">
        <v>0.154</v>
      </c>
      <c r="CM33" s="144">
        <v>2.76E-2</v>
      </c>
      <c r="CN33" s="144">
        <v>0.153</v>
      </c>
      <c r="CO33" s="144">
        <v>1.19</v>
      </c>
      <c r="CP33" s="144">
        <v>2.4799999999999999E-2</v>
      </c>
      <c r="CQ33" s="159">
        <v>2.2700000000000001E-2</v>
      </c>
    </row>
    <row r="34" spans="1:95" s="5" customFormat="1">
      <c r="A34" s="12"/>
      <c r="B34" s="13"/>
      <c r="C34" s="13">
        <v>23</v>
      </c>
      <c r="D34" s="14" t="s">
        <v>417</v>
      </c>
      <c r="E34" s="144">
        <v>2.11</v>
      </c>
      <c r="F34" s="144" t="s">
        <v>506</v>
      </c>
      <c r="G34" s="144">
        <v>10.15</v>
      </c>
      <c r="H34" s="179">
        <v>94389.64</v>
      </c>
      <c r="I34" s="179">
        <v>20479.82</v>
      </c>
      <c r="J34" s="179">
        <v>6131.27</v>
      </c>
      <c r="K34" s="179">
        <v>303832.69</v>
      </c>
      <c r="L34" s="179" t="s">
        <v>759</v>
      </c>
      <c r="M34" s="179">
        <v>114.31</v>
      </c>
      <c r="N34" s="144">
        <v>53045.51</v>
      </c>
      <c r="O34" s="144">
        <v>107.06</v>
      </c>
      <c r="P34" s="144">
        <v>34.71</v>
      </c>
      <c r="Q34" s="144">
        <v>21.66</v>
      </c>
      <c r="R34" s="144">
        <v>662.9</v>
      </c>
      <c r="S34" s="144">
        <v>20.77</v>
      </c>
      <c r="T34" s="144">
        <v>11.61</v>
      </c>
      <c r="U34" s="144" t="s">
        <v>260</v>
      </c>
      <c r="V34" s="144" t="s">
        <v>386</v>
      </c>
      <c r="W34" s="144">
        <v>148.75</v>
      </c>
      <c r="X34" s="144">
        <v>2.34</v>
      </c>
      <c r="Y34" s="144">
        <v>79.38</v>
      </c>
      <c r="Z34" s="144">
        <v>0.56000000000000005</v>
      </c>
      <c r="AA34" s="144">
        <v>3.85</v>
      </c>
      <c r="AB34" s="144">
        <v>0.34</v>
      </c>
      <c r="AC34" s="144" t="s">
        <v>405</v>
      </c>
      <c r="AD34" s="144">
        <v>274.13</v>
      </c>
      <c r="AE34" s="144">
        <v>4.47</v>
      </c>
      <c r="AF34" s="144">
        <v>6.97</v>
      </c>
      <c r="AG34" s="144">
        <v>0.82</v>
      </c>
      <c r="AH34" s="144">
        <v>2.82</v>
      </c>
      <c r="AI34" s="144">
        <v>0.69</v>
      </c>
      <c r="AJ34" s="144">
        <v>0.115</v>
      </c>
      <c r="AK34" s="144">
        <v>0.39</v>
      </c>
      <c r="AL34" s="144">
        <v>6.0999999999999999E-2</v>
      </c>
      <c r="AM34" s="144">
        <v>0.4</v>
      </c>
      <c r="AN34" s="144">
        <v>6.2E-2</v>
      </c>
      <c r="AO34" s="144">
        <v>0.20699999999999999</v>
      </c>
      <c r="AP34" s="144">
        <v>2</v>
      </c>
      <c r="AQ34" s="144">
        <v>6.2E-2</v>
      </c>
      <c r="AR34" s="144">
        <v>0.308</v>
      </c>
      <c r="AS34" s="144" t="s">
        <v>760</v>
      </c>
      <c r="AT34" s="144">
        <v>1.91</v>
      </c>
      <c r="AU34" s="144">
        <v>0.51</v>
      </c>
      <c r="AV34" s="18" t="s">
        <v>220</v>
      </c>
      <c r="AW34" s="18" t="s">
        <v>220</v>
      </c>
      <c r="AX34" s="17">
        <f t="shared" si="1"/>
        <v>9.0322580645161299</v>
      </c>
      <c r="AY34" s="18" t="s">
        <v>220</v>
      </c>
      <c r="AZ34" s="20"/>
      <c r="BA34" s="153">
        <v>0.46400000000000002</v>
      </c>
      <c r="BB34" s="144">
        <v>1.41</v>
      </c>
      <c r="BC34" s="144">
        <v>7.44</v>
      </c>
      <c r="BD34" s="144">
        <v>7.06</v>
      </c>
      <c r="BE34" s="144">
        <v>2.29</v>
      </c>
      <c r="BF34" s="144">
        <v>19.47</v>
      </c>
      <c r="BG34" s="144">
        <v>422.38</v>
      </c>
      <c r="BH34" s="144">
        <v>20.11</v>
      </c>
      <c r="BI34" s="144">
        <v>33.26</v>
      </c>
      <c r="BJ34" s="144">
        <v>274.8</v>
      </c>
      <c r="BK34" s="144">
        <v>1.78</v>
      </c>
      <c r="BL34" s="144">
        <v>0.20100000000000001</v>
      </c>
      <c r="BM34" s="144">
        <v>0.85</v>
      </c>
      <c r="BN34" s="144">
        <v>47.92</v>
      </c>
      <c r="BO34" s="144">
        <v>1.68</v>
      </c>
      <c r="BP34" s="144">
        <v>0.93300000000000005</v>
      </c>
      <c r="BQ34" s="144">
        <v>0.88600000000000001</v>
      </c>
      <c r="BR34" s="144">
        <v>1.5</v>
      </c>
      <c r="BS34" s="144">
        <v>0.188</v>
      </c>
      <c r="BT34" s="144">
        <v>5.79E-2</v>
      </c>
      <c r="BU34" s="144">
        <v>0.161</v>
      </c>
      <c r="BV34" s="144">
        <v>6.8099999999999994E-2</v>
      </c>
      <c r="BW34" s="144">
        <v>0.34699999999999998</v>
      </c>
      <c r="BX34" s="144">
        <v>0.25800000000000001</v>
      </c>
      <c r="BY34" s="144">
        <v>0.28799999999999998</v>
      </c>
      <c r="BZ34" s="144">
        <v>0.94899999999999995</v>
      </c>
      <c r="CA34" s="144">
        <v>6.5299999999999997E-2</v>
      </c>
      <c r="CB34" s="144">
        <v>0.14099999999999999</v>
      </c>
      <c r="CC34" s="144">
        <v>4.6600000000000003E-2</v>
      </c>
      <c r="CD34" s="144">
        <v>0.115</v>
      </c>
      <c r="CE34" s="144">
        <v>0.27200000000000002</v>
      </c>
      <c r="CF34" s="144">
        <v>6.4600000000000005E-2</v>
      </c>
      <c r="CG34" s="144">
        <v>0.153</v>
      </c>
      <c r="CH34" s="144">
        <v>3.0700000000000002E-2</v>
      </c>
      <c r="CI34" s="144">
        <v>9.7100000000000006E-2</v>
      </c>
      <c r="CJ34" s="144">
        <v>3.6499999999999998E-2</v>
      </c>
      <c r="CK34" s="144">
        <v>0.10299999999999999</v>
      </c>
      <c r="CL34" s="144">
        <v>0.16200000000000001</v>
      </c>
      <c r="CM34" s="144">
        <v>2.4199999999999999E-2</v>
      </c>
      <c r="CN34" s="144">
        <v>9.8400000000000001E-2</v>
      </c>
      <c r="CO34" s="144">
        <v>1.51</v>
      </c>
      <c r="CP34" s="144">
        <v>2.98E-2</v>
      </c>
      <c r="CQ34" s="159">
        <v>1.9300000000000001E-2</v>
      </c>
    </row>
    <row r="35" spans="1:95" s="5" customFormat="1">
      <c r="A35" s="12"/>
      <c r="B35" s="13"/>
      <c r="C35" s="13">
        <v>24</v>
      </c>
      <c r="D35" s="14" t="s">
        <v>418</v>
      </c>
      <c r="E35" s="144">
        <v>1.07</v>
      </c>
      <c r="F35" s="144" t="s">
        <v>435</v>
      </c>
      <c r="G35" s="144">
        <v>20.84</v>
      </c>
      <c r="H35" s="179">
        <v>96581.01</v>
      </c>
      <c r="I35" s="179">
        <v>20950.28</v>
      </c>
      <c r="J35" s="179">
        <v>5918.98</v>
      </c>
      <c r="K35" s="179">
        <v>303832.69</v>
      </c>
      <c r="L35" s="179">
        <v>45</v>
      </c>
      <c r="M35" s="179">
        <v>724.79</v>
      </c>
      <c r="N35" s="144">
        <v>55456.84</v>
      </c>
      <c r="O35" s="144">
        <v>106.93</v>
      </c>
      <c r="P35" s="144">
        <v>36.369999999999997</v>
      </c>
      <c r="Q35" s="144">
        <v>20.98</v>
      </c>
      <c r="R35" s="144">
        <v>644.46</v>
      </c>
      <c r="S35" s="144">
        <v>21</v>
      </c>
      <c r="T35" s="144">
        <v>13.31</v>
      </c>
      <c r="U35" s="144">
        <v>0.92</v>
      </c>
      <c r="V35" s="144" t="s">
        <v>761</v>
      </c>
      <c r="W35" s="144">
        <v>151.07</v>
      </c>
      <c r="X35" s="144">
        <v>2.54</v>
      </c>
      <c r="Y35" s="144">
        <v>82.78</v>
      </c>
      <c r="Z35" s="144">
        <v>0.56999999999999995</v>
      </c>
      <c r="AA35" s="144">
        <v>3.76</v>
      </c>
      <c r="AB35" s="144">
        <v>0.48</v>
      </c>
      <c r="AC35" s="144" t="s">
        <v>762</v>
      </c>
      <c r="AD35" s="144">
        <v>278.29000000000002</v>
      </c>
      <c r="AE35" s="144">
        <v>4.55</v>
      </c>
      <c r="AF35" s="144">
        <v>7.42</v>
      </c>
      <c r="AG35" s="144">
        <v>0.78</v>
      </c>
      <c r="AH35" s="144">
        <v>3.03</v>
      </c>
      <c r="AI35" s="144">
        <v>0.56000000000000005</v>
      </c>
      <c r="AJ35" s="144">
        <v>0.17799999999999999</v>
      </c>
      <c r="AK35" s="144">
        <v>0.47</v>
      </c>
      <c r="AL35" s="144">
        <v>6.6000000000000003E-2</v>
      </c>
      <c r="AM35" s="144">
        <v>0.54</v>
      </c>
      <c r="AN35" s="144">
        <v>0.10299999999999999</v>
      </c>
      <c r="AO35" s="144">
        <v>0.32400000000000001</v>
      </c>
      <c r="AP35" s="144">
        <v>1.98</v>
      </c>
      <c r="AQ35" s="144">
        <v>4.9000000000000002E-2</v>
      </c>
      <c r="AR35" s="144">
        <v>0.39</v>
      </c>
      <c r="AS35" s="144" t="s">
        <v>620</v>
      </c>
      <c r="AT35" s="144">
        <v>2.13</v>
      </c>
      <c r="AU35" s="144">
        <v>0.46600000000000003</v>
      </c>
      <c r="AV35" s="18" t="s">
        <v>220</v>
      </c>
      <c r="AW35" s="18" t="s">
        <v>220</v>
      </c>
      <c r="AX35" s="17">
        <f t="shared" si="1"/>
        <v>11.632653061224488</v>
      </c>
      <c r="AY35" s="18" t="s">
        <v>220</v>
      </c>
      <c r="AZ35" s="20"/>
      <c r="BA35" s="153">
        <v>0.63400000000000001</v>
      </c>
      <c r="BB35" s="144">
        <v>0.96499999999999997</v>
      </c>
      <c r="BC35" s="144">
        <v>6.59</v>
      </c>
      <c r="BD35" s="144">
        <v>9.3800000000000008</v>
      </c>
      <c r="BE35" s="144">
        <v>2.88</v>
      </c>
      <c r="BF35" s="144">
        <v>23.23</v>
      </c>
      <c r="BG35" s="144">
        <v>565.54</v>
      </c>
      <c r="BH35" s="144">
        <v>17.61</v>
      </c>
      <c r="BI35" s="144">
        <v>32.549999999999997</v>
      </c>
      <c r="BJ35" s="144">
        <v>257.52999999999997</v>
      </c>
      <c r="BK35" s="144">
        <v>1.97</v>
      </c>
      <c r="BL35" s="144">
        <v>0.17599999999999999</v>
      </c>
      <c r="BM35" s="144">
        <v>0.92600000000000005</v>
      </c>
      <c r="BN35" s="144">
        <v>51.38</v>
      </c>
      <c r="BO35" s="144">
        <v>1.71</v>
      </c>
      <c r="BP35" s="144">
        <v>0.80700000000000005</v>
      </c>
      <c r="BQ35" s="144">
        <v>0.88500000000000001</v>
      </c>
      <c r="BR35" s="144">
        <v>1.97</v>
      </c>
      <c r="BS35" s="144">
        <v>0.23100000000000001</v>
      </c>
      <c r="BT35" s="144">
        <v>5.6500000000000002E-2</v>
      </c>
      <c r="BU35" s="144">
        <v>0.192</v>
      </c>
      <c r="BV35" s="144">
        <v>8.4000000000000005E-2</v>
      </c>
      <c r="BW35" s="144">
        <v>0.32900000000000001</v>
      </c>
      <c r="BX35" s="144">
        <v>0.27700000000000002</v>
      </c>
      <c r="BY35" s="144">
        <v>0.20100000000000001</v>
      </c>
      <c r="BZ35" s="144">
        <v>1.2</v>
      </c>
      <c r="CA35" s="144">
        <v>5.8500000000000003E-2</v>
      </c>
      <c r="CB35" s="144">
        <v>5.2600000000000001E-2</v>
      </c>
      <c r="CC35" s="144">
        <v>6.3100000000000003E-2</v>
      </c>
      <c r="CD35" s="144">
        <v>0.28599999999999998</v>
      </c>
      <c r="CE35" s="144">
        <v>0.245</v>
      </c>
      <c r="CF35" s="144">
        <v>6.2899999999999998E-2</v>
      </c>
      <c r="CG35" s="144">
        <v>0.13600000000000001</v>
      </c>
      <c r="CH35" s="144">
        <v>2.9899999999999999E-2</v>
      </c>
      <c r="CI35" s="144">
        <v>0.111</v>
      </c>
      <c r="CJ35" s="144">
        <v>3.4500000000000003E-2</v>
      </c>
      <c r="CK35" s="144">
        <v>6.8000000000000005E-2</v>
      </c>
      <c r="CL35" s="144">
        <v>0.11899999999999999</v>
      </c>
      <c r="CM35" s="144">
        <v>1.78E-2</v>
      </c>
      <c r="CN35" s="144">
        <v>0.14499999999999999</v>
      </c>
      <c r="CO35" s="144">
        <v>1.18</v>
      </c>
      <c r="CP35" s="144" t="s">
        <v>763</v>
      </c>
      <c r="CQ35" s="159">
        <v>1.1599999999999999E-2</v>
      </c>
    </row>
    <row r="36" spans="1:95" s="5" customFormat="1">
      <c r="A36" s="12"/>
      <c r="B36" s="13"/>
      <c r="C36" s="13">
        <v>25</v>
      </c>
      <c r="D36" s="14" t="s">
        <v>420</v>
      </c>
      <c r="E36" s="115">
        <v>2.36</v>
      </c>
      <c r="F36" s="115" t="s">
        <v>421</v>
      </c>
      <c r="G36" s="115">
        <v>13.35</v>
      </c>
      <c r="H36" s="181">
        <v>101041.94</v>
      </c>
      <c r="I36" s="181">
        <v>21081.759999999998</v>
      </c>
      <c r="J36" s="181">
        <v>7425.51</v>
      </c>
      <c r="K36" s="181">
        <v>306730.81</v>
      </c>
      <c r="L36" s="181">
        <v>55.13</v>
      </c>
      <c r="M36" s="181">
        <v>3841.24</v>
      </c>
      <c r="N36" s="115">
        <v>54420.89</v>
      </c>
      <c r="O36" s="115">
        <v>125.3</v>
      </c>
      <c r="P36" s="115">
        <v>39.869999999999997</v>
      </c>
      <c r="Q36" s="115">
        <v>23.03</v>
      </c>
      <c r="R36" s="115">
        <v>752.82</v>
      </c>
      <c r="S36" s="115">
        <v>22.44</v>
      </c>
      <c r="T36" s="115">
        <v>13.89</v>
      </c>
      <c r="U36" s="115">
        <v>1.5</v>
      </c>
      <c r="V36" s="115">
        <v>7.94</v>
      </c>
      <c r="W36" s="115">
        <v>167.28</v>
      </c>
      <c r="X36" s="115">
        <v>2.81</v>
      </c>
      <c r="Y36" s="115">
        <v>88.49</v>
      </c>
      <c r="Z36" s="115">
        <v>0.57999999999999996</v>
      </c>
      <c r="AA36" s="115">
        <v>4.74</v>
      </c>
      <c r="AB36" s="115">
        <v>0.51</v>
      </c>
      <c r="AC36" s="115" t="s">
        <v>413</v>
      </c>
      <c r="AD36" s="115">
        <v>315.33</v>
      </c>
      <c r="AE36" s="115">
        <v>5.07</v>
      </c>
      <c r="AF36" s="115">
        <v>8.3800000000000008</v>
      </c>
      <c r="AG36" s="115">
        <v>0.93</v>
      </c>
      <c r="AH36" s="115">
        <v>3.38</v>
      </c>
      <c r="AI36" s="115" t="s">
        <v>224</v>
      </c>
      <c r="AJ36" s="115">
        <v>0.20599999999999999</v>
      </c>
      <c r="AK36" s="115">
        <v>0.62</v>
      </c>
      <c r="AL36" s="115">
        <v>8.2000000000000003E-2</v>
      </c>
      <c r="AM36" s="115">
        <v>0.47</v>
      </c>
      <c r="AN36" s="115">
        <v>8.1000000000000003E-2</v>
      </c>
      <c r="AO36" s="115">
        <v>0.28000000000000003</v>
      </c>
      <c r="AP36" s="115">
        <v>2.59</v>
      </c>
      <c r="AQ36" s="115" t="s">
        <v>422</v>
      </c>
      <c r="AR36" s="115">
        <v>0.54</v>
      </c>
      <c r="AS36" s="115">
        <v>6.16</v>
      </c>
      <c r="AT36" s="115">
        <v>2.27</v>
      </c>
      <c r="AU36" s="115">
        <v>0.45</v>
      </c>
      <c r="AV36" s="17">
        <f>M36/V36</f>
        <v>483.78337531486142</v>
      </c>
      <c r="AW36" s="18" t="s">
        <v>220</v>
      </c>
      <c r="AX36" s="18" t="s">
        <v>220</v>
      </c>
      <c r="AY36" s="19">
        <f t="shared" si="2"/>
        <v>4.7465327594452419E-2</v>
      </c>
      <c r="AZ36" s="20"/>
      <c r="BA36" s="155">
        <v>0.70399999999999996</v>
      </c>
      <c r="BB36" s="115">
        <v>1.82</v>
      </c>
      <c r="BC36" s="115">
        <v>10.23</v>
      </c>
      <c r="BD36" s="115">
        <v>9.4600000000000009</v>
      </c>
      <c r="BE36" s="115">
        <v>1.48</v>
      </c>
      <c r="BF36" s="115">
        <v>2.16</v>
      </c>
      <c r="BG36" s="115">
        <v>391.86</v>
      </c>
      <c r="BH36" s="115">
        <v>23.65</v>
      </c>
      <c r="BI36" s="115">
        <v>33.909999999999997</v>
      </c>
      <c r="BJ36" s="115">
        <v>436.8</v>
      </c>
      <c r="BK36" s="115">
        <v>3.22</v>
      </c>
      <c r="BL36" s="115">
        <v>0.29099999999999998</v>
      </c>
      <c r="BM36" s="115">
        <v>1.22</v>
      </c>
      <c r="BN36" s="115">
        <v>59.71</v>
      </c>
      <c r="BO36" s="115">
        <v>2.1</v>
      </c>
      <c r="BP36" s="115">
        <v>1.1000000000000001</v>
      </c>
      <c r="BQ36" s="115">
        <v>0.94899999999999995</v>
      </c>
      <c r="BR36" s="115">
        <v>0.47299999999999998</v>
      </c>
      <c r="BS36" s="115">
        <v>0.14000000000000001</v>
      </c>
      <c r="BT36" s="115">
        <v>0.108</v>
      </c>
      <c r="BU36" s="115">
        <v>0.252</v>
      </c>
      <c r="BV36" s="115">
        <v>0.13</v>
      </c>
      <c r="BW36" s="115">
        <v>0.46800000000000003</v>
      </c>
      <c r="BX36" s="115">
        <v>0.434</v>
      </c>
      <c r="BY36" s="115">
        <v>0.27500000000000002</v>
      </c>
      <c r="BZ36" s="115">
        <v>0.74199999999999999</v>
      </c>
      <c r="CA36" s="115">
        <v>6.6799999999999998E-2</v>
      </c>
      <c r="CB36" s="115">
        <v>5.4199999999999998E-2</v>
      </c>
      <c r="CC36" s="115">
        <v>6.6299999999999998E-2</v>
      </c>
      <c r="CD36" s="115">
        <v>0.189</v>
      </c>
      <c r="CE36" s="115">
        <v>0.495</v>
      </c>
      <c r="CF36" s="115">
        <v>9.1700000000000004E-2</v>
      </c>
      <c r="CG36" s="115">
        <v>0.183</v>
      </c>
      <c r="CH36" s="115">
        <v>4.3200000000000002E-2</v>
      </c>
      <c r="CI36" s="115">
        <v>0.17299999999999999</v>
      </c>
      <c r="CJ36" s="115">
        <v>6.88E-2</v>
      </c>
      <c r="CK36" s="115">
        <v>0.113</v>
      </c>
      <c r="CL36" s="115">
        <v>0.114</v>
      </c>
      <c r="CM36" s="115">
        <v>6.3799999999999996E-2</v>
      </c>
      <c r="CN36" s="115">
        <v>0.22700000000000001</v>
      </c>
      <c r="CO36" s="115">
        <v>0.216</v>
      </c>
      <c r="CP36" s="115">
        <v>4.1599999999999998E-2</v>
      </c>
      <c r="CQ36" s="161" t="s">
        <v>763</v>
      </c>
    </row>
    <row r="37" spans="1:95" s="5" customFormat="1">
      <c r="A37" s="12"/>
      <c r="B37" s="13"/>
      <c r="C37" s="13">
        <v>26</v>
      </c>
      <c r="D37" s="14" t="s">
        <v>423</v>
      </c>
      <c r="E37" s="115">
        <v>2</v>
      </c>
      <c r="F37" s="115" t="s">
        <v>424</v>
      </c>
      <c r="G37" s="115">
        <v>17.399999999999999</v>
      </c>
      <c r="H37" s="181">
        <v>102815.48</v>
      </c>
      <c r="I37" s="181">
        <v>21055.32</v>
      </c>
      <c r="J37" s="181">
        <v>7403.53</v>
      </c>
      <c r="K37" s="181">
        <v>306730.81</v>
      </c>
      <c r="L37" s="181">
        <v>67.180000000000007</v>
      </c>
      <c r="M37" s="181">
        <v>3933.2</v>
      </c>
      <c r="N37" s="115">
        <v>56266.16</v>
      </c>
      <c r="O37" s="115">
        <v>119.63</v>
      </c>
      <c r="P37" s="115">
        <v>40.200000000000003</v>
      </c>
      <c r="Q37" s="115">
        <v>24.82</v>
      </c>
      <c r="R37" s="115">
        <v>819.33</v>
      </c>
      <c r="S37" s="115">
        <v>23.2</v>
      </c>
      <c r="T37" s="115">
        <v>14.81</v>
      </c>
      <c r="U37" s="115">
        <v>1.31</v>
      </c>
      <c r="V37" s="115">
        <v>7.88</v>
      </c>
      <c r="W37" s="115">
        <v>171.61</v>
      </c>
      <c r="X37" s="115">
        <v>2.77</v>
      </c>
      <c r="Y37" s="115">
        <v>89.96</v>
      </c>
      <c r="Z37" s="115">
        <v>0.56000000000000005</v>
      </c>
      <c r="AA37" s="115">
        <v>5.46</v>
      </c>
      <c r="AB37" s="115">
        <v>0.86</v>
      </c>
      <c r="AC37" s="115" t="s">
        <v>277</v>
      </c>
      <c r="AD37" s="115">
        <v>315.42</v>
      </c>
      <c r="AE37" s="115">
        <v>5.25</v>
      </c>
      <c r="AF37" s="115">
        <v>8.65</v>
      </c>
      <c r="AG37" s="115">
        <v>0.96</v>
      </c>
      <c r="AH37" s="115">
        <v>3.2</v>
      </c>
      <c r="AI37" s="115">
        <v>0.73</v>
      </c>
      <c r="AJ37" s="115">
        <v>0.22</v>
      </c>
      <c r="AK37" s="115">
        <v>0.4</v>
      </c>
      <c r="AL37" s="115">
        <v>0.107</v>
      </c>
      <c r="AM37" s="115">
        <v>0.59</v>
      </c>
      <c r="AN37" s="115">
        <v>8.5000000000000006E-2</v>
      </c>
      <c r="AO37" s="115">
        <v>0.22</v>
      </c>
      <c r="AP37" s="115">
        <v>2.59</v>
      </c>
      <c r="AQ37" s="115">
        <v>7.4999999999999997E-2</v>
      </c>
      <c r="AR37" s="115">
        <v>0.6</v>
      </c>
      <c r="AS37" s="115">
        <v>6.31</v>
      </c>
      <c r="AT37" s="115">
        <v>2.27</v>
      </c>
      <c r="AU37" s="115">
        <v>0.46</v>
      </c>
      <c r="AV37" s="17">
        <f t="shared" si="0"/>
        <v>499.13705583756342</v>
      </c>
      <c r="AW37" s="18" t="s">
        <v>220</v>
      </c>
      <c r="AX37" s="17">
        <f t="shared" si="1"/>
        <v>7.4666666666666677</v>
      </c>
      <c r="AY37" s="19">
        <f t="shared" si="2"/>
        <v>4.5918070042538311E-2</v>
      </c>
      <c r="AZ37" s="20"/>
      <c r="BA37" s="155">
        <v>0.79</v>
      </c>
      <c r="BB37" s="115">
        <v>1.59</v>
      </c>
      <c r="BC37" s="115">
        <v>9.5500000000000007</v>
      </c>
      <c r="BD37" s="115">
        <v>9.6300000000000008</v>
      </c>
      <c r="BE37" s="115">
        <v>1.0900000000000001</v>
      </c>
      <c r="BF37" s="115">
        <v>1.7</v>
      </c>
      <c r="BG37" s="115">
        <v>389.06</v>
      </c>
      <c r="BH37" s="115">
        <v>22.46</v>
      </c>
      <c r="BI37" s="115">
        <v>33.32</v>
      </c>
      <c r="BJ37" s="115">
        <v>358.67</v>
      </c>
      <c r="BK37" s="115">
        <v>1.24</v>
      </c>
      <c r="BL37" s="115">
        <v>0.249</v>
      </c>
      <c r="BM37" s="115">
        <v>1.18</v>
      </c>
      <c r="BN37" s="115">
        <v>57.66</v>
      </c>
      <c r="BO37" s="115">
        <v>2.25</v>
      </c>
      <c r="BP37" s="115">
        <v>1.1299999999999999</v>
      </c>
      <c r="BQ37" s="115">
        <v>1.02</v>
      </c>
      <c r="BR37" s="115">
        <v>0.501</v>
      </c>
      <c r="BS37" s="115">
        <v>0.106</v>
      </c>
      <c r="BT37" s="115">
        <v>0.125</v>
      </c>
      <c r="BU37" s="115">
        <v>0.215</v>
      </c>
      <c r="BV37" s="115">
        <v>0.14000000000000001</v>
      </c>
      <c r="BW37" s="115">
        <v>0.29599999999999999</v>
      </c>
      <c r="BX37" s="115">
        <v>0.28599999999999998</v>
      </c>
      <c r="BY37" s="115">
        <v>0.27200000000000002</v>
      </c>
      <c r="BZ37" s="115">
        <v>0.253</v>
      </c>
      <c r="CA37" s="115">
        <v>3.9399999999999998E-2</v>
      </c>
      <c r="CB37" s="115">
        <v>4.7899999999999998E-2</v>
      </c>
      <c r="CC37" s="115">
        <v>5.8700000000000002E-2</v>
      </c>
      <c r="CD37" s="115">
        <v>0.13700000000000001</v>
      </c>
      <c r="CE37" s="115">
        <v>0.27700000000000002</v>
      </c>
      <c r="CF37" s="115">
        <v>4.6899999999999997E-2</v>
      </c>
      <c r="CG37" s="115">
        <v>0.28100000000000003</v>
      </c>
      <c r="CH37" s="115">
        <v>3.1199999999999999E-2</v>
      </c>
      <c r="CI37" s="115">
        <v>8.8599999999999998E-2</v>
      </c>
      <c r="CJ37" s="115">
        <v>5.4399999999999997E-2</v>
      </c>
      <c r="CK37" s="115">
        <v>0.115</v>
      </c>
      <c r="CL37" s="115">
        <v>0.11700000000000001</v>
      </c>
      <c r="CM37" s="115">
        <v>2.46E-2</v>
      </c>
      <c r="CN37" s="115">
        <v>0.11600000000000001</v>
      </c>
      <c r="CO37" s="115">
        <v>0.246</v>
      </c>
      <c r="CP37" s="115" t="s">
        <v>763</v>
      </c>
      <c r="CQ37" s="161">
        <v>3.2099999999999997E-2</v>
      </c>
    </row>
    <row r="38" spans="1:95" s="5" customFormat="1">
      <c r="A38" s="12"/>
      <c r="B38" s="13"/>
      <c r="C38" s="13">
        <v>27</v>
      </c>
      <c r="D38" s="14" t="s">
        <v>425</v>
      </c>
      <c r="E38" s="115">
        <v>1.84</v>
      </c>
      <c r="F38" s="115">
        <v>0.34</v>
      </c>
      <c r="G38" s="115">
        <v>18.18</v>
      </c>
      <c r="H38" s="181">
        <v>101819.25</v>
      </c>
      <c r="I38" s="181">
        <v>21122.560000000001</v>
      </c>
      <c r="J38" s="181">
        <v>7322.79</v>
      </c>
      <c r="K38" s="181">
        <v>306730.81</v>
      </c>
      <c r="L38" s="181">
        <v>70.02</v>
      </c>
      <c r="M38" s="181">
        <v>3950.04</v>
      </c>
      <c r="N38" s="115">
        <v>57026.54</v>
      </c>
      <c r="O38" s="115">
        <v>126.24</v>
      </c>
      <c r="P38" s="115">
        <v>41.66</v>
      </c>
      <c r="Q38" s="115">
        <v>23.03</v>
      </c>
      <c r="R38" s="115">
        <v>782.69</v>
      </c>
      <c r="S38" s="115">
        <v>21.48</v>
      </c>
      <c r="T38" s="115">
        <v>13.06</v>
      </c>
      <c r="U38" s="115">
        <v>1.1499999999999999</v>
      </c>
      <c r="V38" s="115">
        <v>8.61</v>
      </c>
      <c r="W38" s="115">
        <v>171.33</v>
      </c>
      <c r="X38" s="115">
        <v>2.81</v>
      </c>
      <c r="Y38" s="115">
        <v>90.09</v>
      </c>
      <c r="Z38" s="115">
        <v>0.63</v>
      </c>
      <c r="AA38" s="115">
        <v>4.9400000000000004</v>
      </c>
      <c r="AB38" s="115">
        <v>0.73</v>
      </c>
      <c r="AC38" s="115" t="s">
        <v>323</v>
      </c>
      <c r="AD38" s="115">
        <v>319.26</v>
      </c>
      <c r="AE38" s="115">
        <v>5.13</v>
      </c>
      <c r="AF38" s="115">
        <v>8.35</v>
      </c>
      <c r="AG38" s="115">
        <v>0.96</v>
      </c>
      <c r="AH38" s="115">
        <v>3.7</v>
      </c>
      <c r="AI38" s="115" t="s">
        <v>426</v>
      </c>
      <c r="AJ38" s="115">
        <v>0.17899999999999999</v>
      </c>
      <c r="AK38" s="115">
        <v>0.31</v>
      </c>
      <c r="AL38" s="115">
        <v>7.0000000000000007E-2</v>
      </c>
      <c r="AM38" s="115">
        <v>0.4</v>
      </c>
      <c r="AN38" s="115">
        <v>6.8000000000000005E-2</v>
      </c>
      <c r="AO38" s="115">
        <v>0.3</v>
      </c>
      <c r="AP38" s="115">
        <v>2.69</v>
      </c>
      <c r="AQ38" s="115">
        <v>6.8000000000000005E-2</v>
      </c>
      <c r="AR38" s="115">
        <v>0.6</v>
      </c>
      <c r="AS38" s="115">
        <v>6.98</v>
      </c>
      <c r="AT38" s="115">
        <v>2.23</v>
      </c>
      <c r="AU38" s="115">
        <v>0.46</v>
      </c>
      <c r="AV38" s="17">
        <f t="shared" si="0"/>
        <v>458.77351916376307</v>
      </c>
      <c r="AW38" s="18" t="s">
        <v>220</v>
      </c>
      <c r="AX38" s="17">
        <f t="shared" si="1"/>
        <v>9.2647058823529402</v>
      </c>
      <c r="AY38" s="19">
        <f t="shared" si="2"/>
        <v>5.0253895990194357E-2</v>
      </c>
      <c r="AZ38" s="20"/>
      <c r="BA38" s="155">
        <v>0.80200000000000005</v>
      </c>
      <c r="BB38" s="115" t="s">
        <v>763</v>
      </c>
      <c r="BC38" s="115">
        <v>9.77</v>
      </c>
      <c r="BD38" s="115">
        <v>10.86</v>
      </c>
      <c r="BE38" s="115">
        <v>3.28</v>
      </c>
      <c r="BF38" s="115">
        <v>2.6</v>
      </c>
      <c r="BG38" s="115">
        <v>415.4</v>
      </c>
      <c r="BH38" s="115">
        <v>23.02</v>
      </c>
      <c r="BI38" s="115">
        <v>34.56</v>
      </c>
      <c r="BJ38" s="115">
        <v>443.33</v>
      </c>
      <c r="BK38" s="115">
        <v>2.5499999999999998</v>
      </c>
      <c r="BL38" s="115">
        <v>0.26800000000000002</v>
      </c>
      <c r="BM38" s="115">
        <v>1.31</v>
      </c>
      <c r="BN38" s="115">
        <v>63.39</v>
      </c>
      <c r="BO38" s="115">
        <v>2.63</v>
      </c>
      <c r="BP38" s="115">
        <v>1.29</v>
      </c>
      <c r="BQ38" s="115">
        <v>1.1000000000000001</v>
      </c>
      <c r="BR38" s="115">
        <v>0.432</v>
      </c>
      <c r="BS38" s="115">
        <v>0.16300000000000001</v>
      </c>
      <c r="BT38" s="115">
        <v>0.105</v>
      </c>
      <c r="BU38" s="115">
        <v>0.28999999999999998</v>
      </c>
      <c r="BV38" s="115">
        <v>0.10199999999999999</v>
      </c>
      <c r="BW38" s="115">
        <v>0.47499999999999998</v>
      </c>
      <c r="BX38" s="115">
        <v>0.438</v>
      </c>
      <c r="BY38" s="115">
        <v>0.29899999999999999</v>
      </c>
      <c r="BZ38" s="115">
        <v>0.45300000000000001</v>
      </c>
      <c r="CA38" s="115">
        <v>6.4500000000000002E-2</v>
      </c>
      <c r="CB38" s="115">
        <v>7.0199999999999999E-2</v>
      </c>
      <c r="CC38" s="115">
        <v>6.5600000000000006E-2</v>
      </c>
      <c r="CD38" s="115" t="s">
        <v>763</v>
      </c>
      <c r="CE38" s="115">
        <v>0.52400000000000002</v>
      </c>
      <c r="CF38" s="115">
        <v>6.8699999999999997E-2</v>
      </c>
      <c r="CG38" s="115">
        <v>0.29099999999999998</v>
      </c>
      <c r="CH38" s="115">
        <v>5.6000000000000001E-2</v>
      </c>
      <c r="CI38" s="115">
        <v>0.24299999999999999</v>
      </c>
      <c r="CJ38" s="115">
        <v>5.1499999999999997E-2</v>
      </c>
      <c r="CK38" s="115">
        <v>0.16900000000000001</v>
      </c>
      <c r="CL38" s="115">
        <v>0.121</v>
      </c>
      <c r="CM38" s="115" t="s">
        <v>763</v>
      </c>
      <c r="CN38" s="115">
        <v>0.20799999999999999</v>
      </c>
      <c r="CO38" s="115">
        <v>0.161</v>
      </c>
      <c r="CP38" s="115">
        <v>2.5399999999999999E-2</v>
      </c>
      <c r="CQ38" s="161">
        <v>4.7100000000000003E-2</v>
      </c>
    </row>
    <row r="39" spans="1:95" s="5" customFormat="1">
      <c r="A39" s="12"/>
      <c r="B39" s="13"/>
      <c r="C39" s="13">
        <v>28</v>
      </c>
      <c r="D39" s="14" t="s">
        <v>427</v>
      </c>
      <c r="E39" s="115">
        <v>2.4500000000000002</v>
      </c>
      <c r="F39" s="115" t="s">
        <v>428</v>
      </c>
      <c r="G39" s="115">
        <v>23.36</v>
      </c>
      <c r="H39" s="181">
        <v>102874.62</v>
      </c>
      <c r="I39" s="181">
        <v>21266.63</v>
      </c>
      <c r="J39" s="181">
        <v>7539.1</v>
      </c>
      <c r="K39" s="181">
        <v>306730.81</v>
      </c>
      <c r="L39" s="181">
        <v>66.52</v>
      </c>
      <c r="M39" s="181">
        <v>3994.93</v>
      </c>
      <c r="N39" s="115">
        <v>57434.68</v>
      </c>
      <c r="O39" s="115">
        <v>132.02000000000001</v>
      </c>
      <c r="P39" s="115">
        <v>41.09</v>
      </c>
      <c r="Q39" s="115">
        <v>24.04</v>
      </c>
      <c r="R39" s="115">
        <v>757.71</v>
      </c>
      <c r="S39" s="115">
        <v>24.24</v>
      </c>
      <c r="T39" s="115">
        <v>13.1</v>
      </c>
      <c r="U39" s="115">
        <v>2.0099999999999998</v>
      </c>
      <c r="V39" s="115">
        <v>7.6</v>
      </c>
      <c r="W39" s="115">
        <v>179.02</v>
      </c>
      <c r="X39" s="115">
        <v>2.78</v>
      </c>
      <c r="Y39" s="115">
        <v>95.69</v>
      </c>
      <c r="Z39" s="115">
        <v>0.47</v>
      </c>
      <c r="AA39" s="115">
        <v>5.46</v>
      </c>
      <c r="AB39" s="115">
        <v>0.56000000000000005</v>
      </c>
      <c r="AC39" s="115" t="s">
        <v>323</v>
      </c>
      <c r="AD39" s="115">
        <v>340.8</v>
      </c>
      <c r="AE39" s="115">
        <v>5.65</v>
      </c>
      <c r="AF39" s="115">
        <v>8.6999999999999993</v>
      </c>
      <c r="AG39" s="115">
        <v>0.97</v>
      </c>
      <c r="AH39" s="115">
        <v>3.55</v>
      </c>
      <c r="AI39" s="115" t="s">
        <v>426</v>
      </c>
      <c r="AJ39" s="115" t="s">
        <v>415</v>
      </c>
      <c r="AK39" s="115">
        <v>0.42</v>
      </c>
      <c r="AL39" s="115">
        <v>9.1999999999999998E-2</v>
      </c>
      <c r="AM39" s="115">
        <v>0.61</v>
      </c>
      <c r="AN39" s="115">
        <v>8.3000000000000004E-2</v>
      </c>
      <c r="AO39" s="115">
        <v>0.28999999999999998</v>
      </c>
      <c r="AP39" s="115">
        <v>2.34</v>
      </c>
      <c r="AQ39" s="115">
        <v>6.9000000000000006E-2</v>
      </c>
      <c r="AR39" s="115">
        <v>0.64</v>
      </c>
      <c r="AS39" s="115">
        <v>6.37</v>
      </c>
      <c r="AT39" s="115">
        <v>2.38</v>
      </c>
      <c r="AU39" s="115">
        <v>0.49</v>
      </c>
      <c r="AV39" s="17">
        <f t="shared" si="0"/>
        <v>525.64868421052631</v>
      </c>
      <c r="AW39" s="18" t="s">
        <v>220</v>
      </c>
      <c r="AX39" s="17">
        <f t="shared" si="1"/>
        <v>6.8115942028985499</v>
      </c>
      <c r="AY39" s="19">
        <f t="shared" si="2"/>
        <v>4.2453357166797004E-2</v>
      </c>
      <c r="AZ39" s="20"/>
      <c r="BA39" s="155">
        <v>0.74099999999999999</v>
      </c>
      <c r="BB39" s="115">
        <v>2.0699999999999998</v>
      </c>
      <c r="BC39" s="115">
        <v>9.19</v>
      </c>
      <c r="BD39" s="115">
        <v>11.68</v>
      </c>
      <c r="BE39" s="115">
        <v>3.5</v>
      </c>
      <c r="BF39" s="115">
        <v>2.54</v>
      </c>
      <c r="BG39" s="115">
        <v>406.14</v>
      </c>
      <c r="BH39" s="115">
        <v>23.49</v>
      </c>
      <c r="BI39" s="115">
        <v>35.04</v>
      </c>
      <c r="BJ39" s="115">
        <v>407.02</v>
      </c>
      <c r="BK39" s="115">
        <v>2.54</v>
      </c>
      <c r="BL39" s="115">
        <v>0.28599999999999998</v>
      </c>
      <c r="BM39" s="115">
        <v>1.3</v>
      </c>
      <c r="BN39" s="115">
        <v>67.88</v>
      </c>
      <c r="BO39" s="115">
        <v>2.14</v>
      </c>
      <c r="BP39" s="115">
        <v>1.43</v>
      </c>
      <c r="BQ39" s="115">
        <v>1.01</v>
      </c>
      <c r="BR39" s="115">
        <v>0.50900000000000001</v>
      </c>
      <c r="BS39" s="115">
        <v>0.14699999999999999</v>
      </c>
      <c r="BT39" s="115">
        <v>0.113</v>
      </c>
      <c r="BU39" s="115">
        <v>0.42499999999999999</v>
      </c>
      <c r="BV39" s="115">
        <v>0.157</v>
      </c>
      <c r="BW39" s="115">
        <v>0.41</v>
      </c>
      <c r="BX39" s="115">
        <v>0.41599999999999998</v>
      </c>
      <c r="BY39" s="115">
        <v>0.29699999999999999</v>
      </c>
      <c r="BZ39" s="115">
        <v>0.69</v>
      </c>
      <c r="CA39" s="115">
        <v>6.4299999999999996E-2</v>
      </c>
      <c r="CB39" s="115">
        <v>5.7200000000000001E-2</v>
      </c>
      <c r="CC39" s="115">
        <v>6.0600000000000001E-2</v>
      </c>
      <c r="CD39" s="115">
        <v>0.14099999999999999</v>
      </c>
      <c r="CE39" s="115">
        <v>0.52300000000000002</v>
      </c>
      <c r="CF39" s="115">
        <v>0.14599999999999999</v>
      </c>
      <c r="CG39" s="115">
        <v>0.33500000000000002</v>
      </c>
      <c r="CH39" s="115">
        <v>3.95E-2</v>
      </c>
      <c r="CI39" s="115">
        <v>0.20499999999999999</v>
      </c>
      <c r="CJ39" s="115">
        <v>5.1400000000000001E-2</v>
      </c>
      <c r="CK39" s="115">
        <v>0.13800000000000001</v>
      </c>
      <c r="CL39" s="115">
        <v>0.29599999999999999</v>
      </c>
      <c r="CM39" s="115">
        <v>2.5399999999999999E-2</v>
      </c>
      <c r="CN39" s="115">
        <v>0.12</v>
      </c>
      <c r="CO39" s="115">
        <v>0.114</v>
      </c>
      <c r="CP39" s="115" t="s">
        <v>763</v>
      </c>
      <c r="CQ39" s="161" t="s">
        <v>763</v>
      </c>
    </row>
    <row r="40" spans="1:95" s="5" customFormat="1">
      <c r="A40" s="12"/>
      <c r="B40" s="13"/>
      <c r="C40" s="21">
        <v>29</v>
      </c>
      <c r="D40" s="22" t="s">
        <v>429</v>
      </c>
      <c r="E40" s="146">
        <v>1.89</v>
      </c>
      <c r="F40" s="146" t="s">
        <v>430</v>
      </c>
      <c r="G40" s="146">
        <v>18.75</v>
      </c>
      <c r="H40" s="182">
        <v>101682.53</v>
      </c>
      <c r="I40" s="182">
        <v>20861.09</v>
      </c>
      <c r="J40" s="182">
        <v>7208.95</v>
      </c>
      <c r="K40" s="182">
        <v>306730.81</v>
      </c>
      <c r="L40" s="182">
        <v>62.14</v>
      </c>
      <c r="M40" s="182">
        <v>4110.33</v>
      </c>
      <c r="N40" s="146">
        <v>57638.34</v>
      </c>
      <c r="O40" s="146">
        <v>129.38</v>
      </c>
      <c r="P40" s="146">
        <v>41.9</v>
      </c>
      <c r="Q40" s="146">
        <v>25.09</v>
      </c>
      <c r="R40" s="146">
        <v>771.62</v>
      </c>
      <c r="S40" s="146">
        <v>22.35</v>
      </c>
      <c r="T40" s="146">
        <v>13.49</v>
      </c>
      <c r="U40" s="146">
        <v>1.68</v>
      </c>
      <c r="V40" s="146">
        <v>8.4499999999999993</v>
      </c>
      <c r="W40" s="146">
        <v>175.76</v>
      </c>
      <c r="X40" s="146">
        <v>2.72</v>
      </c>
      <c r="Y40" s="146">
        <v>89.65</v>
      </c>
      <c r="Z40" s="146">
        <v>0.6</v>
      </c>
      <c r="AA40" s="146">
        <v>5.0199999999999996</v>
      </c>
      <c r="AB40" s="146">
        <v>0.69</v>
      </c>
      <c r="AC40" s="146">
        <v>0.31</v>
      </c>
      <c r="AD40" s="146">
        <v>335.28</v>
      </c>
      <c r="AE40" s="146">
        <v>5.41</v>
      </c>
      <c r="AF40" s="146">
        <v>8.93</v>
      </c>
      <c r="AG40" s="146">
        <v>1.1200000000000001</v>
      </c>
      <c r="AH40" s="146">
        <v>3.62</v>
      </c>
      <c r="AI40" s="146">
        <v>0.73</v>
      </c>
      <c r="AJ40" s="146" t="s">
        <v>431</v>
      </c>
      <c r="AK40" s="146">
        <v>0.57999999999999996</v>
      </c>
      <c r="AL40" s="146" t="s">
        <v>373</v>
      </c>
      <c r="AM40" s="146">
        <v>0.51</v>
      </c>
      <c r="AN40" s="146">
        <v>0.14099999999999999</v>
      </c>
      <c r="AO40" s="146">
        <v>0.3</v>
      </c>
      <c r="AP40" s="146">
        <v>2.29</v>
      </c>
      <c r="AQ40" s="146">
        <v>7.8E-2</v>
      </c>
      <c r="AR40" s="146">
        <v>0.41</v>
      </c>
      <c r="AS40" s="146">
        <v>6.46</v>
      </c>
      <c r="AT40" s="146">
        <v>2.2599999999999998</v>
      </c>
      <c r="AU40" s="146">
        <v>0.55000000000000004</v>
      </c>
      <c r="AV40" s="29">
        <f t="shared" si="0"/>
        <v>486.42958579881662</v>
      </c>
      <c r="AW40" s="29">
        <f t="shared" si="3"/>
        <v>13259.129032258064</v>
      </c>
      <c r="AX40" s="29">
        <f t="shared" si="1"/>
        <v>7.6923076923076916</v>
      </c>
      <c r="AY40" s="30">
        <f t="shared" si="2"/>
        <v>4.8076923076923073E-2</v>
      </c>
      <c r="AZ40" s="20"/>
      <c r="BA40" s="171">
        <v>0.74299999999999999</v>
      </c>
      <c r="BB40" s="146">
        <v>1.98</v>
      </c>
      <c r="BC40" s="146">
        <v>9.5</v>
      </c>
      <c r="BD40" s="146">
        <v>10.14</v>
      </c>
      <c r="BE40" s="146">
        <v>2.29</v>
      </c>
      <c r="BF40" s="146">
        <v>2.02</v>
      </c>
      <c r="BG40" s="146">
        <v>392.17</v>
      </c>
      <c r="BH40" s="146">
        <v>22.87</v>
      </c>
      <c r="BI40" s="146">
        <v>33.340000000000003</v>
      </c>
      <c r="BJ40" s="146">
        <v>301.67</v>
      </c>
      <c r="BK40" s="146">
        <v>1.73</v>
      </c>
      <c r="BL40" s="146">
        <v>0.28499999999999998</v>
      </c>
      <c r="BM40" s="146">
        <v>1.22</v>
      </c>
      <c r="BN40" s="146">
        <v>62.56</v>
      </c>
      <c r="BO40" s="146">
        <v>2.69</v>
      </c>
      <c r="BP40" s="146">
        <v>1.1000000000000001</v>
      </c>
      <c r="BQ40" s="146">
        <v>0.96199999999999997</v>
      </c>
      <c r="BR40" s="146">
        <v>0.495</v>
      </c>
      <c r="BS40" s="146">
        <v>8.1900000000000001E-2</v>
      </c>
      <c r="BT40" s="146">
        <v>8.2699999999999996E-2</v>
      </c>
      <c r="BU40" s="146">
        <v>0.24099999999999999</v>
      </c>
      <c r="BV40" s="146">
        <v>9.8100000000000007E-2</v>
      </c>
      <c r="BW40" s="146">
        <v>0.34899999999999998</v>
      </c>
      <c r="BX40" s="146">
        <v>0.33500000000000002</v>
      </c>
      <c r="BY40" s="146">
        <v>0.27</v>
      </c>
      <c r="BZ40" s="146">
        <v>0.66700000000000004</v>
      </c>
      <c r="CA40" s="146">
        <v>6.8099999999999994E-2</v>
      </c>
      <c r="CB40" s="146">
        <v>4.7899999999999998E-2</v>
      </c>
      <c r="CC40" s="146">
        <v>5.3499999999999999E-2</v>
      </c>
      <c r="CD40" s="146">
        <v>0.23599999999999999</v>
      </c>
      <c r="CE40" s="146">
        <v>0.39100000000000001</v>
      </c>
      <c r="CF40" s="146">
        <v>0.14799999999999999</v>
      </c>
      <c r="CG40" s="146">
        <v>0.26500000000000001</v>
      </c>
      <c r="CH40" s="146">
        <v>6.9699999999999998E-2</v>
      </c>
      <c r="CI40" s="146">
        <v>0.125</v>
      </c>
      <c r="CJ40" s="146">
        <v>4.4400000000000002E-2</v>
      </c>
      <c r="CK40" s="146">
        <v>9.4100000000000003E-2</v>
      </c>
      <c r="CL40" s="146">
        <v>0.26100000000000001</v>
      </c>
      <c r="CM40" s="146" t="s">
        <v>763</v>
      </c>
      <c r="CN40" s="146">
        <v>0.2</v>
      </c>
      <c r="CO40" s="146">
        <v>0.156</v>
      </c>
      <c r="CP40" s="146" t="s">
        <v>763</v>
      </c>
      <c r="CQ40" s="172">
        <v>3.2199999999999999E-2</v>
      </c>
    </row>
    <row r="41" spans="1:95" s="5" customFormat="1">
      <c r="A41" s="12"/>
      <c r="B41" s="13"/>
      <c r="C41" s="13"/>
      <c r="D41" s="14" t="s">
        <v>377</v>
      </c>
      <c r="E41" s="15">
        <f>AVERAGE(E33:E40)</f>
        <v>1.8625000000000003</v>
      </c>
      <c r="F41" s="16">
        <f t="shared" ref="F41:AY41" si="14">AVERAGE(F33:F40)</f>
        <v>0.34</v>
      </c>
      <c r="G41" s="16">
        <f t="shared" si="14"/>
        <v>16.664999999999999</v>
      </c>
      <c r="H41" s="93">
        <f t="shared" si="14"/>
        <v>99296.811249999999</v>
      </c>
      <c r="I41" s="93">
        <f t="shared" si="14"/>
        <v>20890.13</v>
      </c>
      <c r="J41" s="93">
        <f t="shared" si="14"/>
        <v>6850.4849999999997</v>
      </c>
      <c r="K41" s="93">
        <f t="shared" si="14"/>
        <v>305644.01500000001</v>
      </c>
      <c r="L41" s="93">
        <f t="shared" si="14"/>
        <v>57.402857142857144</v>
      </c>
      <c r="M41" s="93">
        <f t="shared" si="14"/>
        <v>2952.6914285714292</v>
      </c>
      <c r="N41" s="16">
        <f t="shared" si="14"/>
        <v>55579.513749999998</v>
      </c>
      <c r="O41" s="16">
        <f t="shared" si="14"/>
        <v>120.97375000000001</v>
      </c>
      <c r="P41" s="16">
        <f t="shared" si="14"/>
        <v>38.862499999999997</v>
      </c>
      <c r="Q41" s="16">
        <f t="shared" si="14"/>
        <v>22.995000000000001</v>
      </c>
      <c r="R41" s="16">
        <f t="shared" si="14"/>
        <v>731.84500000000003</v>
      </c>
      <c r="S41" s="16">
        <f t="shared" si="14"/>
        <v>21.768750000000001</v>
      </c>
      <c r="T41" s="16">
        <f t="shared" si="14"/>
        <v>13.08625</v>
      </c>
      <c r="U41" s="16">
        <f t="shared" si="14"/>
        <v>1.3599999999999999</v>
      </c>
      <c r="V41" s="16">
        <f t="shared" si="14"/>
        <v>8.0960000000000001</v>
      </c>
      <c r="W41" s="16">
        <f t="shared" si="14"/>
        <v>164.02250000000001</v>
      </c>
      <c r="X41" s="16">
        <f t="shared" si="14"/>
        <v>2.63625</v>
      </c>
      <c r="Y41" s="16">
        <f t="shared" si="14"/>
        <v>86.757499999999979</v>
      </c>
      <c r="Z41" s="16">
        <f t="shared" si="14"/>
        <v>0.56012499999999998</v>
      </c>
      <c r="AA41" s="16">
        <f t="shared" si="14"/>
        <v>4.6950000000000003</v>
      </c>
      <c r="AB41" s="16">
        <f t="shared" si="14"/>
        <v>0.57499999999999996</v>
      </c>
      <c r="AC41" s="16">
        <f t="shared" si="14"/>
        <v>0.31</v>
      </c>
      <c r="AD41" s="16">
        <f t="shared" si="14"/>
        <v>306.77875000000006</v>
      </c>
      <c r="AE41" s="16">
        <f t="shared" si="14"/>
        <v>5.0050000000000008</v>
      </c>
      <c r="AF41" s="16">
        <f t="shared" si="14"/>
        <v>8.0975000000000001</v>
      </c>
      <c r="AG41" s="16">
        <f t="shared" si="14"/>
        <v>0.92875000000000008</v>
      </c>
      <c r="AH41" s="16">
        <f t="shared" si="14"/>
        <v>3.2949999999999999</v>
      </c>
      <c r="AI41" s="16">
        <f t="shared" si="14"/>
        <v>0.6319999999999999</v>
      </c>
      <c r="AJ41" s="16">
        <f t="shared" si="14"/>
        <v>0.18333333333333332</v>
      </c>
      <c r="AK41" s="16">
        <f t="shared" si="14"/>
        <v>0.4425</v>
      </c>
      <c r="AL41" s="16">
        <f t="shared" si="14"/>
        <v>7.571428571428572E-2</v>
      </c>
      <c r="AM41" s="16">
        <f t="shared" si="14"/>
        <v>0.47875000000000001</v>
      </c>
      <c r="AN41" s="16">
        <f t="shared" si="14"/>
        <v>9.1999999999999998E-2</v>
      </c>
      <c r="AO41" s="16">
        <f t="shared" si="14"/>
        <v>0.267625</v>
      </c>
      <c r="AP41" s="16">
        <f t="shared" si="14"/>
        <v>2.2999999999999998</v>
      </c>
      <c r="AQ41" s="16">
        <f t="shared" si="14"/>
        <v>6.4285714285714293E-2</v>
      </c>
      <c r="AR41" s="16">
        <f t="shared" si="14"/>
        <v>0.48475000000000007</v>
      </c>
      <c r="AS41" s="16">
        <f t="shared" si="14"/>
        <v>6.4560000000000004</v>
      </c>
      <c r="AT41" s="16">
        <f t="shared" si="14"/>
        <v>2.1887499999999998</v>
      </c>
      <c r="AU41" s="16">
        <f t="shared" si="14"/>
        <v>0.484375</v>
      </c>
      <c r="AV41" s="16">
        <f t="shared" si="14"/>
        <v>490.75444406510621</v>
      </c>
      <c r="AW41" s="16">
        <f t="shared" si="14"/>
        <v>13259.129032258064</v>
      </c>
      <c r="AX41" s="16">
        <f t="shared" si="14"/>
        <v>8.9041081426482709</v>
      </c>
      <c r="AY41" s="16">
        <f t="shared" si="14"/>
        <v>4.6833514774181031E-2</v>
      </c>
      <c r="AZ41" s="20"/>
      <c r="BA41" s="155"/>
      <c r="BB41" s="115"/>
      <c r="BC41" s="115"/>
      <c r="BD41" s="115"/>
      <c r="BE41" s="115"/>
      <c r="BF41" s="115"/>
      <c r="BG41" s="115"/>
      <c r="BH41" s="115"/>
      <c r="BI41" s="115"/>
      <c r="BJ41" s="115"/>
      <c r="BK41" s="115"/>
      <c r="BL41" s="115"/>
      <c r="BM41" s="115"/>
      <c r="BN41" s="115"/>
      <c r="BO41" s="115"/>
      <c r="BP41" s="115"/>
      <c r="BQ41" s="115"/>
      <c r="BR41" s="115"/>
      <c r="BS41" s="115"/>
      <c r="BT41" s="115"/>
      <c r="BU41" s="115"/>
      <c r="BV41" s="115"/>
      <c r="BW41" s="115"/>
      <c r="BX41" s="115"/>
      <c r="BY41" s="115"/>
      <c r="BZ41" s="115"/>
      <c r="CA41" s="115"/>
      <c r="CB41" s="115"/>
      <c r="CC41" s="115"/>
      <c r="CD41" s="115"/>
      <c r="CE41" s="115"/>
      <c r="CF41" s="115"/>
      <c r="CG41" s="115"/>
      <c r="CH41" s="115"/>
      <c r="CI41" s="115"/>
      <c r="CJ41" s="115"/>
      <c r="CK41" s="115"/>
      <c r="CL41" s="115"/>
      <c r="CM41" s="115"/>
      <c r="CN41" s="115"/>
      <c r="CO41" s="115"/>
      <c r="CP41" s="115"/>
      <c r="CQ41" s="161"/>
    </row>
    <row r="42" spans="1:95" s="5" customFormat="1">
      <c r="A42" s="12"/>
      <c r="B42" s="13"/>
      <c r="C42" s="13"/>
      <c r="D42" s="14" t="s">
        <v>378</v>
      </c>
      <c r="E42" s="15">
        <f>MIN(E33:E40)</f>
        <v>1.07</v>
      </c>
      <c r="F42" s="16">
        <f t="shared" ref="F42:AY42" si="15">MIN(F33:F40)</f>
        <v>0.34</v>
      </c>
      <c r="G42" s="16">
        <f t="shared" si="15"/>
        <v>10.15</v>
      </c>
      <c r="H42" s="93">
        <f t="shared" si="15"/>
        <v>93170.02</v>
      </c>
      <c r="I42" s="93">
        <f t="shared" si="15"/>
        <v>20303.580000000002</v>
      </c>
      <c r="J42" s="93">
        <f t="shared" si="15"/>
        <v>5853.75</v>
      </c>
      <c r="K42" s="93">
        <f t="shared" si="15"/>
        <v>303832.69</v>
      </c>
      <c r="L42" s="93">
        <f t="shared" si="15"/>
        <v>35.83</v>
      </c>
      <c r="M42" s="93">
        <f t="shared" si="15"/>
        <v>114.31</v>
      </c>
      <c r="N42" s="16">
        <f t="shared" si="15"/>
        <v>53045.51</v>
      </c>
      <c r="O42" s="16">
        <f t="shared" si="15"/>
        <v>106.93</v>
      </c>
      <c r="P42" s="16">
        <f t="shared" si="15"/>
        <v>34.71</v>
      </c>
      <c r="Q42" s="16">
        <f t="shared" si="15"/>
        <v>20.98</v>
      </c>
      <c r="R42" s="16">
        <f t="shared" si="15"/>
        <v>644.46</v>
      </c>
      <c r="S42" s="16">
        <f t="shared" si="15"/>
        <v>18.670000000000002</v>
      </c>
      <c r="T42" s="16">
        <f t="shared" si="15"/>
        <v>11.42</v>
      </c>
      <c r="U42" s="16">
        <f t="shared" si="15"/>
        <v>0.92</v>
      </c>
      <c r="V42" s="16">
        <f t="shared" si="15"/>
        <v>7.6</v>
      </c>
      <c r="W42" s="16">
        <f t="shared" si="15"/>
        <v>147.36000000000001</v>
      </c>
      <c r="X42" s="16">
        <f t="shared" si="15"/>
        <v>2.3199999999999998</v>
      </c>
      <c r="Y42" s="16">
        <f t="shared" si="15"/>
        <v>78.02</v>
      </c>
      <c r="Z42" s="16">
        <f t="shared" si="15"/>
        <v>0.47</v>
      </c>
      <c r="AA42" s="16">
        <f t="shared" si="15"/>
        <v>3.76</v>
      </c>
      <c r="AB42" s="16">
        <f t="shared" si="15"/>
        <v>0.34</v>
      </c>
      <c r="AC42" s="16">
        <f t="shared" si="15"/>
        <v>0.31</v>
      </c>
      <c r="AD42" s="16">
        <f t="shared" si="15"/>
        <v>274.13</v>
      </c>
      <c r="AE42" s="16">
        <f t="shared" si="15"/>
        <v>4.47</v>
      </c>
      <c r="AF42" s="16">
        <f t="shared" si="15"/>
        <v>6.97</v>
      </c>
      <c r="AG42" s="16">
        <f t="shared" si="15"/>
        <v>0.78</v>
      </c>
      <c r="AH42" s="16">
        <f t="shared" si="15"/>
        <v>2.82</v>
      </c>
      <c r="AI42" s="16">
        <f t="shared" si="15"/>
        <v>0.45</v>
      </c>
      <c r="AJ42" s="16">
        <f t="shared" si="15"/>
        <v>0.115</v>
      </c>
      <c r="AK42" s="16">
        <f t="shared" si="15"/>
        <v>0.31</v>
      </c>
      <c r="AL42" s="16">
        <f t="shared" si="15"/>
        <v>5.1999999999999998E-2</v>
      </c>
      <c r="AM42" s="16">
        <f t="shared" si="15"/>
        <v>0.31</v>
      </c>
      <c r="AN42" s="16">
        <f t="shared" si="15"/>
        <v>6.2E-2</v>
      </c>
      <c r="AO42" s="16">
        <f t="shared" si="15"/>
        <v>0.20699999999999999</v>
      </c>
      <c r="AP42" s="16">
        <f t="shared" si="15"/>
        <v>1.92</v>
      </c>
      <c r="AQ42" s="16">
        <f t="shared" si="15"/>
        <v>4.9000000000000002E-2</v>
      </c>
      <c r="AR42" s="16">
        <f t="shared" si="15"/>
        <v>0.308</v>
      </c>
      <c r="AS42" s="16">
        <f t="shared" si="15"/>
        <v>6.16</v>
      </c>
      <c r="AT42" s="16">
        <f t="shared" si="15"/>
        <v>1.91</v>
      </c>
      <c r="AU42" s="16">
        <f t="shared" si="15"/>
        <v>0.45</v>
      </c>
      <c r="AV42" s="16">
        <f t="shared" si="15"/>
        <v>458.77351916376307</v>
      </c>
      <c r="AW42" s="16">
        <f t="shared" si="15"/>
        <v>13259.129032258064</v>
      </c>
      <c r="AX42" s="16">
        <f t="shared" si="15"/>
        <v>6.8115942028985499</v>
      </c>
      <c r="AY42" s="16">
        <f t="shared" si="15"/>
        <v>4.2453357166797004E-2</v>
      </c>
      <c r="AZ42" s="20"/>
      <c r="BA42" s="155"/>
      <c r="BB42" s="115"/>
      <c r="BC42" s="115"/>
      <c r="BD42" s="115"/>
      <c r="BE42" s="115"/>
      <c r="BF42" s="115"/>
      <c r="BG42" s="115"/>
      <c r="BH42" s="115"/>
      <c r="BI42" s="115"/>
      <c r="BJ42" s="115"/>
      <c r="BK42" s="115"/>
      <c r="BL42" s="115"/>
      <c r="BM42" s="115"/>
      <c r="BN42" s="115"/>
      <c r="BO42" s="115"/>
      <c r="BP42" s="115"/>
      <c r="BQ42" s="115"/>
      <c r="BR42" s="115"/>
      <c r="BS42" s="115"/>
      <c r="BT42" s="115"/>
      <c r="BU42" s="115"/>
      <c r="BV42" s="115"/>
      <c r="BW42" s="115"/>
      <c r="BX42" s="115"/>
      <c r="BY42" s="115"/>
      <c r="BZ42" s="115"/>
      <c r="CA42" s="115"/>
      <c r="CB42" s="115"/>
      <c r="CC42" s="115"/>
      <c r="CD42" s="115"/>
      <c r="CE42" s="115"/>
      <c r="CF42" s="115"/>
      <c r="CG42" s="115"/>
      <c r="CH42" s="115"/>
      <c r="CI42" s="115"/>
      <c r="CJ42" s="115"/>
      <c r="CK42" s="115"/>
      <c r="CL42" s="115"/>
      <c r="CM42" s="115"/>
      <c r="CN42" s="115"/>
      <c r="CO42" s="115"/>
      <c r="CP42" s="115"/>
      <c r="CQ42" s="161"/>
    </row>
    <row r="43" spans="1:95" s="5" customFormat="1">
      <c r="A43" s="12"/>
      <c r="B43" s="13"/>
      <c r="C43" s="13"/>
      <c r="D43" s="14" t="s">
        <v>379</v>
      </c>
      <c r="E43" s="15">
        <f>MAX(E33:E40)</f>
        <v>2.4500000000000002</v>
      </c>
      <c r="F43" s="16">
        <f t="shared" ref="F43:AY43" si="16">MAX(F33:F40)</f>
        <v>0.34</v>
      </c>
      <c r="G43" s="16">
        <f t="shared" si="16"/>
        <v>23.36</v>
      </c>
      <c r="H43" s="93">
        <f t="shared" si="16"/>
        <v>102874.62</v>
      </c>
      <c r="I43" s="93">
        <f t="shared" si="16"/>
        <v>21266.63</v>
      </c>
      <c r="J43" s="93">
        <f t="shared" si="16"/>
        <v>7539.1</v>
      </c>
      <c r="K43" s="93">
        <f t="shared" si="16"/>
        <v>306730.81</v>
      </c>
      <c r="L43" s="93">
        <f t="shared" si="16"/>
        <v>70.02</v>
      </c>
      <c r="M43" s="93">
        <f t="shared" si="16"/>
        <v>4110.33</v>
      </c>
      <c r="N43" s="16">
        <f t="shared" si="16"/>
        <v>57638.34</v>
      </c>
      <c r="O43" s="16">
        <f t="shared" si="16"/>
        <v>132.02000000000001</v>
      </c>
      <c r="P43" s="16">
        <f t="shared" si="16"/>
        <v>41.9</v>
      </c>
      <c r="Q43" s="16">
        <f t="shared" si="16"/>
        <v>25.09</v>
      </c>
      <c r="R43" s="16">
        <f t="shared" si="16"/>
        <v>819.33</v>
      </c>
      <c r="S43" s="16">
        <f t="shared" si="16"/>
        <v>24.24</v>
      </c>
      <c r="T43" s="16">
        <f t="shared" si="16"/>
        <v>14.81</v>
      </c>
      <c r="U43" s="16">
        <f t="shared" si="16"/>
        <v>2.0099999999999998</v>
      </c>
      <c r="V43" s="16">
        <f t="shared" si="16"/>
        <v>8.61</v>
      </c>
      <c r="W43" s="16">
        <f t="shared" si="16"/>
        <v>179.02</v>
      </c>
      <c r="X43" s="16">
        <f t="shared" si="16"/>
        <v>2.81</v>
      </c>
      <c r="Y43" s="16">
        <f t="shared" si="16"/>
        <v>95.69</v>
      </c>
      <c r="Z43" s="16">
        <f t="shared" si="16"/>
        <v>0.63</v>
      </c>
      <c r="AA43" s="16">
        <f t="shared" si="16"/>
        <v>5.46</v>
      </c>
      <c r="AB43" s="16">
        <f t="shared" si="16"/>
        <v>0.86</v>
      </c>
      <c r="AC43" s="16">
        <f t="shared" si="16"/>
        <v>0.31</v>
      </c>
      <c r="AD43" s="16">
        <f t="shared" si="16"/>
        <v>340.8</v>
      </c>
      <c r="AE43" s="16">
        <f t="shared" si="16"/>
        <v>5.65</v>
      </c>
      <c r="AF43" s="16">
        <f t="shared" si="16"/>
        <v>8.93</v>
      </c>
      <c r="AG43" s="16">
        <f t="shared" si="16"/>
        <v>1.1200000000000001</v>
      </c>
      <c r="AH43" s="16">
        <f t="shared" si="16"/>
        <v>3.7</v>
      </c>
      <c r="AI43" s="16">
        <f t="shared" si="16"/>
        <v>0.73</v>
      </c>
      <c r="AJ43" s="16">
        <f t="shared" si="16"/>
        <v>0.22</v>
      </c>
      <c r="AK43" s="16">
        <f t="shared" si="16"/>
        <v>0.62</v>
      </c>
      <c r="AL43" s="16">
        <f t="shared" si="16"/>
        <v>0.107</v>
      </c>
      <c r="AM43" s="16">
        <f t="shared" si="16"/>
        <v>0.61</v>
      </c>
      <c r="AN43" s="16">
        <f t="shared" si="16"/>
        <v>0.14099999999999999</v>
      </c>
      <c r="AO43" s="16">
        <f t="shared" si="16"/>
        <v>0.32400000000000001</v>
      </c>
      <c r="AP43" s="16">
        <f t="shared" si="16"/>
        <v>2.69</v>
      </c>
      <c r="AQ43" s="16">
        <f t="shared" si="16"/>
        <v>7.8E-2</v>
      </c>
      <c r="AR43" s="16">
        <f t="shared" si="16"/>
        <v>0.64</v>
      </c>
      <c r="AS43" s="16">
        <f t="shared" si="16"/>
        <v>6.98</v>
      </c>
      <c r="AT43" s="16">
        <f t="shared" si="16"/>
        <v>2.38</v>
      </c>
      <c r="AU43" s="16">
        <f t="shared" si="16"/>
        <v>0.55000000000000004</v>
      </c>
      <c r="AV43" s="16">
        <f t="shared" si="16"/>
        <v>525.64868421052631</v>
      </c>
      <c r="AW43" s="16">
        <f t="shared" si="16"/>
        <v>13259.129032258064</v>
      </c>
      <c r="AX43" s="16">
        <f t="shared" si="16"/>
        <v>11.632653061224488</v>
      </c>
      <c r="AY43" s="16">
        <f t="shared" si="16"/>
        <v>5.0253895990194357E-2</v>
      </c>
      <c r="AZ43" s="20"/>
      <c r="BA43" s="155"/>
      <c r="BB43" s="115"/>
      <c r="BC43" s="115"/>
      <c r="BD43" s="115"/>
      <c r="BE43" s="115"/>
      <c r="BF43" s="115"/>
      <c r="BG43" s="115"/>
      <c r="BH43" s="115"/>
      <c r="BI43" s="115"/>
      <c r="BJ43" s="115"/>
      <c r="BK43" s="115"/>
      <c r="BL43" s="115"/>
      <c r="BM43" s="115"/>
      <c r="BN43" s="115"/>
      <c r="BO43" s="115"/>
      <c r="BP43" s="115"/>
      <c r="BQ43" s="115"/>
      <c r="BR43" s="115"/>
      <c r="BS43" s="115"/>
      <c r="BT43" s="115"/>
      <c r="BU43" s="115"/>
      <c r="BV43" s="115"/>
      <c r="BW43" s="115"/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  <c r="CO43" s="115"/>
      <c r="CP43" s="115"/>
      <c r="CQ43" s="161"/>
    </row>
    <row r="44" spans="1:95" s="5" customFormat="1">
      <c r="A44" s="27"/>
      <c r="B44" s="21"/>
      <c r="C44" s="21"/>
      <c r="D44" s="22" t="s">
        <v>380</v>
      </c>
      <c r="E44" s="23">
        <f>_xlfn.STDEV.S(E33:E40)</f>
        <v>0.50255774366164541</v>
      </c>
      <c r="F44" s="24" t="e">
        <f t="shared" ref="F44:AY44" si="17">_xlfn.STDEV.S(F33:F40)</f>
        <v>#DIV/0!</v>
      </c>
      <c r="G44" s="24">
        <f t="shared" si="17"/>
        <v>4.6562001675185796</v>
      </c>
      <c r="H44" s="94">
        <f t="shared" si="17"/>
        <v>3951.0405122645029</v>
      </c>
      <c r="I44" s="94">
        <f t="shared" si="17"/>
        <v>333.08992578152623</v>
      </c>
      <c r="J44" s="94">
        <f t="shared" si="17"/>
        <v>740.72597127027893</v>
      </c>
      <c r="K44" s="94">
        <f t="shared" si="17"/>
        <v>1499.9195991309452</v>
      </c>
      <c r="L44" s="94">
        <f t="shared" si="17"/>
        <v>12.811014420263172</v>
      </c>
      <c r="M44" s="94">
        <f t="shared" si="17"/>
        <v>1741.2620904909597</v>
      </c>
      <c r="N44" s="24">
        <f t="shared" si="17"/>
        <v>1812.9634833603823</v>
      </c>
      <c r="O44" s="24">
        <f t="shared" si="17"/>
        <v>9.5005653027295462</v>
      </c>
      <c r="P44" s="24">
        <f t="shared" si="17"/>
        <v>2.9864061057685087</v>
      </c>
      <c r="Q44" s="24">
        <f t="shared" si="17"/>
        <v>1.5809490820390137</v>
      </c>
      <c r="R44" s="24">
        <f t="shared" si="17"/>
        <v>65.495265041506201</v>
      </c>
      <c r="S44" s="24">
        <f t="shared" si="17"/>
        <v>1.6994994010842461</v>
      </c>
      <c r="T44" s="24">
        <f t="shared" si="17"/>
        <v>1.1203945414769876</v>
      </c>
      <c r="U44" s="24">
        <f t="shared" si="17"/>
        <v>0.39849717690342545</v>
      </c>
      <c r="V44" s="24">
        <f t="shared" si="17"/>
        <v>0.42027372032997706</v>
      </c>
      <c r="W44" s="24">
        <f t="shared" si="17"/>
        <v>12.889255492186397</v>
      </c>
      <c r="X44" s="24">
        <f t="shared" si="17"/>
        <v>0.20804789970443968</v>
      </c>
      <c r="Y44" s="24">
        <f t="shared" si="17"/>
        <v>6.0840676008266525</v>
      </c>
      <c r="Z44" s="24">
        <f t="shared" si="17"/>
        <v>5.0001249984375391E-2</v>
      </c>
      <c r="AA44" s="24">
        <f t="shared" si="17"/>
        <v>0.66112458302933241</v>
      </c>
      <c r="AB44" s="24">
        <f t="shared" si="17"/>
        <v>0.17246117575517425</v>
      </c>
      <c r="AC44" s="24" t="e">
        <f t="shared" si="17"/>
        <v>#DIV/0!</v>
      </c>
      <c r="AD44" s="24">
        <f t="shared" si="17"/>
        <v>27.033151836481913</v>
      </c>
      <c r="AE44" s="24">
        <f t="shared" si="17"/>
        <v>0.4469260085773229</v>
      </c>
      <c r="AF44" s="24">
        <f t="shared" si="17"/>
        <v>0.73192017519477004</v>
      </c>
      <c r="AG44" s="24">
        <f t="shared" si="17"/>
        <v>0.10398317171542644</v>
      </c>
      <c r="AH44" s="24">
        <f t="shared" si="17"/>
        <v>0.31667919774704861</v>
      </c>
      <c r="AI44" s="24">
        <f t="shared" si="17"/>
        <v>0.12336936410632936</v>
      </c>
      <c r="AJ44" s="24">
        <f t="shared" si="17"/>
        <v>3.7211109452241181E-2</v>
      </c>
      <c r="AK44" s="24">
        <f t="shared" si="17"/>
        <v>0.10846329201294649</v>
      </c>
      <c r="AL44" s="24">
        <f t="shared" si="17"/>
        <v>1.9102480517062717E-2</v>
      </c>
      <c r="AM44" s="24">
        <f t="shared" si="17"/>
        <v>0.10370803798576625</v>
      </c>
      <c r="AN44" s="24">
        <f t="shared" si="17"/>
        <v>2.5884358211089569E-2</v>
      </c>
      <c r="AO44" s="24">
        <f t="shared" si="17"/>
        <v>4.4944211449942539E-2</v>
      </c>
      <c r="AP44" s="24">
        <f t="shared" si="17"/>
        <v>0.30678051716868632</v>
      </c>
      <c r="AQ44" s="24">
        <f t="shared" si="17"/>
        <v>1.1629191512658784E-2</v>
      </c>
      <c r="AR44" s="24">
        <f t="shared" si="17"/>
        <v>0.12450100401201557</v>
      </c>
      <c r="AS44" s="24">
        <f t="shared" si="17"/>
        <v>0.31261797773000854</v>
      </c>
      <c r="AT44" s="24">
        <f t="shared" si="17"/>
        <v>0.14846235694131837</v>
      </c>
      <c r="AU44" s="24">
        <f t="shared" si="17"/>
        <v>3.3217626560091779E-2</v>
      </c>
      <c r="AV44" s="24">
        <f t="shared" si="17"/>
        <v>24.382144755658128</v>
      </c>
      <c r="AW44" s="25" t="s">
        <v>220</v>
      </c>
      <c r="AX44" s="24">
        <f t="shared" si="17"/>
        <v>1.7237899974346909</v>
      </c>
      <c r="AY44" s="28">
        <f t="shared" si="17"/>
        <v>2.9012100506625033E-3</v>
      </c>
      <c r="AZ44" s="20"/>
      <c r="BA44" s="166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67"/>
    </row>
    <row r="45" spans="1:95" s="5" customFormat="1">
      <c r="A45" s="12" t="s">
        <v>432</v>
      </c>
      <c r="B45" s="13" t="s">
        <v>382</v>
      </c>
      <c r="C45" s="13">
        <v>30</v>
      </c>
      <c r="D45" s="14" t="s">
        <v>433</v>
      </c>
      <c r="E45" s="15">
        <v>39.299999999999997</v>
      </c>
      <c r="F45" s="16">
        <v>3.48</v>
      </c>
      <c r="G45" s="16">
        <v>48.97</v>
      </c>
      <c r="H45" s="93">
        <v>46489.919999999998</v>
      </c>
      <c r="I45" s="93">
        <v>8667.14</v>
      </c>
      <c r="J45" s="93">
        <v>61533.59</v>
      </c>
      <c r="K45" s="93">
        <v>309582.19</v>
      </c>
      <c r="L45" s="93">
        <v>308.43</v>
      </c>
      <c r="M45" s="93">
        <v>90803.45</v>
      </c>
      <c r="N45" s="16">
        <v>23045.39</v>
      </c>
      <c r="O45" s="16">
        <v>47.7</v>
      </c>
      <c r="P45" s="16">
        <v>15.5</v>
      </c>
      <c r="Q45" s="16">
        <v>37.880000000000003</v>
      </c>
      <c r="R45" s="16">
        <v>730.76</v>
      </c>
      <c r="S45" s="16">
        <v>7.58</v>
      </c>
      <c r="T45" s="16">
        <v>22.11</v>
      </c>
      <c r="U45" s="16">
        <v>10.27</v>
      </c>
      <c r="V45" s="16">
        <v>815.5</v>
      </c>
      <c r="W45" s="16">
        <v>69.180000000000007</v>
      </c>
      <c r="X45" s="16">
        <v>1.1100000000000001</v>
      </c>
      <c r="Y45" s="16">
        <v>35</v>
      </c>
      <c r="Z45" s="16" t="s">
        <v>323</v>
      </c>
      <c r="AA45" s="16">
        <v>4.1399999999999997</v>
      </c>
      <c r="AB45" s="16" t="s">
        <v>434</v>
      </c>
      <c r="AC45" s="16">
        <v>13.49</v>
      </c>
      <c r="AD45" s="16">
        <v>145.1</v>
      </c>
      <c r="AE45" s="16">
        <v>2.11</v>
      </c>
      <c r="AF45" s="16">
        <v>3.81</v>
      </c>
      <c r="AG45" s="16">
        <v>0.39</v>
      </c>
      <c r="AH45" s="16">
        <v>1.43</v>
      </c>
      <c r="AI45" s="16" t="s">
        <v>435</v>
      </c>
      <c r="AJ45" s="16" t="s">
        <v>384</v>
      </c>
      <c r="AK45" s="16" t="s">
        <v>436</v>
      </c>
      <c r="AL45" s="16" t="s">
        <v>352</v>
      </c>
      <c r="AM45" s="16" t="s">
        <v>387</v>
      </c>
      <c r="AN45" s="16" t="s">
        <v>437</v>
      </c>
      <c r="AO45" s="16" t="s">
        <v>242</v>
      </c>
      <c r="AP45" s="16">
        <v>1.18</v>
      </c>
      <c r="AQ45" s="16">
        <v>7.5999999999999998E-2</v>
      </c>
      <c r="AR45" s="16" t="s">
        <v>265</v>
      </c>
      <c r="AS45" s="16">
        <v>122.8</v>
      </c>
      <c r="AT45" s="16">
        <v>0.81</v>
      </c>
      <c r="AU45" s="16">
        <v>6.16</v>
      </c>
      <c r="AV45" s="17">
        <f t="shared" si="0"/>
        <v>111.34696505211527</v>
      </c>
      <c r="AW45" s="17">
        <f t="shared" si="3"/>
        <v>6731.1675315048178</v>
      </c>
      <c r="AX45" s="18" t="s">
        <v>220</v>
      </c>
      <c r="AY45" s="19">
        <f t="shared" si="2"/>
        <v>11.788089043076033</v>
      </c>
      <c r="AZ45" s="20"/>
      <c r="BA45" s="155">
        <v>1.67</v>
      </c>
      <c r="BB45" s="115">
        <v>2.17</v>
      </c>
      <c r="BC45" s="115">
        <v>20.09</v>
      </c>
      <c r="BD45" s="115">
        <v>20.309999999999999</v>
      </c>
      <c r="BE45" s="115">
        <v>2.2200000000000002</v>
      </c>
      <c r="BF45" s="115">
        <v>5.12</v>
      </c>
      <c r="BG45" s="115">
        <v>850.62</v>
      </c>
      <c r="BH45" s="115">
        <v>50.13</v>
      </c>
      <c r="BI45" s="115">
        <v>71.010000000000005</v>
      </c>
      <c r="BJ45" s="115">
        <v>729.89</v>
      </c>
      <c r="BK45" s="115">
        <v>4.7</v>
      </c>
      <c r="BL45" s="115">
        <v>0.44600000000000001</v>
      </c>
      <c r="BM45" s="115">
        <v>2.4900000000000002</v>
      </c>
      <c r="BN45" s="115">
        <v>126.22</v>
      </c>
      <c r="BO45" s="115">
        <v>4.79</v>
      </c>
      <c r="BP45" s="115">
        <v>2.73</v>
      </c>
      <c r="BQ45" s="115">
        <v>2.11</v>
      </c>
      <c r="BR45" s="115">
        <v>0.91200000000000003</v>
      </c>
      <c r="BS45" s="115">
        <v>0.253</v>
      </c>
      <c r="BT45" s="115">
        <v>0.18</v>
      </c>
      <c r="BU45" s="115">
        <v>0.55700000000000005</v>
      </c>
      <c r="BV45" s="115">
        <v>0.30099999999999999</v>
      </c>
      <c r="BW45" s="115">
        <v>0.69599999999999995</v>
      </c>
      <c r="BX45" s="115">
        <v>1.08</v>
      </c>
      <c r="BY45" s="115">
        <v>0.55500000000000005</v>
      </c>
      <c r="BZ45" s="115">
        <v>1.08</v>
      </c>
      <c r="CA45" s="115">
        <v>0.13300000000000001</v>
      </c>
      <c r="CB45" s="115">
        <v>8.3299999999999999E-2</v>
      </c>
      <c r="CC45" s="115">
        <v>0.13500000000000001</v>
      </c>
      <c r="CD45" s="115">
        <v>0.41299999999999998</v>
      </c>
      <c r="CE45" s="115">
        <v>0.96599999999999997</v>
      </c>
      <c r="CF45" s="115">
        <v>0.19900000000000001</v>
      </c>
      <c r="CG45" s="115">
        <v>0.66200000000000003</v>
      </c>
      <c r="CH45" s="115">
        <v>9.3799999999999994E-2</v>
      </c>
      <c r="CI45" s="115">
        <v>0.56699999999999995</v>
      </c>
      <c r="CJ45" s="115">
        <v>0.106</v>
      </c>
      <c r="CK45" s="115">
        <v>0.318</v>
      </c>
      <c r="CL45" s="115">
        <v>0.35199999999999998</v>
      </c>
      <c r="CM45" s="115">
        <v>5.2499999999999998E-2</v>
      </c>
      <c r="CN45" s="115">
        <v>0.42899999999999999</v>
      </c>
      <c r="CO45" s="115">
        <v>0.46899999999999997</v>
      </c>
      <c r="CP45" s="115">
        <v>5.2299999999999999E-2</v>
      </c>
      <c r="CQ45" s="161" t="s">
        <v>763</v>
      </c>
    </row>
    <row r="46" spans="1:95" s="5" customFormat="1">
      <c r="A46" s="12" t="s">
        <v>438</v>
      </c>
      <c r="B46" s="13"/>
      <c r="C46" s="13">
        <v>31</v>
      </c>
      <c r="D46" s="14" t="s">
        <v>439</v>
      </c>
      <c r="E46" s="15">
        <v>48.68</v>
      </c>
      <c r="F46" s="16">
        <v>8.52</v>
      </c>
      <c r="G46" s="16">
        <v>27.26</v>
      </c>
      <c r="H46" s="93">
        <v>6418.38</v>
      </c>
      <c r="I46" s="93">
        <v>3.02</v>
      </c>
      <c r="J46" s="93">
        <v>109599.13</v>
      </c>
      <c r="K46" s="93">
        <v>309582.19</v>
      </c>
      <c r="L46" s="93">
        <v>529.02</v>
      </c>
      <c r="M46" s="93">
        <v>159458.39000000001</v>
      </c>
      <c r="N46" s="16" t="s">
        <v>440</v>
      </c>
      <c r="O46" s="16" t="s">
        <v>441</v>
      </c>
      <c r="P46" s="16" t="s">
        <v>442</v>
      </c>
      <c r="Q46" s="16">
        <v>14.09</v>
      </c>
      <c r="R46" s="16" t="s">
        <v>443</v>
      </c>
      <c r="S46" s="16" t="s">
        <v>444</v>
      </c>
      <c r="T46" s="16" t="s">
        <v>445</v>
      </c>
      <c r="U46" s="16">
        <v>14.88</v>
      </c>
      <c r="V46" s="16">
        <v>1315.61</v>
      </c>
      <c r="W46" s="16">
        <v>5.16</v>
      </c>
      <c r="X46" s="16" t="s">
        <v>446</v>
      </c>
      <c r="Y46" s="16" t="s">
        <v>296</v>
      </c>
      <c r="Z46" s="16" t="s">
        <v>262</v>
      </c>
      <c r="AA46" s="16">
        <v>4.99</v>
      </c>
      <c r="AB46" s="16" t="s">
        <v>311</v>
      </c>
      <c r="AC46" s="16">
        <v>26.19</v>
      </c>
      <c r="AD46" s="16">
        <v>25.32</v>
      </c>
      <c r="AE46" s="16">
        <v>0.36</v>
      </c>
      <c r="AF46" s="16">
        <v>0.153</v>
      </c>
      <c r="AG46" s="16" t="s">
        <v>447</v>
      </c>
      <c r="AH46" s="16">
        <v>0.24</v>
      </c>
      <c r="AI46" s="16" t="s">
        <v>448</v>
      </c>
      <c r="AJ46" s="16" t="s">
        <v>449</v>
      </c>
      <c r="AK46" s="16" t="s">
        <v>414</v>
      </c>
      <c r="AL46" s="16" t="s">
        <v>215</v>
      </c>
      <c r="AM46" s="16" t="s">
        <v>269</v>
      </c>
      <c r="AN46" s="16" t="s">
        <v>412</v>
      </c>
      <c r="AO46" s="16" t="s">
        <v>450</v>
      </c>
      <c r="AP46" s="16" t="s">
        <v>253</v>
      </c>
      <c r="AQ46" s="16" t="s">
        <v>451</v>
      </c>
      <c r="AR46" s="16" t="s">
        <v>452</v>
      </c>
      <c r="AS46" s="16">
        <v>187.98</v>
      </c>
      <c r="AT46" s="16" t="s">
        <v>453</v>
      </c>
      <c r="AU46" s="16">
        <v>3.5000000000000003E-2</v>
      </c>
      <c r="AV46" s="17">
        <f t="shared" si="0"/>
        <v>121.20490874955345</v>
      </c>
      <c r="AW46" s="17">
        <f t="shared" si="3"/>
        <v>6088.5219549446356</v>
      </c>
      <c r="AX46" s="18" t="s">
        <v>220</v>
      </c>
      <c r="AY46" s="19">
        <f t="shared" si="2"/>
        <v>254.96317829457362</v>
      </c>
      <c r="AZ46" s="20"/>
      <c r="BA46" s="155">
        <v>1.74</v>
      </c>
      <c r="BB46" s="115">
        <v>2.09</v>
      </c>
      <c r="BC46" s="115">
        <v>22.89</v>
      </c>
      <c r="BD46" s="115">
        <v>21.68</v>
      </c>
      <c r="BE46" s="115">
        <v>2.71</v>
      </c>
      <c r="BF46" s="115">
        <v>3.76</v>
      </c>
      <c r="BG46" s="115">
        <v>917.26</v>
      </c>
      <c r="BH46" s="115">
        <v>49.68</v>
      </c>
      <c r="BI46" s="115">
        <v>75.36</v>
      </c>
      <c r="BJ46" s="115">
        <v>860.19</v>
      </c>
      <c r="BK46" s="115">
        <v>6.5</v>
      </c>
      <c r="BL46" s="115">
        <v>0.59799999999999998</v>
      </c>
      <c r="BM46" s="115">
        <v>2.69</v>
      </c>
      <c r="BN46" s="115">
        <v>138.27000000000001</v>
      </c>
      <c r="BO46" s="115">
        <v>4.58</v>
      </c>
      <c r="BP46" s="115">
        <v>3.02</v>
      </c>
      <c r="BQ46" s="115">
        <v>2.2400000000000002</v>
      </c>
      <c r="BR46" s="115">
        <v>0.94</v>
      </c>
      <c r="BS46" s="115">
        <v>0.248</v>
      </c>
      <c r="BT46" s="115">
        <v>0.19800000000000001</v>
      </c>
      <c r="BU46" s="115">
        <v>0.42299999999999999</v>
      </c>
      <c r="BV46" s="115">
        <v>0.187</v>
      </c>
      <c r="BW46" s="115">
        <v>0.88300000000000001</v>
      </c>
      <c r="BX46" s="115">
        <v>0.66700000000000004</v>
      </c>
      <c r="BY46" s="115">
        <v>0.65900000000000003</v>
      </c>
      <c r="BZ46" s="115">
        <v>1.06</v>
      </c>
      <c r="CA46" s="115" t="s">
        <v>763</v>
      </c>
      <c r="CB46" s="115">
        <v>0.1</v>
      </c>
      <c r="CC46" s="115">
        <v>0.151</v>
      </c>
      <c r="CD46" s="115" t="s">
        <v>763</v>
      </c>
      <c r="CE46" s="115">
        <v>0.752</v>
      </c>
      <c r="CF46" s="115">
        <v>0.13900000000000001</v>
      </c>
      <c r="CG46" s="115">
        <v>0.55600000000000005</v>
      </c>
      <c r="CH46" s="115">
        <v>0.122</v>
      </c>
      <c r="CI46" s="115">
        <v>0.26300000000000001</v>
      </c>
      <c r="CJ46" s="115">
        <v>0.14000000000000001</v>
      </c>
      <c r="CK46" s="115">
        <v>0.24199999999999999</v>
      </c>
      <c r="CL46" s="115">
        <v>0.34599999999999997</v>
      </c>
      <c r="CM46" s="115">
        <v>5.1700000000000003E-2</v>
      </c>
      <c r="CN46" s="115">
        <v>0.24399999999999999</v>
      </c>
      <c r="CO46" s="115">
        <v>0.23100000000000001</v>
      </c>
      <c r="CP46" s="115">
        <v>8.9200000000000002E-2</v>
      </c>
      <c r="CQ46" s="161" t="s">
        <v>763</v>
      </c>
    </row>
    <row r="47" spans="1:95" s="5" customFormat="1">
      <c r="B47" s="13"/>
      <c r="C47" s="13">
        <v>32</v>
      </c>
      <c r="D47" s="14" t="s">
        <v>454</v>
      </c>
      <c r="E47" s="15">
        <v>23.14</v>
      </c>
      <c r="F47" s="16">
        <v>3.79</v>
      </c>
      <c r="G47" s="16" t="s">
        <v>455</v>
      </c>
      <c r="H47" s="93">
        <v>7618.95</v>
      </c>
      <c r="I47" s="93">
        <v>9.5500000000000007</v>
      </c>
      <c r="J47" s="93">
        <v>108571.82</v>
      </c>
      <c r="K47" s="93">
        <v>309582.19</v>
      </c>
      <c r="L47" s="93">
        <v>502.5</v>
      </c>
      <c r="M47" s="93">
        <v>165413.70000000001</v>
      </c>
      <c r="N47" s="16" t="s">
        <v>456</v>
      </c>
      <c r="O47" s="16">
        <v>9.24</v>
      </c>
      <c r="P47" s="16" t="s">
        <v>388</v>
      </c>
      <c r="Q47" s="16">
        <v>19.64</v>
      </c>
      <c r="R47" s="16" t="s">
        <v>457</v>
      </c>
      <c r="S47" s="16" t="s">
        <v>458</v>
      </c>
      <c r="T47" s="16" t="s">
        <v>459</v>
      </c>
      <c r="U47" s="16">
        <v>14.02</v>
      </c>
      <c r="V47" s="16">
        <v>1668.88</v>
      </c>
      <c r="W47" s="16">
        <v>5.87</v>
      </c>
      <c r="X47" s="16" t="s">
        <v>460</v>
      </c>
      <c r="Y47" s="16" t="s">
        <v>224</v>
      </c>
      <c r="Z47" s="16" t="s">
        <v>228</v>
      </c>
      <c r="AA47" s="16">
        <v>4.1900000000000004</v>
      </c>
      <c r="AB47" s="16">
        <v>1.78</v>
      </c>
      <c r="AC47" s="16">
        <v>92.82</v>
      </c>
      <c r="AD47" s="16">
        <v>30.81</v>
      </c>
      <c r="AE47" s="16">
        <v>0.156</v>
      </c>
      <c r="AF47" s="16">
        <v>0.27</v>
      </c>
      <c r="AG47" s="16" t="s">
        <v>461</v>
      </c>
      <c r="AH47" s="16" t="s">
        <v>388</v>
      </c>
      <c r="AI47" s="16" t="s">
        <v>462</v>
      </c>
      <c r="AJ47" s="16" t="s">
        <v>463</v>
      </c>
      <c r="AK47" s="16" t="s">
        <v>387</v>
      </c>
      <c r="AL47" s="16" t="s">
        <v>396</v>
      </c>
      <c r="AM47" s="16" t="s">
        <v>405</v>
      </c>
      <c r="AN47" s="16" t="s">
        <v>300</v>
      </c>
      <c r="AO47" s="16" t="s">
        <v>464</v>
      </c>
      <c r="AP47" s="16" t="s">
        <v>277</v>
      </c>
      <c r="AQ47" s="16" t="s">
        <v>465</v>
      </c>
      <c r="AR47" s="16">
        <v>0.113</v>
      </c>
      <c r="AS47" s="16">
        <v>194.07</v>
      </c>
      <c r="AT47" s="16" t="s">
        <v>316</v>
      </c>
      <c r="AU47" s="16">
        <v>1.3</v>
      </c>
      <c r="AV47" s="17">
        <f t="shared" si="0"/>
        <v>99.116593164277845</v>
      </c>
      <c r="AW47" s="17">
        <f t="shared" si="3"/>
        <v>1782.0911441499679</v>
      </c>
      <c r="AX47" s="18" t="s">
        <v>220</v>
      </c>
      <c r="AY47" s="19">
        <f t="shared" si="2"/>
        <v>284.30664395229985</v>
      </c>
      <c r="AZ47" s="20"/>
      <c r="BA47" s="155">
        <v>1.86</v>
      </c>
      <c r="BB47" s="115" t="s">
        <v>763</v>
      </c>
      <c r="BC47" s="115">
        <v>22.33</v>
      </c>
      <c r="BD47" s="115">
        <v>22.92</v>
      </c>
      <c r="BE47" s="115">
        <v>2.58</v>
      </c>
      <c r="BF47" s="115">
        <v>5.09</v>
      </c>
      <c r="BG47" s="115">
        <v>941.34</v>
      </c>
      <c r="BH47" s="115">
        <v>54.56</v>
      </c>
      <c r="BI47" s="115">
        <v>76.77</v>
      </c>
      <c r="BJ47" s="115">
        <v>1053.9000000000001</v>
      </c>
      <c r="BK47" s="115">
        <v>4.0999999999999996</v>
      </c>
      <c r="BL47" s="115">
        <v>0.63100000000000001</v>
      </c>
      <c r="BM47" s="115">
        <v>2.9</v>
      </c>
      <c r="BN47" s="115">
        <v>147.62</v>
      </c>
      <c r="BO47" s="115">
        <v>5.08</v>
      </c>
      <c r="BP47" s="115">
        <v>2.84</v>
      </c>
      <c r="BQ47" s="115">
        <v>2.67</v>
      </c>
      <c r="BR47" s="115">
        <v>1.01</v>
      </c>
      <c r="BS47" s="115" t="s">
        <v>763</v>
      </c>
      <c r="BT47" s="115">
        <v>0.27400000000000002</v>
      </c>
      <c r="BU47" s="115">
        <v>0.501</v>
      </c>
      <c r="BV47" s="115">
        <v>0.308</v>
      </c>
      <c r="BW47" s="115">
        <v>0.97</v>
      </c>
      <c r="BX47" s="115">
        <v>0.84299999999999997</v>
      </c>
      <c r="BY47" s="115">
        <v>0.66200000000000003</v>
      </c>
      <c r="BZ47" s="115">
        <v>1.01</v>
      </c>
      <c r="CA47" s="115">
        <v>0.129</v>
      </c>
      <c r="CB47" s="115">
        <v>0.128</v>
      </c>
      <c r="CC47" s="115">
        <v>0.124</v>
      </c>
      <c r="CD47" s="115">
        <v>0.63100000000000001</v>
      </c>
      <c r="CE47" s="115">
        <v>0.73899999999999999</v>
      </c>
      <c r="CF47" s="115">
        <v>0.216</v>
      </c>
      <c r="CG47" s="115">
        <v>0.57199999999999995</v>
      </c>
      <c r="CH47" s="115">
        <v>0.114</v>
      </c>
      <c r="CI47" s="115">
        <v>0.28899999999999998</v>
      </c>
      <c r="CJ47" s="115">
        <v>0.14499999999999999</v>
      </c>
      <c r="CK47" s="115">
        <v>0.154</v>
      </c>
      <c r="CL47" s="115">
        <v>0.26900000000000002</v>
      </c>
      <c r="CM47" s="115">
        <v>5.6800000000000003E-2</v>
      </c>
      <c r="CN47" s="115" t="s">
        <v>763</v>
      </c>
      <c r="CO47" s="115">
        <v>0.254</v>
      </c>
      <c r="CP47" s="115">
        <v>8.0100000000000005E-2</v>
      </c>
      <c r="CQ47" s="161">
        <v>7.3899999999999993E-2</v>
      </c>
    </row>
    <row r="48" spans="1:95" s="5" customFormat="1">
      <c r="A48" s="12"/>
      <c r="B48" s="13"/>
      <c r="C48" s="13">
        <v>33</v>
      </c>
      <c r="D48" s="14" t="s">
        <v>158</v>
      </c>
      <c r="E48" s="15">
        <v>3.47</v>
      </c>
      <c r="F48" s="16">
        <v>7.48</v>
      </c>
      <c r="G48" s="16" t="s">
        <v>466</v>
      </c>
      <c r="H48" s="93">
        <v>8773.86</v>
      </c>
      <c r="I48" s="93" t="s">
        <v>467</v>
      </c>
      <c r="J48" s="93">
        <v>100387.66</v>
      </c>
      <c r="K48" s="93">
        <v>309395.19</v>
      </c>
      <c r="L48" s="93">
        <v>598.66999999999996</v>
      </c>
      <c r="M48" s="93">
        <v>119922.16</v>
      </c>
      <c r="N48" s="16" t="s">
        <v>468</v>
      </c>
      <c r="O48" s="16" t="s">
        <v>469</v>
      </c>
      <c r="P48" s="16" t="s">
        <v>365</v>
      </c>
      <c r="Q48" s="16">
        <v>11.08</v>
      </c>
      <c r="R48" s="16" t="s">
        <v>470</v>
      </c>
      <c r="S48" s="16">
        <v>4.45</v>
      </c>
      <c r="T48" s="16" t="s">
        <v>471</v>
      </c>
      <c r="U48" s="16">
        <v>13.04</v>
      </c>
      <c r="V48" s="16">
        <v>1136.32</v>
      </c>
      <c r="W48" s="16">
        <v>0.95</v>
      </c>
      <c r="X48" s="16" t="s">
        <v>472</v>
      </c>
      <c r="Y48" s="16" t="s">
        <v>375</v>
      </c>
      <c r="Z48" s="16" t="s">
        <v>385</v>
      </c>
      <c r="AA48" s="16">
        <v>4.71</v>
      </c>
      <c r="AB48" s="16" t="s">
        <v>375</v>
      </c>
      <c r="AC48" s="16">
        <v>21.94</v>
      </c>
      <c r="AD48" s="16">
        <v>1.72</v>
      </c>
      <c r="AE48" s="16" t="s">
        <v>218</v>
      </c>
      <c r="AF48" s="16">
        <v>6.2E-2</v>
      </c>
      <c r="AG48" s="16" t="s">
        <v>397</v>
      </c>
      <c r="AH48" s="16" t="s">
        <v>268</v>
      </c>
      <c r="AI48" s="16">
        <v>0.49</v>
      </c>
      <c r="AJ48" s="16" t="s">
        <v>473</v>
      </c>
      <c r="AK48" s="16" t="s">
        <v>219</v>
      </c>
      <c r="AL48" s="16" t="s">
        <v>359</v>
      </c>
      <c r="AM48" s="16" t="s">
        <v>269</v>
      </c>
      <c r="AN48" s="16">
        <v>4.1000000000000002E-2</v>
      </c>
      <c r="AO48" s="16">
        <v>0.123</v>
      </c>
      <c r="AP48" s="16" t="s">
        <v>413</v>
      </c>
      <c r="AQ48" s="16">
        <v>4.4999999999999998E-2</v>
      </c>
      <c r="AR48" s="16" t="s">
        <v>413</v>
      </c>
      <c r="AS48" s="16">
        <v>117.6</v>
      </c>
      <c r="AT48" s="16" t="s">
        <v>409</v>
      </c>
      <c r="AU48" s="16" t="s">
        <v>302</v>
      </c>
      <c r="AV48" s="17">
        <f t="shared" si="0"/>
        <v>105.53555336524923</v>
      </c>
      <c r="AW48" s="17">
        <f t="shared" si="3"/>
        <v>5465.9143117593439</v>
      </c>
      <c r="AX48" s="18" t="s">
        <v>220</v>
      </c>
      <c r="AY48" s="19">
        <f t="shared" si="2"/>
        <v>1196.1263157894737</v>
      </c>
      <c r="AZ48" s="20"/>
      <c r="BA48" s="155">
        <v>1.85</v>
      </c>
      <c r="BB48" s="115" t="s">
        <v>763</v>
      </c>
      <c r="BC48" s="115">
        <v>25.17</v>
      </c>
      <c r="BD48" s="115">
        <v>21.58</v>
      </c>
      <c r="BE48" s="115">
        <v>2.81</v>
      </c>
      <c r="BF48" s="115">
        <v>6.29</v>
      </c>
      <c r="BG48" s="115">
        <v>977.39</v>
      </c>
      <c r="BH48" s="115">
        <v>46</v>
      </c>
      <c r="BI48" s="115">
        <v>58.14</v>
      </c>
      <c r="BJ48" s="115">
        <v>837.03</v>
      </c>
      <c r="BK48" s="115">
        <v>4.71</v>
      </c>
      <c r="BL48" s="115">
        <v>0.49199999999999999</v>
      </c>
      <c r="BM48" s="115">
        <v>2.23</v>
      </c>
      <c r="BN48" s="115">
        <v>121.96</v>
      </c>
      <c r="BO48" s="115">
        <v>3.79</v>
      </c>
      <c r="BP48" s="115">
        <v>2.37</v>
      </c>
      <c r="BQ48" s="115">
        <v>1.72</v>
      </c>
      <c r="BR48" s="115">
        <v>0.71599999999999997</v>
      </c>
      <c r="BS48" s="115">
        <v>0.193</v>
      </c>
      <c r="BT48" s="115">
        <v>0.214</v>
      </c>
      <c r="BU48" s="115">
        <v>0.33200000000000002</v>
      </c>
      <c r="BV48" s="115">
        <v>0.158</v>
      </c>
      <c r="BW48" s="115">
        <v>0.56499999999999995</v>
      </c>
      <c r="BX48" s="115">
        <v>0.33100000000000002</v>
      </c>
      <c r="BY48" s="115">
        <v>0.436</v>
      </c>
      <c r="BZ48" s="115">
        <v>0.61</v>
      </c>
      <c r="CA48" s="115">
        <v>0.107</v>
      </c>
      <c r="CB48" s="115">
        <v>4.6699999999999998E-2</v>
      </c>
      <c r="CC48" s="115">
        <v>8.1299999999999997E-2</v>
      </c>
      <c r="CD48" s="115">
        <v>0.40400000000000003</v>
      </c>
      <c r="CE48" s="115">
        <v>0.47299999999999998</v>
      </c>
      <c r="CF48" s="115">
        <v>0.13500000000000001</v>
      </c>
      <c r="CG48" s="115">
        <v>0.35499999999999998</v>
      </c>
      <c r="CH48" s="115">
        <v>5.2499999999999998E-2</v>
      </c>
      <c r="CI48" s="115">
        <v>0.26100000000000001</v>
      </c>
      <c r="CJ48" s="115" t="s">
        <v>763</v>
      </c>
      <c r="CK48" s="115" t="s">
        <v>763</v>
      </c>
      <c r="CL48" s="115">
        <v>0.27900000000000003</v>
      </c>
      <c r="CM48" s="115" t="s">
        <v>763</v>
      </c>
      <c r="CN48" s="115">
        <v>0.28199999999999997</v>
      </c>
      <c r="CO48" s="115">
        <v>0.372</v>
      </c>
      <c r="CP48" s="115">
        <v>5.8900000000000001E-2</v>
      </c>
      <c r="CQ48" s="161">
        <v>3.78E-2</v>
      </c>
    </row>
    <row r="49" spans="1:95" s="5" customFormat="1">
      <c r="A49" s="12"/>
      <c r="B49" s="13"/>
      <c r="C49" s="21">
        <v>34</v>
      </c>
      <c r="D49" s="22" t="s">
        <v>159</v>
      </c>
      <c r="E49" s="23">
        <v>6.62</v>
      </c>
      <c r="F49" s="24">
        <v>4.2699999999999996</v>
      </c>
      <c r="G49" s="24" t="s">
        <v>474</v>
      </c>
      <c r="H49" s="94">
        <v>6192.76</v>
      </c>
      <c r="I49" s="94">
        <v>3.69</v>
      </c>
      <c r="J49" s="94">
        <v>101065.19</v>
      </c>
      <c r="K49" s="94">
        <v>309395.19</v>
      </c>
      <c r="L49" s="94">
        <v>455.66</v>
      </c>
      <c r="M49" s="94">
        <v>124791.2</v>
      </c>
      <c r="N49" s="24" t="s">
        <v>475</v>
      </c>
      <c r="O49" s="24">
        <v>3.63</v>
      </c>
      <c r="P49" s="24" t="s">
        <v>387</v>
      </c>
      <c r="Q49" s="24">
        <v>8.49</v>
      </c>
      <c r="R49" s="24">
        <v>126.51</v>
      </c>
      <c r="S49" s="24" t="s">
        <v>476</v>
      </c>
      <c r="T49" s="24" t="s">
        <v>477</v>
      </c>
      <c r="U49" s="24">
        <v>12.94</v>
      </c>
      <c r="V49" s="24">
        <v>1422.13</v>
      </c>
      <c r="W49" s="24">
        <v>3.76</v>
      </c>
      <c r="X49" s="24" t="s">
        <v>349</v>
      </c>
      <c r="Y49" s="24" t="s">
        <v>268</v>
      </c>
      <c r="Z49" s="24" t="s">
        <v>478</v>
      </c>
      <c r="AA49" s="24">
        <v>4.76</v>
      </c>
      <c r="AB49" s="24" t="s">
        <v>388</v>
      </c>
      <c r="AC49" s="24">
        <v>322.58999999999997</v>
      </c>
      <c r="AD49" s="24">
        <v>2.5499999999999998</v>
      </c>
      <c r="AE49" s="24">
        <v>0.11</v>
      </c>
      <c r="AF49" s="24">
        <v>9.6000000000000002E-2</v>
      </c>
      <c r="AG49" s="24" t="s">
        <v>389</v>
      </c>
      <c r="AH49" s="24">
        <v>0.14199999999999999</v>
      </c>
      <c r="AI49" s="24" t="s">
        <v>479</v>
      </c>
      <c r="AJ49" s="24" t="s">
        <v>480</v>
      </c>
      <c r="AK49" s="24" t="s">
        <v>265</v>
      </c>
      <c r="AL49" s="24" t="s">
        <v>481</v>
      </c>
      <c r="AM49" s="24" t="s">
        <v>350</v>
      </c>
      <c r="AN49" s="24" t="s">
        <v>255</v>
      </c>
      <c r="AO49" s="24" t="s">
        <v>482</v>
      </c>
      <c r="AP49" s="24" t="s">
        <v>413</v>
      </c>
      <c r="AQ49" s="24" t="s">
        <v>294</v>
      </c>
      <c r="AR49" s="24" t="s">
        <v>405</v>
      </c>
      <c r="AS49" s="24">
        <v>165.89</v>
      </c>
      <c r="AT49" s="24" t="s">
        <v>319</v>
      </c>
      <c r="AU49" s="24" t="s">
        <v>302</v>
      </c>
      <c r="AV49" s="29">
        <f t="shared" si="0"/>
        <v>87.749502506803168</v>
      </c>
      <c r="AW49" s="29">
        <f t="shared" si="3"/>
        <v>386.84150159645372</v>
      </c>
      <c r="AX49" s="25" t="s">
        <v>220</v>
      </c>
      <c r="AY49" s="30">
        <f t="shared" si="2"/>
        <v>378.22606382978728</v>
      </c>
      <c r="AZ49" s="20"/>
      <c r="BA49" s="171">
        <v>1.56</v>
      </c>
      <c r="BB49" s="146">
        <v>3.56</v>
      </c>
      <c r="BC49" s="146">
        <v>24.26</v>
      </c>
      <c r="BD49" s="146">
        <v>21.7</v>
      </c>
      <c r="BE49" s="146">
        <v>1.98</v>
      </c>
      <c r="BF49" s="146">
        <v>5.72</v>
      </c>
      <c r="BG49" s="146">
        <v>937.7</v>
      </c>
      <c r="BH49" s="146">
        <v>48.05</v>
      </c>
      <c r="BI49" s="146">
        <v>58.46</v>
      </c>
      <c r="BJ49" s="146">
        <v>750.76</v>
      </c>
      <c r="BK49" s="146">
        <v>3.38</v>
      </c>
      <c r="BL49" s="146">
        <v>0.57099999999999995</v>
      </c>
      <c r="BM49" s="146">
        <v>2.39</v>
      </c>
      <c r="BN49" s="146">
        <v>120.46</v>
      </c>
      <c r="BO49" s="146">
        <v>5.15</v>
      </c>
      <c r="BP49" s="146">
        <v>2.25</v>
      </c>
      <c r="BQ49" s="146">
        <v>2.11</v>
      </c>
      <c r="BR49" s="146">
        <v>0.77400000000000002</v>
      </c>
      <c r="BS49" s="146">
        <v>0.19600000000000001</v>
      </c>
      <c r="BT49" s="146">
        <v>0.20300000000000001</v>
      </c>
      <c r="BU49" s="146">
        <v>0.39900000000000002</v>
      </c>
      <c r="BV49" s="146">
        <v>0.19600000000000001</v>
      </c>
      <c r="BW49" s="146">
        <v>0.62</v>
      </c>
      <c r="BX49" s="146">
        <v>0.629</v>
      </c>
      <c r="BY49" s="146">
        <v>0.44800000000000001</v>
      </c>
      <c r="BZ49" s="146">
        <v>0.75800000000000001</v>
      </c>
      <c r="CA49" s="146">
        <v>4.8599999999999997E-2</v>
      </c>
      <c r="CB49" s="146">
        <v>6.7100000000000007E-2</v>
      </c>
      <c r="CC49" s="146">
        <v>0.11700000000000001</v>
      </c>
      <c r="CD49" s="146" t="s">
        <v>763</v>
      </c>
      <c r="CE49" s="146">
        <v>0.877</v>
      </c>
      <c r="CF49" s="146">
        <v>0.112</v>
      </c>
      <c r="CG49" s="146">
        <v>0.42699999999999999</v>
      </c>
      <c r="CH49" s="146">
        <v>6.5299999999999997E-2</v>
      </c>
      <c r="CI49" s="146">
        <v>0.375</v>
      </c>
      <c r="CJ49" s="146">
        <v>0.127</v>
      </c>
      <c r="CK49" s="146">
        <v>0.25700000000000001</v>
      </c>
      <c r="CL49" s="146">
        <v>0.28399999999999997</v>
      </c>
      <c r="CM49" s="146">
        <v>8.4900000000000003E-2</v>
      </c>
      <c r="CN49" s="146">
        <v>0.28599999999999998</v>
      </c>
      <c r="CO49" s="146">
        <v>0.32700000000000001</v>
      </c>
      <c r="CP49" s="146">
        <v>7.3300000000000004E-2</v>
      </c>
      <c r="CQ49" s="172">
        <v>3.8399999999999997E-2</v>
      </c>
    </row>
    <row r="50" spans="1:95" s="5" customFormat="1">
      <c r="A50" s="12"/>
      <c r="B50" s="13"/>
      <c r="C50" s="13"/>
      <c r="D50" s="14" t="s">
        <v>377</v>
      </c>
      <c r="E50" s="15">
        <f>AVERAGE(E45:E49)</f>
        <v>24.241999999999997</v>
      </c>
      <c r="F50" s="16">
        <f t="shared" ref="F50:AW50" si="18">AVERAGE(F45:F49)</f>
        <v>5.508</v>
      </c>
      <c r="G50" s="16">
        <f t="shared" si="18"/>
        <v>38.115000000000002</v>
      </c>
      <c r="H50" s="93">
        <f t="shared" si="18"/>
        <v>15098.773999999996</v>
      </c>
      <c r="I50" s="93">
        <f t="shared" si="18"/>
        <v>2170.85</v>
      </c>
      <c r="J50" s="93">
        <f t="shared" si="18"/>
        <v>96231.478000000017</v>
      </c>
      <c r="K50" s="93">
        <f t="shared" si="18"/>
        <v>309507.39</v>
      </c>
      <c r="L50" s="93">
        <f t="shared" si="18"/>
        <v>478.85599999999994</v>
      </c>
      <c r="M50" s="93">
        <f t="shared" si="18"/>
        <v>132077.78</v>
      </c>
      <c r="N50" s="16">
        <f t="shared" si="18"/>
        <v>23045.39</v>
      </c>
      <c r="O50" s="16">
        <f t="shared" si="18"/>
        <v>20.190000000000001</v>
      </c>
      <c r="P50" s="16">
        <f t="shared" si="18"/>
        <v>15.5</v>
      </c>
      <c r="Q50" s="16">
        <f t="shared" si="18"/>
        <v>18.235999999999997</v>
      </c>
      <c r="R50" s="16">
        <f t="shared" si="18"/>
        <v>428.63499999999999</v>
      </c>
      <c r="S50" s="16">
        <f t="shared" si="18"/>
        <v>6.0150000000000006</v>
      </c>
      <c r="T50" s="16">
        <f t="shared" si="18"/>
        <v>22.11</v>
      </c>
      <c r="U50" s="16">
        <f t="shared" si="18"/>
        <v>13.030000000000001</v>
      </c>
      <c r="V50" s="16">
        <f t="shared" si="18"/>
        <v>1271.6879999999999</v>
      </c>
      <c r="W50" s="16">
        <f t="shared" si="18"/>
        <v>16.984000000000002</v>
      </c>
      <c r="X50" s="16">
        <f t="shared" si="18"/>
        <v>1.1100000000000001</v>
      </c>
      <c r="Y50" s="16">
        <f t="shared" si="18"/>
        <v>35</v>
      </c>
      <c r="Z50" s="16" t="e">
        <f t="shared" si="18"/>
        <v>#DIV/0!</v>
      </c>
      <c r="AA50" s="16">
        <f t="shared" si="18"/>
        <v>4.5579999999999998</v>
      </c>
      <c r="AB50" s="16">
        <f t="shared" si="18"/>
        <v>1.78</v>
      </c>
      <c r="AC50" s="16">
        <f t="shared" si="18"/>
        <v>95.405999999999992</v>
      </c>
      <c r="AD50" s="16">
        <f t="shared" si="18"/>
        <v>41.1</v>
      </c>
      <c r="AE50" s="16">
        <f t="shared" si="18"/>
        <v>0.68399999999999994</v>
      </c>
      <c r="AF50" s="16">
        <f t="shared" si="18"/>
        <v>0.8782000000000002</v>
      </c>
      <c r="AG50" s="16">
        <f t="shared" si="18"/>
        <v>0.39</v>
      </c>
      <c r="AH50" s="16">
        <f t="shared" si="18"/>
        <v>0.60399999999999998</v>
      </c>
      <c r="AI50" s="16">
        <f t="shared" si="18"/>
        <v>0.49</v>
      </c>
      <c r="AJ50" s="16" t="e">
        <f t="shared" si="18"/>
        <v>#DIV/0!</v>
      </c>
      <c r="AK50" s="16" t="e">
        <f t="shared" si="18"/>
        <v>#DIV/0!</v>
      </c>
      <c r="AL50" s="16" t="e">
        <f t="shared" si="18"/>
        <v>#DIV/0!</v>
      </c>
      <c r="AM50" s="16" t="e">
        <f t="shared" si="18"/>
        <v>#DIV/0!</v>
      </c>
      <c r="AN50" s="16">
        <f t="shared" si="18"/>
        <v>4.1000000000000002E-2</v>
      </c>
      <c r="AO50" s="16">
        <f t="shared" si="18"/>
        <v>0.123</v>
      </c>
      <c r="AP50" s="16">
        <f t="shared" si="18"/>
        <v>1.18</v>
      </c>
      <c r="AQ50" s="16">
        <f t="shared" si="18"/>
        <v>6.0499999999999998E-2</v>
      </c>
      <c r="AR50" s="16">
        <f t="shared" si="18"/>
        <v>0.113</v>
      </c>
      <c r="AS50" s="16">
        <f t="shared" si="18"/>
        <v>157.66799999999998</v>
      </c>
      <c r="AT50" s="16">
        <f t="shared" si="18"/>
        <v>0.81</v>
      </c>
      <c r="AU50" s="16">
        <f t="shared" si="18"/>
        <v>2.4983333333333335</v>
      </c>
      <c r="AV50" s="16">
        <f t="shared" si="18"/>
        <v>104.99070456759981</v>
      </c>
      <c r="AW50" s="16">
        <f t="shared" si="18"/>
        <v>4090.9072887910434</v>
      </c>
      <c r="AX50" s="18" t="s">
        <v>220</v>
      </c>
      <c r="AY50" s="16">
        <f t="shared" ref="AY50" si="19">AVERAGE(AY45:AY49)</f>
        <v>425.08205818184206</v>
      </c>
      <c r="AZ50" s="20"/>
      <c r="BA50" s="15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5"/>
      <c r="BN50" s="115"/>
      <c r="BO50" s="115"/>
      <c r="BP50" s="115"/>
      <c r="BQ50" s="115"/>
      <c r="BR50" s="115"/>
      <c r="BS50" s="115"/>
      <c r="BT50" s="115"/>
      <c r="BU50" s="115"/>
      <c r="BV50" s="115"/>
      <c r="BW50" s="115"/>
      <c r="BX50" s="115"/>
      <c r="BY50" s="115"/>
      <c r="BZ50" s="115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61"/>
    </row>
    <row r="51" spans="1:95" s="5" customFormat="1">
      <c r="A51" s="12"/>
      <c r="B51" s="13"/>
      <c r="C51" s="13"/>
      <c r="D51" s="14" t="s">
        <v>378</v>
      </c>
      <c r="E51" s="15">
        <f t="shared" ref="E51:AY51" si="20">MIN(E45:E49)</f>
        <v>3.47</v>
      </c>
      <c r="F51" s="16">
        <f t="shared" si="20"/>
        <v>3.48</v>
      </c>
      <c r="G51" s="16">
        <f t="shared" si="20"/>
        <v>27.26</v>
      </c>
      <c r="H51" s="93">
        <f t="shared" si="20"/>
        <v>6192.76</v>
      </c>
      <c r="I51" s="93">
        <f t="shared" si="20"/>
        <v>3.02</v>
      </c>
      <c r="J51" s="93">
        <f t="shared" si="20"/>
        <v>61533.59</v>
      </c>
      <c r="K51" s="93">
        <f t="shared" si="20"/>
        <v>309395.19</v>
      </c>
      <c r="L51" s="93">
        <f t="shared" si="20"/>
        <v>308.43</v>
      </c>
      <c r="M51" s="93">
        <f t="shared" si="20"/>
        <v>90803.45</v>
      </c>
      <c r="N51" s="16">
        <f t="shared" si="20"/>
        <v>23045.39</v>
      </c>
      <c r="O51" s="16">
        <f t="shared" si="20"/>
        <v>3.63</v>
      </c>
      <c r="P51" s="16">
        <f t="shared" si="20"/>
        <v>15.5</v>
      </c>
      <c r="Q51" s="16">
        <f t="shared" si="20"/>
        <v>8.49</v>
      </c>
      <c r="R51" s="16">
        <f t="shared" si="20"/>
        <v>126.51</v>
      </c>
      <c r="S51" s="16">
        <f t="shared" si="20"/>
        <v>4.45</v>
      </c>
      <c r="T51" s="16">
        <f t="shared" si="20"/>
        <v>22.11</v>
      </c>
      <c r="U51" s="16">
        <f t="shared" si="20"/>
        <v>10.27</v>
      </c>
      <c r="V51" s="16">
        <f t="shared" si="20"/>
        <v>815.5</v>
      </c>
      <c r="W51" s="16">
        <f t="shared" si="20"/>
        <v>0.95</v>
      </c>
      <c r="X51" s="16">
        <f t="shared" si="20"/>
        <v>1.1100000000000001</v>
      </c>
      <c r="Y51" s="16">
        <f t="shared" si="20"/>
        <v>35</v>
      </c>
      <c r="Z51" s="16">
        <f t="shared" si="20"/>
        <v>0</v>
      </c>
      <c r="AA51" s="16">
        <f t="shared" si="20"/>
        <v>4.1399999999999997</v>
      </c>
      <c r="AB51" s="16">
        <f t="shared" si="20"/>
        <v>1.78</v>
      </c>
      <c r="AC51" s="16">
        <f t="shared" si="20"/>
        <v>13.49</v>
      </c>
      <c r="AD51" s="16">
        <f t="shared" si="20"/>
        <v>1.72</v>
      </c>
      <c r="AE51" s="16">
        <f t="shared" si="20"/>
        <v>0.11</v>
      </c>
      <c r="AF51" s="16">
        <f t="shared" si="20"/>
        <v>6.2E-2</v>
      </c>
      <c r="AG51" s="16">
        <f t="shared" si="20"/>
        <v>0.39</v>
      </c>
      <c r="AH51" s="16">
        <f t="shared" si="20"/>
        <v>0.14199999999999999</v>
      </c>
      <c r="AI51" s="16">
        <f t="shared" si="20"/>
        <v>0.49</v>
      </c>
      <c r="AJ51" s="16">
        <f t="shared" si="20"/>
        <v>0</v>
      </c>
      <c r="AK51" s="16">
        <f t="shared" si="20"/>
        <v>0</v>
      </c>
      <c r="AL51" s="16">
        <f t="shared" si="20"/>
        <v>0</v>
      </c>
      <c r="AM51" s="16">
        <f t="shared" si="20"/>
        <v>0</v>
      </c>
      <c r="AN51" s="16">
        <f t="shared" si="20"/>
        <v>4.1000000000000002E-2</v>
      </c>
      <c r="AO51" s="16">
        <f t="shared" si="20"/>
        <v>0.123</v>
      </c>
      <c r="AP51" s="16">
        <f t="shared" si="20"/>
        <v>1.18</v>
      </c>
      <c r="AQ51" s="16">
        <f t="shared" si="20"/>
        <v>4.4999999999999998E-2</v>
      </c>
      <c r="AR51" s="16">
        <f t="shared" si="20"/>
        <v>0.113</v>
      </c>
      <c r="AS51" s="16">
        <f t="shared" si="20"/>
        <v>117.6</v>
      </c>
      <c r="AT51" s="16">
        <f t="shared" si="20"/>
        <v>0.81</v>
      </c>
      <c r="AU51" s="16">
        <f t="shared" si="20"/>
        <v>3.5000000000000003E-2</v>
      </c>
      <c r="AV51" s="16">
        <f t="shared" si="20"/>
        <v>87.749502506803168</v>
      </c>
      <c r="AW51" s="16">
        <f t="shared" si="20"/>
        <v>386.84150159645372</v>
      </c>
      <c r="AX51" s="16">
        <f t="shared" si="20"/>
        <v>0</v>
      </c>
      <c r="AY51" s="16">
        <f t="shared" si="20"/>
        <v>11.788089043076033</v>
      </c>
      <c r="AZ51" s="20"/>
      <c r="BA51" s="15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/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61"/>
    </row>
    <row r="52" spans="1:95" s="5" customFormat="1">
      <c r="A52" s="12"/>
      <c r="B52" s="13"/>
      <c r="C52" s="13"/>
      <c r="D52" s="14" t="s">
        <v>379</v>
      </c>
      <c r="E52" s="15">
        <f t="shared" ref="E52:AY52" si="21">MAX(E45:E49)</f>
        <v>48.68</v>
      </c>
      <c r="F52" s="16">
        <f t="shared" si="21"/>
        <v>8.52</v>
      </c>
      <c r="G52" s="16">
        <f t="shared" si="21"/>
        <v>48.97</v>
      </c>
      <c r="H52" s="93">
        <f t="shared" si="21"/>
        <v>46489.919999999998</v>
      </c>
      <c r="I52" s="93">
        <f t="shared" si="21"/>
        <v>8667.14</v>
      </c>
      <c r="J52" s="93">
        <f t="shared" si="21"/>
        <v>109599.13</v>
      </c>
      <c r="K52" s="93">
        <f t="shared" si="21"/>
        <v>309582.19</v>
      </c>
      <c r="L52" s="93">
        <f t="shared" si="21"/>
        <v>598.66999999999996</v>
      </c>
      <c r="M52" s="93">
        <f t="shared" si="21"/>
        <v>165413.70000000001</v>
      </c>
      <c r="N52" s="16">
        <f t="shared" si="21"/>
        <v>23045.39</v>
      </c>
      <c r="O52" s="16">
        <f t="shared" si="21"/>
        <v>47.7</v>
      </c>
      <c r="P52" s="16">
        <f t="shared" si="21"/>
        <v>15.5</v>
      </c>
      <c r="Q52" s="16">
        <f t="shared" si="21"/>
        <v>37.880000000000003</v>
      </c>
      <c r="R52" s="16">
        <f t="shared" si="21"/>
        <v>730.76</v>
      </c>
      <c r="S52" s="16">
        <f t="shared" si="21"/>
        <v>7.58</v>
      </c>
      <c r="T52" s="16">
        <f t="shared" si="21"/>
        <v>22.11</v>
      </c>
      <c r="U52" s="16">
        <f t="shared" si="21"/>
        <v>14.88</v>
      </c>
      <c r="V52" s="16">
        <f t="shared" si="21"/>
        <v>1668.88</v>
      </c>
      <c r="W52" s="16">
        <f t="shared" si="21"/>
        <v>69.180000000000007</v>
      </c>
      <c r="X52" s="16">
        <f t="shared" si="21"/>
        <v>1.1100000000000001</v>
      </c>
      <c r="Y52" s="16">
        <f t="shared" si="21"/>
        <v>35</v>
      </c>
      <c r="Z52" s="16">
        <f t="shared" si="21"/>
        <v>0</v>
      </c>
      <c r="AA52" s="16">
        <f t="shared" si="21"/>
        <v>4.99</v>
      </c>
      <c r="AB52" s="16">
        <f t="shared" si="21"/>
        <v>1.78</v>
      </c>
      <c r="AC52" s="16">
        <f t="shared" si="21"/>
        <v>322.58999999999997</v>
      </c>
      <c r="AD52" s="16">
        <f t="shared" si="21"/>
        <v>145.1</v>
      </c>
      <c r="AE52" s="16">
        <f t="shared" si="21"/>
        <v>2.11</v>
      </c>
      <c r="AF52" s="16">
        <f t="shared" si="21"/>
        <v>3.81</v>
      </c>
      <c r="AG52" s="16">
        <f t="shared" si="21"/>
        <v>0.39</v>
      </c>
      <c r="AH52" s="16">
        <f t="shared" si="21"/>
        <v>1.43</v>
      </c>
      <c r="AI52" s="16">
        <f t="shared" si="21"/>
        <v>0.49</v>
      </c>
      <c r="AJ52" s="16">
        <f t="shared" si="21"/>
        <v>0</v>
      </c>
      <c r="AK52" s="16">
        <f t="shared" si="21"/>
        <v>0</v>
      </c>
      <c r="AL52" s="16">
        <f t="shared" si="21"/>
        <v>0</v>
      </c>
      <c r="AM52" s="16">
        <f t="shared" si="21"/>
        <v>0</v>
      </c>
      <c r="AN52" s="16">
        <f t="shared" si="21"/>
        <v>4.1000000000000002E-2</v>
      </c>
      <c r="AO52" s="16">
        <f t="shared" si="21"/>
        <v>0.123</v>
      </c>
      <c r="AP52" s="16">
        <f t="shared" si="21"/>
        <v>1.18</v>
      </c>
      <c r="AQ52" s="16">
        <f t="shared" si="21"/>
        <v>7.5999999999999998E-2</v>
      </c>
      <c r="AR52" s="16">
        <f t="shared" si="21"/>
        <v>0.113</v>
      </c>
      <c r="AS52" s="16">
        <f t="shared" si="21"/>
        <v>194.07</v>
      </c>
      <c r="AT52" s="16">
        <f t="shared" si="21"/>
        <v>0.81</v>
      </c>
      <c r="AU52" s="16">
        <f t="shared" si="21"/>
        <v>6.16</v>
      </c>
      <c r="AV52" s="16">
        <f t="shared" si="21"/>
        <v>121.20490874955345</v>
      </c>
      <c r="AW52" s="16">
        <f t="shared" si="21"/>
        <v>6731.1675315048178</v>
      </c>
      <c r="AX52" s="16">
        <f t="shared" si="21"/>
        <v>0</v>
      </c>
      <c r="AY52" s="16">
        <f t="shared" si="21"/>
        <v>1196.1263157894737</v>
      </c>
      <c r="AZ52" s="20"/>
      <c r="BA52" s="15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61"/>
    </row>
    <row r="53" spans="1:95" s="5" customFormat="1">
      <c r="A53" s="12"/>
      <c r="B53" s="13"/>
      <c r="C53" s="21"/>
      <c r="D53" s="22" t="s">
        <v>380</v>
      </c>
      <c r="E53" s="23">
        <f>_xlfn.STDEV.S(E45:E49)</f>
        <v>19.793840456061076</v>
      </c>
      <c r="F53" s="24">
        <f t="shared" ref="F53:AY53" si="22">_xlfn.STDEV.S(F45:F49)</f>
        <v>2.321523206862254</v>
      </c>
      <c r="G53" s="24">
        <f t="shared" si="22"/>
        <v>15.35128821955993</v>
      </c>
      <c r="H53" s="94">
        <f t="shared" si="22"/>
        <v>17578.557084805914</v>
      </c>
      <c r="I53" s="94">
        <f t="shared" si="22"/>
        <v>4330.8609932514182</v>
      </c>
      <c r="J53" s="94">
        <f t="shared" si="22"/>
        <v>19846.663528453999</v>
      </c>
      <c r="K53" s="94">
        <f t="shared" si="22"/>
        <v>102.42411825346606</v>
      </c>
      <c r="L53" s="94">
        <f t="shared" si="22"/>
        <v>108.41348638430603</v>
      </c>
      <c r="M53" s="94">
        <f t="shared" si="22"/>
        <v>30681.448095095697</v>
      </c>
      <c r="N53" s="24" t="e">
        <f t="shared" si="22"/>
        <v>#DIV/0!</v>
      </c>
      <c r="O53" s="24">
        <f t="shared" si="22"/>
        <v>23.988916190607693</v>
      </c>
      <c r="P53" s="24" t="e">
        <f t="shared" si="22"/>
        <v>#DIV/0!</v>
      </c>
      <c r="Q53" s="24">
        <f t="shared" si="22"/>
        <v>11.739251679728149</v>
      </c>
      <c r="R53" s="24">
        <f t="shared" si="22"/>
        <v>427.2692725319713</v>
      </c>
      <c r="S53" s="24">
        <f t="shared" si="22"/>
        <v>2.2132442251138928</v>
      </c>
      <c r="T53" s="24" t="e">
        <f t="shared" si="22"/>
        <v>#DIV/0!</v>
      </c>
      <c r="U53" s="24">
        <f t="shared" si="22"/>
        <v>1.7340991897812394</v>
      </c>
      <c r="V53" s="24">
        <f t="shared" si="22"/>
        <v>319.66991142426889</v>
      </c>
      <c r="W53" s="24">
        <f t="shared" si="22"/>
        <v>29.239159187637394</v>
      </c>
      <c r="X53" s="24" t="e">
        <f t="shared" si="22"/>
        <v>#DIV/0!</v>
      </c>
      <c r="Y53" s="24" t="e">
        <f t="shared" si="22"/>
        <v>#DIV/0!</v>
      </c>
      <c r="Z53" s="24" t="e">
        <f t="shared" si="22"/>
        <v>#DIV/0!</v>
      </c>
      <c r="AA53" s="24">
        <f t="shared" si="22"/>
        <v>0.37439284181191285</v>
      </c>
      <c r="AB53" s="24" t="e">
        <f t="shared" si="22"/>
        <v>#DIV/0!</v>
      </c>
      <c r="AC53" s="24">
        <f t="shared" si="22"/>
        <v>130.87933003343193</v>
      </c>
      <c r="AD53" s="24">
        <f t="shared" si="22"/>
        <v>59.598195023003832</v>
      </c>
      <c r="AE53" s="24">
        <f t="shared" si="22"/>
        <v>0.95685456923540191</v>
      </c>
      <c r="AF53" s="24">
        <f t="shared" si="22"/>
        <v>1.640830033854817</v>
      </c>
      <c r="AG53" s="24" t="e">
        <f t="shared" si="22"/>
        <v>#DIV/0!</v>
      </c>
      <c r="AH53" s="24">
        <f t="shared" si="22"/>
        <v>0.71701324952890499</v>
      </c>
      <c r="AI53" s="24" t="e">
        <f t="shared" si="22"/>
        <v>#DIV/0!</v>
      </c>
      <c r="AJ53" s="24" t="e">
        <f t="shared" si="22"/>
        <v>#DIV/0!</v>
      </c>
      <c r="AK53" s="24" t="e">
        <f t="shared" si="22"/>
        <v>#DIV/0!</v>
      </c>
      <c r="AL53" s="24" t="e">
        <f t="shared" si="22"/>
        <v>#DIV/0!</v>
      </c>
      <c r="AM53" s="24" t="e">
        <f t="shared" si="22"/>
        <v>#DIV/0!</v>
      </c>
      <c r="AN53" s="24" t="e">
        <f t="shared" si="22"/>
        <v>#DIV/0!</v>
      </c>
      <c r="AO53" s="24" t="e">
        <f t="shared" si="22"/>
        <v>#DIV/0!</v>
      </c>
      <c r="AP53" s="24" t="e">
        <f t="shared" si="22"/>
        <v>#DIV/0!</v>
      </c>
      <c r="AQ53" s="24">
        <f t="shared" si="22"/>
        <v>2.1920310216782975E-2</v>
      </c>
      <c r="AR53" s="24" t="e">
        <f t="shared" si="22"/>
        <v>#DIV/0!</v>
      </c>
      <c r="AS53" s="24">
        <f t="shared" si="22"/>
        <v>35.821593627308118</v>
      </c>
      <c r="AT53" s="24" t="e">
        <f t="shared" si="22"/>
        <v>#DIV/0!</v>
      </c>
      <c r="AU53" s="24">
        <f t="shared" si="22"/>
        <v>3.2335596999797809</v>
      </c>
      <c r="AV53" s="24">
        <f t="shared" si="22"/>
        <v>12.60320949295509</v>
      </c>
      <c r="AW53" s="24">
        <f t="shared" si="22"/>
        <v>2824.1289879589349</v>
      </c>
      <c r="AX53" s="25" t="s">
        <v>220</v>
      </c>
      <c r="AY53" s="28">
        <f t="shared" si="22"/>
        <v>451.73963376830721</v>
      </c>
      <c r="AZ53" s="20"/>
      <c r="BA53" s="166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67"/>
    </row>
    <row r="54" spans="1:95" s="5" customFormat="1">
      <c r="B54" s="13" t="s">
        <v>416</v>
      </c>
      <c r="C54" s="13">
        <v>35</v>
      </c>
      <c r="D54" s="14" t="s">
        <v>483</v>
      </c>
      <c r="E54" s="15" t="s">
        <v>484</v>
      </c>
      <c r="F54" s="16" t="s">
        <v>245</v>
      </c>
      <c r="G54" s="16">
        <v>16.579999999999998</v>
      </c>
      <c r="H54" s="93">
        <v>103927.54</v>
      </c>
      <c r="I54" s="93">
        <v>22566.1</v>
      </c>
      <c r="J54" s="93">
        <v>6321.69</v>
      </c>
      <c r="K54" s="93">
        <v>309582.19</v>
      </c>
      <c r="L54" s="93">
        <v>33.19</v>
      </c>
      <c r="M54" s="93" t="s">
        <v>485</v>
      </c>
      <c r="N54" s="16">
        <v>59459.5</v>
      </c>
      <c r="O54" s="16">
        <v>124.48</v>
      </c>
      <c r="P54" s="16">
        <v>40.22</v>
      </c>
      <c r="Q54" s="16">
        <v>12.16</v>
      </c>
      <c r="R54" s="16">
        <v>679.59</v>
      </c>
      <c r="S54" s="16">
        <v>22.19</v>
      </c>
      <c r="T54" s="16">
        <v>9.39</v>
      </c>
      <c r="U54" s="16" t="s">
        <v>486</v>
      </c>
      <c r="V54" s="16" t="s">
        <v>487</v>
      </c>
      <c r="W54" s="16">
        <v>167.26</v>
      </c>
      <c r="X54" s="16">
        <v>2.52</v>
      </c>
      <c r="Y54" s="16">
        <v>87.87</v>
      </c>
      <c r="Z54" s="16">
        <v>0.68</v>
      </c>
      <c r="AA54" s="16">
        <v>3.8</v>
      </c>
      <c r="AB54" s="16">
        <v>0.88</v>
      </c>
      <c r="AC54" s="16" t="s">
        <v>216</v>
      </c>
      <c r="AD54" s="16">
        <v>282.33</v>
      </c>
      <c r="AE54" s="16">
        <v>4.66</v>
      </c>
      <c r="AF54" s="16">
        <v>7.89</v>
      </c>
      <c r="AG54" s="16">
        <v>0.91</v>
      </c>
      <c r="AH54" s="16">
        <v>3.02</v>
      </c>
      <c r="AI54" s="16">
        <v>0.55000000000000004</v>
      </c>
      <c r="AJ54" s="16">
        <v>0.223</v>
      </c>
      <c r="AK54" s="16">
        <v>0.59</v>
      </c>
      <c r="AL54" s="16">
        <v>6.8000000000000005E-2</v>
      </c>
      <c r="AM54" s="16">
        <v>0.5</v>
      </c>
      <c r="AN54" s="16">
        <v>9.7000000000000003E-2</v>
      </c>
      <c r="AO54" s="16">
        <v>0.24</v>
      </c>
      <c r="AP54" s="16">
        <v>2.54</v>
      </c>
      <c r="AQ54" s="16">
        <v>5.8000000000000003E-2</v>
      </c>
      <c r="AR54" s="16">
        <v>0.55000000000000004</v>
      </c>
      <c r="AS54" s="16" t="s">
        <v>393</v>
      </c>
      <c r="AT54" s="16">
        <v>2.19</v>
      </c>
      <c r="AU54" s="16" t="s">
        <v>228</v>
      </c>
      <c r="AV54" s="18" t="s">
        <v>220</v>
      </c>
      <c r="AW54" s="18" t="s">
        <v>220</v>
      </c>
      <c r="AX54" s="17">
        <f t="shared" si="1"/>
        <v>11.724137931034482</v>
      </c>
      <c r="AY54" s="18" t="s">
        <v>220</v>
      </c>
      <c r="AZ54" s="20"/>
      <c r="BA54" s="155">
        <v>1.57</v>
      </c>
      <c r="BB54" s="115">
        <v>0.58299999999999996</v>
      </c>
      <c r="BC54" s="115">
        <v>8.26</v>
      </c>
      <c r="BD54" s="115">
        <v>20.96</v>
      </c>
      <c r="BE54" s="115">
        <v>2.7</v>
      </c>
      <c r="BF54" s="115">
        <v>24.85</v>
      </c>
      <c r="BG54" s="115">
        <v>684.41</v>
      </c>
      <c r="BH54" s="115">
        <v>20.28</v>
      </c>
      <c r="BI54" s="115">
        <v>65.09</v>
      </c>
      <c r="BJ54" s="115">
        <v>286.81</v>
      </c>
      <c r="BK54" s="115">
        <v>3.12</v>
      </c>
      <c r="BL54" s="115">
        <v>0.23400000000000001</v>
      </c>
      <c r="BM54" s="115">
        <v>1.66</v>
      </c>
      <c r="BN54" s="115">
        <v>56.29</v>
      </c>
      <c r="BO54" s="115">
        <v>1.91</v>
      </c>
      <c r="BP54" s="115">
        <v>1.53</v>
      </c>
      <c r="BQ54" s="115">
        <v>1.0900000000000001</v>
      </c>
      <c r="BR54" s="115">
        <v>3.21</v>
      </c>
      <c r="BS54" s="115">
        <v>0.24399999999999999</v>
      </c>
      <c r="BT54" s="115">
        <v>0.127</v>
      </c>
      <c r="BU54" s="115">
        <v>0.20300000000000001</v>
      </c>
      <c r="BV54" s="115">
        <v>5.1799999999999999E-2</v>
      </c>
      <c r="BW54" s="115">
        <v>0.46400000000000002</v>
      </c>
      <c r="BX54" s="115">
        <v>0.311</v>
      </c>
      <c r="BY54" s="115">
        <v>0.438</v>
      </c>
      <c r="BZ54" s="115">
        <v>3.58</v>
      </c>
      <c r="CA54" s="115">
        <v>0.16</v>
      </c>
      <c r="CB54" s="115">
        <v>0.17100000000000001</v>
      </c>
      <c r="CC54" s="115">
        <v>6.0499999999999998E-2</v>
      </c>
      <c r="CD54" s="115">
        <v>0.251</v>
      </c>
      <c r="CE54" s="115">
        <v>0.308</v>
      </c>
      <c r="CF54" s="115">
        <v>3.8300000000000001E-2</v>
      </c>
      <c r="CG54" s="115">
        <v>0.14399999999999999</v>
      </c>
      <c r="CH54" s="115">
        <v>3.1300000000000001E-2</v>
      </c>
      <c r="CI54" s="115">
        <v>8.9099999999999999E-2</v>
      </c>
      <c r="CJ54" s="115">
        <v>4.07E-2</v>
      </c>
      <c r="CK54" s="115">
        <v>7.7299999999999994E-2</v>
      </c>
      <c r="CL54" s="115">
        <v>6.7699999999999996E-2</v>
      </c>
      <c r="CM54" s="115">
        <v>3.5000000000000003E-2</v>
      </c>
      <c r="CN54" s="115">
        <v>0.151</v>
      </c>
      <c r="CO54" s="115">
        <v>1.33</v>
      </c>
      <c r="CP54" s="115">
        <v>2.8500000000000001E-2</v>
      </c>
      <c r="CQ54" s="161">
        <v>0.312</v>
      </c>
    </row>
    <row r="55" spans="1:95" s="5" customFormat="1">
      <c r="B55" s="20"/>
      <c r="C55" s="13">
        <v>36</v>
      </c>
      <c r="D55" s="14" t="s">
        <v>488</v>
      </c>
      <c r="E55" s="15" t="s">
        <v>419</v>
      </c>
      <c r="F55" s="16">
        <v>8.4</v>
      </c>
      <c r="G55" s="16">
        <v>22.42</v>
      </c>
      <c r="H55" s="93">
        <v>85991.95</v>
      </c>
      <c r="I55" s="93" t="s">
        <v>489</v>
      </c>
      <c r="J55" s="93">
        <v>109794.38</v>
      </c>
      <c r="K55" s="93">
        <v>309582.19</v>
      </c>
      <c r="L55" s="93">
        <v>329.63</v>
      </c>
      <c r="M55" s="93">
        <v>1237.6099999999999</v>
      </c>
      <c r="N55" s="16">
        <v>1181.1500000000001</v>
      </c>
      <c r="O55" s="16" t="s">
        <v>490</v>
      </c>
      <c r="P55" s="16" t="s">
        <v>245</v>
      </c>
      <c r="Q55" s="16" t="s">
        <v>491</v>
      </c>
      <c r="R55" s="16" t="s">
        <v>492</v>
      </c>
      <c r="S55" s="16" t="s">
        <v>493</v>
      </c>
      <c r="T55" s="16">
        <v>10.69</v>
      </c>
      <c r="U55" s="16">
        <v>17.68</v>
      </c>
      <c r="V55" s="16" t="s">
        <v>494</v>
      </c>
      <c r="W55" s="16">
        <v>1.79</v>
      </c>
      <c r="X55" s="16" t="s">
        <v>303</v>
      </c>
      <c r="Y55" s="16" t="s">
        <v>414</v>
      </c>
      <c r="Z55" s="16" t="s">
        <v>349</v>
      </c>
      <c r="AA55" s="16" t="s">
        <v>495</v>
      </c>
      <c r="AB55" s="16" t="s">
        <v>259</v>
      </c>
      <c r="AC55" s="16" t="s">
        <v>436</v>
      </c>
      <c r="AD55" s="16" t="s">
        <v>496</v>
      </c>
      <c r="AE55" s="16">
        <v>8.8999999999999996E-2</v>
      </c>
      <c r="AF55" s="16" t="s">
        <v>497</v>
      </c>
      <c r="AG55" s="16" t="s">
        <v>274</v>
      </c>
      <c r="AH55" s="16" t="s">
        <v>216</v>
      </c>
      <c r="AI55" s="16" t="s">
        <v>247</v>
      </c>
      <c r="AJ55" s="16" t="s">
        <v>447</v>
      </c>
      <c r="AK55" s="16" t="s">
        <v>335</v>
      </c>
      <c r="AL55" s="16" t="s">
        <v>498</v>
      </c>
      <c r="AM55" s="16" t="s">
        <v>349</v>
      </c>
      <c r="AN55" s="16" t="s">
        <v>336</v>
      </c>
      <c r="AO55" s="16" t="s">
        <v>400</v>
      </c>
      <c r="AP55" s="16" t="s">
        <v>226</v>
      </c>
      <c r="AQ55" s="16">
        <v>1.6E-2</v>
      </c>
      <c r="AR55" s="16" t="s">
        <v>350</v>
      </c>
      <c r="AS55" s="16">
        <v>21.92</v>
      </c>
      <c r="AT55" s="16" t="s">
        <v>293</v>
      </c>
      <c r="AU55" s="16" t="s">
        <v>319</v>
      </c>
      <c r="AV55" s="18" t="s">
        <v>220</v>
      </c>
      <c r="AW55" s="18" t="s">
        <v>220</v>
      </c>
      <c r="AX55" s="18" t="s">
        <v>220</v>
      </c>
      <c r="AY55" s="18" t="s">
        <v>220</v>
      </c>
      <c r="AZ55" s="20"/>
      <c r="BA55" s="155">
        <v>1.81</v>
      </c>
      <c r="BB55" s="115">
        <v>3.18</v>
      </c>
      <c r="BC55" s="115">
        <v>22.01</v>
      </c>
      <c r="BD55" s="115">
        <v>23.05</v>
      </c>
      <c r="BE55" s="115">
        <v>2.62</v>
      </c>
      <c r="BF55" s="115">
        <v>11.94</v>
      </c>
      <c r="BG55" s="115">
        <v>960.48</v>
      </c>
      <c r="BH55" s="115">
        <v>53.56</v>
      </c>
      <c r="BI55" s="115">
        <v>77.86</v>
      </c>
      <c r="BJ55" s="115">
        <v>884.99</v>
      </c>
      <c r="BK55" s="115">
        <v>4.99</v>
      </c>
      <c r="BL55" s="115">
        <v>0.57999999999999996</v>
      </c>
      <c r="BM55" s="115">
        <v>2.93</v>
      </c>
      <c r="BN55" s="115">
        <v>149</v>
      </c>
      <c r="BO55" s="115">
        <v>5.73</v>
      </c>
      <c r="BP55" s="115">
        <v>2.8</v>
      </c>
      <c r="BQ55" s="115">
        <v>2.4300000000000002</v>
      </c>
      <c r="BR55" s="115">
        <v>1.1000000000000001</v>
      </c>
      <c r="BS55" s="115">
        <v>0.11</v>
      </c>
      <c r="BT55" s="115">
        <v>0.255</v>
      </c>
      <c r="BU55" s="115">
        <v>0.56299999999999994</v>
      </c>
      <c r="BV55" s="115">
        <v>0.20300000000000001</v>
      </c>
      <c r="BW55" s="115">
        <v>1.01</v>
      </c>
      <c r="BX55" s="115">
        <v>0.72499999999999998</v>
      </c>
      <c r="BY55" s="115">
        <v>0.66400000000000003</v>
      </c>
      <c r="BZ55" s="115">
        <v>0.81699999999999995</v>
      </c>
      <c r="CA55" s="115">
        <v>6.3799999999999996E-2</v>
      </c>
      <c r="CB55" s="115">
        <v>0.109</v>
      </c>
      <c r="CC55" s="115">
        <v>7.7399999999999997E-2</v>
      </c>
      <c r="CD55" s="115">
        <v>0.442</v>
      </c>
      <c r="CE55" s="115">
        <v>0.89700000000000002</v>
      </c>
      <c r="CF55" s="115">
        <v>0.151</v>
      </c>
      <c r="CG55" s="115">
        <v>0.47799999999999998</v>
      </c>
      <c r="CH55" s="115">
        <v>0.113</v>
      </c>
      <c r="CI55" s="115">
        <v>0.20300000000000001</v>
      </c>
      <c r="CJ55" s="115">
        <v>0.10100000000000001</v>
      </c>
      <c r="CK55" s="115">
        <v>0.34</v>
      </c>
      <c r="CL55" s="115">
        <v>0.46200000000000002</v>
      </c>
      <c r="CM55" s="115" t="s">
        <v>763</v>
      </c>
      <c r="CN55" s="115">
        <v>0.376</v>
      </c>
      <c r="CO55" s="115">
        <v>0.503</v>
      </c>
      <c r="CP55" s="115">
        <v>9.7199999999999995E-2</v>
      </c>
      <c r="CQ55" s="161">
        <v>7.3200000000000001E-2</v>
      </c>
    </row>
    <row r="56" spans="1:95" s="5" customFormat="1">
      <c r="A56" s="12"/>
      <c r="B56" s="13"/>
      <c r="C56" s="13">
        <v>37</v>
      </c>
      <c r="D56" s="14" t="s">
        <v>160</v>
      </c>
      <c r="E56" s="15" t="s">
        <v>499</v>
      </c>
      <c r="F56" s="16" t="s">
        <v>496</v>
      </c>
      <c r="G56" s="16">
        <v>15.45</v>
      </c>
      <c r="H56" s="93">
        <v>98178.38</v>
      </c>
      <c r="I56" s="93">
        <v>20892.28</v>
      </c>
      <c r="J56" s="93">
        <v>6138.12</v>
      </c>
      <c r="K56" s="93">
        <v>309395.19</v>
      </c>
      <c r="L56" s="93">
        <v>22</v>
      </c>
      <c r="M56" s="93" t="s">
        <v>500</v>
      </c>
      <c r="N56" s="16">
        <v>50824.57</v>
      </c>
      <c r="O56" s="16">
        <v>102.66</v>
      </c>
      <c r="P56" s="16">
        <v>31.34</v>
      </c>
      <c r="Q56" s="16">
        <v>18.89</v>
      </c>
      <c r="R56" s="16">
        <v>620.88</v>
      </c>
      <c r="S56" s="16">
        <v>19.5</v>
      </c>
      <c r="T56" s="16">
        <v>11.5</v>
      </c>
      <c r="U56" s="16">
        <v>0.85</v>
      </c>
      <c r="V56" s="16" t="s">
        <v>501</v>
      </c>
      <c r="W56" s="16">
        <v>132.91</v>
      </c>
      <c r="X56" s="16">
        <v>2.2000000000000002</v>
      </c>
      <c r="Y56" s="16">
        <v>70.22</v>
      </c>
      <c r="Z56" s="16">
        <v>0.52</v>
      </c>
      <c r="AA56" s="16">
        <v>3.23</v>
      </c>
      <c r="AB56" s="16">
        <v>0.37</v>
      </c>
      <c r="AC56" s="16" t="s">
        <v>224</v>
      </c>
      <c r="AD56" s="16">
        <v>236.4</v>
      </c>
      <c r="AE56" s="16">
        <v>3.88</v>
      </c>
      <c r="AF56" s="16">
        <v>6.38</v>
      </c>
      <c r="AG56" s="16">
        <v>0.66</v>
      </c>
      <c r="AH56" s="16">
        <v>2.58</v>
      </c>
      <c r="AI56" s="16">
        <v>0.7</v>
      </c>
      <c r="AJ56" s="16">
        <v>0.12</v>
      </c>
      <c r="AK56" s="16">
        <v>0.38</v>
      </c>
      <c r="AL56" s="16">
        <v>3.7999999999999999E-2</v>
      </c>
      <c r="AM56" s="16">
        <v>0.30399999999999999</v>
      </c>
      <c r="AN56" s="16">
        <v>7.0999999999999994E-2</v>
      </c>
      <c r="AO56" s="16">
        <v>0.24</v>
      </c>
      <c r="AP56" s="16">
        <v>1.74</v>
      </c>
      <c r="AQ56" s="16">
        <v>4.9000000000000002E-2</v>
      </c>
      <c r="AR56" s="16">
        <v>0.35</v>
      </c>
      <c r="AS56" s="16" t="s">
        <v>434</v>
      </c>
      <c r="AT56" s="16">
        <v>1.54</v>
      </c>
      <c r="AU56" s="16">
        <v>0.35</v>
      </c>
      <c r="AV56" s="18" t="s">
        <v>220</v>
      </c>
      <c r="AW56" s="18" t="s">
        <v>220</v>
      </c>
      <c r="AX56" s="17">
        <f t="shared" si="1"/>
        <v>10.612244897959183</v>
      </c>
      <c r="AY56" s="18" t="s">
        <v>220</v>
      </c>
      <c r="AZ56" s="20"/>
      <c r="BA56" s="155">
        <v>0.91500000000000004</v>
      </c>
      <c r="BB56" s="115">
        <v>0.82</v>
      </c>
      <c r="BC56" s="115">
        <v>8.93</v>
      </c>
      <c r="BD56" s="115">
        <v>12.75</v>
      </c>
      <c r="BE56" s="115">
        <v>2.3199999999999998</v>
      </c>
      <c r="BF56" s="115">
        <v>19.62</v>
      </c>
      <c r="BG56" s="115">
        <v>590.64</v>
      </c>
      <c r="BH56" s="115">
        <v>18.7</v>
      </c>
      <c r="BI56" s="115">
        <v>40.619999999999997</v>
      </c>
      <c r="BJ56" s="115">
        <v>241.69</v>
      </c>
      <c r="BK56" s="115">
        <v>1.66</v>
      </c>
      <c r="BL56" s="115">
        <v>0.19</v>
      </c>
      <c r="BM56" s="115">
        <v>0.79700000000000004</v>
      </c>
      <c r="BN56" s="115">
        <v>43.3</v>
      </c>
      <c r="BO56" s="115">
        <v>1.36</v>
      </c>
      <c r="BP56" s="115">
        <v>0.83299999999999996</v>
      </c>
      <c r="BQ56" s="115">
        <v>0.749</v>
      </c>
      <c r="BR56" s="115">
        <v>2.2599999999999998</v>
      </c>
      <c r="BS56" s="115">
        <v>0.125</v>
      </c>
      <c r="BT56" s="115">
        <v>6.88E-2</v>
      </c>
      <c r="BU56" s="115">
        <v>0.218</v>
      </c>
      <c r="BV56" s="115">
        <v>5.8599999999999999E-2</v>
      </c>
      <c r="BW56" s="115">
        <v>0.29299999999999998</v>
      </c>
      <c r="BX56" s="115">
        <v>0.21299999999999999</v>
      </c>
      <c r="BY56" s="115">
        <v>0.498</v>
      </c>
      <c r="BZ56" s="115">
        <v>0.61799999999999999</v>
      </c>
      <c r="CA56" s="115">
        <v>3.7400000000000003E-2</v>
      </c>
      <c r="CB56" s="115">
        <v>3.9699999999999999E-2</v>
      </c>
      <c r="CC56" s="115">
        <v>3.5799999999999998E-2</v>
      </c>
      <c r="CD56" s="115">
        <v>9.5200000000000007E-2</v>
      </c>
      <c r="CE56" s="115">
        <v>0.24099999999999999</v>
      </c>
      <c r="CF56" s="115">
        <v>4.5100000000000001E-2</v>
      </c>
      <c r="CG56" s="115">
        <v>0.13500000000000001</v>
      </c>
      <c r="CH56" s="115">
        <v>3.27E-2</v>
      </c>
      <c r="CI56" s="115">
        <v>0.112</v>
      </c>
      <c r="CJ56" s="115">
        <v>2.6599999999999999E-2</v>
      </c>
      <c r="CK56" s="115">
        <v>5.96E-2</v>
      </c>
      <c r="CL56" s="115">
        <v>0.114</v>
      </c>
      <c r="CM56" s="115">
        <v>2.1999999999999999E-2</v>
      </c>
      <c r="CN56" s="115">
        <v>9.3799999999999994E-2</v>
      </c>
      <c r="CO56" s="115">
        <v>1.08</v>
      </c>
      <c r="CP56" s="115">
        <v>1.9599999999999999E-2</v>
      </c>
      <c r="CQ56" s="161">
        <v>3.09E-2</v>
      </c>
    </row>
    <row r="57" spans="1:95" s="5" customFormat="1">
      <c r="A57" s="12"/>
      <c r="B57" s="13"/>
      <c r="C57" s="13">
        <v>38</v>
      </c>
      <c r="D57" s="14" t="s">
        <v>161</v>
      </c>
      <c r="E57" s="15">
        <v>1.33</v>
      </c>
      <c r="F57" s="16" t="s">
        <v>502</v>
      </c>
      <c r="G57" s="16">
        <v>15.75</v>
      </c>
      <c r="H57" s="93">
        <v>98259.9</v>
      </c>
      <c r="I57" s="93">
        <v>20632.03</v>
      </c>
      <c r="J57" s="93">
        <v>6485.81</v>
      </c>
      <c r="K57" s="93">
        <v>309395.19</v>
      </c>
      <c r="L57" s="93">
        <v>42.78</v>
      </c>
      <c r="M57" s="93">
        <v>486.71</v>
      </c>
      <c r="N57" s="16">
        <v>51582.57</v>
      </c>
      <c r="O57" s="16">
        <v>98.85</v>
      </c>
      <c r="P57" s="16">
        <v>32.270000000000003</v>
      </c>
      <c r="Q57" s="16">
        <v>14.47</v>
      </c>
      <c r="R57" s="16">
        <v>617.66</v>
      </c>
      <c r="S57" s="16">
        <v>19.84</v>
      </c>
      <c r="T57" s="16">
        <v>10.87</v>
      </c>
      <c r="U57" s="16" t="s">
        <v>406</v>
      </c>
      <c r="V57" s="16" t="s">
        <v>503</v>
      </c>
      <c r="W57" s="16">
        <v>134.69</v>
      </c>
      <c r="X57" s="16">
        <v>2.16</v>
      </c>
      <c r="Y57" s="16">
        <v>70.7</v>
      </c>
      <c r="Z57" s="16">
        <v>0.49</v>
      </c>
      <c r="AA57" s="16">
        <v>3.13</v>
      </c>
      <c r="AB57" s="16">
        <v>0.69</v>
      </c>
      <c r="AC57" s="16" t="s">
        <v>241</v>
      </c>
      <c r="AD57" s="16">
        <v>242.47</v>
      </c>
      <c r="AE57" s="16">
        <v>3.89</v>
      </c>
      <c r="AF57" s="16">
        <v>6.24</v>
      </c>
      <c r="AG57" s="16">
        <v>0.65</v>
      </c>
      <c r="AH57" s="16">
        <v>2.3199999999999998</v>
      </c>
      <c r="AI57" s="16">
        <v>0.53</v>
      </c>
      <c r="AJ57" s="16">
        <v>0.125</v>
      </c>
      <c r="AK57" s="16">
        <v>0.48</v>
      </c>
      <c r="AL57" s="16">
        <v>7.2999999999999995E-2</v>
      </c>
      <c r="AM57" s="16">
        <v>0.20599999999999999</v>
      </c>
      <c r="AN57" s="16">
        <v>0.08</v>
      </c>
      <c r="AO57" s="16">
        <v>0.27500000000000002</v>
      </c>
      <c r="AP57" s="16">
        <v>1.97</v>
      </c>
      <c r="AQ57" s="16">
        <v>2.5000000000000001E-2</v>
      </c>
      <c r="AR57" s="16">
        <v>0.35</v>
      </c>
      <c r="AS57" s="16" t="s">
        <v>504</v>
      </c>
      <c r="AT57" s="16">
        <v>1.76</v>
      </c>
      <c r="AU57" s="16">
        <v>0.34100000000000003</v>
      </c>
      <c r="AV57" s="18" t="s">
        <v>220</v>
      </c>
      <c r="AW57" s="18" t="s">
        <v>220</v>
      </c>
      <c r="AX57" s="17">
        <f t="shared" si="1"/>
        <v>19.599999999999998</v>
      </c>
      <c r="AY57" s="18" t="s">
        <v>220</v>
      </c>
      <c r="AZ57" s="20"/>
      <c r="BA57" s="155">
        <v>0.66100000000000003</v>
      </c>
      <c r="BB57" s="115">
        <v>0.81399999999999995</v>
      </c>
      <c r="BC57" s="115">
        <v>7.31</v>
      </c>
      <c r="BD57" s="115">
        <v>8.7200000000000006</v>
      </c>
      <c r="BE57" s="115">
        <v>1.93</v>
      </c>
      <c r="BF57" s="115">
        <v>14.53</v>
      </c>
      <c r="BG57" s="115">
        <v>353.17</v>
      </c>
      <c r="BH57" s="115">
        <v>14.47</v>
      </c>
      <c r="BI57" s="115">
        <v>25.74</v>
      </c>
      <c r="BJ57" s="115">
        <v>241.2</v>
      </c>
      <c r="BK57" s="115">
        <v>1.75</v>
      </c>
      <c r="BL57" s="115">
        <v>0.183</v>
      </c>
      <c r="BM57" s="115">
        <v>0.96599999999999997</v>
      </c>
      <c r="BN57" s="115">
        <v>37.08</v>
      </c>
      <c r="BO57" s="115">
        <v>1.37</v>
      </c>
      <c r="BP57" s="115">
        <v>0.72699999999999998</v>
      </c>
      <c r="BQ57" s="115">
        <v>0.67600000000000005</v>
      </c>
      <c r="BR57" s="115">
        <v>0.98399999999999999</v>
      </c>
      <c r="BS57" s="115">
        <v>0.111</v>
      </c>
      <c r="BT57" s="115">
        <v>5.9799999999999999E-2</v>
      </c>
      <c r="BU57" s="115">
        <v>0.14299999999999999</v>
      </c>
      <c r="BV57" s="115">
        <v>4.7899999999999998E-2</v>
      </c>
      <c r="BW57" s="115">
        <v>0.251</v>
      </c>
      <c r="BX57" s="115">
        <v>0.16200000000000001</v>
      </c>
      <c r="BY57" s="115">
        <v>0.253</v>
      </c>
      <c r="BZ57" s="115">
        <v>0.46200000000000002</v>
      </c>
      <c r="CA57" s="115">
        <v>3.4500000000000003E-2</v>
      </c>
      <c r="CB57" s="115">
        <v>6.3E-2</v>
      </c>
      <c r="CC57" s="115">
        <v>2.35E-2</v>
      </c>
      <c r="CD57" s="115">
        <v>0.20100000000000001</v>
      </c>
      <c r="CE57" s="115">
        <v>0.182</v>
      </c>
      <c r="CF57" s="115">
        <v>4.2599999999999999E-2</v>
      </c>
      <c r="CG57" s="115">
        <v>8.1000000000000003E-2</v>
      </c>
      <c r="CH57" s="115">
        <v>1.89E-2</v>
      </c>
      <c r="CI57" s="115">
        <v>8.72E-2</v>
      </c>
      <c r="CJ57" s="115">
        <v>2.7099999999999999E-2</v>
      </c>
      <c r="CK57" s="115">
        <v>3.7699999999999997E-2</v>
      </c>
      <c r="CL57" s="115">
        <v>6.59E-2</v>
      </c>
      <c r="CM57" s="115">
        <v>1.9699999999999999E-2</v>
      </c>
      <c r="CN57" s="115">
        <v>5.4199999999999998E-2</v>
      </c>
      <c r="CO57" s="115">
        <v>1.73</v>
      </c>
      <c r="CP57" s="115">
        <v>1.3899999999999999E-2</v>
      </c>
      <c r="CQ57" s="161">
        <v>1.7899999999999999E-2</v>
      </c>
    </row>
    <row r="58" spans="1:95" s="5" customFormat="1">
      <c r="A58" s="12"/>
      <c r="B58" s="13"/>
      <c r="C58" s="13">
        <v>39</v>
      </c>
      <c r="D58" s="14" t="s">
        <v>505</v>
      </c>
      <c r="E58" s="15" t="s">
        <v>214</v>
      </c>
      <c r="F58" s="16" t="s">
        <v>506</v>
      </c>
      <c r="G58" s="16">
        <v>17.13</v>
      </c>
      <c r="H58" s="93">
        <v>98394.9</v>
      </c>
      <c r="I58" s="93">
        <v>20999.919999999998</v>
      </c>
      <c r="J58" s="93">
        <v>5912.24</v>
      </c>
      <c r="K58" s="93">
        <v>309395.19</v>
      </c>
      <c r="L58" s="93">
        <v>29.75</v>
      </c>
      <c r="M58" s="93" t="s">
        <v>507</v>
      </c>
      <c r="N58" s="16">
        <v>51023.82</v>
      </c>
      <c r="O58" s="16">
        <v>99.72</v>
      </c>
      <c r="P58" s="16">
        <v>32.53</v>
      </c>
      <c r="Q58" s="16">
        <v>18.37</v>
      </c>
      <c r="R58" s="16">
        <v>514.94000000000005</v>
      </c>
      <c r="S58" s="16">
        <v>17.489999999999998</v>
      </c>
      <c r="T58" s="16">
        <v>11.91</v>
      </c>
      <c r="U58" s="16">
        <v>1.1000000000000001</v>
      </c>
      <c r="V58" s="16" t="s">
        <v>508</v>
      </c>
      <c r="W58" s="16">
        <v>140.41999999999999</v>
      </c>
      <c r="X58" s="16">
        <v>2.17</v>
      </c>
      <c r="Y58" s="16">
        <v>72.11</v>
      </c>
      <c r="Z58" s="16">
        <v>0.5</v>
      </c>
      <c r="AA58" s="16">
        <v>2.36</v>
      </c>
      <c r="AB58" s="16">
        <v>0.27</v>
      </c>
      <c r="AC58" s="16" t="s">
        <v>228</v>
      </c>
      <c r="AD58" s="16">
        <v>241.22</v>
      </c>
      <c r="AE58" s="16">
        <v>4.03</v>
      </c>
      <c r="AF58" s="16">
        <v>6.26</v>
      </c>
      <c r="AG58" s="16">
        <v>0.65</v>
      </c>
      <c r="AH58" s="16">
        <v>2.1</v>
      </c>
      <c r="AI58" s="16">
        <v>0.3</v>
      </c>
      <c r="AJ58" s="16">
        <v>0.114</v>
      </c>
      <c r="AK58" s="16">
        <v>0.45</v>
      </c>
      <c r="AL58" s="16">
        <v>7.2999999999999995E-2</v>
      </c>
      <c r="AM58" s="16">
        <v>0.28599999999999998</v>
      </c>
      <c r="AN58" s="16">
        <v>5.1999999999999998E-2</v>
      </c>
      <c r="AO58" s="16">
        <v>0.26300000000000001</v>
      </c>
      <c r="AP58" s="16">
        <v>1.97</v>
      </c>
      <c r="AQ58" s="16">
        <v>4.7E-2</v>
      </c>
      <c r="AR58" s="16">
        <v>0.38</v>
      </c>
      <c r="AS58" s="16" t="s">
        <v>509</v>
      </c>
      <c r="AT58" s="16">
        <v>1.7</v>
      </c>
      <c r="AU58" s="16">
        <v>0.372</v>
      </c>
      <c r="AV58" s="18" t="s">
        <v>220</v>
      </c>
      <c r="AW58" s="18" t="s">
        <v>220</v>
      </c>
      <c r="AX58" s="17">
        <f t="shared" si="1"/>
        <v>10.638297872340425</v>
      </c>
      <c r="AY58" s="18" t="s">
        <v>220</v>
      </c>
      <c r="AZ58" s="20"/>
      <c r="BA58" s="155">
        <v>0.78100000000000003</v>
      </c>
      <c r="BB58" s="115">
        <v>1.41</v>
      </c>
      <c r="BC58" s="115">
        <v>7.93</v>
      </c>
      <c r="BD58" s="115">
        <v>10.47</v>
      </c>
      <c r="BE58" s="115">
        <v>4.87</v>
      </c>
      <c r="BF58" s="115">
        <v>22.23</v>
      </c>
      <c r="BG58" s="115">
        <v>487.53</v>
      </c>
      <c r="BH58" s="115">
        <v>17.440000000000001</v>
      </c>
      <c r="BI58" s="115">
        <v>34.299999999999997</v>
      </c>
      <c r="BJ58" s="115">
        <v>289.38</v>
      </c>
      <c r="BK58" s="115">
        <v>1.76</v>
      </c>
      <c r="BL58" s="115">
        <v>0.20399999999999999</v>
      </c>
      <c r="BM58" s="115">
        <v>0.90700000000000003</v>
      </c>
      <c r="BN58" s="115">
        <v>47.54</v>
      </c>
      <c r="BO58" s="115">
        <v>1.63</v>
      </c>
      <c r="BP58" s="115">
        <v>0.81299999999999994</v>
      </c>
      <c r="BQ58" s="115">
        <v>0.71099999999999997</v>
      </c>
      <c r="BR58" s="115">
        <v>1.83</v>
      </c>
      <c r="BS58" s="115">
        <v>0.23200000000000001</v>
      </c>
      <c r="BT58" s="115">
        <v>6.2100000000000002E-2</v>
      </c>
      <c r="BU58" s="115">
        <v>0.24399999999999999</v>
      </c>
      <c r="BV58" s="115">
        <v>5.62E-2</v>
      </c>
      <c r="BW58" s="115">
        <v>0.41799999999999998</v>
      </c>
      <c r="BX58" s="115">
        <v>0.20799999999999999</v>
      </c>
      <c r="BY58" s="115">
        <v>0.308</v>
      </c>
      <c r="BZ58" s="115">
        <v>0.90700000000000003</v>
      </c>
      <c r="CA58" s="115">
        <v>7.7200000000000005E-2</v>
      </c>
      <c r="CB58" s="115">
        <v>9.11E-2</v>
      </c>
      <c r="CC58" s="115">
        <v>3.2099999999999997E-2</v>
      </c>
      <c r="CD58" s="115">
        <v>0.215</v>
      </c>
      <c r="CE58" s="115">
        <v>0.24299999999999999</v>
      </c>
      <c r="CF58" s="115">
        <v>6.1800000000000001E-2</v>
      </c>
      <c r="CG58" s="115">
        <v>0.13100000000000001</v>
      </c>
      <c r="CH58" s="115">
        <v>2.1700000000000001E-2</v>
      </c>
      <c r="CI58" s="115">
        <v>8.0399999999999999E-2</v>
      </c>
      <c r="CJ58" s="115">
        <v>2.9700000000000001E-2</v>
      </c>
      <c r="CK58" s="115">
        <v>4.6699999999999998E-2</v>
      </c>
      <c r="CL58" s="115">
        <v>0.115</v>
      </c>
      <c r="CM58" s="115">
        <v>2.23E-2</v>
      </c>
      <c r="CN58" s="115">
        <v>9.4799999999999995E-2</v>
      </c>
      <c r="CO58" s="115">
        <v>1.04</v>
      </c>
      <c r="CP58" s="115">
        <v>2.6200000000000001E-2</v>
      </c>
      <c r="CQ58" s="161">
        <v>2.5499999999999998E-2</v>
      </c>
    </row>
    <row r="59" spans="1:95" s="5" customFormat="1">
      <c r="A59" s="12"/>
      <c r="B59" s="13"/>
      <c r="C59" s="13"/>
      <c r="D59" s="14" t="s">
        <v>139</v>
      </c>
      <c r="E59" s="15">
        <f>MIN(E54:E58)</f>
        <v>1.33</v>
      </c>
      <c r="F59" s="16">
        <f t="shared" ref="F59:AY59" si="23">MIN(F54:F58)</f>
        <v>8.4</v>
      </c>
      <c r="G59" s="16">
        <f t="shared" si="23"/>
        <v>15.45</v>
      </c>
      <c r="H59" s="93">
        <f t="shared" si="23"/>
        <v>85991.95</v>
      </c>
      <c r="I59" s="93">
        <f t="shared" si="23"/>
        <v>20632.03</v>
      </c>
      <c r="J59" s="93">
        <f t="shared" si="23"/>
        <v>5912.24</v>
      </c>
      <c r="K59" s="93">
        <f t="shared" si="23"/>
        <v>309395.19</v>
      </c>
      <c r="L59" s="93">
        <f t="shared" si="23"/>
        <v>22</v>
      </c>
      <c r="M59" s="93">
        <f t="shared" si="23"/>
        <v>486.71</v>
      </c>
      <c r="N59" s="16">
        <f t="shared" si="23"/>
        <v>1181.1500000000001</v>
      </c>
      <c r="O59" s="16">
        <f t="shared" si="23"/>
        <v>98.85</v>
      </c>
      <c r="P59" s="16">
        <f t="shared" si="23"/>
        <v>31.34</v>
      </c>
      <c r="Q59" s="16">
        <f t="shared" si="23"/>
        <v>12.16</v>
      </c>
      <c r="R59" s="16">
        <f t="shared" si="23"/>
        <v>514.94000000000005</v>
      </c>
      <c r="S59" s="16">
        <f t="shared" si="23"/>
        <v>17.489999999999998</v>
      </c>
      <c r="T59" s="16">
        <f t="shared" si="23"/>
        <v>9.39</v>
      </c>
      <c r="U59" s="16">
        <f t="shared" si="23"/>
        <v>0.85</v>
      </c>
      <c r="V59" s="16">
        <f t="shared" si="23"/>
        <v>0</v>
      </c>
      <c r="W59" s="16">
        <f t="shared" si="23"/>
        <v>1.79</v>
      </c>
      <c r="X59" s="16">
        <f t="shared" si="23"/>
        <v>2.16</v>
      </c>
      <c r="Y59" s="16">
        <f t="shared" si="23"/>
        <v>70.22</v>
      </c>
      <c r="Z59" s="16">
        <f t="shared" si="23"/>
        <v>0.49</v>
      </c>
      <c r="AA59" s="16">
        <f t="shared" si="23"/>
        <v>2.36</v>
      </c>
      <c r="AB59" s="16">
        <f t="shared" si="23"/>
        <v>0.27</v>
      </c>
      <c r="AC59" s="16">
        <f t="shared" si="23"/>
        <v>0</v>
      </c>
      <c r="AD59" s="16">
        <f t="shared" si="23"/>
        <v>236.4</v>
      </c>
      <c r="AE59" s="16">
        <f t="shared" si="23"/>
        <v>8.8999999999999996E-2</v>
      </c>
      <c r="AF59" s="16">
        <f t="shared" si="23"/>
        <v>6.24</v>
      </c>
      <c r="AG59" s="16">
        <f t="shared" si="23"/>
        <v>0.65</v>
      </c>
      <c r="AH59" s="16">
        <f t="shared" si="23"/>
        <v>2.1</v>
      </c>
      <c r="AI59" s="16">
        <f t="shared" si="23"/>
        <v>0.3</v>
      </c>
      <c r="AJ59" s="16">
        <f t="shared" si="23"/>
        <v>0.114</v>
      </c>
      <c r="AK59" s="16">
        <f t="shared" si="23"/>
        <v>0.38</v>
      </c>
      <c r="AL59" s="16">
        <f t="shared" si="23"/>
        <v>3.7999999999999999E-2</v>
      </c>
      <c r="AM59" s="16">
        <f t="shared" si="23"/>
        <v>0.20599999999999999</v>
      </c>
      <c r="AN59" s="16">
        <f t="shared" si="23"/>
        <v>5.1999999999999998E-2</v>
      </c>
      <c r="AO59" s="16">
        <f t="shared" si="23"/>
        <v>0.24</v>
      </c>
      <c r="AP59" s="16">
        <f t="shared" si="23"/>
        <v>1.74</v>
      </c>
      <c r="AQ59" s="16">
        <f t="shared" si="23"/>
        <v>1.6E-2</v>
      </c>
      <c r="AR59" s="16">
        <f t="shared" si="23"/>
        <v>0.35</v>
      </c>
      <c r="AS59" s="16">
        <f t="shared" si="23"/>
        <v>21.92</v>
      </c>
      <c r="AT59" s="16">
        <f t="shared" si="23"/>
        <v>1.54</v>
      </c>
      <c r="AU59" s="16">
        <f t="shared" si="23"/>
        <v>0.34100000000000003</v>
      </c>
      <c r="AV59" s="16">
        <f t="shared" si="23"/>
        <v>0</v>
      </c>
      <c r="AW59" s="16">
        <f t="shared" si="23"/>
        <v>0</v>
      </c>
      <c r="AX59" s="16">
        <f t="shared" si="23"/>
        <v>10.612244897959183</v>
      </c>
      <c r="AY59" s="16">
        <f t="shared" si="23"/>
        <v>0</v>
      </c>
      <c r="AZ59" s="20"/>
      <c r="BA59" s="155"/>
      <c r="BB59" s="115"/>
      <c r="BC59" s="115"/>
      <c r="BD59" s="115"/>
      <c r="BE59" s="115"/>
      <c r="BF59" s="115"/>
      <c r="BG59" s="115"/>
      <c r="BH59" s="115"/>
      <c r="BI59" s="115"/>
      <c r="BJ59" s="115"/>
      <c r="BK59" s="115"/>
      <c r="BL59" s="115"/>
      <c r="BM59" s="115"/>
      <c r="BN59" s="115"/>
      <c r="BO59" s="115"/>
      <c r="BP59" s="115"/>
      <c r="BQ59" s="115"/>
      <c r="BR59" s="115"/>
      <c r="BS59" s="115"/>
      <c r="BT59" s="115"/>
      <c r="BU59" s="115"/>
      <c r="BV59" s="115"/>
      <c r="BW59" s="115"/>
      <c r="BX59" s="115"/>
      <c r="BY59" s="115"/>
      <c r="BZ59" s="115"/>
      <c r="CA59" s="115"/>
      <c r="CB59" s="115"/>
      <c r="CC59" s="115"/>
      <c r="CD59" s="115"/>
      <c r="CE59" s="115"/>
      <c r="CF59" s="115"/>
      <c r="CG59" s="115"/>
      <c r="CH59" s="115"/>
      <c r="CI59" s="115"/>
      <c r="CJ59" s="115"/>
      <c r="CK59" s="115"/>
      <c r="CL59" s="115"/>
      <c r="CM59" s="115"/>
      <c r="CN59" s="115"/>
      <c r="CO59" s="115"/>
      <c r="CP59" s="115"/>
      <c r="CQ59" s="161"/>
    </row>
    <row r="60" spans="1:95" s="5" customFormat="1">
      <c r="A60" s="27"/>
      <c r="B60" s="21"/>
      <c r="C60" s="21"/>
      <c r="D60" s="22" t="s">
        <v>140</v>
      </c>
      <c r="E60" s="23">
        <f>MAX(E54:E58)</f>
        <v>1.33</v>
      </c>
      <c r="F60" s="24">
        <f t="shared" ref="F60:AY60" si="24">MAX(F54:F58)</f>
        <v>8.4</v>
      </c>
      <c r="G60" s="24">
        <f t="shared" si="24"/>
        <v>22.42</v>
      </c>
      <c r="H60" s="94">
        <f t="shared" si="24"/>
        <v>103927.54</v>
      </c>
      <c r="I60" s="94">
        <f t="shared" si="24"/>
        <v>22566.1</v>
      </c>
      <c r="J60" s="94">
        <f t="shared" si="24"/>
        <v>109794.38</v>
      </c>
      <c r="K60" s="94">
        <f t="shared" si="24"/>
        <v>309582.19</v>
      </c>
      <c r="L60" s="94">
        <f t="shared" si="24"/>
        <v>329.63</v>
      </c>
      <c r="M60" s="94">
        <f t="shared" si="24"/>
        <v>1237.6099999999999</v>
      </c>
      <c r="N60" s="24">
        <f t="shared" si="24"/>
        <v>59459.5</v>
      </c>
      <c r="O60" s="24">
        <f t="shared" si="24"/>
        <v>124.48</v>
      </c>
      <c r="P60" s="24">
        <f t="shared" si="24"/>
        <v>40.22</v>
      </c>
      <c r="Q60" s="24">
        <f t="shared" si="24"/>
        <v>18.89</v>
      </c>
      <c r="R60" s="24">
        <f t="shared" si="24"/>
        <v>679.59</v>
      </c>
      <c r="S60" s="24">
        <f t="shared" si="24"/>
        <v>22.19</v>
      </c>
      <c r="T60" s="24">
        <f t="shared" si="24"/>
        <v>11.91</v>
      </c>
      <c r="U60" s="24">
        <f t="shared" si="24"/>
        <v>17.68</v>
      </c>
      <c r="V60" s="24">
        <f t="shared" si="24"/>
        <v>0</v>
      </c>
      <c r="W60" s="24">
        <f t="shared" si="24"/>
        <v>167.26</v>
      </c>
      <c r="X60" s="24">
        <f t="shared" si="24"/>
        <v>2.52</v>
      </c>
      <c r="Y60" s="24">
        <f t="shared" si="24"/>
        <v>87.87</v>
      </c>
      <c r="Z60" s="24">
        <f t="shared" si="24"/>
        <v>0.68</v>
      </c>
      <c r="AA60" s="24">
        <f t="shared" si="24"/>
        <v>3.8</v>
      </c>
      <c r="AB60" s="24">
        <f t="shared" si="24"/>
        <v>0.88</v>
      </c>
      <c r="AC60" s="24">
        <f t="shared" si="24"/>
        <v>0</v>
      </c>
      <c r="AD60" s="24">
        <f t="shared" si="24"/>
        <v>282.33</v>
      </c>
      <c r="AE60" s="24">
        <f t="shared" si="24"/>
        <v>4.66</v>
      </c>
      <c r="AF60" s="24">
        <f t="shared" si="24"/>
        <v>7.89</v>
      </c>
      <c r="AG60" s="24">
        <f t="shared" si="24"/>
        <v>0.91</v>
      </c>
      <c r="AH60" s="24">
        <f t="shared" si="24"/>
        <v>3.02</v>
      </c>
      <c r="AI60" s="24">
        <f t="shared" si="24"/>
        <v>0.7</v>
      </c>
      <c r="AJ60" s="24">
        <f t="shared" si="24"/>
        <v>0.223</v>
      </c>
      <c r="AK60" s="24">
        <f t="shared" si="24"/>
        <v>0.59</v>
      </c>
      <c r="AL60" s="24">
        <f t="shared" si="24"/>
        <v>7.2999999999999995E-2</v>
      </c>
      <c r="AM60" s="24">
        <f t="shared" si="24"/>
        <v>0.5</v>
      </c>
      <c r="AN60" s="24">
        <f t="shared" si="24"/>
        <v>9.7000000000000003E-2</v>
      </c>
      <c r="AO60" s="24">
        <f t="shared" si="24"/>
        <v>0.27500000000000002</v>
      </c>
      <c r="AP60" s="24">
        <f t="shared" si="24"/>
        <v>2.54</v>
      </c>
      <c r="AQ60" s="24">
        <f t="shared" si="24"/>
        <v>5.8000000000000003E-2</v>
      </c>
      <c r="AR60" s="24">
        <f t="shared" si="24"/>
        <v>0.55000000000000004</v>
      </c>
      <c r="AS60" s="24">
        <f t="shared" si="24"/>
        <v>21.92</v>
      </c>
      <c r="AT60" s="24">
        <f t="shared" si="24"/>
        <v>2.19</v>
      </c>
      <c r="AU60" s="24">
        <f t="shared" si="24"/>
        <v>0.372</v>
      </c>
      <c r="AV60" s="24">
        <f t="shared" si="24"/>
        <v>0</v>
      </c>
      <c r="AW60" s="24">
        <f t="shared" si="24"/>
        <v>0</v>
      </c>
      <c r="AX60" s="24">
        <f t="shared" si="24"/>
        <v>19.599999999999998</v>
      </c>
      <c r="AY60" s="28">
        <f t="shared" si="24"/>
        <v>0</v>
      </c>
      <c r="AZ60" s="20"/>
      <c r="BA60" s="171"/>
      <c r="BB60" s="146"/>
      <c r="BC60" s="146"/>
      <c r="BD60" s="146"/>
      <c r="BE60" s="146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  <c r="BT60" s="146"/>
      <c r="BU60" s="146"/>
      <c r="BV60" s="146"/>
      <c r="BW60" s="146"/>
      <c r="BX60" s="146"/>
      <c r="BY60" s="146"/>
      <c r="BZ60" s="146"/>
      <c r="CA60" s="146"/>
      <c r="CB60" s="146"/>
      <c r="CC60" s="146"/>
      <c r="CD60" s="146"/>
      <c r="CE60" s="146"/>
      <c r="CF60" s="146"/>
      <c r="CG60" s="146"/>
      <c r="CH60" s="146"/>
      <c r="CI60" s="146"/>
      <c r="CJ60" s="146"/>
      <c r="CK60" s="146"/>
      <c r="CL60" s="146"/>
      <c r="CM60" s="146"/>
      <c r="CN60" s="146"/>
      <c r="CO60" s="146"/>
      <c r="CP60" s="146"/>
      <c r="CQ60" s="172"/>
    </row>
    <row r="61" spans="1:95" s="5" customFormat="1">
      <c r="A61" s="12" t="s">
        <v>510</v>
      </c>
      <c r="B61" s="13" t="s">
        <v>382</v>
      </c>
      <c r="C61" s="13">
        <v>40</v>
      </c>
      <c r="D61" s="14" t="s">
        <v>511</v>
      </c>
      <c r="E61" s="15">
        <v>68.97</v>
      </c>
      <c r="F61" s="16">
        <v>4.4000000000000004</v>
      </c>
      <c r="G61" s="16" t="s">
        <v>512</v>
      </c>
      <c r="H61" s="93">
        <v>8119.15</v>
      </c>
      <c r="I61" s="93" t="s">
        <v>513</v>
      </c>
      <c r="J61" s="93">
        <v>110683.66</v>
      </c>
      <c r="K61" s="93">
        <v>309628.90999999997</v>
      </c>
      <c r="L61" s="93">
        <v>671.28</v>
      </c>
      <c r="M61" s="93">
        <v>134404.85999999999</v>
      </c>
      <c r="N61" s="16" t="s">
        <v>514</v>
      </c>
      <c r="O61" s="16" t="s">
        <v>515</v>
      </c>
      <c r="P61" s="16" t="s">
        <v>270</v>
      </c>
      <c r="Q61" s="16">
        <v>13.11</v>
      </c>
      <c r="R61" s="16" t="s">
        <v>516</v>
      </c>
      <c r="S61" s="16" t="s">
        <v>517</v>
      </c>
      <c r="T61" s="16" t="s">
        <v>518</v>
      </c>
      <c r="U61" s="16">
        <v>21.08</v>
      </c>
      <c r="V61" s="16">
        <v>2925.36</v>
      </c>
      <c r="W61" s="16">
        <v>7.35</v>
      </c>
      <c r="X61" s="16" t="s">
        <v>349</v>
      </c>
      <c r="Y61" s="16" t="s">
        <v>265</v>
      </c>
      <c r="Z61" s="16" t="s">
        <v>400</v>
      </c>
      <c r="AA61" s="16">
        <v>9.06</v>
      </c>
      <c r="AB61" s="16" t="s">
        <v>259</v>
      </c>
      <c r="AC61" s="16">
        <v>122.12</v>
      </c>
      <c r="AD61" s="16">
        <v>29.82</v>
      </c>
      <c r="AE61" s="16" t="s">
        <v>519</v>
      </c>
      <c r="AF61" s="16" t="s">
        <v>395</v>
      </c>
      <c r="AG61" s="16" t="s">
        <v>520</v>
      </c>
      <c r="AH61" s="16" t="s">
        <v>269</v>
      </c>
      <c r="AI61" s="16" t="s">
        <v>462</v>
      </c>
      <c r="AJ61" s="16" t="s">
        <v>478</v>
      </c>
      <c r="AK61" s="16" t="s">
        <v>394</v>
      </c>
      <c r="AL61" s="16">
        <v>8.0000000000000002E-3</v>
      </c>
      <c r="AM61" s="16" t="s">
        <v>216</v>
      </c>
      <c r="AN61" s="16" t="s">
        <v>319</v>
      </c>
      <c r="AO61" s="16" t="s">
        <v>521</v>
      </c>
      <c r="AP61" s="16" t="s">
        <v>228</v>
      </c>
      <c r="AQ61" s="16">
        <v>5.7000000000000002E-2</v>
      </c>
      <c r="AR61" s="16" t="s">
        <v>228</v>
      </c>
      <c r="AS61" s="16">
        <v>119.78</v>
      </c>
      <c r="AT61" s="16" t="s">
        <v>522</v>
      </c>
      <c r="AU61" s="16" t="s">
        <v>338</v>
      </c>
      <c r="AV61" s="17">
        <f t="shared" si="0"/>
        <v>45.944724751825412</v>
      </c>
      <c r="AW61" s="17">
        <f t="shared" si="3"/>
        <v>1100.5966262692432</v>
      </c>
      <c r="AX61" s="18" t="s">
        <v>220</v>
      </c>
      <c r="AY61" s="19">
        <f t="shared" si="2"/>
        <v>398.00816326530617</v>
      </c>
      <c r="AZ61" s="20"/>
      <c r="BA61" s="155">
        <v>1.88</v>
      </c>
      <c r="BB61" s="115">
        <v>2.4300000000000002</v>
      </c>
      <c r="BC61" s="115">
        <v>25.31</v>
      </c>
      <c r="BD61" s="115">
        <v>22.2</v>
      </c>
      <c r="BE61" s="115">
        <v>3.44</v>
      </c>
      <c r="BF61" s="115">
        <v>4.21</v>
      </c>
      <c r="BG61" s="115">
        <v>950.23</v>
      </c>
      <c r="BH61" s="115">
        <v>48.27</v>
      </c>
      <c r="BI61" s="115">
        <v>62.15</v>
      </c>
      <c r="BJ61" s="115">
        <v>805.29</v>
      </c>
      <c r="BK61" s="115">
        <v>3.61</v>
      </c>
      <c r="BL61" s="115">
        <v>0.51200000000000001</v>
      </c>
      <c r="BM61" s="115">
        <v>2.44</v>
      </c>
      <c r="BN61" s="115">
        <v>132.47999999999999</v>
      </c>
      <c r="BO61" s="115">
        <v>4.8899999999999997</v>
      </c>
      <c r="BP61" s="115">
        <v>2.63</v>
      </c>
      <c r="BQ61" s="115">
        <v>1.98</v>
      </c>
      <c r="BR61" s="115">
        <v>0.89600000000000002</v>
      </c>
      <c r="BS61" s="115">
        <v>0.189</v>
      </c>
      <c r="BT61" s="115">
        <v>0.20300000000000001</v>
      </c>
      <c r="BU61" s="115">
        <v>0.43</v>
      </c>
      <c r="BV61" s="115">
        <v>0.33600000000000002</v>
      </c>
      <c r="BW61" s="115">
        <v>0.626</v>
      </c>
      <c r="BX61" s="115">
        <v>0.72499999999999998</v>
      </c>
      <c r="BY61" s="115">
        <v>0.53600000000000003</v>
      </c>
      <c r="BZ61" s="115">
        <v>0.83099999999999996</v>
      </c>
      <c r="CA61" s="115">
        <v>7.5200000000000003E-2</v>
      </c>
      <c r="CB61" s="115">
        <v>0.104</v>
      </c>
      <c r="CC61" s="115">
        <v>0.12</v>
      </c>
      <c r="CD61" s="115">
        <v>0.26</v>
      </c>
      <c r="CE61" s="115">
        <v>0.745</v>
      </c>
      <c r="CF61" s="115">
        <v>0.19600000000000001</v>
      </c>
      <c r="CG61" s="115">
        <v>0.53100000000000003</v>
      </c>
      <c r="CH61" s="115" t="s">
        <v>763</v>
      </c>
      <c r="CI61" s="115">
        <v>0.44500000000000001</v>
      </c>
      <c r="CJ61" s="115">
        <v>7.2599999999999998E-2</v>
      </c>
      <c r="CK61" s="115">
        <v>0.126</v>
      </c>
      <c r="CL61" s="115">
        <v>0.311</v>
      </c>
      <c r="CM61" s="115">
        <v>4.6600000000000003E-2</v>
      </c>
      <c r="CN61" s="115">
        <v>0.313</v>
      </c>
      <c r="CO61" s="115">
        <v>0.20699999999999999</v>
      </c>
      <c r="CP61" s="115">
        <v>4.6399999999999997E-2</v>
      </c>
      <c r="CQ61" s="161">
        <v>4.2299999999999997E-2</v>
      </c>
    </row>
    <row r="62" spans="1:95" s="5" customFormat="1">
      <c r="A62" s="12" t="s">
        <v>769</v>
      </c>
      <c r="B62" s="13"/>
      <c r="C62" s="13">
        <v>41</v>
      </c>
      <c r="D62" s="14" t="s">
        <v>523</v>
      </c>
      <c r="E62" s="15">
        <v>56.92</v>
      </c>
      <c r="F62" s="16">
        <v>3.94</v>
      </c>
      <c r="G62" s="16" t="s">
        <v>524</v>
      </c>
      <c r="H62" s="93">
        <v>7246.47</v>
      </c>
      <c r="I62" s="93" t="s">
        <v>525</v>
      </c>
      <c r="J62" s="93">
        <v>107035.39</v>
      </c>
      <c r="K62" s="93">
        <v>309628.90999999997</v>
      </c>
      <c r="L62" s="93">
        <v>709.31</v>
      </c>
      <c r="M62" s="93">
        <v>141236.67000000001</v>
      </c>
      <c r="N62" s="16" t="s">
        <v>526</v>
      </c>
      <c r="O62" s="16">
        <v>5.91</v>
      </c>
      <c r="P62" s="16" t="s">
        <v>245</v>
      </c>
      <c r="Q62" s="16">
        <v>12.22</v>
      </c>
      <c r="R62" s="16" t="s">
        <v>527</v>
      </c>
      <c r="S62" s="16" t="s">
        <v>528</v>
      </c>
      <c r="T62" s="16" t="s">
        <v>529</v>
      </c>
      <c r="U62" s="16">
        <v>20.69</v>
      </c>
      <c r="V62" s="16">
        <v>2749.89</v>
      </c>
      <c r="W62" s="16">
        <v>6.61</v>
      </c>
      <c r="X62" s="16" t="s">
        <v>472</v>
      </c>
      <c r="Y62" s="16" t="s">
        <v>212</v>
      </c>
      <c r="Z62" s="16" t="s">
        <v>460</v>
      </c>
      <c r="AA62" s="16">
        <v>8.65</v>
      </c>
      <c r="AB62" s="16" t="s">
        <v>442</v>
      </c>
      <c r="AC62" s="16">
        <v>112.08</v>
      </c>
      <c r="AD62" s="16">
        <v>29.97</v>
      </c>
      <c r="AE62" s="16" t="s">
        <v>293</v>
      </c>
      <c r="AF62" s="16" t="s">
        <v>353</v>
      </c>
      <c r="AG62" s="16" t="s">
        <v>295</v>
      </c>
      <c r="AH62" s="16" t="s">
        <v>277</v>
      </c>
      <c r="AI62" s="16" t="s">
        <v>313</v>
      </c>
      <c r="AJ62" s="16" t="s">
        <v>530</v>
      </c>
      <c r="AK62" s="16" t="s">
        <v>414</v>
      </c>
      <c r="AL62" s="16" t="s">
        <v>390</v>
      </c>
      <c r="AM62" s="16" t="s">
        <v>531</v>
      </c>
      <c r="AN62" s="16" t="s">
        <v>532</v>
      </c>
      <c r="AO62" s="16" t="s">
        <v>533</v>
      </c>
      <c r="AP62" s="16" t="s">
        <v>268</v>
      </c>
      <c r="AQ62" s="16" t="s">
        <v>373</v>
      </c>
      <c r="AR62" s="16">
        <v>0.13</v>
      </c>
      <c r="AS62" s="16">
        <v>113.14</v>
      </c>
      <c r="AT62" s="16" t="s">
        <v>534</v>
      </c>
      <c r="AU62" s="16" t="s">
        <v>453</v>
      </c>
      <c r="AV62" s="17">
        <f t="shared" si="0"/>
        <v>51.360843524650086</v>
      </c>
      <c r="AW62" s="17">
        <f t="shared" si="3"/>
        <v>1260.1415952890793</v>
      </c>
      <c r="AX62" s="18" t="s">
        <v>220</v>
      </c>
      <c r="AY62" s="19">
        <f t="shared" si="2"/>
        <v>416.01966717095308</v>
      </c>
      <c r="AZ62" s="20"/>
      <c r="BA62" s="155">
        <v>2.0099999999999998</v>
      </c>
      <c r="BB62" s="115">
        <v>2.54</v>
      </c>
      <c r="BC62" s="115">
        <v>26.47</v>
      </c>
      <c r="BD62" s="115">
        <v>24.07</v>
      </c>
      <c r="BE62" s="115">
        <v>2.9</v>
      </c>
      <c r="BF62" s="115">
        <v>7.09</v>
      </c>
      <c r="BG62" s="115">
        <v>1021.05</v>
      </c>
      <c r="BH62" s="115">
        <v>51.95</v>
      </c>
      <c r="BI62" s="115">
        <v>67.13</v>
      </c>
      <c r="BJ62" s="115">
        <v>783.7</v>
      </c>
      <c r="BK62" s="115">
        <v>2.69</v>
      </c>
      <c r="BL62" s="115">
        <v>0.58299999999999996</v>
      </c>
      <c r="BM62" s="115">
        <v>2.67</v>
      </c>
      <c r="BN62" s="115">
        <v>141.88999999999999</v>
      </c>
      <c r="BO62" s="115">
        <v>5.31</v>
      </c>
      <c r="BP62" s="115">
        <v>2.61</v>
      </c>
      <c r="BQ62" s="115">
        <v>2.19</v>
      </c>
      <c r="BR62" s="115">
        <v>1.18</v>
      </c>
      <c r="BS62" s="115">
        <v>0.2</v>
      </c>
      <c r="BT62" s="115">
        <v>0.214</v>
      </c>
      <c r="BU62" s="115">
        <v>0.70599999999999996</v>
      </c>
      <c r="BV62" s="115">
        <v>0.27400000000000002</v>
      </c>
      <c r="BW62" s="115">
        <v>0.60299999999999998</v>
      </c>
      <c r="BX62" s="115">
        <v>0.60399999999999998</v>
      </c>
      <c r="BY62" s="115">
        <v>0.54300000000000004</v>
      </c>
      <c r="BZ62" s="115">
        <v>0.71599999999999997</v>
      </c>
      <c r="CA62" s="115">
        <v>9.7199999999999995E-2</v>
      </c>
      <c r="CB62" s="115">
        <v>0.11</v>
      </c>
      <c r="CC62" s="115">
        <v>8.2799999999999999E-2</v>
      </c>
      <c r="CD62" s="115">
        <v>0.27400000000000002</v>
      </c>
      <c r="CE62" s="115">
        <v>0.78600000000000003</v>
      </c>
      <c r="CF62" s="115">
        <v>0.13100000000000001</v>
      </c>
      <c r="CG62" s="115">
        <v>0.56100000000000005</v>
      </c>
      <c r="CH62" s="115">
        <v>6.1899999999999997E-2</v>
      </c>
      <c r="CI62" s="115">
        <v>0.251</v>
      </c>
      <c r="CJ62" s="115">
        <v>0.125</v>
      </c>
      <c r="CK62" s="115">
        <v>0.188</v>
      </c>
      <c r="CL62" s="115">
        <v>0.40300000000000002</v>
      </c>
      <c r="CM62" s="115">
        <v>6.9500000000000006E-2</v>
      </c>
      <c r="CN62" s="115" t="s">
        <v>763</v>
      </c>
      <c r="CO62" s="115">
        <v>0.31</v>
      </c>
      <c r="CP62" s="115">
        <v>9.8000000000000004E-2</v>
      </c>
      <c r="CQ62" s="161">
        <v>8.9399999999999993E-2</v>
      </c>
    </row>
    <row r="63" spans="1:95" s="5" customFormat="1">
      <c r="A63" s="12"/>
      <c r="B63" s="13"/>
      <c r="C63" s="21">
        <v>42</v>
      </c>
      <c r="D63" s="22" t="s">
        <v>535</v>
      </c>
      <c r="E63" s="23">
        <v>19.899999999999999</v>
      </c>
      <c r="F63" s="24">
        <v>4.03</v>
      </c>
      <c r="G63" s="24" t="s">
        <v>536</v>
      </c>
      <c r="H63" s="94">
        <v>6180.37</v>
      </c>
      <c r="I63" s="94" t="s">
        <v>537</v>
      </c>
      <c r="J63" s="94">
        <v>109721.85</v>
      </c>
      <c r="K63" s="94">
        <v>309628.90999999997</v>
      </c>
      <c r="L63" s="94">
        <v>703.01</v>
      </c>
      <c r="M63" s="94">
        <v>142704.20000000001</v>
      </c>
      <c r="N63" s="24" t="s">
        <v>538</v>
      </c>
      <c r="O63" s="24" t="s">
        <v>539</v>
      </c>
      <c r="P63" s="24" t="s">
        <v>224</v>
      </c>
      <c r="Q63" s="24">
        <v>8.91</v>
      </c>
      <c r="R63" s="24" t="s">
        <v>540</v>
      </c>
      <c r="S63" s="24" t="s">
        <v>541</v>
      </c>
      <c r="T63" s="24" t="s">
        <v>542</v>
      </c>
      <c r="U63" s="24">
        <v>14.04</v>
      </c>
      <c r="V63" s="24">
        <v>2417.06</v>
      </c>
      <c r="W63" s="24">
        <v>1.07</v>
      </c>
      <c r="X63" s="24">
        <v>0.125</v>
      </c>
      <c r="Y63" s="24" t="s">
        <v>426</v>
      </c>
      <c r="Z63" s="24" t="s">
        <v>543</v>
      </c>
      <c r="AA63" s="24">
        <v>5.57</v>
      </c>
      <c r="AB63" s="24">
        <v>0.92</v>
      </c>
      <c r="AC63" s="24">
        <v>82.91</v>
      </c>
      <c r="AD63" s="24" t="s">
        <v>486</v>
      </c>
      <c r="AE63" s="24" t="s">
        <v>402</v>
      </c>
      <c r="AF63" s="24">
        <v>7.3999999999999996E-2</v>
      </c>
      <c r="AG63" s="24" t="s">
        <v>215</v>
      </c>
      <c r="AH63" s="24" t="s">
        <v>226</v>
      </c>
      <c r="AI63" s="24" t="s">
        <v>392</v>
      </c>
      <c r="AJ63" s="24" t="s">
        <v>384</v>
      </c>
      <c r="AK63" s="24" t="s">
        <v>268</v>
      </c>
      <c r="AL63" s="24" t="s">
        <v>319</v>
      </c>
      <c r="AM63" s="24" t="s">
        <v>335</v>
      </c>
      <c r="AN63" s="24" t="s">
        <v>498</v>
      </c>
      <c r="AO63" s="24">
        <v>0.14899999999999999</v>
      </c>
      <c r="AP63" s="24" t="s">
        <v>242</v>
      </c>
      <c r="AQ63" s="24" t="s">
        <v>544</v>
      </c>
      <c r="AR63" s="24">
        <v>0.3</v>
      </c>
      <c r="AS63" s="24">
        <v>166.88</v>
      </c>
      <c r="AT63" s="24" t="s">
        <v>298</v>
      </c>
      <c r="AU63" s="24" t="s">
        <v>545</v>
      </c>
      <c r="AV63" s="29">
        <f t="shared" si="0"/>
        <v>59.040404458308863</v>
      </c>
      <c r="AW63" s="29">
        <f t="shared" si="3"/>
        <v>1721.1940658545413</v>
      </c>
      <c r="AX63" s="25" t="s">
        <v>220</v>
      </c>
      <c r="AY63" s="30">
        <f t="shared" si="2"/>
        <v>2258.934579439252</v>
      </c>
      <c r="AZ63" s="20"/>
      <c r="BA63" s="171">
        <v>2.08</v>
      </c>
      <c r="BB63" s="146">
        <v>2.4300000000000002</v>
      </c>
      <c r="BC63" s="146">
        <v>23.89</v>
      </c>
      <c r="BD63" s="146">
        <v>22.48</v>
      </c>
      <c r="BE63" s="146">
        <v>3.23</v>
      </c>
      <c r="BF63" s="146">
        <v>6.39</v>
      </c>
      <c r="BG63" s="146">
        <v>979.91</v>
      </c>
      <c r="BH63" s="146">
        <v>47.8</v>
      </c>
      <c r="BI63" s="146">
        <v>65.67</v>
      </c>
      <c r="BJ63" s="146">
        <v>788.53</v>
      </c>
      <c r="BK63" s="146">
        <v>4.47</v>
      </c>
      <c r="BL63" s="146">
        <v>0.497</v>
      </c>
      <c r="BM63" s="146">
        <v>2.5099999999999998</v>
      </c>
      <c r="BN63" s="146">
        <v>135.18</v>
      </c>
      <c r="BO63" s="146">
        <v>5.77</v>
      </c>
      <c r="BP63" s="146">
        <v>2.5</v>
      </c>
      <c r="BQ63" s="146">
        <v>2.59</v>
      </c>
      <c r="BR63" s="146">
        <v>0.93300000000000005</v>
      </c>
      <c r="BS63" s="146">
        <v>0.23499999999999999</v>
      </c>
      <c r="BT63" s="146">
        <v>8.4000000000000005E-2</v>
      </c>
      <c r="BU63" s="146">
        <v>0.52100000000000002</v>
      </c>
      <c r="BV63" s="146">
        <v>0.249</v>
      </c>
      <c r="BW63" s="146">
        <v>0.68700000000000006</v>
      </c>
      <c r="BX63" s="146">
        <v>0.26</v>
      </c>
      <c r="BY63" s="146">
        <v>0.51100000000000001</v>
      </c>
      <c r="BZ63" s="146">
        <v>1.0900000000000001</v>
      </c>
      <c r="CA63" s="146">
        <v>0.108</v>
      </c>
      <c r="CB63" s="146">
        <v>5.2999999999999999E-2</v>
      </c>
      <c r="CC63" s="146">
        <v>0.122</v>
      </c>
      <c r="CD63" s="146">
        <v>0.45700000000000002</v>
      </c>
      <c r="CE63" s="146">
        <v>0.69099999999999995</v>
      </c>
      <c r="CF63" s="146">
        <v>0.19900000000000001</v>
      </c>
      <c r="CG63" s="146">
        <v>0.40300000000000002</v>
      </c>
      <c r="CH63" s="146">
        <v>7.2999999999999995E-2</v>
      </c>
      <c r="CI63" s="146">
        <v>0.48299999999999998</v>
      </c>
      <c r="CJ63" s="146">
        <v>0.113</v>
      </c>
      <c r="CK63" s="146" t="s">
        <v>763</v>
      </c>
      <c r="CL63" s="146">
        <v>0.317</v>
      </c>
      <c r="CM63" s="146">
        <v>6.7000000000000004E-2</v>
      </c>
      <c r="CN63" s="146" t="s">
        <v>763</v>
      </c>
      <c r="CO63" s="146">
        <v>0.29799999999999999</v>
      </c>
      <c r="CP63" s="146">
        <v>8.1699999999999995E-2</v>
      </c>
      <c r="CQ63" s="172">
        <v>4.3099999999999999E-2</v>
      </c>
    </row>
    <row r="64" spans="1:95" s="5" customFormat="1">
      <c r="A64" s="12"/>
      <c r="B64" s="13"/>
      <c r="C64" s="13"/>
      <c r="D64" s="14" t="s">
        <v>377</v>
      </c>
      <c r="E64" s="15">
        <f>AVERAGE(E61:E63)</f>
        <v>48.596666666666664</v>
      </c>
      <c r="F64" s="16">
        <f t="shared" ref="F64:AW64" si="25">AVERAGE(F61:F63)</f>
        <v>4.123333333333334</v>
      </c>
      <c r="G64" s="16" t="e">
        <f t="shared" si="25"/>
        <v>#DIV/0!</v>
      </c>
      <c r="H64" s="93">
        <f t="shared" si="25"/>
        <v>7181.996666666666</v>
      </c>
      <c r="I64" s="93" t="e">
        <f t="shared" si="25"/>
        <v>#DIV/0!</v>
      </c>
      <c r="J64" s="93">
        <f t="shared" si="25"/>
        <v>109146.96666666667</v>
      </c>
      <c r="K64" s="93">
        <f t="shared" si="25"/>
        <v>309628.90999999997</v>
      </c>
      <c r="L64" s="93">
        <f t="shared" si="25"/>
        <v>694.5333333333333</v>
      </c>
      <c r="M64" s="93">
        <f t="shared" si="25"/>
        <v>139448.57666666669</v>
      </c>
      <c r="N64" s="16" t="e">
        <f t="shared" si="25"/>
        <v>#DIV/0!</v>
      </c>
      <c r="O64" s="16">
        <f t="shared" si="25"/>
        <v>5.91</v>
      </c>
      <c r="P64" s="16" t="e">
        <f t="shared" si="25"/>
        <v>#DIV/0!</v>
      </c>
      <c r="Q64" s="16">
        <f t="shared" si="25"/>
        <v>11.413333333333332</v>
      </c>
      <c r="R64" s="16" t="e">
        <f t="shared" si="25"/>
        <v>#DIV/0!</v>
      </c>
      <c r="S64" s="16" t="e">
        <f t="shared" si="25"/>
        <v>#DIV/0!</v>
      </c>
      <c r="T64" s="16" t="e">
        <f t="shared" si="25"/>
        <v>#DIV/0!</v>
      </c>
      <c r="U64" s="16">
        <f t="shared" si="25"/>
        <v>18.603333333333332</v>
      </c>
      <c r="V64" s="16">
        <f t="shared" si="25"/>
        <v>2697.4366666666665</v>
      </c>
      <c r="W64" s="16">
        <f t="shared" si="25"/>
        <v>5.0100000000000007</v>
      </c>
      <c r="X64" s="16">
        <f t="shared" si="25"/>
        <v>0.125</v>
      </c>
      <c r="Y64" s="16" t="e">
        <f t="shared" si="25"/>
        <v>#DIV/0!</v>
      </c>
      <c r="Z64" s="16" t="e">
        <f t="shared" si="25"/>
        <v>#DIV/0!</v>
      </c>
      <c r="AA64" s="16">
        <f t="shared" si="25"/>
        <v>7.7600000000000007</v>
      </c>
      <c r="AB64" s="16">
        <f t="shared" si="25"/>
        <v>0.92</v>
      </c>
      <c r="AC64" s="16">
        <f t="shared" si="25"/>
        <v>105.70333333333333</v>
      </c>
      <c r="AD64" s="16">
        <f t="shared" si="25"/>
        <v>29.895</v>
      </c>
      <c r="AE64" s="16" t="e">
        <f t="shared" si="25"/>
        <v>#DIV/0!</v>
      </c>
      <c r="AF64" s="16">
        <f t="shared" si="25"/>
        <v>7.3999999999999996E-2</v>
      </c>
      <c r="AG64" s="16" t="e">
        <f t="shared" si="25"/>
        <v>#DIV/0!</v>
      </c>
      <c r="AH64" s="16" t="e">
        <f t="shared" si="25"/>
        <v>#DIV/0!</v>
      </c>
      <c r="AI64" s="16" t="e">
        <f t="shared" si="25"/>
        <v>#DIV/0!</v>
      </c>
      <c r="AJ64" s="16" t="e">
        <f t="shared" si="25"/>
        <v>#DIV/0!</v>
      </c>
      <c r="AK64" s="16" t="e">
        <f t="shared" si="25"/>
        <v>#DIV/0!</v>
      </c>
      <c r="AL64" s="16">
        <f t="shared" si="25"/>
        <v>8.0000000000000002E-3</v>
      </c>
      <c r="AM64" s="16" t="e">
        <f t="shared" si="25"/>
        <v>#DIV/0!</v>
      </c>
      <c r="AN64" s="16" t="e">
        <f t="shared" si="25"/>
        <v>#DIV/0!</v>
      </c>
      <c r="AO64" s="16">
        <f t="shared" si="25"/>
        <v>0.14899999999999999</v>
      </c>
      <c r="AP64" s="16" t="e">
        <f t="shared" si="25"/>
        <v>#DIV/0!</v>
      </c>
      <c r="AQ64" s="16">
        <f t="shared" si="25"/>
        <v>5.7000000000000002E-2</v>
      </c>
      <c r="AR64" s="16">
        <f t="shared" si="25"/>
        <v>0.215</v>
      </c>
      <c r="AS64" s="16">
        <f t="shared" si="25"/>
        <v>133.26666666666668</v>
      </c>
      <c r="AT64" s="16" t="e">
        <f t="shared" si="25"/>
        <v>#DIV/0!</v>
      </c>
      <c r="AU64" s="16" t="e">
        <f t="shared" si="25"/>
        <v>#DIV/0!</v>
      </c>
      <c r="AV64" s="16">
        <f t="shared" si="25"/>
        <v>52.115324244928125</v>
      </c>
      <c r="AW64" s="16">
        <f t="shared" si="25"/>
        <v>1360.6440958042879</v>
      </c>
      <c r="AX64" s="18" t="s">
        <v>220</v>
      </c>
      <c r="AY64" s="16">
        <f t="shared" ref="AY64" si="26">AVERAGE(AY61:AY63)</f>
        <v>1024.3208032918371</v>
      </c>
      <c r="AZ64" s="20"/>
      <c r="BA64" s="155"/>
      <c r="BB64" s="115"/>
      <c r="BC64" s="115"/>
      <c r="BD64" s="115"/>
      <c r="BE64" s="115"/>
      <c r="BF64" s="115"/>
      <c r="BG64" s="115"/>
      <c r="BH64" s="115"/>
      <c r="BI64" s="115"/>
      <c r="BJ64" s="115"/>
      <c r="BK64" s="115"/>
      <c r="BL64" s="115"/>
      <c r="BM64" s="115"/>
      <c r="BN64" s="115"/>
      <c r="BO64" s="115"/>
      <c r="BP64" s="115"/>
      <c r="BQ64" s="115"/>
      <c r="BR64" s="115"/>
      <c r="BS64" s="115"/>
      <c r="BT64" s="115"/>
      <c r="BU64" s="115"/>
      <c r="BV64" s="115"/>
      <c r="BW64" s="115"/>
      <c r="BX64" s="115"/>
      <c r="BY64" s="115"/>
      <c r="BZ64" s="115"/>
      <c r="CA64" s="115"/>
      <c r="CB64" s="115"/>
      <c r="CC64" s="115"/>
      <c r="CD64" s="115"/>
      <c r="CE64" s="115"/>
      <c r="CF64" s="115"/>
      <c r="CG64" s="115"/>
      <c r="CH64" s="115"/>
      <c r="CI64" s="115"/>
      <c r="CJ64" s="115"/>
      <c r="CK64" s="115"/>
      <c r="CL64" s="115"/>
      <c r="CM64" s="115"/>
      <c r="CN64" s="115"/>
      <c r="CO64" s="115"/>
      <c r="CP64" s="115"/>
      <c r="CQ64" s="161"/>
    </row>
    <row r="65" spans="1:95" s="5" customFormat="1">
      <c r="A65" s="12"/>
      <c r="B65" s="13"/>
      <c r="C65" s="13"/>
      <c r="D65" s="14" t="s">
        <v>378</v>
      </c>
      <c r="E65" s="15">
        <f>MIN(E61:E63)</f>
        <v>19.899999999999999</v>
      </c>
      <c r="F65" s="16">
        <f t="shared" ref="F65:AY65" si="27">MIN(F61:F63)</f>
        <v>3.94</v>
      </c>
      <c r="G65" s="16">
        <f t="shared" si="27"/>
        <v>0</v>
      </c>
      <c r="H65" s="93">
        <f t="shared" si="27"/>
        <v>6180.37</v>
      </c>
      <c r="I65" s="93">
        <f t="shared" si="27"/>
        <v>0</v>
      </c>
      <c r="J65" s="93">
        <f t="shared" si="27"/>
        <v>107035.39</v>
      </c>
      <c r="K65" s="93">
        <f t="shared" si="27"/>
        <v>309628.90999999997</v>
      </c>
      <c r="L65" s="93">
        <f t="shared" si="27"/>
        <v>671.28</v>
      </c>
      <c r="M65" s="93">
        <f t="shared" si="27"/>
        <v>134404.85999999999</v>
      </c>
      <c r="N65" s="16">
        <f t="shared" si="27"/>
        <v>0</v>
      </c>
      <c r="O65" s="16">
        <f t="shared" si="27"/>
        <v>5.91</v>
      </c>
      <c r="P65" s="16">
        <f t="shared" si="27"/>
        <v>0</v>
      </c>
      <c r="Q65" s="16">
        <f t="shared" si="27"/>
        <v>8.91</v>
      </c>
      <c r="R65" s="16">
        <f t="shared" si="27"/>
        <v>0</v>
      </c>
      <c r="S65" s="16">
        <f t="shared" si="27"/>
        <v>0</v>
      </c>
      <c r="T65" s="16">
        <f t="shared" si="27"/>
        <v>0</v>
      </c>
      <c r="U65" s="16">
        <f t="shared" si="27"/>
        <v>14.04</v>
      </c>
      <c r="V65" s="16">
        <f t="shared" si="27"/>
        <v>2417.06</v>
      </c>
      <c r="W65" s="16">
        <f t="shared" si="27"/>
        <v>1.07</v>
      </c>
      <c r="X65" s="16">
        <f t="shared" si="27"/>
        <v>0.125</v>
      </c>
      <c r="Y65" s="16">
        <f t="shared" si="27"/>
        <v>0</v>
      </c>
      <c r="Z65" s="16">
        <f t="shared" si="27"/>
        <v>0</v>
      </c>
      <c r="AA65" s="16">
        <f t="shared" si="27"/>
        <v>5.57</v>
      </c>
      <c r="AB65" s="16">
        <f t="shared" si="27"/>
        <v>0.92</v>
      </c>
      <c r="AC65" s="16">
        <f t="shared" si="27"/>
        <v>82.91</v>
      </c>
      <c r="AD65" s="16">
        <f t="shared" si="27"/>
        <v>29.82</v>
      </c>
      <c r="AE65" s="16">
        <f t="shared" si="27"/>
        <v>0</v>
      </c>
      <c r="AF65" s="16">
        <f t="shared" si="27"/>
        <v>7.3999999999999996E-2</v>
      </c>
      <c r="AG65" s="16">
        <f t="shared" si="27"/>
        <v>0</v>
      </c>
      <c r="AH65" s="16">
        <f t="shared" si="27"/>
        <v>0</v>
      </c>
      <c r="AI65" s="16">
        <f t="shared" si="27"/>
        <v>0</v>
      </c>
      <c r="AJ65" s="16">
        <f t="shared" si="27"/>
        <v>0</v>
      </c>
      <c r="AK65" s="16">
        <f t="shared" si="27"/>
        <v>0</v>
      </c>
      <c r="AL65" s="16">
        <f t="shared" si="27"/>
        <v>8.0000000000000002E-3</v>
      </c>
      <c r="AM65" s="16">
        <f t="shared" si="27"/>
        <v>0</v>
      </c>
      <c r="AN65" s="16">
        <f t="shared" si="27"/>
        <v>0</v>
      </c>
      <c r="AO65" s="16">
        <f t="shared" si="27"/>
        <v>0.14899999999999999</v>
      </c>
      <c r="AP65" s="16">
        <f t="shared" si="27"/>
        <v>0</v>
      </c>
      <c r="AQ65" s="16">
        <f t="shared" si="27"/>
        <v>5.7000000000000002E-2</v>
      </c>
      <c r="AR65" s="16">
        <f t="shared" si="27"/>
        <v>0.13</v>
      </c>
      <c r="AS65" s="16">
        <f t="shared" si="27"/>
        <v>113.14</v>
      </c>
      <c r="AT65" s="16">
        <f t="shared" si="27"/>
        <v>0</v>
      </c>
      <c r="AU65" s="16">
        <f t="shared" si="27"/>
        <v>0</v>
      </c>
      <c r="AV65" s="16">
        <f t="shared" si="27"/>
        <v>45.944724751825412</v>
      </c>
      <c r="AW65" s="16">
        <f t="shared" si="27"/>
        <v>1100.5966262692432</v>
      </c>
      <c r="AX65" s="16">
        <f t="shared" si="27"/>
        <v>0</v>
      </c>
      <c r="AY65" s="16">
        <f t="shared" si="27"/>
        <v>398.00816326530617</v>
      </c>
      <c r="AZ65" s="20"/>
      <c r="BA65" s="15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61"/>
    </row>
    <row r="66" spans="1:95" s="5" customFormat="1">
      <c r="A66" s="12"/>
      <c r="B66" s="13"/>
      <c r="C66" s="13"/>
      <c r="D66" s="14" t="s">
        <v>379</v>
      </c>
      <c r="E66" s="15">
        <f>MAX(E61:E63)</f>
        <v>68.97</v>
      </c>
      <c r="F66" s="16">
        <f t="shared" ref="F66:AY66" si="28">MAX(F61:F63)</f>
        <v>4.4000000000000004</v>
      </c>
      <c r="G66" s="16">
        <f t="shared" si="28"/>
        <v>0</v>
      </c>
      <c r="H66" s="93">
        <f t="shared" si="28"/>
        <v>8119.15</v>
      </c>
      <c r="I66" s="93">
        <f t="shared" si="28"/>
        <v>0</v>
      </c>
      <c r="J66" s="93">
        <f t="shared" si="28"/>
        <v>110683.66</v>
      </c>
      <c r="K66" s="93">
        <f t="shared" si="28"/>
        <v>309628.90999999997</v>
      </c>
      <c r="L66" s="93">
        <f t="shared" si="28"/>
        <v>709.31</v>
      </c>
      <c r="M66" s="93">
        <f t="shared" si="28"/>
        <v>142704.20000000001</v>
      </c>
      <c r="N66" s="16">
        <f t="shared" si="28"/>
        <v>0</v>
      </c>
      <c r="O66" s="16">
        <f t="shared" si="28"/>
        <v>5.91</v>
      </c>
      <c r="P66" s="16">
        <f t="shared" si="28"/>
        <v>0</v>
      </c>
      <c r="Q66" s="16">
        <f t="shared" si="28"/>
        <v>13.11</v>
      </c>
      <c r="R66" s="16">
        <f t="shared" si="28"/>
        <v>0</v>
      </c>
      <c r="S66" s="16">
        <f t="shared" si="28"/>
        <v>0</v>
      </c>
      <c r="T66" s="16">
        <f t="shared" si="28"/>
        <v>0</v>
      </c>
      <c r="U66" s="16">
        <f t="shared" si="28"/>
        <v>21.08</v>
      </c>
      <c r="V66" s="16">
        <f t="shared" si="28"/>
        <v>2925.36</v>
      </c>
      <c r="W66" s="16">
        <f t="shared" si="28"/>
        <v>7.35</v>
      </c>
      <c r="X66" s="16">
        <f t="shared" si="28"/>
        <v>0.125</v>
      </c>
      <c r="Y66" s="16">
        <f t="shared" si="28"/>
        <v>0</v>
      </c>
      <c r="Z66" s="16">
        <f t="shared" si="28"/>
        <v>0</v>
      </c>
      <c r="AA66" s="16">
        <f t="shared" si="28"/>
        <v>9.06</v>
      </c>
      <c r="AB66" s="16">
        <f t="shared" si="28"/>
        <v>0.92</v>
      </c>
      <c r="AC66" s="16">
        <f t="shared" si="28"/>
        <v>122.12</v>
      </c>
      <c r="AD66" s="16">
        <f t="shared" si="28"/>
        <v>29.97</v>
      </c>
      <c r="AE66" s="16">
        <f t="shared" si="28"/>
        <v>0</v>
      </c>
      <c r="AF66" s="16">
        <f t="shared" si="28"/>
        <v>7.3999999999999996E-2</v>
      </c>
      <c r="AG66" s="16">
        <f t="shared" si="28"/>
        <v>0</v>
      </c>
      <c r="AH66" s="16">
        <f t="shared" si="28"/>
        <v>0</v>
      </c>
      <c r="AI66" s="16">
        <f t="shared" si="28"/>
        <v>0</v>
      </c>
      <c r="AJ66" s="16">
        <f t="shared" si="28"/>
        <v>0</v>
      </c>
      <c r="AK66" s="16">
        <f t="shared" si="28"/>
        <v>0</v>
      </c>
      <c r="AL66" s="16">
        <f t="shared" si="28"/>
        <v>8.0000000000000002E-3</v>
      </c>
      <c r="AM66" s="16">
        <f t="shared" si="28"/>
        <v>0</v>
      </c>
      <c r="AN66" s="16">
        <f t="shared" si="28"/>
        <v>0</v>
      </c>
      <c r="AO66" s="16">
        <f t="shared" si="28"/>
        <v>0.14899999999999999</v>
      </c>
      <c r="AP66" s="16">
        <f t="shared" si="28"/>
        <v>0</v>
      </c>
      <c r="AQ66" s="16">
        <f t="shared" si="28"/>
        <v>5.7000000000000002E-2</v>
      </c>
      <c r="AR66" s="16">
        <f t="shared" si="28"/>
        <v>0.3</v>
      </c>
      <c r="AS66" s="16">
        <f t="shared" si="28"/>
        <v>166.88</v>
      </c>
      <c r="AT66" s="16">
        <f t="shared" si="28"/>
        <v>0</v>
      </c>
      <c r="AU66" s="16">
        <f t="shared" si="28"/>
        <v>0</v>
      </c>
      <c r="AV66" s="16">
        <f t="shared" si="28"/>
        <v>59.040404458308863</v>
      </c>
      <c r="AW66" s="16">
        <f t="shared" si="28"/>
        <v>1721.1940658545413</v>
      </c>
      <c r="AX66" s="16">
        <f t="shared" si="28"/>
        <v>0</v>
      </c>
      <c r="AY66" s="16">
        <f t="shared" si="28"/>
        <v>2258.934579439252</v>
      </c>
      <c r="AZ66" s="20"/>
      <c r="BA66" s="155"/>
      <c r="BB66" s="115"/>
      <c r="BC66" s="115"/>
      <c r="BD66" s="115"/>
      <c r="BE66" s="115"/>
      <c r="BF66" s="115"/>
      <c r="BG66" s="115"/>
      <c r="BH66" s="115"/>
      <c r="BI66" s="115"/>
      <c r="BJ66" s="115"/>
      <c r="BK66" s="115"/>
      <c r="BL66" s="115"/>
      <c r="BM66" s="115"/>
      <c r="BN66" s="115"/>
      <c r="BO66" s="115"/>
      <c r="BP66" s="115"/>
      <c r="BQ66" s="115"/>
      <c r="BR66" s="115"/>
      <c r="BS66" s="115"/>
      <c r="BT66" s="115"/>
      <c r="BU66" s="115"/>
      <c r="BV66" s="115"/>
      <c r="BW66" s="115"/>
      <c r="BX66" s="115"/>
      <c r="BY66" s="115"/>
      <c r="BZ66" s="115"/>
      <c r="CA66" s="115"/>
      <c r="CB66" s="115"/>
      <c r="CC66" s="115"/>
      <c r="CD66" s="115"/>
      <c r="CE66" s="115"/>
      <c r="CF66" s="115"/>
      <c r="CG66" s="115"/>
      <c r="CH66" s="115"/>
      <c r="CI66" s="115"/>
      <c r="CJ66" s="115"/>
      <c r="CK66" s="115"/>
      <c r="CL66" s="115"/>
      <c r="CM66" s="115"/>
      <c r="CN66" s="115"/>
      <c r="CO66" s="115"/>
      <c r="CP66" s="115"/>
      <c r="CQ66" s="161"/>
    </row>
    <row r="67" spans="1:95" s="5" customFormat="1">
      <c r="A67" s="12"/>
      <c r="B67" s="13"/>
      <c r="C67" s="21"/>
      <c r="D67" s="22" t="s">
        <v>380</v>
      </c>
      <c r="E67" s="23">
        <f>_xlfn.STDEV.S(E61:E63)</f>
        <v>25.571950127695249</v>
      </c>
      <c r="F67" s="24">
        <f t="shared" ref="F67:AW67" si="29">_xlfn.STDEV.S(F46:F64)</f>
        <v>2.2846926886052987</v>
      </c>
      <c r="G67" s="24" t="e">
        <f t="shared" si="29"/>
        <v>#DIV/0!</v>
      </c>
      <c r="H67" s="94">
        <f t="shared" si="29"/>
        <v>43030.56996137424</v>
      </c>
      <c r="I67" s="94" t="e">
        <f t="shared" si="29"/>
        <v>#DIV/0!</v>
      </c>
      <c r="J67" s="94">
        <f t="shared" si="29"/>
        <v>46702.081558154765</v>
      </c>
      <c r="K67" s="94">
        <f t="shared" si="29"/>
        <v>70984.342731134093</v>
      </c>
      <c r="L67" s="94">
        <f t="shared" si="29"/>
        <v>262.6474648057719</v>
      </c>
      <c r="M67" s="94">
        <f t="shared" si="29"/>
        <v>65545.737449282198</v>
      </c>
      <c r="N67" s="24" t="e">
        <f t="shared" si="29"/>
        <v>#DIV/0!</v>
      </c>
      <c r="O67" s="24">
        <f t="shared" si="29"/>
        <v>49.760966664596161</v>
      </c>
      <c r="P67" s="24" t="e">
        <f t="shared" si="29"/>
        <v>#DIV/0!</v>
      </c>
      <c r="Q67" s="24">
        <f t="shared" si="29"/>
        <v>6.8012355754960661</v>
      </c>
      <c r="R67" s="24" t="e">
        <f t="shared" si="29"/>
        <v>#DIV/0!</v>
      </c>
      <c r="S67" s="24" t="e">
        <f t="shared" si="29"/>
        <v>#DIV/0!</v>
      </c>
      <c r="T67" s="24" t="e">
        <f t="shared" si="29"/>
        <v>#DIV/0!</v>
      </c>
      <c r="U67" s="24">
        <f t="shared" si="29"/>
        <v>6.9332432668471276</v>
      </c>
      <c r="V67" s="24">
        <f t="shared" si="29"/>
        <v>980.06851035885575</v>
      </c>
      <c r="W67" s="24">
        <f t="shared" si="29"/>
        <v>64.612716506408489</v>
      </c>
      <c r="X67" s="24" t="e">
        <f t="shared" si="29"/>
        <v>#DIV/0!</v>
      </c>
      <c r="Y67" s="24" t="e">
        <f t="shared" si="29"/>
        <v>#DIV/0!</v>
      </c>
      <c r="Z67" s="24" t="e">
        <f t="shared" si="29"/>
        <v>#DIV/0!</v>
      </c>
      <c r="AA67" s="24">
        <f t="shared" si="29"/>
        <v>2.1847763696848528</v>
      </c>
      <c r="AB67" s="24" t="e">
        <f t="shared" si="29"/>
        <v>#DIV/0!</v>
      </c>
      <c r="AC67" s="24">
        <f t="shared" si="29"/>
        <v>103.75056881151374</v>
      </c>
      <c r="AD67" s="24">
        <f t="shared" si="29"/>
        <v>112.41183630150576</v>
      </c>
      <c r="AE67" s="24" t="e">
        <f t="shared" si="29"/>
        <v>#DIV/0!</v>
      </c>
      <c r="AF67" s="24">
        <f t="shared" si="29"/>
        <v>3.2275379487748865</v>
      </c>
      <c r="AG67" s="24" t="e">
        <f t="shared" si="29"/>
        <v>#DIV/0!</v>
      </c>
      <c r="AH67" s="24" t="e">
        <f t="shared" si="29"/>
        <v>#DIV/0!</v>
      </c>
      <c r="AI67" s="24" t="e">
        <f t="shared" si="29"/>
        <v>#DIV/0!</v>
      </c>
      <c r="AJ67" s="24" t="e">
        <f t="shared" si="29"/>
        <v>#DIV/0!</v>
      </c>
      <c r="AK67" s="24" t="e">
        <f t="shared" si="29"/>
        <v>#DIV/0!</v>
      </c>
      <c r="AL67" s="24" t="e">
        <f t="shared" si="29"/>
        <v>#DIV/0!</v>
      </c>
      <c r="AM67" s="24" t="e">
        <f t="shared" si="29"/>
        <v>#DIV/0!</v>
      </c>
      <c r="AN67" s="24" t="e">
        <f t="shared" si="29"/>
        <v>#DIV/0!</v>
      </c>
      <c r="AO67" s="24" t="e">
        <f t="shared" si="29"/>
        <v>#DIV/0!</v>
      </c>
      <c r="AP67" s="24" t="e">
        <f t="shared" si="29"/>
        <v>#DIV/0!</v>
      </c>
      <c r="AQ67" s="24">
        <f t="shared" si="29"/>
        <v>1.8526027406330723E-2</v>
      </c>
      <c r="AR67" s="24" t="e">
        <f t="shared" si="29"/>
        <v>#DIV/0!</v>
      </c>
      <c r="AS67" s="24">
        <f t="shared" si="29"/>
        <v>64.050371219573549</v>
      </c>
      <c r="AT67" s="24" t="e">
        <f t="shared" si="29"/>
        <v>#DIV/0!</v>
      </c>
      <c r="AU67" s="24" t="e">
        <f t="shared" si="29"/>
        <v>#DIV/0!</v>
      </c>
      <c r="AV67" s="24">
        <f t="shared" si="29"/>
        <v>42.606394594649593</v>
      </c>
      <c r="AW67" s="24">
        <f t="shared" si="29"/>
        <v>2309.3088149211326</v>
      </c>
      <c r="AX67" s="25" t="s">
        <v>220</v>
      </c>
      <c r="AY67" s="28">
        <f>_xlfn.STDEV.S(AY46:AY64)</f>
        <v>626.54018637657794</v>
      </c>
      <c r="AZ67" s="20"/>
      <c r="BA67" s="166"/>
      <c r="BB67" s="145"/>
      <c r="BC67" s="145"/>
      <c r="BD67" s="145"/>
      <c r="BE67" s="145"/>
      <c r="BF67" s="145"/>
      <c r="BG67" s="145"/>
      <c r="BH67" s="145"/>
      <c r="BI67" s="145"/>
      <c r="BJ67" s="145"/>
      <c r="BK67" s="145"/>
      <c r="BL67" s="145"/>
      <c r="BM67" s="145"/>
      <c r="BN67" s="145"/>
      <c r="BO67" s="145"/>
      <c r="BP67" s="145"/>
      <c r="BQ67" s="145"/>
      <c r="BR67" s="145"/>
      <c r="BS67" s="145"/>
      <c r="BT67" s="145"/>
      <c r="BU67" s="145"/>
      <c r="BV67" s="145"/>
      <c r="BW67" s="145"/>
      <c r="BX67" s="145"/>
      <c r="BY67" s="145"/>
      <c r="BZ67" s="145"/>
      <c r="CA67" s="145"/>
      <c r="CB67" s="145"/>
      <c r="CC67" s="145"/>
      <c r="CD67" s="145"/>
      <c r="CE67" s="145"/>
      <c r="CF67" s="145"/>
      <c r="CG67" s="145"/>
      <c r="CH67" s="145"/>
      <c r="CI67" s="145"/>
      <c r="CJ67" s="145"/>
      <c r="CK67" s="145"/>
      <c r="CL67" s="145"/>
      <c r="CM67" s="145"/>
      <c r="CN67" s="145"/>
      <c r="CO67" s="145"/>
      <c r="CP67" s="145"/>
      <c r="CQ67" s="167"/>
    </row>
    <row r="68" spans="1:95" s="5" customFormat="1">
      <c r="B68" s="13" t="s">
        <v>416</v>
      </c>
      <c r="C68" s="13">
        <v>43</v>
      </c>
      <c r="D68" s="14" t="s">
        <v>546</v>
      </c>
      <c r="E68" s="15" t="s">
        <v>547</v>
      </c>
      <c r="F68" s="16" t="s">
        <v>496</v>
      </c>
      <c r="G68" s="16">
        <v>17.829999999999998</v>
      </c>
      <c r="H68" s="93">
        <v>107026.15</v>
      </c>
      <c r="I68" s="93">
        <v>22234.400000000001</v>
      </c>
      <c r="J68" s="93">
        <v>6420.54</v>
      </c>
      <c r="K68" s="93">
        <v>309628.90999999997</v>
      </c>
      <c r="L68" s="93">
        <v>27.53</v>
      </c>
      <c r="M68" s="93">
        <v>481.06</v>
      </c>
      <c r="N68" s="16">
        <v>56435.95</v>
      </c>
      <c r="O68" s="16">
        <v>122.97</v>
      </c>
      <c r="P68" s="16">
        <v>33.5</v>
      </c>
      <c r="Q68" s="16">
        <v>4.42</v>
      </c>
      <c r="R68" s="16" t="s">
        <v>548</v>
      </c>
      <c r="S68" s="16">
        <v>18.239999999999998</v>
      </c>
      <c r="T68" s="16">
        <v>8.98</v>
      </c>
      <c r="U68" s="16" t="s">
        <v>479</v>
      </c>
      <c r="V68" s="16" t="s">
        <v>549</v>
      </c>
      <c r="W68" s="16">
        <v>149.62</v>
      </c>
      <c r="X68" s="16">
        <v>2.39</v>
      </c>
      <c r="Y68" s="16">
        <v>82.71</v>
      </c>
      <c r="Z68" s="16">
        <v>0.53</v>
      </c>
      <c r="AA68" s="16">
        <v>2.04</v>
      </c>
      <c r="AB68" s="16">
        <v>0.46</v>
      </c>
      <c r="AC68" s="16" t="s">
        <v>213</v>
      </c>
      <c r="AD68" s="16">
        <v>236.75</v>
      </c>
      <c r="AE68" s="16" t="s">
        <v>271</v>
      </c>
      <c r="AF68" s="16" t="s">
        <v>311</v>
      </c>
      <c r="AG68" s="16" t="s">
        <v>277</v>
      </c>
      <c r="AH68" s="16" t="s">
        <v>281</v>
      </c>
      <c r="AI68" s="16" t="s">
        <v>225</v>
      </c>
      <c r="AJ68" s="16">
        <v>8.8999999999999996E-2</v>
      </c>
      <c r="AK68" s="16">
        <v>0.42</v>
      </c>
      <c r="AL68" s="16">
        <v>7.2999999999999995E-2</v>
      </c>
      <c r="AM68" s="16">
        <v>0.43</v>
      </c>
      <c r="AN68" s="16">
        <v>8.8999999999999996E-2</v>
      </c>
      <c r="AO68" s="16">
        <v>0.22900000000000001</v>
      </c>
      <c r="AP68" s="16">
        <v>2.0699999999999998</v>
      </c>
      <c r="AQ68" s="16">
        <v>3.9E-2</v>
      </c>
      <c r="AR68" s="16">
        <v>0.24</v>
      </c>
      <c r="AS68" s="16" t="s">
        <v>550</v>
      </c>
      <c r="AT68" s="16">
        <v>1.85</v>
      </c>
      <c r="AU68" s="16">
        <v>0.41</v>
      </c>
      <c r="AV68" s="18" t="s">
        <v>220</v>
      </c>
      <c r="AW68" s="18" t="s">
        <v>220</v>
      </c>
      <c r="AX68" s="17">
        <f t="shared" ref="AX68:AX71" si="30">Z68/AQ68</f>
        <v>13.589743589743591</v>
      </c>
      <c r="AY68" s="18" t="s">
        <v>220</v>
      </c>
      <c r="AZ68" s="20"/>
      <c r="BA68" s="155">
        <v>1.1100000000000001</v>
      </c>
      <c r="BB68" s="115">
        <v>0.81599999999999995</v>
      </c>
      <c r="BC68" s="115">
        <v>7.92</v>
      </c>
      <c r="BD68" s="115">
        <v>10.64</v>
      </c>
      <c r="BE68" s="115">
        <v>8.86</v>
      </c>
      <c r="BF68" s="115">
        <v>23.07</v>
      </c>
      <c r="BG68" s="115">
        <v>627.73</v>
      </c>
      <c r="BH68" s="115">
        <v>20.05</v>
      </c>
      <c r="BI68" s="115">
        <v>31.51</v>
      </c>
      <c r="BJ68" s="115">
        <v>371.52</v>
      </c>
      <c r="BK68" s="115">
        <v>3.65</v>
      </c>
      <c r="BL68" s="115">
        <v>0.309</v>
      </c>
      <c r="BM68" s="115">
        <v>1.7</v>
      </c>
      <c r="BN68" s="115">
        <v>100.6</v>
      </c>
      <c r="BO68" s="115">
        <v>2.04</v>
      </c>
      <c r="BP68" s="115">
        <v>1.3</v>
      </c>
      <c r="BQ68" s="115">
        <v>0.88400000000000001</v>
      </c>
      <c r="BR68" s="115">
        <v>3.33</v>
      </c>
      <c r="BS68" s="115">
        <v>0.56399999999999995</v>
      </c>
      <c r="BT68" s="115">
        <v>9.9299999999999999E-2</v>
      </c>
      <c r="BU68" s="115">
        <v>0.16700000000000001</v>
      </c>
      <c r="BV68" s="115">
        <v>0.10199999999999999</v>
      </c>
      <c r="BW68" s="115">
        <v>0.66</v>
      </c>
      <c r="BX68" s="115">
        <v>0.28899999999999998</v>
      </c>
      <c r="BY68" s="115">
        <v>0.46899999999999997</v>
      </c>
      <c r="BZ68" s="115">
        <v>3.91</v>
      </c>
      <c r="CA68" s="115">
        <v>0.53600000000000003</v>
      </c>
      <c r="CB68" s="115">
        <v>0.67200000000000004</v>
      </c>
      <c r="CC68" s="115">
        <v>0.26700000000000002</v>
      </c>
      <c r="CD68" s="115">
        <v>0.92100000000000004</v>
      </c>
      <c r="CE68" s="115">
        <v>0.58899999999999997</v>
      </c>
      <c r="CF68" s="115">
        <v>8.72E-2</v>
      </c>
      <c r="CG68" s="115">
        <v>0.18099999999999999</v>
      </c>
      <c r="CH68" s="115">
        <v>3.2300000000000002E-2</v>
      </c>
      <c r="CI68" s="115">
        <v>0.104</v>
      </c>
      <c r="CJ68" s="115">
        <v>3.1099999999999999E-2</v>
      </c>
      <c r="CK68" s="115">
        <v>8.3699999999999997E-2</v>
      </c>
      <c r="CL68" s="115">
        <v>0.10299999999999999</v>
      </c>
      <c r="CM68" s="115">
        <v>2.4500000000000001E-2</v>
      </c>
      <c r="CN68" s="115">
        <v>0.187</v>
      </c>
      <c r="CO68" s="115">
        <v>1.7</v>
      </c>
      <c r="CP68" s="115">
        <v>4.6199999999999998E-2</v>
      </c>
      <c r="CQ68" s="161">
        <v>2.98E-2</v>
      </c>
    </row>
    <row r="69" spans="1:95" s="5" customFormat="1">
      <c r="B69" s="13"/>
      <c r="C69" s="13">
        <v>44</v>
      </c>
      <c r="D69" s="14" t="s">
        <v>551</v>
      </c>
      <c r="E69" s="15" t="s">
        <v>257</v>
      </c>
      <c r="F69" s="16" t="s">
        <v>552</v>
      </c>
      <c r="G69" s="16" t="s">
        <v>553</v>
      </c>
      <c r="H69" s="93">
        <v>83881.48</v>
      </c>
      <c r="I69" s="93" t="s">
        <v>554</v>
      </c>
      <c r="J69" s="93">
        <v>105352.46</v>
      </c>
      <c r="K69" s="93">
        <v>309628.90999999997</v>
      </c>
      <c r="L69" s="93">
        <v>426.58</v>
      </c>
      <c r="M69" s="93">
        <v>1580.7</v>
      </c>
      <c r="N69" s="16">
        <v>2443.9299999999998</v>
      </c>
      <c r="O69" s="16">
        <v>3.49</v>
      </c>
      <c r="P69" s="16" t="s">
        <v>436</v>
      </c>
      <c r="Q69" s="16">
        <v>14.47</v>
      </c>
      <c r="R69" s="16" t="s">
        <v>555</v>
      </c>
      <c r="S69" s="16" t="s">
        <v>347</v>
      </c>
      <c r="T69" s="16">
        <v>8.68</v>
      </c>
      <c r="U69" s="16">
        <v>16.95</v>
      </c>
      <c r="V69" s="16">
        <v>0.86</v>
      </c>
      <c r="W69" s="16">
        <v>4.34</v>
      </c>
      <c r="X69" s="16">
        <v>0.7</v>
      </c>
      <c r="Y69" s="16" t="s">
        <v>245</v>
      </c>
      <c r="Z69" s="16" t="s">
        <v>556</v>
      </c>
      <c r="AA69" s="16">
        <v>1.47</v>
      </c>
      <c r="AB69" s="16" t="s">
        <v>263</v>
      </c>
      <c r="AC69" s="16" t="s">
        <v>271</v>
      </c>
      <c r="AD69" s="16">
        <v>0.61</v>
      </c>
      <c r="AE69" s="16">
        <v>0.5</v>
      </c>
      <c r="AF69" s="16">
        <v>0.47</v>
      </c>
      <c r="AG69" s="16">
        <v>0.20799999999999999</v>
      </c>
      <c r="AH69" s="16">
        <v>0.51</v>
      </c>
      <c r="AI69" s="16" t="s">
        <v>335</v>
      </c>
      <c r="AJ69" s="16" t="s">
        <v>446</v>
      </c>
      <c r="AK69" s="16" t="s">
        <v>413</v>
      </c>
      <c r="AL69" s="16" t="s">
        <v>351</v>
      </c>
      <c r="AM69" s="16" t="s">
        <v>277</v>
      </c>
      <c r="AN69" s="16" t="s">
        <v>298</v>
      </c>
      <c r="AO69" s="16" t="s">
        <v>557</v>
      </c>
      <c r="AP69" s="16" t="s">
        <v>265</v>
      </c>
      <c r="AQ69" s="16" t="s">
        <v>359</v>
      </c>
      <c r="AR69" s="16" t="s">
        <v>543</v>
      </c>
      <c r="AS69" s="16">
        <v>17.11</v>
      </c>
      <c r="AT69" s="16" t="s">
        <v>451</v>
      </c>
      <c r="AU69" s="16" t="s">
        <v>360</v>
      </c>
      <c r="AV69" s="17">
        <f t="shared" ref="AV69:AV76" si="31">M69/V69</f>
        <v>1838.0232558139535</v>
      </c>
      <c r="AW69" s="18" t="s">
        <v>220</v>
      </c>
      <c r="AX69" s="18" t="s">
        <v>220</v>
      </c>
      <c r="AY69" s="19">
        <f t="shared" ref="AY69:AY76" si="32">V69/W69</f>
        <v>0.19815668202764977</v>
      </c>
      <c r="AZ69" s="20"/>
      <c r="BA69" s="155">
        <v>2.15</v>
      </c>
      <c r="BB69" s="115">
        <v>3.77</v>
      </c>
      <c r="BC69" s="115">
        <v>24.65</v>
      </c>
      <c r="BD69" s="115">
        <v>23.7</v>
      </c>
      <c r="BE69" s="115">
        <v>2.69</v>
      </c>
      <c r="BF69" s="115">
        <v>5.0599999999999996</v>
      </c>
      <c r="BG69" s="115">
        <v>1001.67</v>
      </c>
      <c r="BH69" s="115">
        <v>52.11</v>
      </c>
      <c r="BI69" s="115">
        <v>68.510000000000005</v>
      </c>
      <c r="BJ69" s="115">
        <v>830.76</v>
      </c>
      <c r="BK69" s="115" t="s">
        <v>763</v>
      </c>
      <c r="BL69" s="115">
        <v>0.66300000000000003</v>
      </c>
      <c r="BM69" s="115">
        <v>2.63</v>
      </c>
      <c r="BN69" s="115">
        <v>141.6</v>
      </c>
      <c r="BO69" s="115">
        <v>4.9800000000000004</v>
      </c>
      <c r="BP69" s="115">
        <v>2.93</v>
      </c>
      <c r="BQ69" s="115">
        <v>2.27</v>
      </c>
      <c r="BR69" s="115">
        <v>0.77800000000000002</v>
      </c>
      <c r="BS69" s="115">
        <v>0.106</v>
      </c>
      <c r="BT69" s="115">
        <v>0.161</v>
      </c>
      <c r="BU69" s="115">
        <v>0.57699999999999996</v>
      </c>
      <c r="BV69" s="115">
        <v>0.23899999999999999</v>
      </c>
      <c r="BW69" s="115">
        <v>0.499</v>
      </c>
      <c r="BX69" s="115">
        <v>0.64300000000000002</v>
      </c>
      <c r="BY69" s="115">
        <v>0.53700000000000003</v>
      </c>
      <c r="BZ69" s="115">
        <v>0.54100000000000004</v>
      </c>
      <c r="CA69" s="115">
        <v>8.4699999999999998E-2</v>
      </c>
      <c r="CB69" s="115">
        <v>0.10199999999999999</v>
      </c>
      <c r="CC69" s="115">
        <v>5.11E-2</v>
      </c>
      <c r="CD69" s="115">
        <v>0.41399999999999998</v>
      </c>
      <c r="CE69" s="115">
        <v>0.48499999999999999</v>
      </c>
      <c r="CF69" s="115">
        <v>0.19800000000000001</v>
      </c>
      <c r="CG69" s="115">
        <v>0.28199999999999997</v>
      </c>
      <c r="CH69" s="115">
        <v>0.105</v>
      </c>
      <c r="CI69" s="115">
        <v>0.26800000000000002</v>
      </c>
      <c r="CJ69" s="115">
        <v>8.1900000000000001E-2</v>
      </c>
      <c r="CK69" s="115">
        <v>0.246</v>
      </c>
      <c r="CL69" s="115">
        <v>0.43</v>
      </c>
      <c r="CM69" s="115">
        <v>5.2499999999999998E-2</v>
      </c>
      <c r="CN69" s="115">
        <v>0.249</v>
      </c>
      <c r="CO69" s="115" t="s">
        <v>763</v>
      </c>
      <c r="CP69" s="115">
        <v>5.2400000000000002E-2</v>
      </c>
      <c r="CQ69" s="161">
        <v>4.7800000000000002E-2</v>
      </c>
    </row>
    <row r="70" spans="1:95" s="5" customFormat="1">
      <c r="A70" s="12"/>
      <c r="B70" s="13"/>
      <c r="C70" s="13"/>
      <c r="D70" s="14" t="s">
        <v>139</v>
      </c>
      <c r="E70" s="15">
        <f>MIN(E68:E69)</f>
        <v>0</v>
      </c>
      <c r="F70" s="16">
        <f t="shared" ref="F70:AU70" si="33">MIN(F68:F69)</f>
        <v>0</v>
      </c>
      <c r="G70" s="16">
        <f t="shared" si="33"/>
        <v>17.829999999999998</v>
      </c>
      <c r="H70" s="93">
        <f t="shared" si="33"/>
        <v>83881.48</v>
      </c>
      <c r="I70" s="93">
        <f t="shared" si="33"/>
        <v>22234.400000000001</v>
      </c>
      <c r="J70" s="93">
        <f t="shared" si="33"/>
        <v>6420.54</v>
      </c>
      <c r="K70" s="93">
        <f t="shared" si="33"/>
        <v>309628.90999999997</v>
      </c>
      <c r="L70" s="93">
        <f t="shared" si="33"/>
        <v>27.53</v>
      </c>
      <c r="M70" s="93">
        <f t="shared" si="33"/>
        <v>481.06</v>
      </c>
      <c r="N70" s="16">
        <f t="shared" si="33"/>
        <v>2443.9299999999998</v>
      </c>
      <c r="O70" s="16">
        <f t="shared" si="33"/>
        <v>3.49</v>
      </c>
      <c r="P70" s="16">
        <f t="shared" si="33"/>
        <v>33.5</v>
      </c>
      <c r="Q70" s="16">
        <f t="shared" si="33"/>
        <v>4.42</v>
      </c>
      <c r="R70" s="16">
        <f t="shared" si="33"/>
        <v>0</v>
      </c>
      <c r="S70" s="16">
        <f t="shared" si="33"/>
        <v>18.239999999999998</v>
      </c>
      <c r="T70" s="16">
        <f t="shared" si="33"/>
        <v>8.68</v>
      </c>
      <c r="U70" s="16">
        <f t="shared" si="33"/>
        <v>16.95</v>
      </c>
      <c r="V70" s="16">
        <f t="shared" si="33"/>
        <v>0.86</v>
      </c>
      <c r="W70" s="16">
        <f t="shared" si="33"/>
        <v>4.34</v>
      </c>
      <c r="X70" s="16">
        <f t="shared" si="33"/>
        <v>0.7</v>
      </c>
      <c r="Y70" s="16">
        <f t="shared" si="33"/>
        <v>82.71</v>
      </c>
      <c r="Z70" s="16">
        <f t="shared" si="33"/>
        <v>0.53</v>
      </c>
      <c r="AA70" s="16">
        <f t="shared" si="33"/>
        <v>1.47</v>
      </c>
      <c r="AB70" s="16">
        <f t="shared" si="33"/>
        <v>0.46</v>
      </c>
      <c r="AC70" s="16">
        <f t="shared" si="33"/>
        <v>0</v>
      </c>
      <c r="AD70" s="16">
        <f t="shared" si="33"/>
        <v>0.61</v>
      </c>
      <c r="AE70" s="16">
        <f t="shared" si="33"/>
        <v>0.5</v>
      </c>
      <c r="AF70" s="16">
        <f t="shared" si="33"/>
        <v>0.47</v>
      </c>
      <c r="AG70" s="16">
        <f t="shared" si="33"/>
        <v>0.20799999999999999</v>
      </c>
      <c r="AH70" s="16">
        <f t="shared" si="33"/>
        <v>0.51</v>
      </c>
      <c r="AI70" s="16">
        <f t="shared" si="33"/>
        <v>0</v>
      </c>
      <c r="AJ70" s="16">
        <f t="shared" si="33"/>
        <v>8.8999999999999996E-2</v>
      </c>
      <c r="AK70" s="16">
        <f t="shared" si="33"/>
        <v>0.42</v>
      </c>
      <c r="AL70" s="16">
        <f t="shared" si="33"/>
        <v>7.2999999999999995E-2</v>
      </c>
      <c r="AM70" s="16">
        <f t="shared" si="33"/>
        <v>0.43</v>
      </c>
      <c r="AN70" s="16">
        <f t="shared" si="33"/>
        <v>8.8999999999999996E-2</v>
      </c>
      <c r="AO70" s="16">
        <f t="shared" si="33"/>
        <v>0.22900000000000001</v>
      </c>
      <c r="AP70" s="16">
        <f t="shared" si="33"/>
        <v>2.0699999999999998</v>
      </c>
      <c r="AQ70" s="16">
        <f t="shared" si="33"/>
        <v>3.9E-2</v>
      </c>
      <c r="AR70" s="16">
        <f t="shared" si="33"/>
        <v>0.24</v>
      </c>
      <c r="AS70" s="16">
        <f t="shared" si="33"/>
        <v>17.11</v>
      </c>
      <c r="AT70" s="16">
        <f t="shared" si="33"/>
        <v>1.85</v>
      </c>
      <c r="AU70" s="16">
        <f t="shared" si="33"/>
        <v>0.41</v>
      </c>
      <c r="AV70" s="17">
        <f t="shared" si="31"/>
        <v>559.37209302325584</v>
      </c>
      <c r="AW70" s="18" t="s">
        <v>220</v>
      </c>
      <c r="AX70" s="17">
        <f t="shared" si="30"/>
        <v>13.589743589743591</v>
      </c>
      <c r="AY70" s="19">
        <f t="shared" si="32"/>
        <v>0.19815668202764977</v>
      </c>
      <c r="AZ70" s="20"/>
      <c r="BA70" s="15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61"/>
    </row>
    <row r="71" spans="1:95" s="5" customFormat="1">
      <c r="A71" s="27"/>
      <c r="B71" s="21"/>
      <c r="C71" s="21"/>
      <c r="D71" s="22" t="s">
        <v>140</v>
      </c>
      <c r="E71" s="23">
        <f>MAX(E68:E69)</f>
        <v>0</v>
      </c>
      <c r="F71" s="24">
        <f t="shared" ref="F71:AU71" si="34">MAX(F68:F69)</f>
        <v>0</v>
      </c>
      <c r="G71" s="24">
        <f t="shared" si="34"/>
        <v>17.829999999999998</v>
      </c>
      <c r="H71" s="94">
        <f t="shared" si="34"/>
        <v>107026.15</v>
      </c>
      <c r="I71" s="94">
        <f t="shared" si="34"/>
        <v>22234.400000000001</v>
      </c>
      <c r="J71" s="94">
        <f t="shared" si="34"/>
        <v>105352.46</v>
      </c>
      <c r="K71" s="94">
        <f t="shared" si="34"/>
        <v>309628.90999999997</v>
      </c>
      <c r="L71" s="94">
        <f t="shared" si="34"/>
        <v>426.58</v>
      </c>
      <c r="M71" s="94">
        <f t="shared" si="34"/>
        <v>1580.7</v>
      </c>
      <c r="N71" s="24">
        <f t="shared" si="34"/>
        <v>56435.95</v>
      </c>
      <c r="O71" s="24">
        <f t="shared" si="34"/>
        <v>122.97</v>
      </c>
      <c r="P71" s="24">
        <f t="shared" si="34"/>
        <v>33.5</v>
      </c>
      <c r="Q71" s="24">
        <f t="shared" si="34"/>
        <v>14.47</v>
      </c>
      <c r="R71" s="24">
        <f t="shared" si="34"/>
        <v>0</v>
      </c>
      <c r="S71" s="24">
        <f t="shared" si="34"/>
        <v>18.239999999999998</v>
      </c>
      <c r="T71" s="24">
        <f t="shared" si="34"/>
        <v>8.98</v>
      </c>
      <c r="U71" s="24">
        <f t="shared" si="34"/>
        <v>16.95</v>
      </c>
      <c r="V71" s="24">
        <f t="shared" si="34"/>
        <v>0.86</v>
      </c>
      <c r="W71" s="24">
        <f t="shared" si="34"/>
        <v>149.62</v>
      </c>
      <c r="X71" s="24">
        <f t="shared" si="34"/>
        <v>2.39</v>
      </c>
      <c r="Y71" s="24">
        <f t="shared" si="34"/>
        <v>82.71</v>
      </c>
      <c r="Z71" s="24">
        <f t="shared" si="34"/>
        <v>0.53</v>
      </c>
      <c r="AA71" s="24">
        <f t="shared" si="34"/>
        <v>2.04</v>
      </c>
      <c r="AB71" s="24">
        <f t="shared" si="34"/>
        <v>0.46</v>
      </c>
      <c r="AC71" s="24">
        <f t="shared" si="34"/>
        <v>0</v>
      </c>
      <c r="AD71" s="24">
        <f t="shared" si="34"/>
        <v>236.75</v>
      </c>
      <c r="AE71" s="24">
        <f t="shared" si="34"/>
        <v>0.5</v>
      </c>
      <c r="AF71" s="24">
        <f t="shared" si="34"/>
        <v>0.47</v>
      </c>
      <c r="AG71" s="24">
        <f t="shared" si="34"/>
        <v>0.20799999999999999</v>
      </c>
      <c r="AH71" s="24">
        <f t="shared" si="34"/>
        <v>0.51</v>
      </c>
      <c r="AI71" s="24">
        <f t="shared" si="34"/>
        <v>0</v>
      </c>
      <c r="AJ71" s="24">
        <f t="shared" si="34"/>
        <v>8.8999999999999996E-2</v>
      </c>
      <c r="AK71" s="24">
        <f t="shared" si="34"/>
        <v>0.42</v>
      </c>
      <c r="AL71" s="24">
        <f t="shared" si="34"/>
        <v>7.2999999999999995E-2</v>
      </c>
      <c r="AM71" s="24">
        <f t="shared" si="34"/>
        <v>0.43</v>
      </c>
      <c r="AN71" s="24">
        <f t="shared" si="34"/>
        <v>8.8999999999999996E-2</v>
      </c>
      <c r="AO71" s="24">
        <f t="shared" si="34"/>
        <v>0.22900000000000001</v>
      </c>
      <c r="AP71" s="24">
        <f t="shared" si="34"/>
        <v>2.0699999999999998</v>
      </c>
      <c r="AQ71" s="24">
        <f t="shared" si="34"/>
        <v>3.9E-2</v>
      </c>
      <c r="AR71" s="24">
        <f t="shared" si="34"/>
        <v>0.24</v>
      </c>
      <c r="AS71" s="24">
        <f t="shared" si="34"/>
        <v>17.11</v>
      </c>
      <c r="AT71" s="24">
        <f t="shared" si="34"/>
        <v>1.85</v>
      </c>
      <c r="AU71" s="24">
        <f t="shared" si="34"/>
        <v>0.41</v>
      </c>
      <c r="AV71" s="29">
        <f t="shared" si="31"/>
        <v>1838.0232558139535</v>
      </c>
      <c r="AW71" s="25" t="s">
        <v>220</v>
      </c>
      <c r="AX71" s="29">
        <f t="shared" si="30"/>
        <v>13.589743589743591</v>
      </c>
      <c r="AY71" s="30">
        <f t="shared" si="32"/>
        <v>5.7478946664884373E-3</v>
      </c>
      <c r="AZ71" s="20"/>
      <c r="BA71" s="168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69"/>
      <c r="BU71" s="169"/>
      <c r="BV71" s="169"/>
      <c r="BW71" s="169"/>
      <c r="BX71" s="169"/>
      <c r="BY71" s="169"/>
      <c r="BZ71" s="169"/>
      <c r="CA71" s="169"/>
      <c r="CB71" s="169"/>
      <c r="CC71" s="169"/>
      <c r="CD71" s="169"/>
      <c r="CE71" s="169"/>
      <c r="CF71" s="169"/>
      <c r="CG71" s="169"/>
      <c r="CH71" s="169"/>
      <c r="CI71" s="169"/>
      <c r="CJ71" s="169"/>
      <c r="CK71" s="169"/>
      <c r="CL71" s="169"/>
      <c r="CM71" s="169"/>
      <c r="CN71" s="169"/>
      <c r="CO71" s="169"/>
      <c r="CP71" s="169"/>
      <c r="CQ71" s="170"/>
    </row>
    <row r="72" spans="1:95" s="5" customFormat="1">
      <c r="A72" s="12" t="s">
        <v>558</v>
      </c>
      <c r="B72" s="13" t="s">
        <v>209</v>
      </c>
      <c r="C72" s="13">
        <v>45</v>
      </c>
      <c r="D72" s="14" t="s">
        <v>559</v>
      </c>
      <c r="E72" s="15" t="s">
        <v>560</v>
      </c>
      <c r="F72" s="16">
        <v>12.56</v>
      </c>
      <c r="G72" s="16" t="s">
        <v>561</v>
      </c>
      <c r="H72" s="93">
        <v>85407.25</v>
      </c>
      <c r="I72" s="93" t="s">
        <v>562</v>
      </c>
      <c r="J72" s="93">
        <v>113227.73</v>
      </c>
      <c r="K72" s="93">
        <v>306169.88</v>
      </c>
      <c r="L72" s="93">
        <v>793.87</v>
      </c>
      <c r="M72" s="93">
        <v>1190.57</v>
      </c>
      <c r="N72" s="16">
        <v>4233.78</v>
      </c>
      <c r="O72" s="16" t="s">
        <v>563</v>
      </c>
      <c r="P72" s="16" t="s">
        <v>260</v>
      </c>
      <c r="Q72" s="16" t="s">
        <v>564</v>
      </c>
      <c r="R72" s="16" t="s">
        <v>565</v>
      </c>
      <c r="S72" s="16" t="s">
        <v>566</v>
      </c>
      <c r="T72" s="16">
        <v>13.94</v>
      </c>
      <c r="U72" s="16">
        <v>30.22</v>
      </c>
      <c r="V72" s="16" t="s">
        <v>567</v>
      </c>
      <c r="W72" s="16">
        <v>0.78</v>
      </c>
      <c r="X72" s="16" t="s">
        <v>253</v>
      </c>
      <c r="Y72" s="16" t="s">
        <v>260</v>
      </c>
      <c r="Z72" s="16" t="s">
        <v>375</v>
      </c>
      <c r="AA72" s="16">
        <v>2.16</v>
      </c>
      <c r="AB72" s="16" t="s">
        <v>486</v>
      </c>
      <c r="AC72" s="16" t="s">
        <v>292</v>
      </c>
      <c r="AD72" s="16" t="s">
        <v>568</v>
      </c>
      <c r="AE72" s="16">
        <v>0.32</v>
      </c>
      <c r="AF72" s="16">
        <v>0.25</v>
      </c>
      <c r="AG72" s="16">
        <v>0.16200000000000001</v>
      </c>
      <c r="AH72" s="16" t="s">
        <v>297</v>
      </c>
      <c r="AI72" s="16" t="s">
        <v>494</v>
      </c>
      <c r="AJ72" s="16" t="s">
        <v>374</v>
      </c>
      <c r="AK72" s="16" t="s">
        <v>369</v>
      </c>
      <c r="AL72" s="16" t="s">
        <v>569</v>
      </c>
      <c r="AM72" s="16" t="s">
        <v>241</v>
      </c>
      <c r="AN72" s="16" t="s">
        <v>570</v>
      </c>
      <c r="AO72" s="16" t="s">
        <v>213</v>
      </c>
      <c r="AP72" s="16" t="s">
        <v>436</v>
      </c>
      <c r="AQ72" s="16" t="s">
        <v>408</v>
      </c>
      <c r="AR72" s="16" t="s">
        <v>375</v>
      </c>
      <c r="AS72" s="16">
        <v>38.869999999999997</v>
      </c>
      <c r="AT72" s="16" t="s">
        <v>255</v>
      </c>
      <c r="AU72" s="16" t="s">
        <v>534</v>
      </c>
      <c r="AV72" s="18" t="s">
        <v>220</v>
      </c>
      <c r="AW72" s="18" t="s">
        <v>220</v>
      </c>
      <c r="AX72" s="18" t="s">
        <v>220</v>
      </c>
      <c r="AY72" s="18" t="s">
        <v>220</v>
      </c>
      <c r="AZ72" s="20"/>
      <c r="BA72" s="152">
        <v>2.38</v>
      </c>
      <c r="BB72" s="148" t="s">
        <v>763</v>
      </c>
      <c r="BC72" s="148">
        <v>26.85</v>
      </c>
      <c r="BD72" s="148">
        <v>28.64</v>
      </c>
      <c r="BE72" s="148">
        <v>5.12</v>
      </c>
      <c r="BF72" s="148">
        <v>9.02</v>
      </c>
      <c r="BG72" s="148">
        <v>1109.95</v>
      </c>
      <c r="BH72" s="148">
        <v>61.51</v>
      </c>
      <c r="BI72" s="148">
        <v>83.67</v>
      </c>
      <c r="BJ72" s="148">
        <v>1081.68</v>
      </c>
      <c r="BK72" s="148">
        <v>9.31</v>
      </c>
      <c r="BL72" s="148">
        <v>0.89200000000000002</v>
      </c>
      <c r="BM72" s="148">
        <v>3.32</v>
      </c>
      <c r="BN72" s="148">
        <v>196.73</v>
      </c>
      <c r="BO72" s="148">
        <v>6.22</v>
      </c>
      <c r="BP72" s="148">
        <v>2.74</v>
      </c>
      <c r="BQ72" s="148">
        <v>3.3</v>
      </c>
      <c r="BR72" s="148">
        <v>1.29</v>
      </c>
      <c r="BS72" s="148">
        <v>0.39900000000000002</v>
      </c>
      <c r="BT72" s="148">
        <v>0.34899999999999998</v>
      </c>
      <c r="BU72" s="148">
        <v>0.88500000000000001</v>
      </c>
      <c r="BV72" s="148">
        <v>0.32900000000000001</v>
      </c>
      <c r="BW72" s="148">
        <v>1.04</v>
      </c>
      <c r="BX72" s="148">
        <v>1.0900000000000001</v>
      </c>
      <c r="BY72" s="148">
        <v>0.873</v>
      </c>
      <c r="BZ72" s="148">
        <v>1.87</v>
      </c>
      <c r="CA72" s="148">
        <v>0.14199999999999999</v>
      </c>
      <c r="CB72" s="148">
        <v>0.219</v>
      </c>
      <c r="CC72" s="148">
        <v>0.14399999999999999</v>
      </c>
      <c r="CD72" s="148">
        <v>0.54500000000000004</v>
      </c>
      <c r="CE72" s="148">
        <v>1.1000000000000001</v>
      </c>
      <c r="CF72" s="148">
        <v>0.36699999999999999</v>
      </c>
      <c r="CG72" s="148">
        <v>0.75700000000000001</v>
      </c>
      <c r="CH72" s="148">
        <v>0.21099999999999999</v>
      </c>
      <c r="CI72" s="148">
        <v>0.253</v>
      </c>
      <c r="CJ72" s="148">
        <v>0.16400000000000001</v>
      </c>
      <c r="CK72" s="148">
        <v>0.47199999999999998</v>
      </c>
      <c r="CL72" s="148">
        <v>0.66400000000000003</v>
      </c>
      <c r="CM72" s="148">
        <v>0.24399999999999999</v>
      </c>
      <c r="CN72" s="148">
        <v>0.32700000000000001</v>
      </c>
      <c r="CO72" s="148">
        <v>0.315</v>
      </c>
      <c r="CP72" s="148">
        <v>0.127</v>
      </c>
      <c r="CQ72" s="158">
        <v>9.7799999999999998E-2</v>
      </c>
    </row>
    <row r="73" spans="1:95" s="5" customFormat="1">
      <c r="A73" s="12" t="s">
        <v>571</v>
      </c>
      <c r="B73" s="13"/>
      <c r="C73" s="13">
        <v>46</v>
      </c>
      <c r="D73" s="14" t="s">
        <v>572</v>
      </c>
      <c r="E73" s="15" t="s">
        <v>573</v>
      </c>
      <c r="F73" s="16">
        <v>12.67</v>
      </c>
      <c r="G73" s="16" t="s">
        <v>574</v>
      </c>
      <c r="H73" s="93">
        <v>81676.67</v>
      </c>
      <c r="I73" s="93" t="s">
        <v>575</v>
      </c>
      <c r="J73" s="93">
        <v>112212.47</v>
      </c>
      <c r="K73" s="93">
        <v>306169.88</v>
      </c>
      <c r="L73" s="93">
        <v>828.82</v>
      </c>
      <c r="M73" s="93">
        <v>2116.2800000000002</v>
      </c>
      <c r="N73" s="16">
        <v>3889.46</v>
      </c>
      <c r="O73" s="16" t="s">
        <v>576</v>
      </c>
      <c r="P73" s="16" t="s">
        <v>577</v>
      </c>
      <c r="Q73" s="16" t="s">
        <v>578</v>
      </c>
      <c r="R73" s="16" t="s">
        <v>579</v>
      </c>
      <c r="S73" s="16" t="s">
        <v>580</v>
      </c>
      <c r="T73" s="16">
        <v>8.5299999999999994</v>
      </c>
      <c r="U73" s="16">
        <v>29.71</v>
      </c>
      <c r="V73" s="16">
        <v>2.08</v>
      </c>
      <c r="W73" s="16">
        <v>0.52</v>
      </c>
      <c r="X73" s="16" t="s">
        <v>317</v>
      </c>
      <c r="Y73" s="16" t="s">
        <v>369</v>
      </c>
      <c r="Z73" s="16" t="s">
        <v>400</v>
      </c>
      <c r="AA73" s="16" t="s">
        <v>581</v>
      </c>
      <c r="AB73" s="16" t="s">
        <v>495</v>
      </c>
      <c r="AC73" s="16" t="s">
        <v>247</v>
      </c>
      <c r="AD73" s="16" t="s">
        <v>581</v>
      </c>
      <c r="AE73" s="16">
        <v>0.64</v>
      </c>
      <c r="AF73" s="16">
        <v>0.76</v>
      </c>
      <c r="AG73" s="16" t="s">
        <v>582</v>
      </c>
      <c r="AH73" s="16">
        <v>0.41</v>
      </c>
      <c r="AI73" s="16" t="s">
        <v>583</v>
      </c>
      <c r="AJ73" s="16" t="s">
        <v>584</v>
      </c>
      <c r="AK73" s="16" t="s">
        <v>406</v>
      </c>
      <c r="AL73" s="16" t="s">
        <v>261</v>
      </c>
      <c r="AM73" s="16" t="s">
        <v>225</v>
      </c>
      <c r="AN73" s="16" t="s">
        <v>282</v>
      </c>
      <c r="AO73" s="16" t="s">
        <v>234</v>
      </c>
      <c r="AP73" s="16" t="s">
        <v>435</v>
      </c>
      <c r="AQ73" s="16" t="s">
        <v>585</v>
      </c>
      <c r="AR73" s="16" t="s">
        <v>225</v>
      </c>
      <c r="AS73" s="16">
        <v>46.53</v>
      </c>
      <c r="AT73" s="16" t="s">
        <v>586</v>
      </c>
      <c r="AU73" s="16" t="s">
        <v>587</v>
      </c>
      <c r="AV73" s="17">
        <f t="shared" si="31"/>
        <v>1017.4423076923077</v>
      </c>
      <c r="AW73" s="18" t="s">
        <v>220</v>
      </c>
      <c r="AX73" s="18" t="s">
        <v>220</v>
      </c>
      <c r="AY73" s="19">
        <f t="shared" si="32"/>
        <v>4</v>
      </c>
      <c r="AZ73" s="20"/>
      <c r="BA73" s="152">
        <v>2.4500000000000002</v>
      </c>
      <c r="BB73" s="148">
        <v>2.93</v>
      </c>
      <c r="BC73" s="148">
        <v>29.64</v>
      </c>
      <c r="BD73" s="148">
        <v>29.68</v>
      </c>
      <c r="BE73" s="148">
        <v>4.0199999999999996</v>
      </c>
      <c r="BF73" s="148">
        <v>11.09</v>
      </c>
      <c r="BG73" s="148">
        <v>1093.1600000000001</v>
      </c>
      <c r="BH73" s="148">
        <v>61.84</v>
      </c>
      <c r="BI73" s="148">
        <v>84.69</v>
      </c>
      <c r="BJ73" s="148">
        <v>1031.57</v>
      </c>
      <c r="BK73" s="148">
        <v>5.91</v>
      </c>
      <c r="BL73" s="148">
        <v>0.92500000000000004</v>
      </c>
      <c r="BM73" s="148">
        <v>3.22</v>
      </c>
      <c r="BN73" s="148">
        <v>191.26</v>
      </c>
      <c r="BO73" s="148">
        <v>6.46</v>
      </c>
      <c r="BP73" s="148">
        <v>3.34</v>
      </c>
      <c r="BQ73" s="148">
        <v>2.96</v>
      </c>
      <c r="BR73" s="148">
        <v>1.36</v>
      </c>
      <c r="BS73" s="148">
        <v>0.27600000000000002</v>
      </c>
      <c r="BT73" s="148">
        <v>0.20899999999999999</v>
      </c>
      <c r="BU73" s="148">
        <v>0.76200000000000001</v>
      </c>
      <c r="BV73" s="148">
        <v>0.34200000000000003</v>
      </c>
      <c r="BW73" s="148">
        <v>1.27</v>
      </c>
      <c r="BX73" s="148">
        <v>1.01</v>
      </c>
      <c r="BY73" s="148">
        <v>0.89700000000000002</v>
      </c>
      <c r="BZ73" s="148">
        <v>1.27</v>
      </c>
      <c r="CA73" s="148">
        <v>0.191</v>
      </c>
      <c r="CB73" s="148">
        <v>0.17199999999999999</v>
      </c>
      <c r="CC73" s="148">
        <v>0.19700000000000001</v>
      </c>
      <c r="CD73" s="148">
        <v>0.4</v>
      </c>
      <c r="CE73" s="148">
        <v>1.4</v>
      </c>
      <c r="CF73" s="148">
        <v>0.20399999999999999</v>
      </c>
      <c r="CG73" s="148">
        <v>0.68100000000000005</v>
      </c>
      <c r="CH73" s="148">
        <v>0.155</v>
      </c>
      <c r="CI73" s="148">
        <v>0.58699999999999997</v>
      </c>
      <c r="CJ73" s="148">
        <v>0.184</v>
      </c>
      <c r="CK73" s="148">
        <v>0.44700000000000001</v>
      </c>
      <c r="CL73" s="148">
        <v>0.97499999999999998</v>
      </c>
      <c r="CM73" s="148">
        <v>0.13200000000000001</v>
      </c>
      <c r="CN73" s="148">
        <v>0.58799999999999997</v>
      </c>
      <c r="CO73" s="148">
        <v>0.46200000000000002</v>
      </c>
      <c r="CP73" s="148">
        <v>0.152</v>
      </c>
      <c r="CQ73" s="158">
        <v>0.10199999999999999</v>
      </c>
    </row>
    <row r="74" spans="1:95" s="5" customFormat="1">
      <c r="A74" s="12"/>
      <c r="B74" s="13"/>
      <c r="C74" s="13">
        <v>47</v>
      </c>
      <c r="D74" s="14" t="s">
        <v>588</v>
      </c>
      <c r="E74" s="15" t="s">
        <v>589</v>
      </c>
      <c r="F74" s="16">
        <v>14.26</v>
      </c>
      <c r="G74" s="16" t="s">
        <v>590</v>
      </c>
      <c r="H74" s="93">
        <v>84291.64</v>
      </c>
      <c r="I74" s="93" t="s">
        <v>591</v>
      </c>
      <c r="J74" s="93">
        <v>112450.73</v>
      </c>
      <c r="K74" s="93">
        <v>306169.88</v>
      </c>
      <c r="L74" s="93">
        <v>836.71</v>
      </c>
      <c r="M74" s="93">
        <v>3370.54</v>
      </c>
      <c r="N74" s="16">
        <v>4179.2700000000004</v>
      </c>
      <c r="O74" s="16">
        <v>3.81</v>
      </c>
      <c r="P74" s="16" t="s">
        <v>259</v>
      </c>
      <c r="Q74" s="16" t="s">
        <v>592</v>
      </c>
      <c r="R74" s="16" t="s">
        <v>593</v>
      </c>
      <c r="S74" s="16" t="s">
        <v>594</v>
      </c>
      <c r="T74" s="16">
        <v>10.51</v>
      </c>
      <c r="U74" s="16">
        <v>28.02</v>
      </c>
      <c r="V74" s="16">
        <v>22.58</v>
      </c>
      <c r="W74" s="16">
        <v>0.63</v>
      </c>
      <c r="X74" s="16" t="s">
        <v>452</v>
      </c>
      <c r="Y74" s="16" t="s">
        <v>259</v>
      </c>
      <c r="Z74" s="16" t="s">
        <v>595</v>
      </c>
      <c r="AA74" s="16" t="s">
        <v>596</v>
      </c>
      <c r="AB74" s="16" t="s">
        <v>411</v>
      </c>
      <c r="AC74" s="16">
        <v>5.95</v>
      </c>
      <c r="AD74" s="16" t="s">
        <v>304</v>
      </c>
      <c r="AE74" s="16">
        <v>0.37</v>
      </c>
      <c r="AF74" s="16">
        <v>0.46</v>
      </c>
      <c r="AG74" s="16" t="s">
        <v>290</v>
      </c>
      <c r="AH74" s="16" t="s">
        <v>392</v>
      </c>
      <c r="AI74" s="16" t="s">
        <v>597</v>
      </c>
      <c r="AJ74" s="16" t="s">
        <v>242</v>
      </c>
      <c r="AK74" s="16" t="s">
        <v>598</v>
      </c>
      <c r="AL74" s="16" t="s">
        <v>599</v>
      </c>
      <c r="AM74" s="16" t="s">
        <v>374</v>
      </c>
      <c r="AN74" s="16" t="s">
        <v>600</v>
      </c>
      <c r="AO74" s="16" t="s">
        <v>335</v>
      </c>
      <c r="AP74" s="16" t="s">
        <v>400</v>
      </c>
      <c r="AQ74" s="16" t="s">
        <v>318</v>
      </c>
      <c r="AR74" s="16" t="s">
        <v>400</v>
      </c>
      <c r="AS74" s="16">
        <v>45.2</v>
      </c>
      <c r="AT74" s="16">
        <v>2.3E-2</v>
      </c>
      <c r="AU74" s="16" t="s">
        <v>336</v>
      </c>
      <c r="AV74" s="17">
        <f t="shared" si="31"/>
        <v>149.2710363153233</v>
      </c>
      <c r="AW74" s="17">
        <f t="shared" ref="AW74:AW76" si="35">M74/AC74</f>
        <v>566.4773109243697</v>
      </c>
      <c r="AX74" s="18" t="s">
        <v>220</v>
      </c>
      <c r="AY74" s="19">
        <f t="shared" si="32"/>
        <v>35.841269841269842</v>
      </c>
      <c r="AZ74" s="20"/>
      <c r="BA74" s="152">
        <v>2.5499999999999998</v>
      </c>
      <c r="BB74" s="148">
        <v>2.9</v>
      </c>
      <c r="BC74" s="148">
        <v>27.26</v>
      </c>
      <c r="BD74" s="148">
        <v>29.69</v>
      </c>
      <c r="BE74" s="148">
        <v>3.48</v>
      </c>
      <c r="BF74" s="148">
        <v>10.41</v>
      </c>
      <c r="BG74" s="148">
        <v>1120.81</v>
      </c>
      <c r="BH74" s="148">
        <v>63.18</v>
      </c>
      <c r="BI74" s="148">
        <v>86.75</v>
      </c>
      <c r="BJ74" s="148">
        <v>951.54</v>
      </c>
      <c r="BK74" s="148">
        <v>3.38</v>
      </c>
      <c r="BL74" s="148">
        <v>0.72099999999999997</v>
      </c>
      <c r="BM74" s="148">
        <v>3.34</v>
      </c>
      <c r="BN74" s="148">
        <v>203.48</v>
      </c>
      <c r="BO74" s="148">
        <v>6.21</v>
      </c>
      <c r="BP74" s="148">
        <v>3.31</v>
      </c>
      <c r="BQ74" s="148">
        <v>3.18</v>
      </c>
      <c r="BR74" s="148">
        <v>1.52</v>
      </c>
      <c r="BS74" s="148">
        <v>0.193</v>
      </c>
      <c r="BT74" s="148">
        <v>0.23899999999999999</v>
      </c>
      <c r="BU74" s="148">
        <v>0.71899999999999997</v>
      </c>
      <c r="BV74" s="148">
        <v>0.25600000000000001</v>
      </c>
      <c r="BW74" s="148">
        <v>1.61</v>
      </c>
      <c r="BX74" s="148">
        <v>1</v>
      </c>
      <c r="BY74" s="148">
        <v>0.89200000000000002</v>
      </c>
      <c r="BZ74" s="148">
        <v>1.78</v>
      </c>
      <c r="CA74" s="148">
        <v>0.223</v>
      </c>
      <c r="CB74" s="148">
        <v>0.19</v>
      </c>
      <c r="CC74" s="148">
        <v>0.18099999999999999</v>
      </c>
      <c r="CD74" s="148">
        <v>0.68600000000000005</v>
      </c>
      <c r="CE74" s="148">
        <v>1.31</v>
      </c>
      <c r="CF74" s="148">
        <v>0.31900000000000001</v>
      </c>
      <c r="CG74" s="148">
        <v>0.61499999999999999</v>
      </c>
      <c r="CH74" s="148">
        <v>0.11899999999999999</v>
      </c>
      <c r="CI74" s="148">
        <v>0.36699999999999999</v>
      </c>
      <c r="CJ74" s="148">
        <v>0.182</v>
      </c>
      <c r="CK74" s="148">
        <v>0.48499999999999999</v>
      </c>
      <c r="CL74" s="148">
        <v>0.34100000000000003</v>
      </c>
      <c r="CM74" s="148">
        <v>0.16900000000000001</v>
      </c>
      <c r="CN74" s="148">
        <v>0.33600000000000002</v>
      </c>
      <c r="CO74" s="148">
        <v>0.79100000000000004</v>
      </c>
      <c r="CP74" s="148" t="s">
        <v>763</v>
      </c>
      <c r="CQ74" s="158">
        <v>0.10100000000000001</v>
      </c>
    </row>
    <row r="75" spans="1:95" s="5" customFormat="1">
      <c r="B75" s="13"/>
      <c r="C75" s="13">
        <v>48</v>
      </c>
      <c r="D75" s="14" t="s">
        <v>601</v>
      </c>
      <c r="E75" s="15" t="s">
        <v>602</v>
      </c>
      <c r="F75" s="16">
        <v>15.68</v>
      </c>
      <c r="G75" s="16">
        <v>40.880000000000003</v>
      </c>
      <c r="H75" s="93">
        <v>78059.12</v>
      </c>
      <c r="I75" s="93" t="s">
        <v>603</v>
      </c>
      <c r="J75" s="93">
        <v>115180.61</v>
      </c>
      <c r="K75" s="93">
        <v>306169.88</v>
      </c>
      <c r="L75" s="93">
        <v>841.88</v>
      </c>
      <c r="M75" s="93">
        <v>15354.56</v>
      </c>
      <c r="N75" s="16">
        <v>4478.25</v>
      </c>
      <c r="O75" s="16">
        <v>5.0999999999999996</v>
      </c>
      <c r="P75" s="16" t="s">
        <v>225</v>
      </c>
      <c r="Q75" s="16" t="s">
        <v>604</v>
      </c>
      <c r="R75" s="16" t="s">
        <v>605</v>
      </c>
      <c r="S75" s="16" t="s">
        <v>606</v>
      </c>
      <c r="T75" s="16">
        <v>10.23</v>
      </c>
      <c r="U75" s="16">
        <v>27.6</v>
      </c>
      <c r="V75" s="16">
        <v>177.1</v>
      </c>
      <c r="W75" s="16">
        <v>1.05</v>
      </c>
      <c r="X75" s="16" t="s">
        <v>277</v>
      </c>
      <c r="Y75" s="16" t="s">
        <v>607</v>
      </c>
      <c r="Z75" s="16" t="s">
        <v>253</v>
      </c>
      <c r="AA75" s="16" t="s">
        <v>581</v>
      </c>
      <c r="AB75" s="16">
        <v>1.78</v>
      </c>
      <c r="AC75" s="16">
        <v>40.98</v>
      </c>
      <c r="AD75" s="16" t="s">
        <v>608</v>
      </c>
      <c r="AE75" s="16">
        <v>0.55000000000000004</v>
      </c>
      <c r="AF75" s="16">
        <v>0.56999999999999995</v>
      </c>
      <c r="AG75" s="16" t="s">
        <v>609</v>
      </c>
      <c r="AH75" s="16" t="s">
        <v>216</v>
      </c>
      <c r="AI75" s="16" t="s">
        <v>581</v>
      </c>
      <c r="AJ75" s="16" t="s">
        <v>242</v>
      </c>
      <c r="AK75" s="16" t="s">
        <v>392</v>
      </c>
      <c r="AL75" s="16" t="s">
        <v>610</v>
      </c>
      <c r="AM75" s="16" t="s">
        <v>224</v>
      </c>
      <c r="AN75" s="16" t="s">
        <v>611</v>
      </c>
      <c r="AO75" s="16" t="s">
        <v>216</v>
      </c>
      <c r="AP75" s="16" t="s">
        <v>369</v>
      </c>
      <c r="AQ75" s="16" t="s">
        <v>520</v>
      </c>
      <c r="AR75" s="16" t="s">
        <v>404</v>
      </c>
      <c r="AS75" s="16">
        <v>98.31</v>
      </c>
      <c r="AT75" s="16">
        <v>2.9000000000000001E-2</v>
      </c>
      <c r="AU75" s="16">
        <v>3.5000000000000003E-2</v>
      </c>
      <c r="AV75" s="17">
        <f t="shared" si="31"/>
        <v>86.699943534726145</v>
      </c>
      <c r="AW75" s="17">
        <f t="shared" si="35"/>
        <v>374.68423621278674</v>
      </c>
      <c r="AX75" s="18" t="s">
        <v>220</v>
      </c>
      <c r="AY75" s="19">
        <f t="shared" si="32"/>
        <v>168.66666666666666</v>
      </c>
      <c r="AZ75" s="20"/>
      <c r="BA75" s="152">
        <v>2.94</v>
      </c>
      <c r="BB75" s="148">
        <v>3.25</v>
      </c>
      <c r="BC75" s="148">
        <v>25.25</v>
      </c>
      <c r="BD75" s="148">
        <v>31.81</v>
      </c>
      <c r="BE75" s="148">
        <v>3.96</v>
      </c>
      <c r="BF75" s="148">
        <v>11.76</v>
      </c>
      <c r="BG75" s="148">
        <v>1159.03</v>
      </c>
      <c r="BH75" s="148">
        <v>63.66</v>
      </c>
      <c r="BI75" s="148">
        <v>90.92</v>
      </c>
      <c r="BJ75" s="148">
        <v>1050.45</v>
      </c>
      <c r="BK75" s="148">
        <v>3.79</v>
      </c>
      <c r="BL75" s="148">
        <v>0.59299999999999997</v>
      </c>
      <c r="BM75" s="148">
        <v>3.49</v>
      </c>
      <c r="BN75" s="148">
        <v>205.42</v>
      </c>
      <c r="BO75" s="148">
        <v>6.96</v>
      </c>
      <c r="BP75" s="148">
        <v>3.37</v>
      </c>
      <c r="BQ75" s="148">
        <v>3.02</v>
      </c>
      <c r="BR75" s="148">
        <v>1.1599999999999999</v>
      </c>
      <c r="BS75" s="148">
        <v>0.217</v>
      </c>
      <c r="BT75" s="148">
        <v>0.26800000000000002</v>
      </c>
      <c r="BU75" s="148">
        <v>0.98699999999999999</v>
      </c>
      <c r="BV75" s="148">
        <v>0.35099999999999998</v>
      </c>
      <c r="BW75" s="148">
        <v>1.27</v>
      </c>
      <c r="BX75" s="148">
        <v>0.39700000000000002</v>
      </c>
      <c r="BY75" s="148">
        <v>0.86199999999999999</v>
      </c>
      <c r="BZ75" s="148">
        <v>1.1499999999999999</v>
      </c>
      <c r="CA75" s="148">
        <v>0.189</v>
      </c>
      <c r="CB75" s="148">
        <v>0.16500000000000001</v>
      </c>
      <c r="CC75" s="148">
        <v>0.16500000000000001</v>
      </c>
      <c r="CD75" s="148">
        <v>0.44400000000000001</v>
      </c>
      <c r="CE75" s="148">
        <v>1.27</v>
      </c>
      <c r="CF75" s="148">
        <v>0.32</v>
      </c>
      <c r="CG75" s="148">
        <v>0.68899999999999995</v>
      </c>
      <c r="CH75" s="148">
        <v>0.13300000000000001</v>
      </c>
      <c r="CI75" s="148">
        <v>0.504</v>
      </c>
      <c r="CJ75" s="148">
        <v>0.17199999999999999</v>
      </c>
      <c r="CK75" s="148">
        <v>0.44400000000000001</v>
      </c>
      <c r="CL75" s="148">
        <v>0.76500000000000001</v>
      </c>
      <c r="CM75" s="148">
        <v>0.12</v>
      </c>
      <c r="CN75" s="148">
        <v>0.84199999999999997</v>
      </c>
      <c r="CO75" s="148" t="s">
        <v>763</v>
      </c>
      <c r="CP75" s="148" t="s">
        <v>763</v>
      </c>
      <c r="CQ75" s="158" t="s">
        <v>763</v>
      </c>
    </row>
    <row r="76" spans="1:95" s="5" customFormat="1">
      <c r="A76" s="12"/>
      <c r="B76" s="13"/>
      <c r="C76" s="21">
        <v>49</v>
      </c>
      <c r="D76" s="22" t="s">
        <v>612</v>
      </c>
      <c r="E76" s="23" t="s">
        <v>613</v>
      </c>
      <c r="F76" s="24">
        <v>11.25</v>
      </c>
      <c r="G76" s="24" t="s">
        <v>614</v>
      </c>
      <c r="H76" s="94">
        <v>81640.710000000006</v>
      </c>
      <c r="I76" s="94">
        <v>21.66</v>
      </c>
      <c r="J76" s="94">
        <v>111605.27</v>
      </c>
      <c r="K76" s="94">
        <v>306169.88</v>
      </c>
      <c r="L76" s="94">
        <v>905.69</v>
      </c>
      <c r="M76" s="94">
        <v>8939.7000000000007</v>
      </c>
      <c r="N76" s="24">
        <v>4646.71</v>
      </c>
      <c r="O76" s="24" t="s">
        <v>615</v>
      </c>
      <c r="P76" s="24" t="s">
        <v>259</v>
      </c>
      <c r="Q76" s="24" t="s">
        <v>616</v>
      </c>
      <c r="R76" s="24" t="s">
        <v>617</v>
      </c>
      <c r="S76" s="24" t="s">
        <v>618</v>
      </c>
      <c r="T76" s="24">
        <v>10.81</v>
      </c>
      <c r="U76" s="24">
        <v>28.32</v>
      </c>
      <c r="V76" s="24">
        <v>89.61</v>
      </c>
      <c r="W76" s="24">
        <v>1.74</v>
      </c>
      <c r="X76" s="24" t="s">
        <v>323</v>
      </c>
      <c r="Y76" s="24" t="s">
        <v>354</v>
      </c>
      <c r="Z76" s="24" t="s">
        <v>242</v>
      </c>
      <c r="AA76" s="24" t="s">
        <v>619</v>
      </c>
      <c r="AB76" s="24">
        <v>1.47</v>
      </c>
      <c r="AC76" s="24">
        <v>21.04</v>
      </c>
      <c r="AD76" s="24">
        <v>21.14</v>
      </c>
      <c r="AE76" s="24">
        <v>1.66</v>
      </c>
      <c r="AF76" s="24">
        <v>2.21</v>
      </c>
      <c r="AG76" s="24">
        <v>0.32</v>
      </c>
      <c r="AH76" s="24" t="s">
        <v>393</v>
      </c>
      <c r="AI76" s="24" t="s">
        <v>620</v>
      </c>
      <c r="AJ76" s="24" t="s">
        <v>219</v>
      </c>
      <c r="AK76" s="24" t="s">
        <v>621</v>
      </c>
      <c r="AL76" s="24" t="s">
        <v>622</v>
      </c>
      <c r="AM76" s="24" t="s">
        <v>387</v>
      </c>
      <c r="AN76" s="24" t="s">
        <v>447</v>
      </c>
      <c r="AO76" s="24" t="s">
        <v>224</v>
      </c>
      <c r="AP76" s="24" t="s">
        <v>435</v>
      </c>
      <c r="AQ76" s="24">
        <v>0.121</v>
      </c>
      <c r="AR76" s="24" t="s">
        <v>238</v>
      </c>
      <c r="AS76" s="24">
        <v>64.72</v>
      </c>
      <c r="AT76" s="24">
        <v>0.14199999999999999</v>
      </c>
      <c r="AU76" s="24" t="s">
        <v>623</v>
      </c>
      <c r="AV76" s="29">
        <f t="shared" si="31"/>
        <v>99.762303314362242</v>
      </c>
      <c r="AW76" s="29">
        <f t="shared" si="35"/>
        <v>424.89068441064643</v>
      </c>
      <c r="AX76" s="25" t="s">
        <v>220</v>
      </c>
      <c r="AY76" s="30">
        <f t="shared" si="32"/>
        <v>51.5</v>
      </c>
      <c r="AZ76" s="20"/>
      <c r="BA76" s="168">
        <v>3.09</v>
      </c>
      <c r="BB76" s="169">
        <v>7.36</v>
      </c>
      <c r="BC76" s="169">
        <v>35.69</v>
      </c>
      <c r="BD76" s="169">
        <v>35.799999999999997</v>
      </c>
      <c r="BE76" s="169">
        <v>4.49</v>
      </c>
      <c r="BF76" s="169">
        <v>14.33</v>
      </c>
      <c r="BG76" s="169">
        <v>1336.48</v>
      </c>
      <c r="BH76" s="169">
        <v>70.45</v>
      </c>
      <c r="BI76" s="169">
        <v>101.48</v>
      </c>
      <c r="BJ76" s="169">
        <v>1134.02</v>
      </c>
      <c r="BK76" s="169">
        <v>6.08</v>
      </c>
      <c r="BL76" s="169">
        <v>0.71899999999999997</v>
      </c>
      <c r="BM76" s="169">
        <v>3.9</v>
      </c>
      <c r="BN76" s="169">
        <v>240.36</v>
      </c>
      <c r="BO76" s="169">
        <v>7.16</v>
      </c>
      <c r="BP76" s="169">
        <v>3.78</v>
      </c>
      <c r="BQ76" s="169">
        <v>3.5</v>
      </c>
      <c r="BR76" s="169">
        <v>1.64</v>
      </c>
      <c r="BS76" s="169">
        <v>0.42599999999999999</v>
      </c>
      <c r="BT76" s="169">
        <v>0.30399999999999999</v>
      </c>
      <c r="BU76" s="169">
        <v>0.64600000000000002</v>
      </c>
      <c r="BV76" s="169">
        <v>0.32500000000000001</v>
      </c>
      <c r="BW76" s="169">
        <v>1.52</v>
      </c>
      <c r="BX76" s="169">
        <v>1.1000000000000001</v>
      </c>
      <c r="BY76" s="169">
        <v>1.06</v>
      </c>
      <c r="BZ76" s="169">
        <v>0.92200000000000004</v>
      </c>
      <c r="CA76" s="169">
        <v>0.214</v>
      </c>
      <c r="CB76" s="169">
        <v>0.187</v>
      </c>
      <c r="CC76" s="169">
        <v>0.16200000000000001</v>
      </c>
      <c r="CD76" s="169">
        <v>1.33</v>
      </c>
      <c r="CE76" s="169">
        <v>1.18</v>
      </c>
      <c r="CF76" s="169">
        <v>0.36199999999999999</v>
      </c>
      <c r="CG76" s="169">
        <v>1.21</v>
      </c>
      <c r="CH76" s="169">
        <v>0.21299999999999999</v>
      </c>
      <c r="CI76" s="169">
        <v>0.57199999999999995</v>
      </c>
      <c r="CJ76" s="169">
        <v>0.151</v>
      </c>
      <c r="CK76" s="169">
        <v>0.503</v>
      </c>
      <c r="CL76" s="169">
        <v>0.97</v>
      </c>
      <c r="CM76" s="169">
        <v>9.6100000000000005E-2</v>
      </c>
      <c r="CN76" s="169">
        <v>0.85399999999999998</v>
      </c>
      <c r="CO76" s="169">
        <v>0.58099999999999996</v>
      </c>
      <c r="CP76" s="169" t="s">
        <v>763</v>
      </c>
      <c r="CQ76" s="170">
        <v>0.156</v>
      </c>
    </row>
    <row r="77" spans="1:95" s="5" customFormat="1">
      <c r="A77" s="12"/>
      <c r="B77" s="13"/>
      <c r="C77" s="13"/>
      <c r="D77" s="14" t="s">
        <v>377</v>
      </c>
      <c r="E77" s="15" t="e">
        <f>AVERAGE(E72:E76)</f>
        <v>#DIV/0!</v>
      </c>
      <c r="F77" s="173">
        <f t="shared" ref="F77:AW77" si="36">AVERAGE(F72:F76)</f>
        <v>13.284000000000001</v>
      </c>
      <c r="G77" s="173">
        <f t="shared" si="36"/>
        <v>40.880000000000003</v>
      </c>
      <c r="H77" s="183">
        <f t="shared" si="36"/>
        <v>82215.078000000009</v>
      </c>
      <c r="I77" s="183">
        <f t="shared" si="36"/>
        <v>21.66</v>
      </c>
      <c r="J77" s="183">
        <f t="shared" si="36"/>
        <v>112935.36199999999</v>
      </c>
      <c r="K77" s="183">
        <f t="shared" si="36"/>
        <v>306169.88</v>
      </c>
      <c r="L77" s="183">
        <f t="shared" si="36"/>
        <v>841.39400000000001</v>
      </c>
      <c r="M77" s="183">
        <f t="shared" si="36"/>
        <v>6194.33</v>
      </c>
      <c r="N77" s="173">
        <f t="shared" si="36"/>
        <v>4285.4940000000006</v>
      </c>
      <c r="O77" s="173">
        <f t="shared" si="36"/>
        <v>4.4550000000000001</v>
      </c>
      <c r="P77" s="173" t="e">
        <f t="shared" si="36"/>
        <v>#DIV/0!</v>
      </c>
      <c r="Q77" s="173" t="e">
        <f t="shared" si="36"/>
        <v>#DIV/0!</v>
      </c>
      <c r="R77" s="173" t="e">
        <f t="shared" si="36"/>
        <v>#DIV/0!</v>
      </c>
      <c r="S77" s="173" t="e">
        <f t="shared" si="36"/>
        <v>#DIV/0!</v>
      </c>
      <c r="T77" s="173">
        <f t="shared" si="36"/>
        <v>10.803999999999998</v>
      </c>
      <c r="U77" s="173">
        <f t="shared" si="36"/>
        <v>28.774000000000001</v>
      </c>
      <c r="V77" s="173">
        <f t="shared" si="36"/>
        <v>72.842500000000001</v>
      </c>
      <c r="W77" s="173">
        <f t="shared" si="36"/>
        <v>0.94400000000000017</v>
      </c>
      <c r="X77" s="173" t="e">
        <f t="shared" si="36"/>
        <v>#DIV/0!</v>
      </c>
      <c r="Y77" s="173" t="e">
        <f t="shared" si="36"/>
        <v>#DIV/0!</v>
      </c>
      <c r="Z77" s="173" t="e">
        <f t="shared" si="36"/>
        <v>#DIV/0!</v>
      </c>
      <c r="AA77" s="173">
        <f t="shared" si="36"/>
        <v>2.16</v>
      </c>
      <c r="AB77" s="173">
        <f t="shared" si="36"/>
        <v>1.625</v>
      </c>
      <c r="AC77" s="173">
        <f t="shared" si="36"/>
        <v>22.656666666666666</v>
      </c>
      <c r="AD77" s="173">
        <f t="shared" si="36"/>
        <v>21.14</v>
      </c>
      <c r="AE77" s="173">
        <f t="shared" si="36"/>
        <v>0.70799999999999996</v>
      </c>
      <c r="AF77" s="173">
        <f t="shared" si="36"/>
        <v>0.85</v>
      </c>
      <c r="AG77" s="173">
        <f t="shared" si="36"/>
        <v>0.24099999999999999</v>
      </c>
      <c r="AH77" s="173">
        <f t="shared" si="36"/>
        <v>0.41</v>
      </c>
      <c r="AI77" s="173" t="e">
        <f t="shared" si="36"/>
        <v>#DIV/0!</v>
      </c>
      <c r="AJ77" s="173" t="e">
        <f t="shared" si="36"/>
        <v>#DIV/0!</v>
      </c>
      <c r="AK77" s="173" t="e">
        <f t="shared" si="36"/>
        <v>#DIV/0!</v>
      </c>
      <c r="AL77" s="173" t="e">
        <f t="shared" si="36"/>
        <v>#DIV/0!</v>
      </c>
      <c r="AM77" s="173" t="e">
        <f t="shared" si="36"/>
        <v>#DIV/0!</v>
      </c>
      <c r="AN77" s="173" t="e">
        <f t="shared" si="36"/>
        <v>#DIV/0!</v>
      </c>
      <c r="AO77" s="173" t="e">
        <f t="shared" si="36"/>
        <v>#DIV/0!</v>
      </c>
      <c r="AP77" s="173" t="e">
        <f t="shared" si="36"/>
        <v>#DIV/0!</v>
      </c>
      <c r="AQ77" s="173">
        <f t="shared" si="36"/>
        <v>0.121</v>
      </c>
      <c r="AR77" s="173" t="e">
        <f t="shared" si="36"/>
        <v>#DIV/0!</v>
      </c>
      <c r="AS77" s="173">
        <f t="shared" si="36"/>
        <v>58.725999999999999</v>
      </c>
      <c r="AT77" s="173">
        <f t="shared" si="36"/>
        <v>6.4666666666666664E-2</v>
      </c>
      <c r="AU77" s="173">
        <f t="shared" si="36"/>
        <v>3.5000000000000003E-2</v>
      </c>
      <c r="AV77" s="173">
        <f t="shared" si="36"/>
        <v>338.29389771417988</v>
      </c>
      <c r="AW77" s="173">
        <f t="shared" si="36"/>
        <v>455.35074384926764</v>
      </c>
      <c r="AX77" s="174" t="s">
        <v>220</v>
      </c>
      <c r="AY77" s="175">
        <f t="shared" ref="AY77" si="37">AVERAGE(AY72:AY76)</f>
        <v>65.001984126984127</v>
      </c>
      <c r="AZ77" s="20"/>
      <c r="BA77" s="152"/>
      <c r="BB77" s="148"/>
      <c r="BC77" s="148"/>
      <c r="BD77" s="148"/>
      <c r="BE77" s="148"/>
      <c r="BF77" s="148"/>
      <c r="BG77" s="148"/>
      <c r="BH77" s="148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  <c r="BU77" s="148"/>
      <c r="BV77" s="148"/>
      <c r="BW77" s="148"/>
      <c r="BX77" s="148"/>
      <c r="BY77" s="148"/>
      <c r="BZ77" s="148"/>
      <c r="CA77" s="148"/>
      <c r="CB77" s="148"/>
      <c r="CC77" s="148"/>
      <c r="CD77" s="148"/>
      <c r="CE77" s="148"/>
      <c r="CF77" s="148"/>
      <c r="CG77" s="148"/>
      <c r="CH77" s="148"/>
      <c r="CI77" s="148"/>
      <c r="CJ77" s="148"/>
      <c r="CK77" s="148"/>
      <c r="CL77" s="148"/>
      <c r="CM77" s="148"/>
      <c r="CN77" s="148"/>
      <c r="CO77" s="148"/>
      <c r="CP77" s="148"/>
      <c r="CQ77" s="158"/>
    </row>
    <row r="78" spans="1:95">
      <c r="B78" s="32"/>
      <c r="C78" s="32"/>
      <c r="D78" s="14" t="s">
        <v>378</v>
      </c>
      <c r="E78" s="176">
        <f>MIN(E72:E76)</f>
        <v>0</v>
      </c>
      <c r="F78" s="176">
        <f t="shared" ref="F78:AY78" si="38">MIN(F72:F76)</f>
        <v>11.25</v>
      </c>
      <c r="G78" s="176">
        <f t="shared" si="38"/>
        <v>40.880000000000003</v>
      </c>
      <c r="H78" s="184">
        <f t="shared" si="38"/>
        <v>78059.12</v>
      </c>
      <c r="I78" s="184">
        <f t="shared" si="38"/>
        <v>21.66</v>
      </c>
      <c r="J78" s="184">
        <f t="shared" si="38"/>
        <v>111605.27</v>
      </c>
      <c r="K78" s="184">
        <f t="shared" si="38"/>
        <v>306169.88</v>
      </c>
      <c r="L78" s="184">
        <f t="shared" si="38"/>
        <v>793.87</v>
      </c>
      <c r="M78" s="184">
        <f t="shared" si="38"/>
        <v>1190.57</v>
      </c>
      <c r="N78" s="176">
        <f t="shared" si="38"/>
        <v>3889.46</v>
      </c>
      <c r="O78" s="176">
        <f t="shared" si="38"/>
        <v>3.81</v>
      </c>
      <c r="P78" s="176">
        <f t="shared" si="38"/>
        <v>0</v>
      </c>
      <c r="Q78" s="176">
        <f t="shared" si="38"/>
        <v>0</v>
      </c>
      <c r="R78" s="176">
        <f t="shared" si="38"/>
        <v>0</v>
      </c>
      <c r="S78" s="176">
        <f t="shared" si="38"/>
        <v>0</v>
      </c>
      <c r="T78" s="176">
        <f t="shared" si="38"/>
        <v>8.5299999999999994</v>
      </c>
      <c r="U78" s="176">
        <f t="shared" si="38"/>
        <v>27.6</v>
      </c>
      <c r="V78" s="176">
        <f t="shared" si="38"/>
        <v>2.08</v>
      </c>
      <c r="W78" s="176">
        <f t="shared" si="38"/>
        <v>0.52</v>
      </c>
      <c r="X78" s="176">
        <f t="shared" si="38"/>
        <v>0</v>
      </c>
      <c r="Y78" s="176">
        <f t="shared" si="38"/>
        <v>0</v>
      </c>
      <c r="Z78" s="176">
        <f t="shared" si="38"/>
        <v>0</v>
      </c>
      <c r="AA78" s="176">
        <f t="shared" si="38"/>
        <v>2.16</v>
      </c>
      <c r="AB78" s="176">
        <f t="shared" si="38"/>
        <v>1.47</v>
      </c>
      <c r="AC78" s="176">
        <f t="shared" si="38"/>
        <v>5.95</v>
      </c>
      <c r="AD78" s="176">
        <f t="shared" si="38"/>
        <v>21.14</v>
      </c>
      <c r="AE78" s="176">
        <f t="shared" si="38"/>
        <v>0.32</v>
      </c>
      <c r="AF78" s="176">
        <f t="shared" si="38"/>
        <v>0.25</v>
      </c>
      <c r="AG78" s="176">
        <f t="shared" si="38"/>
        <v>0.16200000000000001</v>
      </c>
      <c r="AH78" s="176">
        <f t="shared" si="38"/>
        <v>0.41</v>
      </c>
      <c r="AI78" s="176">
        <f t="shared" si="38"/>
        <v>0</v>
      </c>
      <c r="AJ78" s="176">
        <f t="shared" si="38"/>
        <v>0</v>
      </c>
      <c r="AK78" s="176">
        <f t="shared" si="38"/>
        <v>0</v>
      </c>
      <c r="AL78" s="176">
        <f t="shared" si="38"/>
        <v>0</v>
      </c>
      <c r="AM78" s="176">
        <f t="shared" si="38"/>
        <v>0</v>
      </c>
      <c r="AN78" s="176">
        <f t="shared" si="38"/>
        <v>0</v>
      </c>
      <c r="AO78" s="176">
        <f t="shared" si="38"/>
        <v>0</v>
      </c>
      <c r="AP78" s="176">
        <f t="shared" si="38"/>
        <v>0</v>
      </c>
      <c r="AQ78" s="176">
        <f t="shared" si="38"/>
        <v>0.121</v>
      </c>
      <c r="AR78" s="176">
        <f t="shared" si="38"/>
        <v>0</v>
      </c>
      <c r="AS78" s="176">
        <f t="shared" si="38"/>
        <v>38.869999999999997</v>
      </c>
      <c r="AT78" s="176">
        <f t="shared" si="38"/>
        <v>2.3E-2</v>
      </c>
      <c r="AU78" s="176">
        <f t="shared" si="38"/>
        <v>3.5000000000000003E-2</v>
      </c>
      <c r="AV78" s="176">
        <f t="shared" si="38"/>
        <v>86.699943534726145</v>
      </c>
      <c r="AW78" s="176">
        <f t="shared" si="38"/>
        <v>374.68423621278674</v>
      </c>
      <c r="AX78" s="176">
        <f t="shared" si="38"/>
        <v>0</v>
      </c>
      <c r="AY78" s="176">
        <f t="shared" si="38"/>
        <v>4</v>
      </c>
      <c r="AZ78" s="177"/>
      <c r="BA78" s="152"/>
      <c r="BB78" s="148"/>
      <c r="BC78" s="148"/>
      <c r="BD78" s="148"/>
      <c r="BE78" s="148"/>
      <c r="BF78" s="148"/>
      <c r="BG78" s="148"/>
      <c r="BH78" s="148"/>
      <c r="BI78" s="148"/>
      <c r="BJ78" s="148"/>
      <c r="BK78" s="148"/>
      <c r="BL78" s="148"/>
      <c r="BM78" s="148"/>
      <c r="BN78" s="148"/>
      <c r="BO78" s="148"/>
      <c r="BP78" s="148"/>
      <c r="BQ78" s="148"/>
      <c r="BR78" s="148"/>
      <c r="BS78" s="148"/>
      <c r="BT78" s="148"/>
      <c r="BU78" s="148"/>
      <c r="BV78" s="148"/>
      <c r="BW78" s="148"/>
      <c r="BX78" s="148"/>
      <c r="BY78" s="148"/>
      <c r="BZ78" s="148"/>
      <c r="CA78" s="148"/>
      <c r="CB78" s="148"/>
      <c r="CC78" s="148"/>
      <c r="CD78" s="148"/>
      <c r="CE78" s="148"/>
      <c r="CF78" s="148"/>
      <c r="CG78" s="148"/>
      <c r="CH78" s="148"/>
      <c r="CI78" s="148"/>
      <c r="CJ78" s="148"/>
      <c r="CK78" s="148"/>
      <c r="CL78" s="148"/>
      <c r="CM78" s="148"/>
      <c r="CN78" s="148"/>
      <c r="CO78" s="148"/>
      <c r="CP78" s="148"/>
      <c r="CQ78" s="158"/>
    </row>
    <row r="79" spans="1:95">
      <c r="B79" s="32"/>
      <c r="C79" s="32"/>
      <c r="D79" s="14" t="s">
        <v>379</v>
      </c>
      <c r="E79" s="33">
        <f>MAX(E72:E76)</f>
        <v>0</v>
      </c>
      <c r="F79" s="34">
        <f t="shared" ref="F79:AY79" si="39">MAX(F72:F76)</f>
        <v>15.68</v>
      </c>
      <c r="G79" s="34">
        <f t="shared" si="39"/>
        <v>40.880000000000003</v>
      </c>
      <c r="H79" s="96">
        <f t="shared" si="39"/>
        <v>85407.25</v>
      </c>
      <c r="I79" s="96">
        <f t="shared" si="39"/>
        <v>21.66</v>
      </c>
      <c r="J79" s="96">
        <f t="shared" si="39"/>
        <v>115180.61</v>
      </c>
      <c r="K79" s="96">
        <f t="shared" si="39"/>
        <v>306169.88</v>
      </c>
      <c r="L79" s="96">
        <f t="shared" si="39"/>
        <v>905.69</v>
      </c>
      <c r="M79" s="96">
        <f t="shared" si="39"/>
        <v>15354.56</v>
      </c>
      <c r="N79" s="34">
        <f t="shared" si="39"/>
        <v>4646.71</v>
      </c>
      <c r="O79" s="34">
        <f t="shared" si="39"/>
        <v>5.0999999999999996</v>
      </c>
      <c r="P79" s="34">
        <f t="shared" si="39"/>
        <v>0</v>
      </c>
      <c r="Q79" s="34">
        <f t="shared" si="39"/>
        <v>0</v>
      </c>
      <c r="R79" s="34">
        <f t="shared" si="39"/>
        <v>0</v>
      </c>
      <c r="S79" s="34">
        <f t="shared" si="39"/>
        <v>0</v>
      </c>
      <c r="T79" s="34">
        <f t="shared" si="39"/>
        <v>13.94</v>
      </c>
      <c r="U79" s="34">
        <f t="shared" si="39"/>
        <v>30.22</v>
      </c>
      <c r="V79" s="34">
        <f t="shared" si="39"/>
        <v>177.1</v>
      </c>
      <c r="W79" s="34">
        <f t="shared" si="39"/>
        <v>1.74</v>
      </c>
      <c r="X79" s="34">
        <f t="shared" si="39"/>
        <v>0</v>
      </c>
      <c r="Y79" s="34">
        <f t="shared" si="39"/>
        <v>0</v>
      </c>
      <c r="Z79" s="34">
        <f t="shared" si="39"/>
        <v>0</v>
      </c>
      <c r="AA79" s="34">
        <f t="shared" si="39"/>
        <v>2.16</v>
      </c>
      <c r="AB79" s="34">
        <f t="shared" si="39"/>
        <v>1.78</v>
      </c>
      <c r="AC79" s="34">
        <f t="shared" si="39"/>
        <v>40.98</v>
      </c>
      <c r="AD79" s="34">
        <f t="shared" si="39"/>
        <v>21.14</v>
      </c>
      <c r="AE79" s="34">
        <f t="shared" si="39"/>
        <v>1.66</v>
      </c>
      <c r="AF79" s="34">
        <f t="shared" si="39"/>
        <v>2.21</v>
      </c>
      <c r="AG79" s="34">
        <f t="shared" si="39"/>
        <v>0.32</v>
      </c>
      <c r="AH79" s="34">
        <f t="shared" si="39"/>
        <v>0.41</v>
      </c>
      <c r="AI79" s="34">
        <f t="shared" si="39"/>
        <v>0</v>
      </c>
      <c r="AJ79" s="34">
        <f t="shared" si="39"/>
        <v>0</v>
      </c>
      <c r="AK79" s="34">
        <f t="shared" si="39"/>
        <v>0</v>
      </c>
      <c r="AL79" s="34">
        <f t="shared" si="39"/>
        <v>0</v>
      </c>
      <c r="AM79" s="34">
        <f t="shared" si="39"/>
        <v>0</v>
      </c>
      <c r="AN79" s="34">
        <f t="shared" si="39"/>
        <v>0</v>
      </c>
      <c r="AO79" s="34">
        <f t="shared" si="39"/>
        <v>0</v>
      </c>
      <c r="AP79" s="34">
        <f t="shared" si="39"/>
        <v>0</v>
      </c>
      <c r="AQ79" s="34">
        <f t="shared" si="39"/>
        <v>0.121</v>
      </c>
      <c r="AR79" s="34">
        <f t="shared" si="39"/>
        <v>0</v>
      </c>
      <c r="AS79" s="34">
        <f t="shared" si="39"/>
        <v>98.31</v>
      </c>
      <c r="AT79" s="34">
        <f t="shared" si="39"/>
        <v>0.14199999999999999</v>
      </c>
      <c r="AU79" s="34">
        <f t="shared" si="39"/>
        <v>3.5000000000000003E-2</v>
      </c>
      <c r="AV79" s="34">
        <f t="shared" si="39"/>
        <v>1017.4423076923077</v>
      </c>
      <c r="AW79" s="34">
        <f t="shared" si="39"/>
        <v>566.4773109243697</v>
      </c>
      <c r="AX79" s="34">
        <f t="shared" si="39"/>
        <v>0</v>
      </c>
      <c r="AY79" s="34">
        <f t="shared" si="39"/>
        <v>168.66666666666666</v>
      </c>
      <c r="AZ79" s="32"/>
      <c r="BA79" s="32"/>
      <c r="BB79" s="163"/>
      <c r="BC79" s="163"/>
      <c r="BD79" s="163"/>
      <c r="BE79" s="163"/>
      <c r="BF79" s="163"/>
      <c r="BG79" s="163"/>
      <c r="BH79" s="163"/>
      <c r="BI79" s="163"/>
      <c r="BJ79" s="163"/>
      <c r="BK79" s="163"/>
      <c r="BL79" s="163"/>
      <c r="BM79" s="163"/>
      <c r="BN79" s="163"/>
      <c r="BO79" s="163"/>
      <c r="BP79" s="163"/>
      <c r="BQ79" s="163"/>
      <c r="BR79" s="163"/>
      <c r="BS79" s="163"/>
      <c r="BT79" s="163"/>
      <c r="BU79" s="163"/>
      <c r="BV79" s="163"/>
      <c r="BW79" s="163"/>
      <c r="BX79" s="163"/>
      <c r="BY79" s="163"/>
      <c r="BZ79" s="163"/>
      <c r="CA79" s="163"/>
      <c r="CB79" s="163"/>
      <c r="CC79" s="163"/>
      <c r="CD79" s="163"/>
      <c r="CE79" s="163"/>
      <c r="CF79" s="163"/>
      <c r="CG79" s="163"/>
      <c r="CH79" s="163"/>
      <c r="CI79" s="163"/>
      <c r="CJ79" s="163"/>
      <c r="CK79" s="163"/>
      <c r="CL79" s="163"/>
      <c r="CM79" s="163"/>
      <c r="CN79" s="163"/>
      <c r="CO79" s="163"/>
      <c r="CP79" s="163"/>
      <c r="CQ79" s="162"/>
    </row>
    <row r="80" spans="1:95" s="5" customFormat="1" ht="15.75" thickBot="1">
      <c r="A80" s="35"/>
      <c r="B80" s="36"/>
      <c r="C80" s="36"/>
      <c r="D80" s="37" t="s">
        <v>380</v>
      </c>
      <c r="E80" s="38" t="e">
        <f>_xlfn.STDEV.S(E72:E76)</f>
        <v>#DIV/0!</v>
      </c>
      <c r="F80" s="39">
        <f t="shared" ref="F80:AY80" si="40">_xlfn.STDEV.S(F72:F76)</f>
        <v>1.7125799251421896</v>
      </c>
      <c r="G80" s="39" t="e">
        <f t="shared" si="40"/>
        <v>#DIV/0!</v>
      </c>
      <c r="H80" s="185">
        <f t="shared" si="40"/>
        <v>2845.7793523514797</v>
      </c>
      <c r="I80" s="185" t="e">
        <f t="shared" si="40"/>
        <v>#DIV/0!</v>
      </c>
      <c r="J80" s="185">
        <f t="shared" si="40"/>
        <v>1383.2211840916832</v>
      </c>
      <c r="K80" s="185">
        <f t="shared" si="40"/>
        <v>0</v>
      </c>
      <c r="L80" s="185">
        <f t="shared" si="40"/>
        <v>40.536365525291004</v>
      </c>
      <c r="M80" s="185">
        <f t="shared" si="40"/>
        <v>5939.0396107872521</v>
      </c>
      <c r="N80" s="39">
        <f t="shared" si="40"/>
        <v>290.87483533300019</v>
      </c>
      <c r="O80" s="39">
        <f t="shared" si="40"/>
        <v>0.91216774773064369</v>
      </c>
      <c r="P80" s="39" t="e">
        <f t="shared" si="40"/>
        <v>#DIV/0!</v>
      </c>
      <c r="Q80" s="39" t="e">
        <f t="shared" si="40"/>
        <v>#DIV/0!</v>
      </c>
      <c r="R80" s="39" t="e">
        <f t="shared" si="40"/>
        <v>#DIV/0!</v>
      </c>
      <c r="S80" s="39" t="e">
        <f t="shared" si="40"/>
        <v>#DIV/0!</v>
      </c>
      <c r="T80" s="39">
        <f t="shared" si="40"/>
        <v>1.9635121593715676</v>
      </c>
      <c r="U80" s="39">
        <f t="shared" si="40"/>
        <v>1.1313620110291838</v>
      </c>
      <c r="V80" s="39">
        <f t="shared" si="40"/>
        <v>78.918577607979373</v>
      </c>
      <c r="W80" s="39">
        <f t="shared" si="40"/>
        <v>0.48737049561909246</v>
      </c>
      <c r="X80" s="39" t="e">
        <f t="shared" si="40"/>
        <v>#DIV/0!</v>
      </c>
      <c r="Y80" s="39" t="e">
        <f t="shared" si="40"/>
        <v>#DIV/0!</v>
      </c>
      <c r="Z80" s="39" t="e">
        <f t="shared" si="40"/>
        <v>#DIV/0!</v>
      </c>
      <c r="AA80" s="39" t="e">
        <f t="shared" si="40"/>
        <v>#DIV/0!</v>
      </c>
      <c r="AB80" s="39">
        <f t="shared" si="40"/>
        <v>0.21920310216782976</v>
      </c>
      <c r="AC80" s="39">
        <f t="shared" si="40"/>
        <v>17.570868883846728</v>
      </c>
      <c r="AD80" s="39" t="e">
        <f t="shared" si="40"/>
        <v>#DIV/0!</v>
      </c>
      <c r="AE80" s="39">
        <f t="shared" si="40"/>
        <v>0.54787772358437781</v>
      </c>
      <c r="AF80" s="39">
        <f t="shared" si="40"/>
        <v>0.78233624484616604</v>
      </c>
      <c r="AG80" s="39">
        <f t="shared" si="40"/>
        <v>0.1117228714274746</v>
      </c>
      <c r="AH80" s="39" t="e">
        <f t="shared" si="40"/>
        <v>#DIV/0!</v>
      </c>
      <c r="AI80" s="39" t="e">
        <f t="shared" si="40"/>
        <v>#DIV/0!</v>
      </c>
      <c r="AJ80" s="39" t="e">
        <f t="shared" si="40"/>
        <v>#DIV/0!</v>
      </c>
      <c r="AK80" s="39" t="e">
        <f t="shared" si="40"/>
        <v>#DIV/0!</v>
      </c>
      <c r="AL80" s="39" t="e">
        <f t="shared" si="40"/>
        <v>#DIV/0!</v>
      </c>
      <c r="AM80" s="39" t="e">
        <f t="shared" si="40"/>
        <v>#DIV/0!</v>
      </c>
      <c r="AN80" s="39" t="e">
        <f t="shared" si="40"/>
        <v>#DIV/0!</v>
      </c>
      <c r="AO80" s="39" t="e">
        <f t="shared" si="40"/>
        <v>#DIV/0!</v>
      </c>
      <c r="AP80" s="39" t="e">
        <f t="shared" si="40"/>
        <v>#DIV/0!</v>
      </c>
      <c r="AQ80" s="39" t="e">
        <f t="shared" si="40"/>
        <v>#DIV/0!</v>
      </c>
      <c r="AR80" s="39" t="e">
        <f t="shared" si="40"/>
        <v>#DIV/0!</v>
      </c>
      <c r="AS80" s="39">
        <f t="shared" si="40"/>
        <v>24.12870137408974</v>
      </c>
      <c r="AT80" s="39">
        <f t="shared" si="40"/>
        <v>6.7039789180257214E-2</v>
      </c>
      <c r="AU80" s="39" t="e">
        <f t="shared" si="40"/>
        <v>#DIV/0!</v>
      </c>
      <c r="AV80" s="39">
        <f t="shared" si="40"/>
        <v>453.56699035306156</v>
      </c>
      <c r="AW80" s="39">
        <f t="shared" si="40"/>
        <v>99.458570734673202</v>
      </c>
      <c r="AX80" s="40" t="s">
        <v>220</v>
      </c>
      <c r="AY80" s="39">
        <f t="shared" si="40"/>
        <v>71.880130092862188</v>
      </c>
      <c r="AZ80" s="164"/>
      <c r="BA80" s="164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165"/>
    </row>
    <row r="81" spans="2:29">
      <c r="M81" s="96"/>
      <c r="V81" s="34"/>
      <c r="AC81" s="34"/>
    </row>
    <row r="82" spans="2:29">
      <c r="B82" s="41" t="s">
        <v>624</v>
      </c>
      <c r="C82" s="42"/>
      <c r="D82" s="42"/>
    </row>
    <row r="89" spans="2:29">
      <c r="I89" s="228"/>
      <c r="J89" s="228"/>
      <c r="K89" s="228"/>
      <c r="L89" s="228"/>
      <c r="M89" s="228"/>
    </row>
    <row r="90" spans="2:29">
      <c r="I90" s="228"/>
      <c r="J90" s="229"/>
      <c r="K90" s="228"/>
      <c r="L90" s="228"/>
      <c r="M90" s="228"/>
    </row>
    <row r="91" spans="2:29">
      <c r="I91" s="228"/>
      <c r="J91" s="173"/>
      <c r="K91" s="173"/>
      <c r="L91" s="228"/>
      <c r="M91" s="228"/>
    </row>
    <row r="92" spans="2:29">
      <c r="I92" s="228"/>
      <c r="J92" s="173"/>
      <c r="K92" s="173"/>
      <c r="L92" s="228"/>
      <c r="M92" s="228"/>
    </row>
    <row r="93" spans="2:29">
      <c r="I93" s="228"/>
      <c r="J93" s="173"/>
      <c r="K93" s="173"/>
      <c r="L93" s="228"/>
      <c r="M93" s="228"/>
    </row>
    <row r="94" spans="2:29">
      <c r="I94" s="228"/>
      <c r="J94" s="173"/>
      <c r="K94" s="173"/>
      <c r="L94" s="228"/>
      <c r="M94" s="228"/>
    </row>
    <row r="95" spans="2:29">
      <c r="I95" s="228"/>
      <c r="J95" s="173"/>
      <c r="K95" s="173"/>
      <c r="L95" s="228"/>
      <c r="M95" s="228"/>
    </row>
    <row r="96" spans="2:29">
      <c r="I96" s="228"/>
      <c r="J96" s="173"/>
      <c r="K96" s="173"/>
      <c r="L96" s="228"/>
      <c r="M96" s="228"/>
    </row>
    <row r="97" spans="9:13">
      <c r="I97" s="228"/>
      <c r="J97" s="173"/>
      <c r="K97" s="173"/>
      <c r="L97" s="228"/>
      <c r="M97" s="228"/>
    </row>
    <row r="98" spans="9:13">
      <c r="I98" s="228"/>
      <c r="J98" s="173"/>
      <c r="K98" s="173"/>
      <c r="L98" s="228"/>
      <c r="M98" s="228"/>
    </row>
    <row r="99" spans="9:13">
      <c r="I99" s="228"/>
      <c r="J99" s="173"/>
      <c r="K99" s="173"/>
      <c r="L99" s="228"/>
      <c r="M99" s="228"/>
    </row>
    <row r="100" spans="9:13">
      <c r="I100" s="228"/>
      <c r="J100" s="173"/>
      <c r="K100" s="173"/>
      <c r="L100" s="228"/>
      <c r="M100" s="228"/>
    </row>
    <row r="101" spans="9:13">
      <c r="I101" s="228"/>
      <c r="J101" s="173"/>
      <c r="K101" s="173"/>
      <c r="L101" s="228"/>
      <c r="M101" s="228"/>
    </row>
    <row r="102" spans="9:13">
      <c r="I102" s="228"/>
      <c r="J102" s="173"/>
      <c r="K102" s="173"/>
      <c r="L102" s="228"/>
      <c r="M102" s="228"/>
    </row>
    <row r="103" spans="9:13">
      <c r="I103" s="228"/>
      <c r="J103" s="173"/>
      <c r="K103" s="173"/>
      <c r="L103" s="228"/>
      <c r="M103" s="228"/>
    </row>
    <row r="104" spans="9:13">
      <c r="I104" s="228"/>
      <c r="J104" s="173"/>
      <c r="K104" s="173"/>
      <c r="L104" s="228"/>
      <c r="M104" s="228"/>
    </row>
    <row r="105" spans="9:13">
      <c r="I105" s="228"/>
      <c r="J105" s="173"/>
      <c r="K105" s="173"/>
      <c r="L105" s="228"/>
      <c r="M105" s="228"/>
    </row>
    <row r="106" spans="9:13">
      <c r="I106" s="228"/>
      <c r="J106" s="173"/>
      <c r="K106" s="173"/>
      <c r="L106" s="228"/>
      <c r="M106" s="228"/>
    </row>
    <row r="107" spans="9:13">
      <c r="I107" s="228"/>
      <c r="J107" s="228"/>
      <c r="K107" s="228"/>
      <c r="L107" s="228"/>
      <c r="M107" s="228"/>
    </row>
    <row r="108" spans="9:13">
      <c r="I108" s="228"/>
      <c r="J108" s="228"/>
      <c r="K108" s="228"/>
      <c r="L108" s="228"/>
      <c r="M108" s="228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93032-9806-4661-BC43-F334F0E5F555}">
  <dimension ref="A1:AN7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73" sqref="C73"/>
    </sheetView>
  </sheetViews>
  <sheetFormatPr defaultRowHeight="15.75"/>
  <cols>
    <col min="1" max="1" width="14" style="48" bestFit="1" customWidth="1"/>
    <col min="2" max="2" width="10.85546875" style="48" bestFit="1" customWidth="1"/>
    <col min="3" max="3" width="12.140625" style="48" customWidth="1"/>
    <col min="4" max="4" width="10.85546875" style="48" bestFit="1" customWidth="1"/>
    <col min="5" max="5" width="10" style="108" customWidth="1"/>
    <col min="6" max="6" width="10.7109375" style="108" customWidth="1"/>
    <col min="7" max="11" width="10" style="48" bestFit="1" customWidth="1"/>
    <col min="12" max="12" width="10" style="108" customWidth="1"/>
    <col min="13" max="13" width="10.7109375" style="108" customWidth="1"/>
    <col min="14" max="19" width="10.28515625" style="48" bestFit="1" customWidth="1"/>
    <col min="20" max="20" width="10" style="108" customWidth="1"/>
    <col min="21" max="21" width="10.7109375" style="108" customWidth="1"/>
    <col min="22" max="26" width="11.140625" style="48" bestFit="1" customWidth="1"/>
    <col min="27" max="27" width="10" style="108" customWidth="1"/>
    <col min="28" max="28" width="10.7109375" style="108" customWidth="1"/>
    <col min="29" max="33" width="10" style="48" bestFit="1" customWidth="1"/>
    <col min="34" max="38" width="9.85546875" style="48" bestFit="1" customWidth="1"/>
    <col min="39" max="39" width="10" style="108" customWidth="1"/>
    <col min="40" max="40" width="10.7109375" style="108" customWidth="1"/>
    <col min="41" max="16384" width="9.140625" style="48"/>
  </cols>
  <sheetData>
    <row r="1" spans="1:40" s="43" customFormat="1" ht="33.75" customHeight="1" thickBot="1">
      <c r="A1" s="98"/>
      <c r="B1" s="99" t="s">
        <v>773</v>
      </c>
      <c r="C1" s="100"/>
      <c r="D1" s="100"/>
      <c r="E1" s="101"/>
      <c r="F1" s="101"/>
      <c r="G1" s="100"/>
      <c r="H1" s="100"/>
      <c r="I1" s="100"/>
      <c r="J1" s="100"/>
      <c r="K1" s="100"/>
      <c r="L1" s="101"/>
      <c r="M1" s="101"/>
      <c r="N1" s="100"/>
      <c r="O1" s="100"/>
      <c r="P1" s="100"/>
      <c r="Q1" s="100"/>
      <c r="R1" s="100"/>
      <c r="S1" s="100"/>
      <c r="T1" s="101"/>
      <c r="U1" s="101"/>
      <c r="V1" s="102"/>
      <c r="W1" s="100"/>
      <c r="X1" s="100"/>
      <c r="Y1" s="100"/>
      <c r="Z1" s="100"/>
      <c r="AA1" s="101"/>
      <c r="AB1" s="101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1"/>
      <c r="AN1" s="101"/>
    </row>
    <row r="2" spans="1:40" ht="28.5" customHeight="1" thickBot="1">
      <c r="A2" s="44" t="s">
        <v>1</v>
      </c>
      <c r="B2" s="45" t="s">
        <v>124</v>
      </c>
      <c r="C2" s="46"/>
      <c r="D2" s="46"/>
      <c r="E2" s="103"/>
      <c r="F2" s="103"/>
      <c r="G2" s="45" t="s">
        <v>125</v>
      </c>
      <c r="H2" s="46"/>
      <c r="I2" s="46"/>
      <c r="J2" s="46"/>
      <c r="K2" s="47"/>
      <c r="L2" s="103"/>
      <c r="M2" s="103"/>
      <c r="N2" s="45" t="s">
        <v>126</v>
      </c>
      <c r="O2" s="46"/>
      <c r="P2" s="46"/>
      <c r="Q2" s="46"/>
      <c r="R2" s="46"/>
      <c r="S2" s="46"/>
      <c r="T2" s="103"/>
      <c r="U2" s="103"/>
      <c r="V2" s="45" t="s">
        <v>768</v>
      </c>
      <c r="W2" s="46"/>
      <c r="X2" s="46"/>
      <c r="Y2" s="46"/>
      <c r="Z2" s="46"/>
      <c r="AA2" s="103"/>
      <c r="AB2" s="103"/>
      <c r="AC2" s="45" t="s">
        <v>127</v>
      </c>
      <c r="AD2" s="46"/>
      <c r="AE2" s="46"/>
      <c r="AF2" s="46"/>
      <c r="AG2" s="46"/>
      <c r="AH2" s="47"/>
      <c r="AI2" s="47"/>
      <c r="AJ2" s="46"/>
      <c r="AK2" s="46"/>
      <c r="AL2" s="46"/>
      <c r="AM2" s="103"/>
      <c r="AN2" s="103"/>
    </row>
    <row r="3" spans="1:40" s="49" customFormat="1" ht="21" customHeight="1" thickBot="1">
      <c r="A3" s="49" t="s">
        <v>0</v>
      </c>
      <c r="B3" s="50" t="s">
        <v>625</v>
      </c>
      <c r="C3" s="49" t="s">
        <v>626</v>
      </c>
      <c r="D3" s="49" t="s">
        <v>627</v>
      </c>
      <c r="E3" s="104" t="s">
        <v>139</v>
      </c>
      <c r="F3" s="104" t="s">
        <v>140</v>
      </c>
      <c r="G3" s="51" t="s">
        <v>628</v>
      </c>
      <c r="H3" s="52" t="s">
        <v>629</v>
      </c>
      <c r="I3" s="52" t="s">
        <v>630</v>
      </c>
      <c r="J3" s="52" t="s">
        <v>631</v>
      </c>
      <c r="K3" s="52" t="s">
        <v>632</v>
      </c>
      <c r="L3" s="104" t="s">
        <v>139</v>
      </c>
      <c r="M3" s="104" t="s">
        <v>140</v>
      </c>
      <c r="N3" s="51" t="s">
        <v>633</v>
      </c>
      <c r="O3" s="52" t="s">
        <v>634</v>
      </c>
      <c r="P3" s="52" t="s">
        <v>635</v>
      </c>
      <c r="Q3" s="52" t="s">
        <v>636</v>
      </c>
      <c r="R3" s="52" t="s">
        <v>637</v>
      </c>
      <c r="S3" s="52" t="s">
        <v>638</v>
      </c>
      <c r="T3" s="104" t="s">
        <v>139</v>
      </c>
      <c r="U3" s="104" t="s">
        <v>140</v>
      </c>
      <c r="V3" s="51" t="s">
        <v>639</v>
      </c>
      <c r="W3" s="52" t="s">
        <v>640</v>
      </c>
      <c r="X3" s="52" t="s">
        <v>641</v>
      </c>
      <c r="Y3" s="52" t="s">
        <v>642</v>
      </c>
      <c r="Z3" s="52" t="s">
        <v>643</v>
      </c>
      <c r="AA3" s="104" t="s">
        <v>139</v>
      </c>
      <c r="AB3" s="104" t="s">
        <v>140</v>
      </c>
      <c r="AC3" s="51" t="s">
        <v>644</v>
      </c>
      <c r="AD3" s="52" t="s">
        <v>645</v>
      </c>
      <c r="AE3" s="52" t="s">
        <v>646</v>
      </c>
      <c r="AF3" s="52" t="s">
        <v>647</v>
      </c>
      <c r="AG3" s="52" t="s">
        <v>648</v>
      </c>
      <c r="AH3" s="52" t="s">
        <v>649</v>
      </c>
      <c r="AI3" s="52" t="s">
        <v>650</v>
      </c>
      <c r="AJ3" s="52" t="s">
        <v>651</v>
      </c>
      <c r="AK3" s="52" t="s">
        <v>652</v>
      </c>
      <c r="AL3" s="52" t="s">
        <v>653</v>
      </c>
      <c r="AM3" s="104" t="s">
        <v>139</v>
      </c>
      <c r="AN3" s="104" t="s">
        <v>140</v>
      </c>
    </row>
    <row r="4" spans="1:40" s="58" customFormat="1" ht="24.95" customHeight="1" thickBot="1">
      <c r="A4" s="53" t="s">
        <v>171</v>
      </c>
      <c r="B4" s="54">
        <v>1</v>
      </c>
      <c r="C4" s="55">
        <v>2</v>
      </c>
      <c r="D4" s="55">
        <v>3</v>
      </c>
      <c r="E4" s="105"/>
      <c r="F4" s="105"/>
      <c r="G4" s="56">
        <v>4</v>
      </c>
      <c r="H4" s="57">
        <v>5</v>
      </c>
      <c r="I4" s="57">
        <v>6</v>
      </c>
      <c r="J4" s="57">
        <v>7</v>
      </c>
      <c r="K4" s="57">
        <v>8</v>
      </c>
      <c r="L4" s="105"/>
      <c r="M4" s="105"/>
      <c r="N4" s="56">
        <v>9</v>
      </c>
      <c r="O4" s="57">
        <v>10</v>
      </c>
      <c r="P4" s="57">
        <v>11</v>
      </c>
      <c r="Q4" s="57">
        <v>12</v>
      </c>
      <c r="R4" s="57">
        <v>13</v>
      </c>
      <c r="S4" s="57">
        <v>14</v>
      </c>
      <c r="T4" s="105"/>
      <c r="U4" s="105"/>
      <c r="V4" s="56">
        <v>15</v>
      </c>
      <c r="W4" s="57">
        <v>16</v>
      </c>
      <c r="X4" s="57">
        <v>17</v>
      </c>
      <c r="Y4" s="57">
        <v>18</v>
      </c>
      <c r="Z4" s="57">
        <v>19</v>
      </c>
      <c r="AA4" s="105"/>
      <c r="AB4" s="105"/>
      <c r="AC4" s="56">
        <v>20</v>
      </c>
      <c r="AD4" s="57">
        <v>21</v>
      </c>
      <c r="AE4" s="57">
        <v>22</v>
      </c>
      <c r="AF4" s="57">
        <v>23</v>
      </c>
      <c r="AG4" s="57">
        <v>24</v>
      </c>
      <c r="AH4" s="57">
        <v>25</v>
      </c>
      <c r="AI4" s="57">
        <v>26</v>
      </c>
      <c r="AJ4" s="57">
        <v>27</v>
      </c>
      <c r="AK4" s="57">
        <v>28</v>
      </c>
      <c r="AL4" s="57">
        <v>29</v>
      </c>
      <c r="AM4" s="105"/>
      <c r="AN4" s="105"/>
    </row>
    <row r="5" spans="1:40" ht="12.75">
      <c r="A5" s="48" t="s">
        <v>715</v>
      </c>
      <c r="B5" s="59">
        <v>47.079000000000001</v>
      </c>
      <c r="C5" s="60">
        <v>47.951999999999998</v>
      </c>
      <c r="D5" s="60">
        <v>47.152000000000001</v>
      </c>
      <c r="E5" s="106">
        <f>MIN(B5:D5)</f>
        <v>47.079000000000001</v>
      </c>
      <c r="F5" s="106">
        <f>MAX(B5:D5)</f>
        <v>47.951999999999998</v>
      </c>
      <c r="G5" s="59">
        <v>46.978999999999999</v>
      </c>
      <c r="H5" s="60">
        <v>47.149000000000001</v>
      </c>
      <c r="I5" s="60">
        <v>46.610999999999997</v>
      </c>
      <c r="J5" s="60">
        <v>46.180999999999997</v>
      </c>
      <c r="K5" s="60">
        <v>46.841000000000001</v>
      </c>
      <c r="L5" s="106">
        <f>MIN(G5:K5)</f>
        <v>46.180999999999997</v>
      </c>
      <c r="M5" s="106">
        <f>MAX(G5:K5)</f>
        <v>47.149000000000001</v>
      </c>
      <c r="N5" s="59">
        <v>48.244999999999997</v>
      </c>
      <c r="O5" s="60">
        <v>47.87</v>
      </c>
      <c r="P5" s="60">
        <v>47.732999999999997</v>
      </c>
      <c r="Q5" s="60">
        <v>47.155000000000001</v>
      </c>
      <c r="R5" s="60">
        <v>47.826999999999998</v>
      </c>
      <c r="S5" s="60">
        <v>47.45</v>
      </c>
      <c r="T5" s="106">
        <f>MIN(N5:S5)</f>
        <v>47.155000000000001</v>
      </c>
      <c r="U5" s="106">
        <f>MAX(N5:S5)</f>
        <v>48.244999999999997</v>
      </c>
      <c r="V5" s="59">
        <v>46.194000000000003</v>
      </c>
      <c r="W5" s="60">
        <v>47</v>
      </c>
      <c r="X5" s="60">
        <v>46.401000000000003</v>
      </c>
      <c r="Y5" s="60">
        <v>46.845999999999997</v>
      </c>
      <c r="Z5" s="60">
        <v>46.887999999999998</v>
      </c>
      <c r="AA5" s="106">
        <f>MIN(V5:Z5)</f>
        <v>46.194000000000003</v>
      </c>
      <c r="AB5" s="106">
        <f>MAX(V5:Z5)</f>
        <v>47</v>
      </c>
      <c r="AC5" s="59">
        <v>47.286000000000001</v>
      </c>
      <c r="AD5" s="60">
        <v>47.515999999999998</v>
      </c>
      <c r="AE5" s="60">
        <v>46.89</v>
      </c>
      <c r="AF5" s="60">
        <v>46.726999999999997</v>
      </c>
      <c r="AG5" s="60">
        <v>47.296999999999997</v>
      </c>
      <c r="AH5" s="60">
        <v>47.142000000000003</v>
      </c>
      <c r="AI5" s="60">
        <v>47.768999999999998</v>
      </c>
      <c r="AJ5" s="60">
        <v>47.256999999999998</v>
      </c>
      <c r="AK5" s="60">
        <v>47.737000000000002</v>
      </c>
      <c r="AL5" s="60">
        <v>47.012999999999998</v>
      </c>
      <c r="AM5" s="106">
        <f>MIN(AC5:AL5)</f>
        <v>46.726999999999997</v>
      </c>
      <c r="AN5" s="106">
        <f>MAX(AC5:AL5)</f>
        <v>47.768999999999998</v>
      </c>
    </row>
    <row r="6" spans="1:40" ht="12.75">
      <c r="A6" s="48" t="s">
        <v>6</v>
      </c>
      <c r="B6" s="59">
        <v>0.13</v>
      </c>
      <c r="C6" s="60">
        <v>0.223</v>
      </c>
      <c r="D6" s="60">
        <v>9.6000000000000002E-2</v>
      </c>
      <c r="E6" s="106">
        <f t="shared" ref="E6:E66" si="0">MIN(B6:D6)</f>
        <v>9.6000000000000002E-2</v>
      </c>
      <c r="F6" s="106">
        <f t="shared" ref="F6:F66" si="1">MAX(B6:D6)</f>
        <v>0.223</v>
      </c>
      <c r="G6" s="59">
        <v>0.20300000000000001</v>
      </c>
      <c r="H6" s="60">
        <v>0.23699999999999999</v>
      </c>
      <c r="I6" s="60">
        <v>0.187</v>
      </c>
      <c r="J6" s="60">
        <v>0.19400000000000001</v>
      </c>
      <c r="K6" s="60">
        <v>0.2</v>
      </c>
      <c r="L6" s="106">
        <f t="shared" ref="L6:L66" si="2">MIN(G6:K6)</f>
        <v>0.187</v>
      </c>
      <c r="M6" s="106">
        <f t="shared" ref="M6:M66" si="3">MAX(G6:K6)</f>
        <v>0.23699999999999999</v>
      </c>
      <c r="N6" s="59">
        <v>0.113</v>
      </c>
      <c r="O6" s="60">
        <v>0.122</v>
      </c>
      <c r="P6" s="60">
        <v>7.8E-2</v>
      </c>
      <c r="Q6" s="60">
        <v>0.109</v>
      </c>
      <c r="R6" s="60">
        <v>0.14599999999999999</v>
      </c>
      <c r="S6" s="60">
        <v>0.106</v>
      </c>
      <c r="T6" s="106">
        <f t="shared" ref="T6:T66" si="4">MIN(N6:S6)</f>
        <v>7.8E-2</v>
      </c>
      <c r="U6" s="106">
        <f t="shared" ref="U6:U66" si="5">MAX(N6:S6)</f>
        <v>0.14599999999999999</v>
      </c>
      <c r="V6" s="59">
        <v>0.16200000000000001</v>
      </c>
      <c r="W6" s="60">
        <v>0.13200000000000001</v>
      </c>
      <c r="X6" s="60">
        <v>1.0999999999999999E-2</v>
      </c>
      <c r="Y6" s="60">
        <v>0.12</v>
      </c>
      <c r="Z6" s="60">
        <v>0.22600000000000001</v>
      </c>
      <c r="AA6" s="106">
        <f t="shared" ref="AA6:AA66" si="6">MIN(V6:Z6)</f>
        <v>1.0999999999999999E-2</v>
      </c>
      <c r="AB6" s="106">
        <f t="shared" ref="AB6:AB66" si="7">MAX(V6:Z6)</f>
        <v>0.22600000000000001</v>
      </c>
      <c r="AC6" s="59">
        <v>0.128</v>
      </c>
      <c r="AD6" s="60">
        <v>0.13600000000000001</v>
      </c>
      <c r="AE6" s="60">
        <v>0.182</v>
      </c>
      <c r="AF6" s="60">
        <v>0.11600000000000001</v>
      </c>
      <c r="AG6" s="60">
        <v>0.19</v>
      </c>
      <c r="AH6" s="60">
        <v>0.38100000000000001</v>
      </c>
      <c r="AI6" s="60">
        <v>0.50800000000000001</v>
      </c>
      <c r="AJ6" s="60">
        <v>0.54700000000000004</v>
      </c>
      <c r="AK6" s="60">
        <v>0.55400000000000005</v>
      </c>
      <c r="AL6" s="60">
        <v>0.57399999999999995</v>
      </c>
      <c r="AM6" s="106">
        <f t="shared" ref="AM6:AM66" si="8">MIN(AC6:AL6)</f>
        <v>0.11600000000000001</v>
      </c>
      <c r="AN6" s="106">
        <f t="shared" ref="AN6:AN66" si="9">MAX(AC6:AL6)</f>
        <v>0.57399999999999995</v>
      </c>
    </row>
    <row r="7" spans="1:40" ht="12.75">
      <c r="A7" s="48" t="s">
        <v>5</v>
      </c>
      <c r="B7" s="59">
        <v>32.194000000000003</v>
      </c>
      <c r="C7" s="60">
        <v>32.098999999999997</v>
      </c>
      <c r="D7" s="60">
        <v>32.348999999999997</v>
      </c>
      <c r="E7" s="106">
        <f t="shared" si="0"/>
        <v>32.098999999999997</v>
      </c>
      <c r="F7" s="106">
        <f t="shared" si="1"/>
        <v>32.348999999999997</v>
      </c>
      <c r="G7" s="59">
        <v>33.119999999999997</v>
      </c>
      <c r="H7" s="60">
        <v>32.884</v>
      </c>
      <c r="I7" s="60">
        <v>32.972000000000001</v>
      </c>
      <c r="J7" s="60">
        <v>33.518000000000001</v>
      </c>
      <c r="K7" s="60">
        <v>33.075000000000003</v>
      </c>
      <c r="L7" s="106">
        <f t="shared" si="2"/>
        <v>32.884</v>
      </c>
      <c r="M7" s="106">
        <f t="shared" si="3"/>
        <v>33.518000000000001</v>
      </c>
      <c r="N7" s="59">
        <v>34.875</v>
      </c>
      <c r="O7" s="60">
        <v>34.899000000000001</v>
      </c>
      <c r="P7" s="60">
        <v>34.784999999999997</v>
      </c>
      <c r="Q7" s="60">
        <v>34.451999999999998</v>
      </c>
      <c r="R7" s="60">
        <v>35.058</v>
      </c>
      <c r="S7" s="60">
        <v>34.49</v>
      </c>
      <c r="T7" s="106">
        <f t="shared" si="4"/>
        <v>34.451999999999998</v>
      </c>
      <c r="U7" s="106">
        <f t="shared" si="5"/>
        <v>35.058</v>
      </c>
      <c r="V7" s="59">
        <v>32.936999999999998</v>
      </c>
      <c r="W7" s="60">
        <v>33.350999999999999</v>
      </c>
      <c r="X7" s="60">
        <v>33.360999999999997</v>
      </c>
      <c r="Y7" s="60">
        <v>33.058999999999997</v>
      </c>
      <c r="Z7" s="60">
        <v>32.241999999999997</v>
      </c>
      <c r="AA7" s="106">
        <f t="shared" si="6"/>
        <v>32.241999999999997</v>
      </c>
      <c r="AB7" s="106">
        <f t="shared" si="7"/>
        <v>33.360999999999997</v>
      </c>
      <c r="AC7" s="59">
        <v>33.548999999999999</v>
      </c>
      <c r="AD7" s="60">
        <v>33.307000000000002</v>
      </c>
      <c r="AE7" s="60">
        <v>33.145000000000003</v>
      </c>
      <c r="AF7" s="60">
        <v>33.088999999999999</v>
      </c>
      <c r="AG7" s="60">
        <v>33.014000000000003</v>
      </c>
      <c r="AH7" s="60">
        <v>32.448999999999998</v>
      </c>
      <c r="AI7" s="60">
        <v>32.686</v>
      </c>
      <c r="AJ7" s="60">
        <v>32.715000000000003</v>
      </c>
      <c r="AK7" s="60">
        <v>32.834000000000003</v>
      </c>
      <c r="AL7" s="60">
        <v>32.326999999999998</v>
      </c>
      <c r="AM7" s="106">
        <f t="shared" si="8"/>
        <v>32.326999999999998</v>
      </c>
      <c r="AN7" s="106">
        <f t="shared" si="9"/>
        <v>33.548999999999999</v>
      </c>
    </row>
    <row r="8" spans="1:40" ht="12.75">
      <c r="A8" s="48" t="s">
        <v>172</v>
      </c>
      <c r="B8" s="59">
        <v>2.4119999999999999</v>
      </c>
      <c r="C8" s="60">
        <v>2.29</v>
      </c>
      <c r="D8" s="60">
        <v>2.7759999999999998</v>
      </c>
      <c r="E8" s="106">
        <f t="shared" si="0"/>
        <v>2.29</v>
      </c>
      <c r="F8" s="106">
        <f t="shared" si="1"/>
        <v>2.7759999999999998</v>
      </c>
      <c r="G8" s="59">
        <v>2.3620000000000001</v>
      </c>
      <c r="H8" s="60">
        <v>2.2999999999999998</v>
      </c>
      <c r="I8" s="60">
        <v>2.4359999999999999</v>
      </c>
      <c r="J8" s="60">
        <v>2.1560000000000001</v>
      </c>
      <c r="K8" s="60">
        <v>2.0990000000000002</v>
      </c>
      <c r="L8" s="106">
        <f t="shared" si="2"/>
        <v>2.0990000000000002</v>
      </c>
      <c r="M8" s="106">
        <f t="shared" si="3"/>
        <v>2.4359999999999999</v>
      </c>
      <c r="N8" s="59">
        <v>2.0089999999999999</v>
      </c>
      <c r="O8" s="60">
        <v>1.9430000000000001</v>
      </c>
      <c r="P8" s="60">
        <v>1.9019999999999999</v>
      </c>
      <c r="Q8" s="60">
        <v>1.863</v>
      </c>
      <c r="R8" s="60">
        <v>1.911</v>
      </c>
      <c r="S8" s="60">
        <v>1.728</v>
      </c>
      <c r="T8" s="106">
        <f t="shared" si="4"/>
        <v>1.728</v>
      </c>
      <c r="U8" s="106">
        <f t="shared" si="5"/>
        <v>2.0089999999999999</v>
      </c>
      <c r="V8" s="59">
        <v>1.909</v>
      </c>
      <c r="W8" s="60">
        <v>1.93</v>
      </c>
      <c r="X8" s="60">
        <v>2.5750000000000002</v>
      </c>
      <c r="Y8" s="60">
        <v>1.78</v>
      </c>
      <c r="Z8" s="60">
        <v>2.1110000000000002</v>
      </c>
      <c r="AA8" s="106">
        <f t="shared" si="6"/>
        <v>1.78</v>
      </c>
      <c r="AB8" s="106">
        <f t="shared" si="7"/>
        <v>2.5750000000000002</v>
      </c>
      <c r="AC8" s="59">
        <v>1.899</v>
      </c>
      <c r="AD8" s="60">
        <v>1.825</v>
      </c>
      <c r="AE8" s="60">
        <v>1.8620000000000001</v>
      </c>
      <c r="AF8" s="60">
        <v>1.952</v>
      </c>
      <c r="AG8" s="60">
        <v>1.982</v>
      </c>
      <c r="AH8" s="60">
        <v>1.966</v>
      </c>
      <c r="AI8" s="60">
        <v>2.1520000000000001</v>
      </c>
      <c r="AJ8" s="60">
        <v>2.4929999999999999</v>
      </c>
      <c r="AK8" s="60">
        <v>2.1240000000000001</v>
      </c>
      <c r="AL8" s="60">
        <v>2.706</v>
      </c>
      <c r="AM8" s="106">
        <f t="shared" si="8"/>
        <v>1.825</v>
      </c>
      <c r="AN8" s="106">
        <f t="shared" si="9"/>
        <v>2.706</v>
      </c>
    </row>
    <row r="9" spans="1:40" ht="12.75">
      <c r="A9" s="48" t="s">
        <v>9</v>
      </c>
      <c r="B9" s="59">
        <v>0.11700000000000001</v>
      </c>
      <c r="C9" s="60">
        <v>6.9000000000000006E-2</v>
      </c>
      <c r="D9" s="60">
        <v>0.13500000000000001</v>
      </c>
      <c r="E9" s="106">
        <f t="shared" si="0"/>
        <v>6.9000000000000006E-2</v>
      </c>
      <c r="F9" s="106">
        <f t="shared" si="1"/>
        <v>0.13500000000000001</v>
      </c>
      <c r="G9" s="59">
        <v>5.3999999999999999E-2</v>
      </c>
      <c r="H9" s="60">
        <v>9.2999999999999999E-2</v>
      </c>
      <c r="I9" s="60">
        <v>5.1999999999999998E-2</v>
      </c>
      <c r="J9" s="60">
        <v>5.0999999999999997E-2</v>
      </c>
      <c r="K9" s="60">
        <v>1.4E-2</v>
      </c>
      <c r="L9" s="106">
        <f t="shared" si="2"/>
        <v>1.4E-2</v>
      </c>
      <c r="M9" s="106">
        <f t="shared" si="3"/>
        <v>9.2999999999999999E-2</v>
      </c>
      <c r="N9" s="59">
        <v>5.0999999999999997E-2</v>
      </c>
      <c r="O9" s="60">
        <v>9.2999999999999999E-2</v>
      </c>
      <c r="P9" s="60">
        <v>6.9000000000000006E-2</v>
      </c>
      <c r="Q9" s="60">
        <v>4.3999999999999997E-2</v>
      </c>
      <c r="R9" s="60">
        <v>5.7000000000000002E-2</v>
      </c>
      <c r="S9" s="60">
        <v>6.8000000000000005E-2</v>
      </c>
      <c r="T9" s="106">
        <f t="shared" si="4"/>
        <v>4.3999999999999997E-2</v>
      </c>
      <c r="U9" s="106">
        <f t="shared" si="5"/>
        <v>9.2999999999999999E-2</v>
      </c>
      <c r="V9" s="59">
        <v>4.8000000000000001E-2</v>
      </c>
      <c r="W9" s="60">
        <v>0.05</v>
      </c>
      <c r="X9" s="60">
        <v>0.153</v>
      </c>
      <c r="Y9" s="60">
        <v>6.0999999999999999E-2</v>
      </c>
      <c r="Z9" s="60">
        <v>9.1999999999999998E-2</v>
      </c>
      <c r="AA9" s="106">
        <f t="shared" si="6"/>
        <v>4.8000000000000001E-2</v>
      </c>
      <c r="AB9" s="106">
        <f t="shared" si="7"/>
        <v>0.153</v>
      </c>
      <c r="AC9" s="59">
        <v>4.2999999999999997E-2</v>
      </c>
      <c r="AD9" s="60">
        <v>0.04</v>
      </c>
      <c r="AE9" s="60">
        <v>8.1000000000000003E-2</v>
      </c>
      <c r="AF9" s="60">
        <v>0.06</v>
      </c>
      <c r="AG9" s="60">
        <v>7.2999999999999995E-2</v>
      </c>
      <c r="AH9" s="60">
        <v>9.1999999999999998E-2</v>
      </c>
      <c r="AI9" s="60">
        <v>3.6999999999999998E-2</v>
      </c>
      <c r="AJ9" s="60">
        <v>7.5999999999999998E-2</v>
      </c>
      <c r="AK9" s="60">
        <v>7.9000000000000001E-2</v>
      </c>
      <c r="AL9" s="60">
        <v>0.1</v>
      </c>
      <c r="AM9" s="106">
        <f t="shared" si="8"/>
        <v>3.6999999999999998E-2</v>
      </c>
      <c r="AN9" s="106">
        <f t="shared" si="9"/>
        <v>0.1</v>
      </c>
    </row>
    <row r="10" spans="1:40" ht="12.75">
      <c r="A10" s="48" t="s">
        <v>8</v>
      </c>
      <c r="B10" s="59">
        <v>0.86799999999999999</v>
      </c>
      <c r="C10" s="60">
        <v>1.165</v>
      </c>
      <c r="D10" s="60">
        <v>0.65700000000000003</v>
      </c>
      <c r="E10" s="106">
        <f t="shared" si="0"/>
        <v>0.65700000000000003</v>
      </c>
      <c r="F10" s="106">
        <f t="shared" si="1"/>
        <v>1.165</v>
      </c>
      <c r="G10" s="59">
        <v>1.121</v>
      </c>
      <c r="H10" s="60">
        <v>1.099</v>
      </c>
      <c r="I10" s="60">
        <v>1.17</v>
      </c>
      <c r="J10" s="60">
        <v>1.0069999999999999</v>
      </c>
      <c r="K10" s="60">
        <v>1.0649999999999999</v>
      </c>
      <c r="L10" s="106">
        <f t="shared" si="2"/>
        <v>1.0069999999999999</v>
      </c>
      <c r="M10" s="106">
        <f t="shared" si="3"/>
        <v>1.17</v>
      </c>
      <c r="N10" s="59">
        <v>0.47199999999999998</v>
      </c>
      <c r="O10" s="60">
        <v>0.42299999999999999</v>
      </c>
      <c r="P10" s="60">
        <v>0.40300000000000002</v>
      </c>
      <c r="Q10" s="60">
        <v>0.41399999999999998</v>
      </c>
      <c r="R10" s="60">
        <v>0.40500000000000003</v>
      </c>
      <c r="S10" s="60">
        <v>0.54300000000000004</v>
      </c>
      <c r="T10" s="106">
        <f t="shared" si="4"/>
        <v>0.40300000000000002</v>
      </c>
      <c r="U10" s="106">
        <f t="shared" si="5"/>
        <v>0.54300000000000004</v>
      </c>
      <c r="V10" s="59">
        <v>0.94099999999999995</v>
      </c>
      <c r="W10" s="60">
        <v>0.83099999999999996</v>
      </c>
      <c r="X10" s="60">
        <v>7.0000000000000007E-2</v>
      </c>
      <c r="Y10" s="60">
        <v>0.90900000000000003</v>
      </c>
      <c r="Z10" s="60">
        <v>0.94299999999999995</v>
      </c>
      <c r="AA10" s="106">
        <f t="shared" si="6"/>
        <v>7.0000000000000007E-2</v>
      </c>
      <c r="AB10" s="106">
        <f t="shared" si="7"/>
        <v>0.94299999999999995</v>
      </c>
      <c r="AC10" s="59">
        <v>0.85399999999999998</v>
      </c>
      <c r="AD10" s="60">
        <v>0.85</v>
      </c>
      <c r="AE10" s="60">
        <v>0.83</v>
      </c>
      <c r="AF10" s="60">
        <v>0.81599999999999995</v>
      </c>
      <c r="AG10" s="60">
        <v>0.83499999999999996</v>
      </c>
      <c r="AH10" s="60">
        <v>1.002</v>
      </c>
      <c r="AI10" s="60">
        <v>0.94399999999999995</v>
      </c>
      <c r="AJ10" s="60">
        <v>0.876</v>
      </c>
      <c r="AK10" s="60">
        <v>1.0029999999999999</v>
      </c>
      <c r="AL10" s="60">
        <v>0.97299999999999998</v>
      </c>
      <c r="AM10" s="106">
        <f t="shared" si="8"/>
        <v>0.81599999999999995</v>
      </c>
      <c r="AN10" s="106">
        <f t="shared" si="9"/>
        <v>1.0029999999999999</v>
      </c>
    </row>
    <row r="11" spans="1:40" ht="12.75">
      <c r="A11" s="48" t="s">
        <v>10</v>
      </c>
      <c r="B11" s="59">
        <v>1.2E-2</v>
      </c>
      <c r="C11" s="60">
        <v>1.4E-2</v>
      </c>
      <c r="D11" s="60">
        <v>3.7999999999999999E-2</v>
      </c>
      <c r="E11" s="106">
        <f t="shared" si="0"/>
        <v>1.2E-2</v>
      </c>
      <c r="F11" s="106">
        <f t="shared" si="1"/>
        <v>3.7999999999999999E-2</v>
      </c>
      <c r="G11" s="59">
        <v>0</v>
      </c>
      <c r="H11" s="60">
        <v>0</v>
      </c>
      <c r="I11" s="60">
        <v>3.0000000000000001E-3</v>
      </c>
      <c r="J11" s="60">
        <v>3.5999999999999997E-2</v>
      </c>
      <c r="K11" s="60">
        <v>0</v>
      </c>
      <c r="L11" s="106">
        <f t="shared" si="2"/>
        <v>0</v>
      </c>
      <c r="M11" s="106">
        <f t="shared" si="3"/>
        <v>3.5999999999999997E-2</v>
      </c>
      <c r="N11" s="59">
        <v>1.0999999999999999E-2</v>
      </c>
      <c r="O11" s="60">
        <v>0</v>
      </c>
      <c r="P11" s="60">
        <v>2E-3</v>
      </c>
      <c r="Q11" s="60">
        <v>2.5999999999999999E-2</v>
      </c>
      <c r="R11" s="60">
        <v>2.5999999999999999E-2</v>
      </c>
      <c r="S11" s="60">
        <v>0</v>
      </c>
      <c r="T11" s="106">
        <f t="shared" si="4"/>
        <v>0</v>
      </c>
      <c r="U11" s="106">
        <f t="shared" si="5"/>
        <v>2.5999999999999999E-2</v>
      </c>
      <c r="V11" s="59">
        <v>0.04</v>
      </c>
      <c r="W11" s="60">
        <v>0</v>
      </c>
      <c r="X11" s="60">
        <v>0</v>
      </c>
      <c r="Y11" s="60">
        <v>0.02</v>
      </c>
      <c r="Z11" s="60">
        <v>0</v>
      </c>
      <c r="AA11" s="106">
        <f t="shared" si="6"/>
        <v>0</v>
      </c>
      <c r="AB11" s="106">
        <f t="shared" si="7"/>
        <v>0.04</v>
      </c>
      <c r="AC11" s="59">
        <v>3.6999999999999998E-2</v>
      </c>
      <c r="AD11" s="60">
        <v>6.4000000000000001E-2</v>
      </c>
      <c r="AE11" s="60">
        <v>0</v>
      </c>
      <c r="AF11" s="60">
        <v>1.4999999999999999E-2</v>
      </c>
      <c r="AG11" s="60">
        <v>2.5000000000000001E-2</v>
      </c>
      <c r="AH11" s="60">
        <v>2.7E-2</v>
      </c>
      <c r="AI11" s="60">
        <v>4.3999999999999997E-2</v>
      </c>
      <c r="AJ11" s="60">
        <v>0.02</v>
      </c>
      <c r="AK11" s="60">
        <v>0</v>
      </c>
      <c r="AL11" s="60">
        <v>0</v>
      </c>
      <c r="AM11" s="106">
        <f t="shared" si="8"/>
        <v>0</v>
      </c>
      <c r="AN11" s="106">
        <f t="shared" si="9"/>
        <v>6.4000000000000001E-2</v>
      </c>
    </row>
    <row r="12" spans="1:40" ht="12.75">
      <c r="A12" s="48" t="s">
        <v>11</v>
      </c>
      <c r="B12" s="59">
        <v>0.32500000000000001</v>
      </c>
      <c r="C12" s="60">
        <v>0.42099999999999999</v>
      </c>
      <c r="D12" s="60">
        <v>0.219</v>
      </c>
      <c r="E12" s="106">
        <f t="shared" si="0"/>
        <v>0.219</v>
      </c>
      <c r="F12" s="106">
        <f t="shared" si="1"/>
        <v>0.42099999999999999</v>
      </c>
      <c r="G12" s="59">
        <v>0.74199999999999999</v>
      </c>
      <c r="H12" s="60">
        <v>0.64200000000000002</v>
      </c>
      <c r="I12" s="60">
        <v>0.61</v>
      </c>
      <c r="J12" s="60">
        <v>0.72799999999999998</v>
      </c>
      <c r="K12" s="60">
        <v>0.61399999999999999</v>
      </c>
      <c r="L12" s="106">
        <f t="shared" si="2"/>
        <v>0.61</v>
      </c>
      <c r="M12" s="106">
        <f t="shared" si="3"/>
        <v>0.74199999999999999</v>
      </c>
      <c r="N12" s="59">
        <v>0.871</v>
      </c>
      <c r="O12" s="60">
        <v>0.82399999999999995</v>
      </c>
      <c r="P12" s="60">
        <v>0.80500000000000005</v>
      </c>
      <c r="Q12" s="60">
        <v>0.82599999999999996</v>
      </c>
      <c r="R12" s="60">
        <v>0.89300000000000002</v>
      </c>
      <c r="S12" s="60">
        <v>0.70799999999999996</v>
      </c>
      <c r="T12" s="106">
        <f t="shared" si="4"/>
        <v>0.70799999999999996</v>
      </c>
      <c r="U12" s="106">
        <f t="shared" si="5"/>
        <v>0.89300000000000002</v>
      </c>
      <c r="V12" s="59">
        <v>0.84</v>
      </c>
      <c r="W12" s="60">
        <v>0.70699999999999996</v>
      </c>
      <c r="X12" s="60">
        <v>0.16</v>
      </c>
      <c r="Y12" s="60">
        <v>0.50600000000000001</v>
      </c>
      <c r="Z12" s="60">
        <v>0.64200000000000002</v>
      </c>
      <c r="AA12" s="106">
        <f t="shared" si="6"/>
        <v>0.16</v>
      </c>
      <c r="AB12" s="106">
        <f t="shared" si="7"/>
        <v>0.84</v>
      </c>
      <c r="AC12" s="59">
        <v>0.57399999999999995</v>
      </c>
      <c r="AD12" s="60">
        <v>0.72399999999999998</v>
      </c>
      <c r="AE12" s="60">
        <v>0.71499999999999997</v>
      </c>
      <c r="AF12" s="60">
        <v>0.59399999999999997</v>
      </c>
      <c r="AG12" s="60">
        <v>0.68100000000000005</v>
      </c>
      <c r="AH12" s="60">
        <v>0.45900000000000002</v>
      </c>
      <c r="AI12" s="60">
        <v>0.56100000000000005</v>
      </c>
      <c r="AJ12" s="60">
        <v>0.59599999999999997</v>
      </c>
      <c r="AK12" s="60">
        <v>0.46400000000000002</v>
      </c>
      <c r="AL12" s="60">
        <v>0.61199999999999999</v>
      </c>
      <c r="AM12" s="106">
        <f t="shared" si="8"/>
        <v>0.45900000000000002</v>
      </c>
      <c r="AN12" s="106">
        <f t="shared" si="9"/>
        <v>0.72399999999999998</v>
      </c>
    </row>
    <row r="13" spans="1:40" ht="12.75">
      <c r="A13" s="48" t="s">
        <v>12</v>
      </c>
      <c r="B13" s="59">
        <v>9.532</v>
      </c>
      <c r="C13" s="60">
        <v>9.3870000000000005</v>
      </c>
      <c r="D13" s="60">
        <v>9.49</v>
      </c>
      <c r="E13" s="106">
        <f t="shared" si="0"/>
        <v>9.3870000000000005</v>
      </c>
      <c r="F13" s="106">
        <f t="shared" si="1"/>
        <v>9.532</v>
      </c>
      <c r="G13" s="59">
        <v>9.0820000000000007</v>
      </c>
      <c r="H13" s="60">
        <v>9.1289999999999996</v>
      </c>
      <c r="I13" s="60">
        <v>9.1959999999999997</v>
      </c>
      <c r="J13" s="60">
        <v>9.2360000000000007</v>
      </c>
      <c r="K13" s="60">
        <v>9.2100000000000009</v>
      </c>
      <c r="L13" s="106">
        <f t="shared" si="2"/>
        <v>9.0820000000000007</v>
      </c>
      <c r="M13" s="106">
        <f t="shared" si="3"/>
        <v>9.2360000000000007</v>
      </c>
      <c r="N13" s="59">
        <v>9.0920000000000005</v>
      </c>
      <c r="O13" s="60">
        <v>9.1329999999999991</v>
      </c>
      <c r="P13" s="60">
        <v>9.0169999999999995</v>
      </c>
      <c r="Q13" s="60">
        <v>9.2929999999999993</v>
      </c>
      <c r="R13" s="60">
        <v>9.1739999999999995</v>
      </c>
      <c r="S13" s="60">
        <v>8.9689999999999994</v>
      </c>
      <c r="T13" s="106">
        <f t="shared" si="4"/>
        <v>8.9689999999999994</v>
      </c>
      <c r="U13" s="106">
        <f t="shared" si="5"/>
        <v>9.2929999999999993</v>
      </c>
      <c r="V13" s="59">
        <v>9.2579999999999991</v>
      </c>
      <c r="W13" s="60">
        <v>9.3960000000000008</v>
      </c>
      <c r="X13" s="60">
        <v>9.5079999999999991</v>
      </c>
      <c r="Y13" s="60">
        <v>9.4589999999999996</v>
      </c>
      <c r="Z13" s="60">
        <v>9.2889999999999997</v>
      </c>
      <c r="AA13" s="106">
        <f t="shared" si="6"/>
        <v>9.2579999999999991</v>
      </c>
      <c r="AB13" s="106">
        <f t="shared" si="7"/>
        <v>9.5079999999999991</v>
      </c>
      <c r="AC13" s="59">
        <v>9.2959999999999994</v>
      </c>
      <c r="AD13" s="60">
        <v>8.9550000000000001</v>
      </c>
      <c r="AE13" s="60">
        <v>9.0890000000000004</v>
      </c>
      <c r="AF13" s="60">
        <v>9.343</v>
      </c>
      <c r="AG13" s="60">
        <v>9.2479999999999993</v>
      </c>
      <c r="AH13" s="60">
        <v>9.3490000000000002</v>
      </c>
      <c r="AI13" s="60">
        <v>9.3409999999999993</v>
      </c>
      <c r="AJ13" s="60">
        <v>9.36</v>
      </c>
      <c r="AK13" s="60">
        <v>9.3629999999999995</v>
      </c>
      <c r="AL13" s="60">
        <v>9.1980000000000004</v>
      </c>
      <c r="AM13" s="106">
        <f t="shared" si="8"/>
        <v>8.9550000000000001</v>
      </c>
      <c r="AN13" s="106">
        <f t="shared" si="9"/>
        <v>9.3629999999999995</v>
      </c>
    </row>
    <row r="14" spans="1:40" ht="12.75">
      <c r="A14" s="48" t="s">
        <v>654</v>
      </c>
      <c r="B14" s="59">
        <v>0.252</v>
      </c>
      <c r="C14" s="60">
        <v>0.50700000000000001</v>
      </c>
      <c r="D14" s="60">
        <v>0.157</v>
      </c>
      <c r="E14" s="106">
        <f t="shared" si="0"/>
        <v>0.157</v>
      </c>
      <c r="F14" s="106">
        <f t="shared" si="1"/>
        <v>0.50700000000000001</v>
      </c>
      <c r="G14" s="59">
        <v>0.17699999999999999</v>
      </c>
      <c r="H14" s="60">
        <v>0.20799999999999999</v>
      </c>
      <c r="I14" s="60">
        <v>2.9000000000000001E-2</v>
      </c>
      <c r="J14" s="60">
        <v>0</v>
      </c>
      <c r="K14" s="60">
        <v>0.13200000000000001</v>
      </c>
      <c r="L14" s="106">
        <f t="shared" si="2"/>
        <v>0</v>
      </c>
      <c r="M14" s="106">
        <f t="shared" si="3"/>
        <v>0.20799999999999999</v>
      </c>
      <c r="N14" s="59">
        <v>0.23300000000000001</v>
      </c>
      <c r="O14" s="60">
        <v>0.29599999999999999</v>
      </c>
      <c r="P14" s="60">
        <v>0.27</v>
      </c>
      <c r="Q14" s="60">
        <v>0.311</v>
      </c>
      <c r="R14" s="60">
        <v>0.19800000000000001</v>
      </c>
      <c r="S14" s="60">
        <v>0.255</v>
      </c>
      <c r="T14" s="106">
        <f t="shared" si="4"/>
        <v>0.19800000000000001</v>
      </c>
      <c r="U14" s="106">
        <f t="shared" si="5"/>
        <v>0.311</v>
      </c>
      <c r="V14" s="59">
        <v>0.40600000000000003</v>
      </c>
      <c r="W14" s="60">
        <v>0.23100000000000001</v>
      </c>
      <c r="X14" s="60">
        <v>0</v>
      </c>
      <c r="Y14" s="60">
        <v>0.11799999999999999</v>
      </c>
      <c r="Z14" s="60">
        <v>0.32800000000000001</v>
      </c>
      <c r="AA14" s="106">
        <f t="shared" si="6"/>
        <v>0</v>
      </c>
      <c r="AB14" s="106">
        <f t="shared" si="7"/>
        <v>0.40600000000000003</v>
      </c>
      <c r="AC14" s="59">
        <v>0.30299999999999999</v>
      </c>
      <c r="AD14" s="60">
        <v>0.35099999999999998</v>
      </c>
      <c r="AE14" s="60">
        <v>0.39700000000000002</v>
      </c>
      <c r="AF14" s="60">
        <v>0.33600000000000002</v>
      </c>
      <c r="AG14" s="60">
        <v>0.34699999999999998</v>
      </c>
      <c r="AH14" s="60">
        <v>0.13100000000000001</v>
      </c>
      <c r="AI14" s="60">
        <v>0.19400000000000001</v>
      </c>
      <c r="AJ14" s="60">
        <v>0.17299999999999999</v>
      </c>
      <c r="AK14" s="60">
        <v>0.246</v>
      </c>
      <c r="AL14" s="60">
        <v>8.4000000000000005E-2</v>
      </c>
      <c r="AM14" s="106">
        <f t="shared" si="8"/>
        <v>8.4000000000000005E-2</v>
      </c>
      <c r="AN14" s="106">
        <f t="shared" si="9"/>
        <v>0.39700000000000002</v>
      </c>
    </row>
    <row r="15" spans="1:40" ht="12.75">
      <c r="A15" s="48" t="s">
        <v>655</v>
      </c>
      <c r="B15" s="59">
        <v>0</v>
      </c>
      <c r="C15" s="60">
        <v>1.2999999999999999E-2</v>
      </c>
      <c r="D15" s="60">
        <v>4.0000000000000001E-3</v>
      </c>
      <c r="E15" s="106">
        <f t="shared" si="0"/>
        <v>0</v>
      </c>
      <c r="F15" s="106">
        <f t="shared" si="1"/>
        <v>1.2999999999999999E-2</v>
      </c>
      <c r="G15" s="59">
        <v>8.9999999999999993E-3</v>
      </c>
      <c r="H15" s="60">
        <v>0</v>
      </c>
      <c r="I15" s="60">
        <v>0</v>
      </c>
      <c r="J15" s="60">
        <v>0</v>
      </c>
      <c r="K15" s="60">
        <v>8.0000000000000002E-3</v>
      </c>
      <c r="L15" s="106">
        <f t="shared" si="2"/>
        <v>0</v>
      </c>
      <c r="M15" s="106">
        <f t="shared" si="3"/>
        <v>8.9999999999999993E-3</v>
      </c>
      <c r="N15" s="59">
        <v>1.2999999999999999E-2</v>
      </c>
      <c r="O15" s="60">
        <v>0</v>
      </c>
      <c r="P15" s="60">
        <v>1E-3</v>
      </c>
      <c r="Q15" s="60">
        <v>1.0999999999999999E-2</v>
      </c>
      <c r="R15" s="60">
        <v>0</v>
      </c>
      <c r="S15" s="60">
        <v>3.0000000000000001E-3</v>
      </c>
      <c r="T15" s="106">
        <f t="shared" si="4"/>
        <v>0</v>
      </c>
      <c r="U15" s="106">
        <f t="shared" si="5"/>
        <v>1.2999999999999999E-2</v>
      </c>
      <c r="V15" s="59">
        <v>2E-3</v>
      </c>
      <c r="W15" s="60">
        <v>0</v>
      </c>
      <c r="X15" s="60">
        <v>1.6E-2</v>
      </c>
      <c r="Y15" s="60">
        <v>1E-3</v>
      </c>
      <c r="Z15" s="60">
        <v>0</v>
      </c>
      <c r="AA15" s="106">
        <f t="shared" si="6"/>
        <v>0</v>
      </c>
      <c r="AB15" s="106">
        <f t="shared" si="7"/>
        <v>1.6E-2</v>
      </c>
      <c r="AC15" s="59">
        <v>0</v>
      </c>
      <c r="AD15" s="60">
        <v>0</v>
      </c>
      <c r="AE15" s="60">
        <v>7.0000000000000001E-3</v>
      </c>
      <c r="AF15" s="60">
        <v>1.6E-2</v>
      </c>
      <c r="AG15" s="60">
        <v>2E-3</v>
      </c>
      <c r="AH15" s="60">
        <v>0</v>
      </c>
      <c r="AI15" s="60">
        <v>0</v>
      </c>
      <c r="AJ15" s="60">
        <v>2E-3</v>
      </c>
      <c r="AK15" s="60">
        <v>2E-3</v>
      </c>
      <c r="AL15" s="60">
        <v>0</v>
      </c>
      <c r="AM15" s="106">
        <f t="shared" si="8"/>
        <v>0</v>
      </c>
      <c r="AN15" s="106">
        <f t="shared" si="9"/>
        <v>1.6E-2</v>
      </c>
    </row>
    <row r="16" spans="1:40" ht="12.75">
      <c r="A16" s="48" t="s">
        <v>656</v>
      </c>
      <c r="B16" s="59">
        <v>2.3E-2</v>
      </c>
      <c r="C16" s="60">
        <v>0</v>
      </c>
      <c r="D16" s="60">
        <v>0</v>
      </c>
      <c r="E16" s="106">
        <f t="shared" si="0"/>
        <v>0</v>
      </c>
      <c r="F16" s="106">
        <f t="shared" si="1"/>
        <v>2.3E-2</v>
      </c>
      <c r="G16" s="59">
        <v>3.0000000000000001E-3</v>
      </c>
      <c r="H16" s="60">
        <v>8.9999999999999993E-3</v>
      </c>
      <c r="I16" s="60">
        <v>6.6000000000000003E-2</v>
      </c>
      <c r="J16" s="60">
        <v>5.2999999999999999E-2</v>
      </c>
      <c r="K16" s="60">
        <v>0</v>
      </c>
      <c r="L16" s="106">
        <f t="shared" si="2"/>
        <v>0</v>
      </c>
      <c r="M16" s="106">
        <f t="shared" si="3"/>
        <v>6.6000000000000003E-2</v>
      </c>
      <c r="N16" s="59">
        <v>1.0999999999999999E-2</v>
      </c>
      <c r="O16" s="60">
        <v>1.0999999999999999E-2</v>
      </c>
      <c r="P16" s="60">
        <v>0</v>
      </c>
      <c r="Q16" s="60">
        <v>1E-3</v>
      </c>
      <c r="R16" s="60">
        <v>1.7999999999999999E-2</v>
      </c>
      <c r="S16" s="60">
        <v>0</v>
      </c>
      <c r="T16" s="106">
        <f t="shared" si="4"/>
        <v>0</v>
      </c>
      <c r="U16" s="106">
        <f t="shared" si="5"/>
        <v>1.7999999999999999E-2</v>
      </c>
      <c r="V16" s="59">
        <v>0</v>
      </c>
      <c r="W16" s="60">
        <v>3.0000000000000001E-3</v>
      </c>
      <c r="X16" s="60">
        <v>0.02</v>
      </c>
      <c r="Y16" s="60">
        <v>4.5999999999999999E-2</v>
      </c>
      <c r="Z16" s="60">
        <v>0</v>
      </c>
      <c r="AA16" s="106">
        <f t="shared" si="6"/>
        <v>0</v>
      </c>
      <c r="AB16" s="106">
        <f t="shared" si="7"/>
        <v>4.5999999999999999E-2</v>
      </c>
      <c r="AC16" s="59">
        <v>0</v>
      </c>
      <c r="AD16" s="60">
        <v>8.9999999999999993E-3</v>
      </c>
      <c r="AE16" s="60">
        <v>0</v>
      </c>
      <c r="AF16" s="60">
        <v>0</v>
      </c>
      <c r="AG16" s="60">
        <v>0</v>
      </c>
      <c r="AH16" s="60">
        <v>6.0000000000000001E-3</v>
      </c>
      <c r="AI16" s="60">
        <v>1.7999999999999999E-2</v>
      </c>
      <c r="AJ16" s="60">
        <v>0</v>
      </c>
      <c r="AK16" s="60">
        <v>3.5999999999999997E-2</v>
      </c>
      <c r="AL16" s="60">
        <v>5.0000000000000001E-3</v>
      </c>
      <c r="AM16" s="106">
        <f t="shared" si="8"/>
        <v>0</v>
      </c>
      <c r="AN16" s="106">
        <f t="shared" si="9"/>
        <v>3.5999999999999997E-2</v>
      </c>
    </row>
    <row r="17" spans="1:40" ht="12.75">
      <c r="A17" s="48" t="s">
        <v>657</v>
      </c>
      <c r="B17" s="59">
        <v>1.7999999999999999E-2</v>
      </c>
      <c r="C17" s="60">
        <v>0</v>
      </c>
      <c r="D17" s="60">
        <v>0</v>
      </c>
      <c r="E17" s="106">
        <f t="shared" si="0"/>
        <v>0</v>
      </c>
      <c r="F17" s="106">
        <f t="shared" si="1"/>
        <v>1.7999999999999999E-2</v>
      </c>
      <c r="G17" s="59">
        <v>1.2999999999999999E-2</v>
      </c>
      <c r="H17" s="60">
        <v>1.2999999999999999E-2</v>
      </c>
      <c r="I17" s="60">
        <v>0</v>
      </c>
      <c r="J17" s="60">
        <v>0</v>
      </c>
      <c r="K17" s="60">
        <v>2.8000000000000001E-2</v>
      </c>
      <c r="L17" s="106">
        <f t="shared" si="2"/>
        <v>0</v>
      </c>
      <c r="M17" s="106">
        <f t="shared" si="3"/>
        <v>2.8000000000000001E-2</v>
      </c>
      <c r="N17" s="59">
        <v>1E-3</v>
      </c>
      <c r="O17" s="60">
        <v>4.5999999999999999E-2</v>
      </c>
      <c r="P17" s="60">
        <v>0</v>
      </c>
      <c r="Q17" s="60">
        <v>6.0000000000000001E-3</v>
      </c>
      <c r="R17" s="60">
        <v>0</v>
      </c>
      <c r="S17" s="60">
        <v>0</v>
      </c>
      <c r="T17" s="106">
        <f t="shared" si="4"/>
        <v>0</v>
      </c>
      <c r="U17" s="106">
        <f t="shared" si="5"/>
        <v>4.5999999999999999E-2</v>
      </c>
      <c r="V17" s="59">
        <v>0</v>
      </c>
      <c r="W17" s="60">
        <v>0</v>
      </c>
      <c r="X17" s="60">
        <v>3.9E-2</v>
      </c>
      <c r="Y17" s="60">
        <v>0</v>
      </c>
      <c r="Z17" s="60">
        <v>0</v>
      </c>
      <c r="AA17" s="106">
        <f t="shared" si="6"/>
        <v>0</v>
      </c>
      <c r="AB17" s="106">
        <f t="shared" si="7"/>
        <v>3.9E-2</v>
      </c>
      <c r="AC17" s="59">
        <v>6.0000000000000001E-3</v>
      </c>
      <c r="AD17" s="60">
        <v>0</v>
      </c>
      <c r="AE17" s="60">
        <v>0</v>
      </c>
      <c r="AF17" s="60">
        <v>0</v>
      </c>
      <c r="AG17" s="60">
        <v>0</v>
      </c>
      <c r="AH17" s="60">
        <v>0.01</v>
      </c>
      <c r="AI17" s="60">
        <v>0.03</v>
      </c>
      <c r="AJ17" s="60">
        <v>1.4999999999999999E-2</v>
      </c>
      <c r="AK17" s="60">
        <v>1E-3</v>
      </c>
      <c r="AL17" s="60">
        <v>0</v>
      </c>
      <c r="AM17" s="106">
        <f t="shared" si="8"/>
        <v>0</v>
      </c>
      <c r="AN17" s="106">
        <f t="shared" si="9"/>
        <v>0.03</v>
      </c>
    </row>
    <row r="18" spans="1:40" ht="12.75">
      <c r="A18" s="48" t="s">
        <v>658</v>
      </c>
      <c r="B18" s="59">
        <v>2.5626799999999977E-3</v>
      </c>
      <c r="C18" s="60">
        <v>8.1954380000000007E-2</v>
      </c>
      <c r="D18" s="60">
        <v>0</v>
      </c>
      <c r="E18" s="106">
        <f t="shared" si="0"/>
        <v>0</v>
      </c>
      <c r="F18" s="106">
        <f t="shared" si="1"/>
        <v>8.1954380000000007E-2</v>
      </c>
      <c r="G18" s="59">
        <v>0</v>
      </c>
      <c r="H18" s="60">
        <v>0</v>
      </c>
      <c r="I18" s="60">
        <v>0</v>
      </c>
      <c r="J18" s="60">
        <v>0</v>
      </c>
      <c r="K18" s="60">
        <v>0</v>
      </c>
      <c r="L18" s="106">
        <f t="shared" si="2"/>
        <v>0</v>
      </c>
      <c r="M18" s="106">
        <f t="shared" si="3"/>
        <v>0</v>
      </c>
      <c r="N18" s="59">
        <v>0</v>
      </c>
      <c r="O18" s="60">
        <v>1.6261639999999994E-2</v>
      </c>
      <c r="P18" s="60">
        <v>8.1668000000000018E-3</v>
      </c>
      <c r="Q18" s="60">
        <v>2.093173999999999E-2</v>
      </c>
      <c r="R18" s="60">
        <v>0</v>
      </c>
      <c r="S18" s="60">
        <v>3.4967000000000054E-3</v>
      </c>
      <c r="T18" s="106">
        <f t="shared" si="4"/>
        <v>0</v>
      </c>
      <c r="U18" s="106">
        <f t="shared" si="5"/>
        <v>2.093173999999999E-2</v>
      </c>
      <c r="V18" s="59">
        <v>5.0509040000000019E-2</v>
      </c>
      <c r="W18" s="60">
        <v>0</v>
      </c>
      <c r="X18" s="60">
        <v>0</v>
      </c>
      <c r="Y18" s="60">
        <v>0</v>
      </c>
      <c r="Z18" s="60">
        <v>2.6224520000000001E-2</v>
      </c>
      <c r="AA18" s="106">
        <f t="shared" si="6"/>
        <v>0</v>
      </c>
      <c r="AB18" s="106">
        <f t="shared" si="7"/>
        <v>5.0509040000000019E-2</v>
      </c>
      <c r="AC18" s="59">
        <v>1.8441019999999989E-2</v>
      </c>
      <c r="AD18" s="60">
        <v>3.3385339999999986E-2</v>
      </c>
      <c r="AE18" s="60">
        <v>4.770698000000001E-2</v>
      </c>
      <c r="AF18" s="60">
        <v>2.8715240000000003E-2</v>
      </c>
      <c r="AG18" s="60">
        <v>3.2139979999999985E-2</v>
      </c>
      <c r="AH18" s="60">
        <v>0</v>
      </c>
      <c r="AI18" s="60">
        <v>0</v>
      </c>
      <c r="AJ18" s="60">
        <v>0</v>
      </c>
      <c r="AK18" s="60">
        <v>6.9463999999999637E-4</v>
      </c>
      <c r="AL18" s="60">
        <v>0</v>
      </c>
      <c r="AM18" s="106">
        <f t="shared" si="8"/>
        <v>0</v>
      </c>
      <c r="AN18" s="106">
        <f t="shared" si="9"/>
        <v>4.770698000000001E-2</v>
      </c>
    </row>
    <row r="19" spans="1:40" ht="12.75">
      <c r="A19" s="48" t="s">
        <v>659</v>
      </c>
      <c r="B19" s="59">
        <v>4.2725226877333942</v>
      </c>
      <c r="C19" s="60">
        <v>4.2066126160241186</v>
      </c>
      <c r="D19" s="60">
        <v>4.3226907044559866</v>
      </c>
      <c r="E19" s="106">
        <f t="shared" si="0"/>
        <v>4.2066126160241186</v>
      </c>
      <c r="F19" s="106">
        <f t="shared" si="1"/>
        <v>4.3226907044559866</v>
      </c>
      <c r="G19" s="59">
        <v>4.3575942108784496</v>
      </c>
      <c r="H19" s="60">
        <v>4.3414337117597146</v>
      </c>
      <c r="I19" s="60">
        <v>4.4061643793545047</v>
      </c>
      <c r="J19" s="60">
        <v>4.4144004380059236</v>
      </c>
      <c r="K19" s="60">
        <v>4.3592494742987054</v>
      </c>
      <c r="L19" s="106">
        <f t="shared" si="2"/>
        <v>4.3414337117597146</v>
      </c>
      <c r="M19" s="106">
        <f t="shared" si="3"/>
        <v>4.4144004380059236</v>
      </c>
      <c r="N19" s="59">
        <v>4.4493382873181799</v>
      </c>
      <c r="O19" s="60">
        <v>4.4023582437620652</v>
      </c>
      <c r="P19" s="60">
        <v>4.3930959676938066</v>
      </c>
      <c r="Q19" s="60">
        <v>4.3307300511247853</v>
      </c>
      <c r="R19" s="60">
        <v>4.4544524422074856</v>
      </c>
      <c r="S19" s="60">
        <v>4.3691911342856047</v>
      </c>
      <c r="T19" s="106">
        <f t="shared" si="4"/>
        <v>4.3307300511247853</v>
      </c>
      <c r="U19" s="106">
        <f t="shared" si="5"/>
        <v>4.4544524422074856</v>
      </c>
      <c r="V19" s="59">
        <v>4.1889368027808862</v>
      </c>
      <c r="W19" s="60">
        <v>4.3261710345140978</v>
      </c>
      <c r="X19" s="60">
        <v>4.369550135340198</v>
      </c>
      <c r="Y19" s="60">
        <v>4.3542942180178628</v>
      </c>
      <c r="Z19" s="60">
        <v>4.2318975317727174</v>
      </c>
      <c r="AA19" s="106">
        <f t="shared" si="6"/>
        <v>4.1889368027808862</v>
      </c>
      <c r="AB19" s="106">
        <f t="shared" si="7"/>
        <v>4.369550135340198</v>
      </c>
      <c r="AC19" s="59">
        <v>4.3139429757681977</v>
      </c>
      <c r="AD19" s="60">
        <v>4.290274337029941</v>
      </c>
      <c r="AE19" s="60">
        <v>4.2283350529637929</v>
      </c>
      <c r="AF19" s="60">
        <v>4.2422914333139614</v>
      </c>
      <c r="AG19" s="60">
        <v>4.2740085122662306</v>
      </c>
      <c r="AH19" s="60">
        <v>4.3505356075458366</v>
      </c>
      <c r="AI19" s="60">
        <v>4.3759663733213463</v>
      </c>
      <c r="AJ19" s="60">
        <v>4.3660546282679933</v>
      </c>
      <c r="AK19" s="60">
        <v>4.3573251612698005</v>
      </c>
      <c r="AL19" s="60">
        <v>4.3840724400743394</v>
      </c>
      <c r="AM19" s="106">
        <f t="shared" si="8"/>
        <v>4.2283350529637929</v>
      </c>
      <c r="AN19" s="106">
        <f t="shared" si="9"/>
        <v>4.3840724400743394</v>
      </c>
    </row>
    <row r="20" spans="1:40" ht="12.75">
      <c r="B20" s="59"/>
      <c r="C20" s="60"/>
      <c r="D20" s="60"/>
      <c r="E20" s="106"/>
      <c r="F20" s="106"/>
      <c r="G20" s="59"/>
      <c r="H20" s="60"/>
      <c r="I20" s="60"/>
      <c r="J20" s="60"/>
      <c r="K20" s="60"/>
      <c r="L20" s="106"/>
      <c r="M20" s="106"/>
      <c r="N20" s="59"/>
      <c r="O20" s="60"/>
      <c r="P20" s="60"/>
      <c r="Q20" s="60"/>
      <c r="R20" s="60"/>
      <c r="S20" s="60"/>
      <c r="T20" s="106"/>
      <c r="U20" s="106"/>
      <c r="V20" s="59"/>
      <c r="W20" s="60"/>
      <c r="X20" s="60"/>
      <c r="Y20" s="60"/>
      <c r="Z20" s="60"/>
      <c r="AA20" s="106"/>
      <c r="AB20" s="106"/>
      <c r="AC20" s="59"/>
      <c r="AD20" s="60"/>
      <c r="AE20" s="60"/>
      <c r="AF20" s="60"/>
      <c r="AG20" s="60"/>
      <c r="AH20" s="60"/>
      <c r="AI20" s="60"/>
      <c r="AJ20" s="60"/>
      <c r="AK20" s="60"/>
      <c r="AL20" s="60"/>
      <c r="AM20" s="106"/>
      <c r="AN20" s="106"/>
    </row>
    <row r="21" spans="1:40" ht="12.75">
      <c r="A21" s="48" t="s">
        <v>660</v>
      </c>
      <c r="B21" s="59">
        <v>97.2370853677334</v>
      </c>
      <c r="C21" s="60">
        <v>98.428566996024145</v>
      </c>
      <c r="D21" s="60">
        <v>97.395690704455973</v>
      </c>
      <c r="E21" s="106">
        <f t="shared" si="0"/>
        <v>97.2370853677334</v>
      </c>
      <c r="F21" s="106">
        <f t="shared" si="1"/>
        <v>98.428566996024145</v>
      </c>
      <c r="G21" s="59">
        <v>98.222594210878441</v>
      </c>
      <c r="H21" s="60">
        <v>98.104433711759739</v>
      </c>
      <c r="I21" s="60">
        <v>97.738164379354501</v>
      </c>
      <c r="J21" s="60">
        <v>97.574400438005938</v>
      </c>
      <c r="K21" s="60">
        <v>97.645249474298737</v>
      </c>
      <c r="L21" s="106">
        <f t="shared" si="2"/>
        <v>97.574400438005938</v>
      </c>
      <c r="M21" s="106">
        <f t="shared" si="3"/>
        <v>98.222594210878441</v>
      </c>
      <c r="N21" s="59">
        <v>100.44633828731818</v>
      </c>
      <c r="O21" s="60">
        <v>100.07861988376206</v>
      </c>
      <c r="P21" s="60">
        <v>99.46626276769382</v>
      </c>
      <c r="Q21" s="60">
        <v>98.862661791124779</v>
      </c>
      <c r="R21" s="60">
        <v>100.16745244220749</v>
      </c>
      <c r="S21" s="60">
        <v>98.692687834285593</v>
      </c>
      <c r="T21" s="106">
        <f t="shared" si="4"/>
        <v>98.692687834285593</v>
      </c>
      <c r="U21" s="106">
        <f t="shared" si="5"/>
        <v>100.44633828731818</v>
      </c>
      <c r="V21" s="59">
        <v>96.976445842780905</v>
      </c>
      <c r="W21" s="60">
        <v>97.957171034514104</v>
      </c>
      <c r="X21" s="60">
        <v>96.683550135340198</v>
      </c>
      <c r="Y21" s="60">
        <v>97.279294218017867</v>
      </c>
      <c r="Z21" s="60">
        <v>97.019122051772712</v>
      </c>
      <c r="AA21" s="106">
        <f t="shared" si="6"/>
        <v>96.683550135340198</v>
      </c>
      <c r="AB21" s="106">
        <f t="shared" si="7"/>
        <v>97.957171034514104</v>
      </c>
      <c r="AC21" s="59">
        <v>98.307383995768191</v>
      </c>
      <c r="AD21" s="60">
        <v>98.100659677029938</v>
      </c>
      <c r="AE21" s="60">
        <v>97.474042032963808</v>
      </c>
      <c r="AF21" s="60">
        <v>97.335006673313956</v>
      </c>
      <c r="AG21" s="60">
        <v>98.00014849226622</v>
      </c>
      <c r="AH21" s="60">
        <v>97.364535607545847</v>
      </c>
      <c r="AI21" s="60">
        <v>98.659966373321353</v>
      </c>
      <c r="AJ21" s="60">
        <v>98.496054628267984</v>
      </c>
      <c r="AK21" s="60">
        <v>98.801019801269788</v>
      </c>
      <c r="AL21" s="60">
        <v>97.976072440074319</v>
      </c>
      <c r="AM21" s="106">
        <f t="shared" si="8"/>
        <v>97.335006673313956</v>
      </c>
      <c r="AN21" s="106">
        <f t="shared" si="9"/>
        <v>98.801019801269788</v>
      </c>
    </row>
    <row r="22" spans="1:40" ht="12.75">
      <c r="A22" s="48" t="s">
        <v>661</v>
      </c>
      <c r="B22" s="59">
        <v>0.10610459999999999</v>
      </c>
      <c r="C22" s="60">
        <v>0.21640255</v>
      </c>
      <c r="D22" s="60">
        <v>6.7006449999999995E-2</v>
      </c>
      <c r="E22" s="106">
        <f t="shared" si="0"/>
        <v>6.7006449999999995E-2</v>
      </c>
      <c r="F22" s="106">
        <f t="shared" si="1"/>
        <v>0.21640255</v>
      </c>
      <c r="G22" s="59">
        <v>7.6554449999999996E-2</v>
      </c>
      <c r="H22" s="60">
        <v>8.7578399999999987E-2</v>
      </c>
      <c r="I22" s="60">
        <v>1.2210449999999999E-2</v>
      </c>
      <c r="J22" s="60">
        <v>0</v>
      </c>
      <c r="K22" s="60">
        <v>5.7381799999999997E-2</v>
      </c>
      <c r="L22" s="106">
        <f t="shared" si="2"/>
        <v>0</v>
      </c>
      <c r="M22" s="106">
        <f t="shared" si="3"/>
        <v>8.7578399999999987E-2</v>
      </c>
      <c r="N22" s="59">
        <v>0.10103485</v>
      </c>
      <c r="O22" s="60">
        <v>0.12463079999999999</v>
      </c>
      <c r="P22" s="60">
        <v>0.11390890000000001</v>
      </c>
      <c r="Q22" s="60">
        <v>0.13342594999999999</v>
      </c>
      <c r="R22" s="60">
        <v>8.3367899999999995E-2</v>
      </c>
      <c r="S22" s="60">
        <v>0.10804395</v>
      </c>
      <c r="T22" s="106">
        <f t="shared" si="4"/>
        <v>8.3367899999999995E-2</v>
      </c>
      <c r="U22" s="106">
        <f t="shared" si="5"/>
        <v>0.13342594999999999</v>
      </c>
      <c r="V22" s="59">
        <v>0.1713971</v>
      </c>
      <c r="W22" s="60">
        <v>9.7262550000000003E-2</v>
      </c>
      <c r="X22" s="60">
        <v>3.6064000000000001E-3</v>
      </c>
      <c r="Y22" s="60">
        <v>4.9909299999999997E-2</v>
      </c>
      <c r="Z22" s="60">
        <v>0.13810439999999999</v>
      </c>
      <c r="AA22" s="106">
        <f t="shared" si="6"/>
        <v>3.6064000000000001E-3</v>
      </c>
      <c r="AB22" s="106">
        <f t="shared" si="7"/>
        <v>0.1713971</v>
      </c>
      <c r="AC22" s="59">
        <v>0.12757815</v>
      </c>
      <c r="AD22" s="60">
        <v>0.14778854999999999</v>
      </c>
      <c r="AE22" s="60">
        <v>0.16873464999999999</v>
      </c>
      <c r="AF22" s="60">
        <v>0.14507920000000002</v>
      </c>
      <c r="AG22" s="60">
        <v>0.14655515</v>
      </c>
      <c r="AH22" s="60">
        <v>5.515755E-2</v>
      </c>
      <c r="AI22" s="60">
        <v>8.1683699999999998E-2</v>
      </c>
      <c r="AJ22" s="60">
        <v>7.3292449999999995E-2</v>
      </c>
      <c r="AK22" s="60">
        <v>0.1040291</v>
      </c>
      <c r="AL22" s="60">
        <v>3.5368200000000002E-2</v>
      </c>
      <c r="AM22" s="106">
        <f t="shared" si="8"/>
        <v>3.5368200000000002E-2</v>
      </c>
      <c r="AN22" s="106">
        <f t="shared" si="9"/>
        <v>0.16873464999999999</v>
      </c>
    </row>
    <row r="23" spans="1:40" ht="12.75">
      <c r="A23" s="48" t="s">
        <v>173</v>
      </c>
      <c r="B23" s="59">
        <v>97.130980767733405</v>
      </c>
      <c r="C23" s="60">
        <v>98.212164446024147</v>
      </c>
      <c r="D23" s="60">
        <v>97.328684254455979</v>
      </c>
      <c r="E23" s="106">
        <f t="shared" si="0"/>
        <v>97.130980767733405</v>
      </c>
      <c r="F23" s="106">
        <f t="shared" si="1"/>
        <v>98.212164446024147</v>
      </c>
      <c r="G23" s="59">
        <v>98.146039760878438</v>
      </c>
      <c r="H23" s="60">
        <v>98.016855311759741</v>
      </c>
      <c r="I23" s="60">
        <v>97.725953929354503</v>
      </c>
      <c r="J23" s="60">
        <v>97.574400438005938</v>
      </c>
      <c r="K23" s="60">
        <v>97.587867674298735</v>
      </c>
      <c r="L23" s="106">
        <f t="shared" si="2"/>
        <v>97.574400438005938</v>
      </c>
      <c r="M23" s="106">
        <f t="shared" si="3"/>
        <v>98.146039760878438</v>
      </c>
      <c r="N23" s="59">
        <v>100.34530343731818</v>
      </c>
      <c r="O23" s="60">
        <v>99.953989083762053</v>
      </c>
      <c r="P23" s="60">
        <v>99.352353867693822</v>
      </c>
      <c r="Q23" s="60">
        <v>98.729235841124776</v>
      </c>
      <c r="R23" s="60">
        <v>100.08408454220749</v>
      </c>
      <c r="S23" s="60">
        <v>98.584643884285597</v>
      </c>
      <c r="T23" s="106">
        <f t="shared" si="4"/>
        <v>98.584643884285597</v>
      </c>
      <c r="U23" s="106">
        <f t="shared" si="5"/>
        <v>100.34530343731818</v>
      </c>
      <c r="V23" s="59">
        <v>96.805048742780912</v>
      </c>
      <c r="W23" s="60">
        <v>97.859908484514108</v>
      </c>
      <c r="X23" s="60">
        <v>96.679943735340203</v>
      </c>
      <c r="Y23" s="60">
        <v>97.229384918017871</v>
      </c>
      <c r="Z23" s="60">
        <v>96.881017651772709</v>
      </c>
      <c r="AA23" s="106">
        <f t="shared" si="6"/>
        <v>96.679943735340203</v>
      </c>
      <c r="AB23" s="106">
        <f t="shared" si="7"/>
        <v>97.859908484514108</v>
      </c>
      <c r="AC23" s="59">
        <v>98.179805845768186</v>
      </c>
      <c r="AD23" s="60">
        <v>97.952871127029937</v>
      </c>
      <c r="AE23" s="60">
        <v>97.305307382963804</v>
      </c>
      <c r="AF23" s="60">
        <v>97.189927473313958</v>
      </c>
      <c r="AG23" s="60">
        <v>97.853593342266223</v>
      </c>
      <c r="AH23" s="60">
        <v>97.309378057545842</v>
      </c>
      <c r="AI23" s="60">
        <v>98.578282673321354</v>
      </c>
      <c r="AJ23" s="60">
        <v>98.422762178267988</v>
      </c>
      <c r="AK23" s="60">
        <v>98.696990701269783</v>
      </c>
      <c r="AL23" s="60">
        <v>97.940704240074325</v>
      </c>
      <c r="AM23" s="106">
        <f t="shared" si="8"/>
        <v>97.189927473313958</v>
      </c>
      <c r="AN23" s="106">
        <f t="shared" si="9"/>
        <v>98.696990701269783</v>
      </c>
    </row>
    <row r="24" spans="1:40" ht="12.75">
      <c r="B24" s="59"/>
      <c r="C24" s="60"/>
      <c r="D24" s="60"/>
      <c r="E24" s="106"/>
      <c r="F24" s="106"/>
      <c r="G24" s="59"/>
      <c r="H24" s="60"/>
      <c r="I24" s="60"/>
      <c r="J24" s="60"/>
      <c r="K24" s="60"/>
      <c r="L24" s="106"/>
      <c r="M24" s="106"/>
      <c r="N24" s="59"/>
      <c r="O24" s="60"/>
      <c r="P24" s="60"/>
      <c r="Q24" s="60"/>
      <c r="R24" s="60"/>
      <c r="S24" s="60"/>
      <c r="T24" s="106"/>
      <c r="U24" s="106"/>
      <c r="V24" s="59"/>
      <c r="W24" s="60"/>
      <c r="X24" s="60"/>
      <c r="Y24" s="60"/>
      <c r="Z24" s="60"/>
      <c r="AA24" s="106"/>
      <c r="AB24" s="106"/>
      <c r="AC24" s="59"/>
      <c r="AD24" s="60"/>
      <c r="AE24" s="60"/>
      <c r="AF24" s="60"/>
      <c r="AG24" s="60"/>
      <c r="AH24" s="60"/>
      <c r="AI24" s="60"/>
      <c r="AJ24" s="60"/>
      <c r="AK24" s="60"/>
      <c r="AL24" s="60"/>
      <c r="AM24" s="106"/>
      <c r="AN24" s="106"/>
    </row>
    <row r="25" spans="1:40" ht="12.75">
      <c r="A25" s="48" t="s">
        <v>716</v>
      </c>
      <c r="B25" s="59"/>
      <c r="C25" s="60"/>
      <c r="D25" s="60"/>
      <c r="E25" s="106"/>
      <c r="F25" s="106"/>
      <c r="G25" s="59"/>
      <c r="H25" s="60"/>
      <c r="I25" s="60"/>
      <c r="J25" s="60"/>
      <c r="K25" s="60"/>
      <c r="L25" s="106"/>
      <c r="M25" s="106"/>
      <c r="N25" s="59"/>
      <c r="O25" s="60"/>
      <c r="P25" s="60"/>
      <c r="Q25" s="60"/>
      <c r="R25" s="60"/>
      <c r="S25" s="60"/>
      <c r="T25" s="106"/>
      <c r="U25" s="106"/>
      <c r="V25" s="59"/>
      <c r="W25" s="60"/>
      <c r="X25" s="60"/>
      <c r="Y25" s="60"/>
      <c r="Z25" s="60"/>
      <c r="AA25" s="106"/>
      <c r="AB25" s="106"/>
      <c r="AC25" s="59"/>
      <c r="AD25" s="60"/>
      <c r="AE25" s="60"/>
      <c r="AF25" s="60"/>
      <c r="AG25" s="60"/>
      <c r="AH25" s="60"/>
      <c r="AI25" s="60"/>
      <c r="AJ25" s="60"/>
      <c r="AK25" s="60"/>
      <c r="AL25" s="60"/>
      <c r="AM25" s="106"/>
      <c r="AN25" s="106"/>
    </row>
    <row r="26" spans="1:40" ht="12.75">
      <c r="A26" s="48" t="s">
        <v>193</v>
      </c>
      <c r="B26" s="59">
        <v>6.4276369448425275</v>
      </c>
      <c r="C26" s="60">
        <v>6.4610758202842806</v>
      </c>
      <c r="D26" s="60">
        <v>6.4286098741884024</v>
      </c>
      <c r="E26" s="106">
        <f t="shared" si="0"/>
        <v>6.4276369448425275</v>
      </c>
      <c r="F26" s="106">
        <f t="shared" si="1"/>
        <v>6.4610758202842806</v>
      </c>
      <c r="G26" s="59">
        <v>6.3392173878245099</v>
      </c>
      <c r="H26" s="60">
        <v>6.3675303582503577</v>
      </c>
      <c r="I26" s="60">
        <v>6.3235480349881916</v>
      </c>
      <c r="J26" s="60">
        <v>6.2730358781595514</v>
      </c>
      <c r="K26" s="60">
        <v>6.3490761459501961</v>
      </c>
      <c r="L26" s="106">
        <f t="shared" si="2"/>
        <v>6.2730358781595514</v>
      </c>
      <c r="M26" s="106">
        <f t="shared" si="3"/>
        <v>6.3675303582503577</v>
      </c>
      <c r="N26" s="59">
        <v>6.3398314440276193</v>
      </c>
      <c r="O26" s="60">
        <v>6.3188226494141171</v>
      </c>
      <c r="P26" s="60">
        <v>6.3304699588388136</v>
      </c>
      <c r="Q26" s="60">
        <v>6.3101791605022104</v>
      </c>
      <c r="R26" s="60">
        <v>6.3053295237476625</v>
      </c>
      <c r="S26" s="60">
        <v>6.3356883197717604</v>
      </c>
      <c r="T26" s="106">
        <f t="shared" si="4"/>
        <v>6.3053295237476625</v>
      </c>
      <c r="U26" s="106">
        <f t="shared" si="5"/>
        <v>6.3398314440276193</v>
      </c>
      <c r="V26" s="59">
        <v>6.3212959852615835</v>
      </c>
      <c r="W26" s="60">
        <v>6.3536443272387757</v>
      </c>
      <c r="X26" s="60">
        <v>6.3616954531358187</v>
      </c>
      <c r="Y26" s="60">
        <v>6.369004665477747</v>
      </c>
      <c r="Z26" s="60">
        <v>6.408261721706574</v>
      </c>
      <c r="AA26" s="106">
        <f t="shared" si="6"/>
        <v>6.3212959852615835</v>
      </c>
      <c r="AB26" s="106">
        <f t="shared" si="7"/>
        <v>6.408261721706574</v>
      </c>
      <c r="AC26" s="59">
        <v>6.3608909894839751</v>
      </c>
      <c r="AD26" s="60">
        <v>6.3931378913086139</v>
      </c>
      <c r="AE26" s="60">
        <v>6.3636736081705321</v>
      </c>
      <c r="AF26" s="60">
        <v>6.3597996366837446</v>
      </c>
      <c r="AG26" s="60">
        <v>6.388980424081165</v>
      </c>
      <c r="AH26" s="60">
        <v>6.406123936586269</v>
      </c>
      <c r="AI26" s="60">
        <v>6.410984260959637</v>
      </c>
      <c r="AJ26" s="60">
        <v>6.3698706044008375</v>
      </c>
      <c r="AK26" s="60">
        <v>6.3973533708182027</v>
      </c>
      <c r="AL26" s="60">
        <v>6.3723422856086716</v>
      </c>
      <c r="AM26" s="106">
        <f t="shared" si="8"/>
        <v>6.3597996366837446</v>
      </c>
      <c r="AN26" s="106">
        <f t="shared" si="9"/>
        <v>6.410984260959637</v>
      </c>
    </row>
    <row r="27" spans="1:40" ht="12.75">
      <c r="A27" s="48" t="s">
        <v>662</v>
      </c>
      <c r="B27" s="59">
        <v>1.5723630551574725</v>
      </c>
      <c r="C27" s="60">
        <v>1.5389241797157194</v>
      </c>
      <c r="D27" s="60">
        <v>1.5713901258115976</v>
      </c>
      <c r="E27" s="106">
        <f t="shared" si="0"/>
        <v>1.5389241797157194</v>
      </c>
      <c r="F27" s="106">
        <f t="shared" si="1"/>
        <v>1.5723630551574725</v>
      </c>
      <c r="G27" s="59">
        <v>1.6607826121754901</v>
      </c>
      <c r="H27" s="60">
        <v>1.6324696417496423</v>
      </c>
      <c r="I27" s="60">
        <v>1.6764519650118084</v>
      </c>
      <c r="J27" s="60">
        <v>1.7269641218404486</v>
      </c>
      <c r="K27" s="60">
        <v>1.6509238540498039</v>
      </c>
      <c r="L27" s="106">
        <f t="shared" si="2"/>
        <v>1.6324696417496423</v>
      </c>
      <c r="M27" s="106">
        <f t="shared" si="3"/>
        <v>1.7269641218404486</v>
      </c>
      <c r="N27" s="59">
        <v>1.6601685559723807</v>
      </c>
      <c r="O27" s="60">
        <v>1.6811773505858829</v>
      </c>
      <c r="P27" s="60">
        <v>1.6695300411611864</v>
      </c>
      <c r="Q27" s="60">
        <v>1.6898208394977896</v>
      </c>
      <c r="R27" s="60">
        <v>1.6946704762523375</v>
      </c>
      <c r="S27" s="60">
        <v>1.6643116802282396</v>
      </c>
      <c r="T27" s="106">
        <f t="shared" si="4"/>
        <v>1.6601685559723807</v>
      </c>
      <c r="U27" s="106">
        <f t="shared" si="5"/>
        <v>1.6946704762523375</v>
      </c>
      <c r="V27" s="59">
        <v>1.6787040147384165</v>
      </c>
      <c r="W27" s="60">
        <v>1.6463556727612243</v>
      </c>
      <c r="X27" s="60">
        <v>1.6383045468641813</v>
      </c>
      <c r="Y27" s="60">
        <v>1.630995334522253</v>
      </c>
      <c r="Z27" s="60">
        <v>1.591738278293426</v>
      </c>
      <c r="AA27" s="106">
        <f t="shared" si="6"/>
        <v>1.591738278293426</v>
      </c>
      <c r="AB27" s="106">
        <f t="shared" si="7"/>
        <v>1.6787040147384165</v>
      </c>
      <c r="AC27" s="59">
        <v>1.6391090105160249</v>
      </c>
      <c r="AD27" s="60">
        <v>1.6068621086913861</v>
      </c>
      <c r="AE27" s="60">
        <v>1.6363263918294679</v>
      </c>
      <c r="AF27" s="60">
        <v>1.6402003633162554</v>
      </c>
      <c r="AG27" s="60">
        <v>1.611019575918835</v>
      </c>
      <c r="AH27" s="60">
        <v>1.593876063413731</v>
      </c>
      <c r="AI27" s="60">
        <v>1.589015739040363</v>
      </c>
      <c r="AJ27" s="60">
        <v>1.6301293955991625</v>
      </c>
      <c r="AK27" s="60">
        <v>1.6026466291817973</v>
      </c>
      <c r="AL27" s="60">
        <v>1.6276577143913284</v>
      </c>
      <c r="AM27" s="106">
        <f t="shared" si="8"/>
        <v>1.589015739040363</v>
      </c>
      <c r="AN27" s="106">
        <f t="shared" si="9"/>
        <v>1.6402003633162554</v>
      </c>
    </row>
    <row r="28" spans="1:40" ht="12.75">
      <c r="B28" s="59"/>
      <c r="C28" s="60"/>
      <c r="D28" s="60"/>
      <c r="E28" s="106"/>
      <c r="F28" s="106"/>
      <c r="G28" s="59"/>
      <c r="H28" s="60"/>
      <c r="I28" s="60"/>
      <c r="J28" s="60"/>
      <c r="K28" s="60"/>
      <c r="L28" s="106"/>
      <c r="M28" s="106"/>
      <c r="N28" s="59"/>
      <c r="O28" s="60"/>
      <c r="P28" s="60"/>
      <c r="Q28" s="60"/>
      <c r="R28" s="60"/>
      <c r="S28" s="60"/>
      <c r="T28" s="106"/>
      <c r="U28" s="106"/>
      <c r="V28" s="59"/>
      <c r="W28" s="60"/>
      <c r="X28" s="60"/>
      <c r="Y28" s="60"/>
      <c r="Z28" s="60"/>
      <c r="AA28" s="106"/>
      <c r="AB28" s="106"/>
      <c r="AC28" s="59"/>
      <c r="AD28" s="60"/>
      <c r="AE28" s="60"/>
      <c r="AF28" s="60"/>
      <c r="AG28" s="60"/>
      <c r="AH28" s="60"/>
      <c r="AI28" s="60"/>
      <c r="AJ28" s="60"/>
      <c r="AK28" s="60"/>
      <c r="AL28" s="60"/>
      <c r="AM28" s="106"/>
      <c r="AN28" s="106"/>
    </row>
    <row r="29" spans="1:40" ht="12.75">
      <c r="A29" s="61" t="s">
        <v>47</v>
      </c>
      <c r="B29" s="59"/>
      <c r="C29" s="60"/>
      <c r="D29" s="60"/>
      <c r="E29" s="106"/>
      <c r="F29" s="106"/>
      <c r="G29" s="59"/>
      <c r="H29" s="60"/>
      <c r="I29" s="60"/>
      <c r="J29" s="60"/>
      <c r="K29" s="60"/>
      <c r="L29" s="106"/>
      <c r="M29" s="106"/>
      <c r="N29" s="59"/>
      <c r="O29" s="60"/>
      <c r="P29" s="60"/>
      <c r="Q29" s="60"/>
      <c r="R29" s="60"/>
      <c r="S29" s="60"/>
      <c r="T29" s="106"/>
      <c r="U29" s="106"/>
      <c r="V29" s="59"/>
      <c r="W29" s="60"/>
      <c r="X29" s="60"/>
      <c r="Y29" s="60"/>
      <c r="Z29" s="60"/>
      <c r="AA29" s="106"/>
      <c r="AB29" s="106"/>
      <c r="AC29" s="59"/>
      <c r="AD29" s="60"/>
      <c r="AE29" s="60"/>
      <c r="AF29" s="60"/>
      <c r="AG29" s="60"/>
      <c r="AH29" s="60"/>
      <c r="AI29" s="60"/>
      <c r="AJ29" s="60"/>
      <c r="AK29" s="60"/>
      <c r="AL29" s="60"/>
      <c r="AM29" s="106"/>
      <c r="AN29" s="106"/>
    </row>
    <row r="30" spans="1:40" ht="12.75">
      <c r="A30" s="48" t="s">
        <v>663</v>
      </c>
      <c r="B30" s="59">
        <v>3.6084866713981594</v>
      </c>
      <c r="C30" s="60">
        <v>3.5589787485223727</v>
      </c>
      <c r="D30" s="60">
        <v>3.6271303557199968</v>
      </c>
      <c r="E30" s="106">
        <f t="shared" si="0"/>
        <v>3.5589787485223727</v>
      </c>
      <c r="F30" s="106">
        <f t="shared" si="1"/>
        <v>3.6271303557199968</v>
      </c>
      <c r="G30" s="59">
        <v>3.6069552129969189</v>
      </c>
      <c r="H30" s="60">
        <v>3.6021499299124633</v>
      </c>
      <c r="I30" s="60">
        <v>3.5960850770610113</v>
      </c>
      <c r="J30" s="60">
        <v>3.6395772546418019</v>
      </c>
      <c r="K30" s="60">
        <v>3.6333604733812672</v>
      </c>
      <c r="L30" s="106">
        <f t="shared" si="2"/>
        <v>3.5960850770610113</v>
      </c>
      <c r="M30" s="106">
        <f t="shared" si="3"/>
        <v>3.6395772546418019</v>
      </c>
      <c r="N30" s="59">
        <v>3.7416695479763256</v>
      </c>
      <c r="O30" s="60">
        <v>3.7486706002978725</v>
      </c>
      <c r="P30" s="60">
        <v>3.768119032615922</v>
      </c>
      <c r="Q30" s="60">
        <v>3.7443129461698543</v>
      </c>
      <c r="R30" s="60">
        <v>3.7531618418961363</v>
      </c>
      <c r="S30" s="60">
        <v>3.7638494245984493</v>
      </c>
      <c r="T30" s="106">
        <f t="shared" si="4"/>
        <v>3.7416695479763256</v>
      </c>
      <c r="U30" s="106">
        <f t="shared" si="5"/>
        <v>3.768119032615922</v>
      </c>
      <c r="V30" s="59">
        <v>3.6338889487874511</v>
      </c>
      <c r="W30" s="60">
        <v>3.6678192913170777</v>
      </c>
      <c r="X30" s="60">
        <v>3.7529090865031591</v>
      </c>
      <c r="Y30" s="60">
        <v>3.6667455435647343</v>
      </c>
      <c r="Z30" s="60">
        <v>3.6022677911881686</v>
      </c>
      <c r="AA30" s="106">
        <f t="shared" si="6"/>
        <v>3.6022677911881686</v>
      </c>
      <c r="AB30" s="106">
        <f t="shared" si="7"/>
        <v>3.7529090865031591</v>
      </c>
      <c r="AC30" s="59">
        <v>3.6803430768994652</v>
      </c>
      <c r="AD30" s="60">
        <v>3.6752992276297194</v>
      </c>
      <c r="AE30" s="60">
        <v>3.6657701865334733</v>
      </c>
      <c r="AF30" s="60">
        <v>3.6681688747692274</v>
      </c>
      <c r="AG30" s="60">
        <v>3.6454972217048534</v>
      </c>
      <c r="AH30" s="60">
        <v>3.6035772551259795</v>
      </c>
      <c r="AI30" s="60">
        <v>3.581600242282307</v>
      </c>
      <c r="AJ30" s="60">
        <v>3.5675960309717825</v>
      </c>
      <c r="AK30" s="60">
        <v>3.5838124862141845</v>
      </c>
      <c r="AL30" s="60">
        <v>3.5370824871940059</v>
      </c>
      <c r="AM30" s="106">
        <f t="shared" si="8"/>
        <v>3.5370824871940059</v>
      </c>
      <c r="AN30" s="106">
        <f t="shared" si="9"/>
        <v>3.6803430768994652</v>
      </c>
    </row>
    <row r="31" spans="1:40" ht="12.75">
      <c r="A31" s="48" t="s">
        <v>20</v>
      </c>
      <c r="B31" s="59">
        <v>1.3348205553152696E-2</v>
      </c>
      <c r="C31" s="60">
        <v>2.259739617253799E-2</v>
      </c>
      <c r="D31" s="60">
        <v>9.8433654727039903E-3</v>
      </c>
      <c r="E31" s="106">
        <f t="shared" si="0"/>
        <v>9.8433654727039903E-3</v>
      </c>
      <c r="F31" s="106">
        <f t="shared" si="1"/>
        <v>2.259739617253799E-2</v>
      </c>
      <c r="G31" s="59">
        <v>2.0600764601577254E-2</v>
      </c>
      <c r="H31" s="60">
        <v>2.4071453162149724E-2</v>
      </c>
      <c r="I31" s="60">
        <v>1.9079607341554592E-2</v>
      </c>
      <c r="J31" s="60">
        <v>1.9818537064547007E-2</v>
      </c>
      <c r="K31" s="60">
        <v>2.0387773396008224E-2</v>
      </c>
      <c r="L31" s="106">
        <f t="shared" si="2"/>
        <v>1.9079607341554592E-2</v>
      </c>
      <c r="M31" s="106">
        <f t="shared" si="3"/>
        <v>2.4071453162149724E-2</v>
      </c>
      <c r="N31" s="59">
        <v>1.1167585058142302E-2</v>
      </c>
      <c r="O31" s="60">
        <v>1.2111222814396912E-2</v>
      </c>
      <c r="P31" s="60">
        <v>7.7797788020427397E-3</v>
      </c>
      <c r="Q31" s="60">
        <v>1.0969728109465901E-2</v>
      </c>
      <c r="R31" s="60">
        <v>1.4475811812136833E-2</v>
      </c>
      <c r="S31" s="60">
        <v>1.0644343411434741E-2</v>
      </c>
      <c r="T31" s="106">
        <f t="shared" si="4"/>
        <v>7.7797788020427397E-3</v>
      </c>
      <c r="U31" s="106">
        <f t="shared" si="5"/>
        <v>1.4475811812136833E-2</v>
      </c>
      <c r="V31" s="59">
        <v>1.6672126437706748E-2</v>
      </c>
      <c r="W31" s="60">
        <v>1.342005814883996E-2</v>
      </c>
      <c r="X31" s="60">
        <v>1.1342104500650823E-3</v>
      </c>
      <c r="Y31" s="60">
        <v>1.2269750275895863E-2</v>
      </c>
      <c r="Z31" s="60">
        <v>2.3229635542380722E-2</v>
      </c>
      <c r="AA31" s="106">
        <f t="shared" si="6"/>
        <v>1.1342104500650823E-3</v>
      </c>
      <c r="AB31" s="106">
        <f t="shared" si="7"/>
        <v>2.3229635542380722E-2</v>
      </c>
      <c r="AC31" s="59">
        <v>1.2949433488408057E-2</v>
      </c>
      <c r="AD31" s="60">
        <v>1.376158734934471E-2</v>
      </c>
      <c r="AE31" s="60">
        <v>1.857609727421701E-2</v>
      </c>
      <c r="AF31" s="60">
        <v>1.187377864644828E-2</v>
      </c>
      <c r="AG31" s="60">
        <v>1.930220787056856E-2</v>
      </c>
      <c r="AH31" s="60">
        <v>3.8937470356290908E-2</v>
      </c>
      <c r="AI31" s="60">
        <v>5.1274058889229618E-2</v>
      </c>
      <c r="AJ31" s="60">
        <v>5.545072302730291E-2</v>
      </c>
      <c r="AK31" s="60">
        <v>5.5835499719839608E-2</v>
      </c>
      <c r="AL31" s="60">
        <v>5.8512472136454892E-2</v>
      </c>
      <c r="AM31" s="106">
        <f t="shared" si="8"/>
        <v>1.187377864644828E-2</v>
      </c>
      <c r="AN31" s="106">
        <f t="shared" si="9"/>
        <v>5.8512472136454892E-2</v>
      </c>
    </row>
    <row r="32" spans="1:40" ht="12.75">
      <c r="A32" s="48" t="s">
        <v>664</v>
      </c>
      <c r="B32" s="59">
        <v>2.4827916201298765E-3</v>
      </c>
      <c r="C32" s="60">
        <v>0</v>
      </c>
      <c r="D32" s="60">
        <v>0</v>
      </c>
      <c r="E32" s="106">
        <f t="shared" si="0"/>
        <v>0</v>
      </c>
      <c r="F32" s="106">
        <f t="shared" si="1"/>
        <v>2.4827916201298765E-3</v>
      </c>
      <c r="G32" s="59">
        <v>3.2006741160966042E-4</v>
      </c>
      <c r="H32" s="60">
        <v>9.61013245663719E-4</v>
      </c>
      <c r="I32" s="60">
        <v>7.0795338559887728E-3</v>
      </c>
      <c r="J32" s="60">
        <v>5.6921801202584133E-3</v>
      </c>
      <c r="K32" s="60">
        <v>0</v>
      </c>
      <c r="L32" s="106">
        <f t="shared" si="2"/>
        <v>0</v>
      </c>
      <c r="M32" s="106">
        <f t="shared" si="3"/>
        <v>7.0795338559887728E-3</v>
      </c>
      <c r="N32" s="59">
        <v>1.1428952084587031E-3</v>
      </c>
      <c r="O32" s="60">
        <v>1.14803135554165E-3</v>
      </c>
      <c r="P32" s="60">
        <v>0</v>
      </c>
      <c r="Q32" s="60">
        <v>1.058040438573499E-4</v>
      </c>
      <c r="R32" s="60">
        <v>1.8762706246791309E-3</v>
      </c>
      <c r="S32" s="60">
        <v>0</v>
      </c>
      <c r="T32" s="106">
        <f t="shared" si="4"/>
        <v>0</v>
      </c>
      <c r="U32" s="106">
        <f t="shared" si="5"/>
        <v>1.8762706246791309E-3</v>
      </c>
      <c r="V32" s="59">
        <v>0</v>
      </c>
      <c r="W32" s="60">
        <v>3.206524942155579E-4</v>
      </c>
      <c r="X32" s="60">
        <v>2.1680228550136744E-3</v>
      </c>
      <c r="Y32" s="60">
        <v>4.9447599227486977E-3</v>
      </c>
      <c r="Z32" s="60">
        <v>0</v>
      </c>
      <c r="AA32" s="106">
        <f t="shared" si="6"/>
        <v>0</v>
      </c>
      <c r="AB32" s="106">
        <f t="shared" si="7"/>
        <v>4.9447599227486977E-3</v>
      </c>
      <c r="AC32" s="59">
        <v>0</v>
      </c>
      <c r="AD32" s="60">
        <v>9.5742559524184716E-4</v>
      </c>
      <c r="AE32" s="60">
        <v>0</v>
      </c>
      <c r="AF32" s="60">
        <v>0</v>
      </c>
      <c r="AG32" s="60">
        <v>0</v>
      </c>
      <c r="AH32" s="60">
        <v>6.4465433789683403E-4</v>
      </c>
      <c r="AI32" s="60">
        <v>1.9100264965762803E-3</v>
      </c>
      <c r="AJ32" s="60">
        <v>0</v>
      </c>
      <c r="AK32" s="60">
        <v>3.8144861707410153E-3</v>
      </c>
      <c r="AL32" s="60">
        <v>5.3584534292482099E-4</v>
      </c>
      <c r="AM32" s="106">
        <f t="shared" si="8"/>
        <v>0</v>
      </c>
      <c r="AN32" s="106">
        <f t="shared" si="9"/>
        <v>3.8144861707410153E-3</v>
      </c>
    </row>
    <row r="33" spans="1:40" ht="12.75">
      <c r="A33" s="48" t="s">
        <v>181</v>
      </c>
      <c r="B33" s="59">
        <v>0.27540818546725809</v>
      </c>
      <c r="C33" s="60">
        <v>0.25805306740097234</v>
      </c>
      <c r="D33" s="60">
        <v>0.31652779023470184</v>
      </c>
      <c r="E33" s="106">
        <f t="shared" si="0"/>
        <v>0.25805306740097234</v>
      </c>
      <c r="F33" s="106">
        <f t="shared" si="1"/>
        <v>0.31652779023470184</v>
      </c>
      <c r="G33" s="59">
        <v>0.26655522613238081</v>
      </c>
      <c r="H33" s="60">
        <v>0.25977766312308254</v>
      </c>
      <c r="I33" s="60">
        <v>0.27639177626991446</v>
      </c>
      <c r="J33" s="60">
        <v>0.24492810740459808</v>
      </c>
      <c r="K33" s="60">
        <v>0.23794262456658868</v>
      </c>
      <c r="L33" s="106">
        <f t="shared" si="2"/>
        <v>0.23794262456658868</v>
      </c>
      <c r="M33" s="106">
        <f t="shared" si="3"/>
        <v>0.27639177626991446</v>
      </c>
      <c r="N33" s="59">
        <v>0.22079069628915332</v>
      </c>
      <c r="O33" s="60">
        <v>0.21449687574033099</v>
      </c>
      <c r="P33" s="60">
        <v>0.21096148111105312</v>
      </c>
      <c r="Q33" s="60">
        <v>0.2084981602967452</v>
      </c>
      <c r="R33" s="60">
        <v>0.21070302306004521</v>
      </c>
      <c r="S33" s="60">
        <v>0.19296420617576487</v>
      </c>
      <c r="T33" s="106">
        <f t="shared" si="4"/>
        <v>0.19296420617576487</v>
      </c>
      <c r="U33" s="106">
        <f t="shared" si="5"/>
        <v>0.22079069628915332</v>
      </c>
      <c r="V33" s="59">
        <v>0.21847508446348418</v>
      </c>
      <c r="W33" s="60">
        <v>0.21820152537464035</v>
      </c>
      <c r="X33" s="60">
        <v>0.29525563803696503</v>
      </c>
      <c r="Y33" s="60">
        <v>0.20239253348857128</v>
      </c>
      <c r="Z33" s="60">
        <v>0.24129159657436894</v>
      </c>
      <c r="AA33" s="106">
        <f t="shared" si="6"/>
        <v>0.20239253348857128</v>
      </c>
      <c r="AB33" s="106">
        <f t="shared" si="7"/>
        <v>0.29525563803696503</v>
      </c>
      <c r="AC33" s="59">
        <v>0.21364157512825152</v>
      </c>
      <c r="AD33" s="60">
        <v>0.20535841247217163</v>
      </c>
      <c r="AE33" s="60">
        <v>0.2113405202118965</v>
      </c>
      <c r="AF33" s="60">
        <v>0.2221932080528852</v>
      </c>
      <c r="AG33" s="60">
        <v>0.22391183257205471</v>
      </c>
      <c r="AH33" s="60">
        <v>0.22343246560128685</v>
      </c>
      <c r="AI33" s="60">
        <v>0.24154400300540854</v>
      </c>
      <c r="AJ33" s="60">
        <v>0.28103614032674173</v>
      </c>
      <c r="AK33" s="60">
        <v>0.23805382383210744</v>
      </c>
      <c r="AL33" s="60">
        <v>0.30674984647020703</v>
      </c>
      <c r="AM33" s="106">
        <f t="shared" si="8"/>
        <v>0.20535841247217163</v>
      </c>
      <c r="AN33" s="106">
        <f t="shared" si="9"/>
        <v>0.30674984647020703</v>
      </c>
    </row>
    <row r="34" spans="1:40" ht="12.75">
      <c r="A34" s="48" t="s">
        <v>182</v>
      </c>
      <c r="B34" s="59">
        <v>1.3530722601172971E-2</v>
      </c>
      <c r="C34" s="60">
        <v>7.8751388995955164E-3</v>
      </c>
      <c r="D34" s="60">
        <v>1.5590560930499014E-2</v>
      </c>
      <c r="E34" s="106">
        <f t="shared" si="0"/>
        <v>7.8751388995955164E-3</v>
      </c>
      <c r="F34" s="106">
        <f t="shared" si="1"/>
        <v>1.5590560930499014E-2</v>
      </c>
      <c r="G34" s="59">
        <v>6.1721526239453886E-3</v>
      </c>
      <c r="H34" s="60">
        <v>1.0638796618523884E-2</v>
      </c>
      <c r="I34" s="60">
        <v>5.9756721868364331E-3</v>
      </c>
      <c r="J34" s="60">
        <v>5.8680747113374889E-3</v>
      </c>
      <c r="K34" s="60">
        <v>1.6073980350137301E-3</v>
      </c>
      <c r="L34" s="106">
        <f t="shared" si="2"/>
        <v>1.6073980350137301E-3</v>
      </c>
      <c r="M34" s="106">
        <f t="shared" si="3"/>
        <v>1.0638796618523884E-2</v>
      </c>
      <c r="N34" s="59">
        <v>5.6768392525933763E-3</v>
      </c>
      <c r="O34" s="60">
        <v>1.0398404489471495E-2</v>
      </c>
      <c r="P34" s="60">
        <v>7.7513497346153549E-3</v>
      </c>
      <c r="Q34" s="60">
        <v>4.9874394619097064E-3</v>
      </c>
      <c r="R34" s="60">
        <v>6.3653241342302384E-3</v>
      </c>
      <c r="S34" s="60">
        <v>7.6909062964460066E-3</v>
      </c>
      <c r="T34" s="106">
        <f t="shared" si="4"/>
        <v>4.9874394619097064E-3</v>
      </c>
      <c r="U34" s="106">
        <f t="shared" si="5"/>
        <v>1.0398404489471495E-2</v>
      </c>
      <c r="V34" s="59">
        <v>5.5638166938060101E-3</v>
      </c>
      <c r="W34" s="60">
        <v>5.7254030619789285E-3</v>
      </c>
      <c r="X34" s="60">
        <v>1.7768386202053742E-2</v>
      </c>
      <c r="Y34" s="60">
        <v>7.0248961410686091E-3</v>
      </c>
      <c r="Z34" s="60">
        <v>1.0650681053222854E-2</v>
      </c>
      <c r="AA34" s="106">
        <f t="shared" si="6"/>
        <v>5.5638166938060101E-3</v>
      </c>
      <c r="AB34" s="106">
        <f t="shared" si="7"/>
        <v>1.7768386202053742E-2</v>
      </c>
      <c r="AC34" s="59">
        <v>4.8996476595674562E-3</v>
      </c>
      <c r="AD34" s="60">
        <v>4.5587440472173767E-3</v>
      </c>
      <c r="AE34" s="60">
        <v>9.3115869430756438E-3</v>
      </c>
      <c r="AF34" s="60">
        <v>6.9173190106103571E-3</v>
      </c>
      <c r="AG34" s="60">
        <v>8.3527953828042411E-3</v>
      </c>
      <c r="AH34" s="60">
        <v>1.0589761526136212E-2</v>
      </c>
      <c r="AI34" s="60">
        <v>4.2062134212961805E-3</v>
      </c>
      <c r="AJ34" s="60">
        <v>8.6773891501120293E-3</v>
      </c>
      <c r="AK34" s="60">
        <v>8.9677466232612173E-3</v>
      </c>
      <c r="AL34" s="60">
        <v>1.1481328687497475E-2</v>
      </c>
      <c r="AM34" s="106">
        <f t="shared" si="8"/>
        <v>4.2062134212961805E-3</v>
      </c>
      <c r="AN34" s="106">
        <f t="shared" si="9"/>
        <v>1.1481328687497475E-2</v>
      </c>
    </row>
    <row r="35" spans="1:40" ht="12.75">
      <c r="A35" s="48" t="s">
        <v>183</v>
      </c>
      <c r="B35" s="59">
        <v>0.17665797175140918</v>
      </c>
      <c r="C35" s="60">
        <v>0.2339986991651517</v>
      </c>
      <c r="D35" s="60">
        <v>0.13352781054477927</v>
      </c>
      <c r="E35" s="106">
        <f t="shared" si="0"/>
        <v>0.13352781054477927</v>
      </c>
      <c r="F35" s="106">
        <f t="shared" si="1"/>
        <v>0.2339986991651517</v>
      </c>
      <c r="G35" s="59">
        <v>0.22548979690130691</v>
      </c>
      <c r="H35" s="60">
        <v>0.22125120080072305</v>
      </c>
      <c r="I35" s="60">
        <v>0.23661793999054756</v>
      </c>
      <c r="J35" s="60">
        <v>0.2039075539872057</v>
      </c>
      <c r="K35" s="60">
        <v>0.21519064692051917</v>
      </c>
      <c r="L35" s="106">
        <f t="shared" si="2"/>
        <v>0.2039075539872057</v>
      </c>
      <c r="M35" s="106">
        <f t="shared" si="3"/>
        <v>0.23661793999054756</v>
      </c>
      <c r="N35" s="59">
        <v>9.2460620847877845E-2</v>
      </c>
      <c r="O35" s="60">
        <v>8.3234334586085409E-2</v>
      </c>
      <c r="P35" s="60">
        <v>7.9673092345901197E-2</v>
      </c>
      <c r="Q35" s="60">
        <v>8.258547819576692E-2</v>
      </c>
      <c r="R35" s="60">
        <v>7.9593770255662777E-2</v>
      </c>
      <c r="S35" s="60">
        <v>0.10808037004383113</v>
      </c>
      <c r="T35" s="106">
        <f t="shared" si="4"/>
        <v>7.9593770255662777E-2</v>
      </c>
      <c r="U35" s="106">
        <f t="shared" si="5"/>
        <v>0.10808037004383113</v>
      </c>
      <c r="V35" s="59">
        <v>0.19195506906854221</v>
      </c>
      <c r="W35" s="60">
        <v>0.16746169062919794</v>
      </c>
      <c r="X35" s="60">
        <v>1.4306486202868694E-2</v>
      </c>
      <c r="Y35" s="60">
        <v>0.18422660211756145</v>
      </c>
      <c r="Z35" s="60">
        <v>0.19212312001079629</v>
      </c>
      <c r="AA35" s="106">
        <f t="shared" si="6"/>
        <v>1.4306486202868694E-2</v>
      </c>
      <c r="AB35" s="106">
        <f t="shared" si="7"/>
        <v>0.19212312001079629</v>
      </c>
      <c r="AC35" s="59">
        <v>0.1712508167770343</v>
      </c>
      <c r="AD35" s="60">
        <v>0.17048356940161286</v>
      </c>
      <c r="AE35" s="60">
        <v>0.16791719161856181</v>
      </c>
      <c r="AF35" s="60">
        <v>0.16555987854955848</v>
      </c>
      <c r="AG35" s="60">
        <v>0.16814108441118011</v>
      </c>
      <c r="AH35" s="60">
        <v>0.20297589281692727</v>
      </c>
      <c r="AI35" s="60">
        <v>0.18885998942035237</v>
      </c>
      <c r="AJ35" s="60">
        <v>0.1760183616467893</v>
      </c>
      <c r="AK35" s="60">
        <v>0.20037131888952806</v>
      </c>
      <c r="AL35" s="60">
        <v>0.19659993791853431</v>
      </c>
      <c r="AM35" s="106">
        <f t="shared" si="8"/>
        <v>0.16555987854955848</v>
      </c>
      <c r="AN35" s="106">
        <f t="shared" si="9"/>
        <v>0.20297589281692727</v>
      </c>
    </row>
    <row r="36" spans="1:40" ht="12.75">
      <c r="A36" s="48" t="s">
        <v>27</v>
      </c>
      <c r="B36" s="59">
        <v>0</v>
      </c>
      <c r="C36" s="60">
        <v>0</v>
      </c>
      <c r="D36" s="60">
        <v>0</v>
      </c>
      <c r="E36" s="106">
        <f t="shared" si="0"/>
        <v>0</v>
      </c>
      <c r="F36" s="106">
        <f t="shared" si="1"/>
        <v>0</v>
      </c>
      <c r="G36" s="59">
        <v>0</v>
      </c>
      <c r="H36" s="60">
        <v>0</v>
      </c>
      <c r="I36" s="60">
        <v>0</v>
      </c>
      <c r="J36" s="60">
        <v>0</v>
      </c>
      <c r="K36" s="60">
        <v>0</v>
      </c>
      <c r="L36" s="106">
        <f t="shared" si="2"/>
        <v>0</v>
      </c>
      <c r="M36" s="106">
        <f t="shared" si="3"/>
        <v>0</v>
      </c>
      <c r="N36" s="59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106">
        <f t="shared" si="4"/>
        <v>0</v>
      </c>
      <c r="U36" s="106">
        <f t="shared" si="5"/>
        <v>0</v>
      </c>
      <c r="V36" s="59">
        <v>0</v>
      </c>
      <c r="W36" s="60">
        <v>0</v>
      </c>
      <c r="X36" s="60">
        <v>0</v>
      </c>
      <c r="Y36" s="60">
        <v>0</v>
      </c>
      <c r="Z36" s="60">
        <v>0</v>
      </c>
      <c r="AA36" s="106">
        <f t="shared" si="6"/>
        <v>0</v>
      </c>
      <c r="AB36" s="106">
        <f t="shared" si="7"/>
        <v>0</v>
      </c>
      <c r="AC36" s="59">
        <v>0</v>
      </c>
      <c r="AD36" s="60">
        <v>0</v>
      </c>
      <c r="AE36" s="60">
        <v>0</v>
      </c>
      <c r="AF36" s="60">
        <v>0</v>
      </c>
      <c r="AG36" s="60">
        <v>0</v>
      </c>
      <c r="AH36" s="60">
        <v>0</v>
      </c>
      <c r="AI36" s="60">
        <v>0</v>
      </c>
      <c r="AJ36" s="60">
        <v>0</v>
      </c>
      <c r="AK36" s="60">
        <v>0</v>
      </c>
      <c r="AL36" s="60">
        <v>0</v>
      </c>
      <c r="AM36" s="106">
        <f t="shared" si="8"/>
        <v>0</v>
      </c>
      <c r="AN36" s="106">
        <f t="shared" si="9"/>
        <v>0</v>
      </c>
    </row>
    <row r="37" spans="1:40" ht="12.75">
      <c r="A37" s="48" t="s">
        <v>199</v>
      </c>
      <c r="B37" s="59">
        <v>0</v>
      </c>
      <c r="C37" s="60">
        <v>0</v>
      </c>
      <c r="D37" s="60">
        <v>0</v>
      </c>
      <c r="E37" s="106">
        <f t="shared" si="0"/>
        <v>0</v>
      </c>
      <c r="F37" s="106">
        <f t="shared" si="1"/>
        <v>0</v>
      </c>
      <c r="G37" s="59">
        <v>0</v>
      </c>
      <c r="H37" s="60">
        <v>0</v>
      </c>
      <c r="I37" s="60">
        <v>0</v>
      </c>
      <c r="J37" s="60">
        <v>0</v>
      </c>
      <c r="K37" s="60">
        <v>0</v>
      </c>
      <c r="L37" s="106">
        <f t="shared" si="2"/>
        <v>0</v>
      </c>
      <c r="M37" s="106">
        <f t="shared" si="3"/>
        <v>0</v>
      </c>
      <c r="N37" s="59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106">
        <f t="shared" si="4"/>
        <v>0</v>
      </c>
      <c r="U37" s="106">
        <f t="shared" si="5"/>
        <v>0</v>
      </c>
      <c r="V37" s="59">
        <v>0</v>
      </c>
      <c r="W37" s="60">
        <v>0</v>
      </c>
      <c r="X37" s="60">
        <v>0</v>
      </c>
      <c r="Y37" s="60">
        <v>0</v>
      </c>
      <c r="Z37" s="60">
        <v>0</v>
      </c>
      <c r="AA37" s="106">
        <f t="shared" si="6"/>
        <v>0</v>
      </c>
      <c r="AB37" s="106">
        <f t="shared" si="7"/>
        <v>0</v>
      </c>
      <c r="AC37" s="59">
        <v>0</v>
      </c>
      <c r="AD37" s="60">
        <v>0</v>
      </c>
      <c r="AE37" s="60">
        <v>0</v>
      </c>
      <c r="AF37" s="60">
        <v>0</v>
      </c>
      <c r="AG37" s="60">
        <v>0</v>
      </c>
      <c r="AH37" s="60">
        <v>0</v>
      </c>
      <c r="AI37" s="60">
        <v>0</v>
      </c>
      <c r="AJ37" s="60">
        <v>0</v>
      </c>
      <c r="AK37" s="60">
        <v>0</v>
      </c>
      <c r="AL37" s="60">
        <v>0</v>
      </c>
      <c r="AM37" s="106">
        <f t="shared" si="8"/>
        <v>0</v>
      </c>
      <c r="AN37" s="106">
        <f t="shared" si="9"/>
        <v>0</v>
      </c>
    </row>
    <row r="38" spans="1:40" ht="12.75">
      <c r="A38" s="48" t="s">
        <v>28</v>
      </c>
      <c r="B38" s="59">
        <v>0</v>
      </c>
      <c r="C38" s="60">
        <v>0</v>
      </c>
      <c r="D38" s="60">
        <v>0</v>
      </c>
      <c r="E38" s="106">
        <f t="shared" si="0"/>
        <v>0</v>
      </c>
      <c r="F38" s="106">
        <f t="shared" si="1"/>
        <v>0</v>
      </c>
      <c r="G38" s="59">
        <v>0</v>
      </c>
      <c r="H38" s="60">
        <v>0</v>
      </c>
      <c r="I38" s="60">
        <v>0</v>
      </c>
      <c r="J38" s="60">
        <v>0</v>
      </c>
      <c r="K38" s="60">
        <v>0</v>
      </c>
      <c r="L38" s="106">
        <f t="shared" si="2"/>
        <v>0</v>
      </c>
      <c r="M38" s="106">
        <f t="shared" si="3"/>
        <v>0</v>
      </c>
      <c r="N38" s="59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106">
        <f t="shared" si="4"/>
        <v>0</v>
      </c>
      <c r="U38" s="106">
        <f t="shared" si="5"/>
        <v>0</v>
      </c>
      <c r="V38" s="59">
        <v>0</v>
      </c>
      <c r="W38" s="60">
        <v>0</v>
      </c>
      <c r="X38" s="60">
        <v>0</v>
      </c>
      <c r="Y38" s="60">
        <v>0</v>
      </c>
      <c r="Z38" s="60">
        <v>0</v>
      </c>
      <c r="AA38" s="106">
        <f t="shared" si="6"/>
        <v>0</v>
      </c>
      <c r="AB38" s="106">
        <f t="shared" si="7"/>
        <v>0</v>
      </c>
      <c r="AC38" s="59">
        <v>0</v>
      </c>
      <c r="AD38" s="60">
        <v>0</v>
      </c>
      <c r="AE38" s="60">
        <v>0</v>
      </c>
      <c r="AF38" s="60">
        <v>0</v>
      </c>
      <c r="AG38" s="60">
        <v>0</v>
      </c>
      <c r="AH38" s="60">
        <v>0</v>
      </c>
      <c r="AI38" s="60">
        <v>0</v>
      </c>
      <c r="AJ38" s="60">
        <v>0</v>
      </c>
      <c r="AK38" s="60">
        <v>0</v>
      </c>
      <c r="AL38" s="60">
        <v>0</v>
      </c>
      <c r="AM38" s="106">
        <f t="shared" si="8"/>
        <v>0</v>
      </c>
      <c r="AN38" s="106">
        <f t="shared" si="9"/>
        <v>0</v>
      </c>
    </row>
    <row r="39" spans="1:40" ht="12.75">
      <c r="A39" s="48" t="s">
        <v>25</v>
      </c>
      <c r="B39" s="59">
        <v>1.9768704795123269E-3</v>
      </c>
      <c r="C39" s="60">
        <v>0</v>
      </c>
      <c r="D39" s="60">
        <v>0</v>
      </c>
      <c r="E39" s="106">
        <f t="shared" si="0"/>
        <v>0</v>
      </c>
      <c r="F39" s="106">
        <f t="shared" si="1"/>
        <v>1.9768704795123269E-3</v>
      </c>
      <c r="G39" s="59">
        <v>1.4110968795812673E-3</v>
      </c>
      <c r="H39" s="60">
        <v>1.4122887273157281E-3</v>
      </c>
      <c r="I39" s="60">
        <v>0</v>
      </c>
      <c r="J39" s="60">
        <v>0</v>
      </c>
      <c r="K39" s="60">
        <v>3.0529803642268807E-3</v>
      </c>
      <c r="L39" s="106">
        <f t="shared" si="2"/>
        <v>0</v>
      </c>
      <c r="M39" s="106">
        <f t="shared" si="3"/>
        <v>3.0529803642268807E-3</v>
      </c>
      <c r="N39" s="59">
        <v>1.0570779236658375E-4</v>
      </c>
      <c r="O39" s="60">
        <v>4.8844106844903564E-3</v>
      </c>
      <c r="P39" s="60">
        <v>0</v>
      </c>
      <c r="Q39" s="60">
        <v>6.458724998683362E-4</v>
      </c>
      <c r="R39" s="60">
        <v>0</v>
      </c>
      <c r="S39" s="60">
        <v>0</v>
      </c>
      <c r="T39" s="106">
        <f t="shared" si="4"/>
        <v>0</v>
      </c>
      <c r="U39" s="106">
        <f t="shared" si="5"/>
        <v>4.8844106844903564E-3</v>
      </c>
      <c r="V39" s="59">
        <v>0</v>
      </c>
      <c r="W39" s="60">
        <v>0</v>
      </c>
      <c r="X39" s="60">
        <v>4.301220863390293E-3</v>
      </c>
      <c r="Y39" s="60">
        <v>0</v>
      </c>
      <c r="Z39" s="60">
        <v>0</v>
      </c>
      <c r="AA39" s="106">
        <f t="shared" si="6"/>
        <v>0</v>
      </c>
      <c r="AB39" s="106">
        <f t="shared" si="7"/>
        <v>4.301220863390293E-3</v>
      </c>
      <c r="AC39" s="59">
        <v>6.49259372316644E-4</v>
      </c>
      <c r="AD39" s="60">
        <v>0</v>
      </c>
      <c r="AE39" s="60">
        <v>0</v>
      </c>
      <c r="AF39" s="60">
        <v>0</v>
      </c>
      <c r="AG39" s="60">
        <v>0</v>
      </c>
      <c r="AH39" s="60">
        <v>1.0931227557535983E-3</v>
      </c>
      <c r="AI39" s="60">
        <v>3.2387797688782265E-3</v>
      </c>
      <c r="AJ39" s="60">
        <v>1.6264372920866289E-3</v>
      </c>
      <c r="AK39" s="60">
        <v>1.0780200048364781E-4</v>
      </c>
      <c r="AL39" s="60">
        <v>0</v>
      </c>
      <c r="AM39" s="106">
        <f t="shared" si="8"/>
        <v>0</v>
      </c>
      <c r="AN39" s="106">
        <f t="shared" si="9"/>
        <v>3.2387797688782265E-3</v>
      </c>
    </row>
    <row r="40" spans="1:40" ht="12.75">
      <c r="A40" s="48" t="s">
        <v>196</v>
      </c>
      <c r="B40" s="59">
        <v>0</v>
      </c>
      <c r="C40" s="60">
        <v>0</v>
      </c>
      <c r="D40" s="60">
        <v>0</v>
      </c>
      <c r="E40" s="106">
        <f t="shared" si="0"/>
        <v>0</v>
      </c>
      <c r="F40" s="106">
        <f t="shared" si="1"/>
        <v>0</v>
      </c>
      <c r="G40" s="59">
        <v>0</v>
      </c>
      <c r="H40" s="60">
        <v>0</v>
      </c>
      <c r="I40" s="60">
        <v>0</v>
      </c>
      <c r="J40" s="60">
        <v>0</v>
      </c>
      <c r="K40" s="60">
        <v>0</v>
      </c>
      <c r="L40" s="106">
        <f t="shared" si="2"/>
        <v>0</v>
      </c>
      <c r="M40" s="106">
        <f t="shared" si="3"/>
        <v>0</v>
      </c>
      <c r="N40" s="59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106">
        <f t="shared" si="4"/>
        <v>0</v>
      </c>
      <c r="U40" s="106">
        <f t="shared" si="5"/>
        <v>0</v>
      </c>
      <c r="V40" s="59">
        <v>0</v>
      </c>
      <c r="W40" s="60">
        <v>0</v>
      </c>
      <c r="X40" s="60">
        <v>0</v>
      </c>
      <c r="Y40" s="60">
        <v>0</v>
      </c>
      <c r="Z40" s="60">
        <v>0</v>
      </c>
      <c r="AA40" s="106">
        <f t="shared" si="6"/>
        <v>0</v>
      </c>
      <c r="AB40" s="106">
        <f t="shared" si="7"/>
        <v>0</v>
      </c>
      <c r="AC40" s="59">
        <v>0</v>
      </c>
      <c r="AD40" s="60">
        <v>0</v>
      </c>
      <c r="AE40" s="60">
        <v>0</v>
      </c>
      <c r="AF40" s="60">
        <v>0</v>
      </c>
      <c r="AG40" s="60">
        <v>0</v>
      </c>
      <c r="AH40" s="60">
        <v>0</v>
      </c>
      <c r="AI40" s="60">
        <v>0</v>
      </c>
      <c r="AJ40" s="60">
        <v>0</v>
      </c>
      <c r="AK40" s="60">
        <v>0</v>
      </c>
      <c r="AL40" s="60">
        <v>0</v>
      </c>
      <c r="AM40" s="106">
        <f t="shared" si="8"/>
        <v>0</v>
      </c>
      <c r="AN40" s="106">
        <f t="shared" si="9"/>
        <v>0</v>
      </c>
    </row>
    <row r="41" spans="1:40" ht="12.75">
      <c r="A41" s="48" t="s">
        <v>665</v>
      </c>
      <c r="B41" s="59">
        <v>1.4072462334546239E-3</v>
      </c>
      <c r="C41" s="60">
        <v>4.4414204463739705E-2</v>
      </c>
      <c r="D41" s="60">
        <v>0</v>
      </c>
      <c r="E41" s="106">
        <f t="shared" si="0"/>
        <v>0</v>
      </c>
      <c r="F41" s="106">
        <f t="shared" si="1"/>
        <v>4.4414204463739705E-2</v>
      </c>
      <c r="G41" s="59">
        <v>0</v>
      </c>
      <c r="H41" s="60">
        <v>0</v>
      </c>
      <c r="I41" s="60">
        <v>0</v>
      </c>
      <c r="J41" s="60">
        <v>0</v>
      </c>
      <c r="K41" s="60">
        <v>0</v>
      </c>
      <c r="L41" s="106">
        <f t="shared" si="2"/>
        <v>0</v>
      </c>
      <c r="M41" s="106">
        <f t="shared" si="3"/>
        <v>0</v>
      </c>
      <c r="N41" s="59">
        <v>0</v>
      </c>
      <c r="O41" s="60">
        <v>8.6335356699277985E-3</v>
      </c>
      <c r="P41" s="60">
        <v>4.3563297737014397E-3</v>
      </c>
      <c r="Q41" s="60">
        <v>1.1266029366995035E-2</v>
      </c>
      <c r="R41" s="60">
        <v>0</v>
      </c>
      <c r="S41" s="60">
        <v>1.877878836718217E-3</v>
      </c>
      <c r="T41" s="106">
        <f t="shared" si="4"/>
        <v>0</v>
      </c>
      <c r="U41" s="106">
        <f t="shared" si="5"/>
        <v>1.1266029366995035E-2</v>
      </c>
      <c r="V41" s="59">
        <v>2.7799774728569558E-2</v>
      </c>
      <c r="W41" s="60">
        <v>0</v>
      </c>
      <c r="X41" s="60">
        <v>0</v>
      </c>
      <c r="Y41" s="60">
        <v>0</v>
      </c>
      <c r="Z41" s="60">
        <v>1.4415764753919083E-2</v>
      </c>
      <c r="AA41" s="106">
        <f t="shared" si="6"/>
        <v>0</v>
      </c>
      <c r="AB41" s="106">
        <f t="shared" si="7"/>
        <v>2.7799774728569558E-2</v>
      </c>
      <c r="AC41" s="59">
        <v>9.9775042250655581E-3</v>
      </c>
      <c r="AD41" s="60">
        <v>1.8066815438492194E-2</v>
      </c>
      <c r="AE41" s="60">
        <v>2.6041212153013568E-2</v>
      </c>
      <c r="AF41" s="60">
        <v>1.5719531253068044E-2</v>
      </c>
      <c r="AG41" s="60">
        <v>1.7462047747404241E-2</v>
      </c>
      <c r="AH41" s="60">
        <v>0</v>
      </c>
      <c r="AI41" s="60">
        <v>0</v>
      </c>
      <c r="AJ41" s="60">
        <v>0</v>
      </c>
      <c r="AK41" s="60">
        <v>3.7441790807980362E-4</v>
      </c>
      <c r="AL41" s="60">
        <v>0</v>
      </c>
      <c r="AM41" s="106">
        <f t="shared" si="8"/>
        <v>0</v>
      </c>
      <c r="AN41" s="106">
        <f t="shared" si="9"/>
        <v>2.6041212153013568E-2</v>
      </c>
    </row>
    <row r="42" spans="1:40" ht="12.75">
      <c r="B42" s="59"/>
      <c r="C42" s="60"/>
      <c r="D42" s="60"/>
      <c r="E42" s="106"/>
      <c r="F42" s="106"/>
      <c r="G42" s="59"/>
      <c r="H42" s="60"/>
      <c r="I42" s="60"/>
      <c r="J42" s="60"/>
      <c r="K42" s="60"/>
      <c r="L42" s="106"/>
      <c r="M42" s="106"/>
      <c r="N42" s="59"/>
      <c r="O42" s="60"/>
      <c r="P42" s="60"/>
      <c r="Q42" s="60"/>
      <c r="R42" s="60"/>
      <c r="S42" s="60"/>
      <c r="T42" s="106"/>
      <c r="U42" s="106"/>
      <c r="V42" s="59"/>
      <c r="W42" s="60"/>
      <c r="X42" s="60"/>
      <c r="Y42" s="60"/>
      <c r="Z42" s="60"/>
      <c r="AA42" s="106"/>
      <c r="AB42" s="106"/>
      <c r="AC42" s="59"/>
      <c r="AD42" s="60"/>
      <c r="AE42" s="60"/>
      <c r="AF42" s="60"/>
      <c r="AG42" s="60"/>
      <c r="AH42" s="60"/>
      <c r="AI42" s="60"/>
      <c r="AJ42" s="60"/>
      <c r="AK42" s="60"/>
      <c r="AL42" s="60"/>
      <c r="AM42" s="106"/>
      <c r="AN42" s="106"/>
    </row>
    <row r="43" spans="1:40" ht="12.75">
      <c r="A43" s="61" t="s">
        <v>666</v>
      </c>
      <c r="B43" s="59"/>
      <c r="C43" s="60"/>
      <c r="D43" s="60"/>
      <c r="E43" s="106"/>
      <c r="F43" s="106"/>
      <c r="G43" s="59"/>
      <c r="H43" s="60"/>
      <c r="I43" s="60"/>
      <c r="J43" s="60"/>
      <c r="K43" s="60"/>
      <c r="L43" s="106"/>
      <c r="M43" s="106"/>
      <c r="N43" s="59"/>
      <c r="O43" s="60"/>
      <c r="P43" s="60"/>
      <c r="Q43" s="60"/>
      <c r="R43" s="60"/>
      <c r="S43" s="60"/>
      <c r="T43" s="106"/>
      <c r="U43" s="106"/>
      <c r="V43" s="59"/>
      <c r="W43" s="60"/>
      <c r="X43" s="60"/>
      <c r="Y43" s="60"/>
      <c r="Z43" s="60"/>
      <c r="AA43" s="106"/>
      <c r="AB43" s="106"/>
      <c r="AC43" s="59"/>
      <c r="AD43" s="60"/>
      <c r="AE43" s="60"/>
      <c r="AF43" s="60"/>
      <c r="AG43" s="60"/>
      <c r="AH43" s="60"/>
      <c r="AI43" s="60"/>
      <c r="AJ43" s="60"/>
      <c r="AK43" s="60"/>
      <c r="AL43" s="60"/>
      <c r="AM43" s="106"/>
      <c r="AN43" s="106"/>
    </row>
    <row r="44" spans="1:40" ht="12.75">
      <c r="A44" s="48" t="s">
        <v>184</v>
      </c>
      <c r="B44" s="59">
        <v>1.7554948266710754E-3</v>
      </c>
      <c r="C44" s="60">
        <v>2.0212514600059651E-3</v>
      </c>
      <c r="D44" s="60">
        <v>5.5513006434676389E-3</v>
      </c>
      <c r="E44" s="106">
        <f t="shared" si="0"/>
        <v>1.7554948266710754E-3</v>
      </c>
      <c r="F44" s="106">
        <f t="shared" si="1"/>
        <v>5.5513006434676389E-3</v>
      </c>
      <c r="G44" s="59">
        <v>0</v>
      </c>
      <c r="H44" s="60">
        <v>0</v>
      </c>
      <c r="I44" s="60">
        <v>4.3610177589793763E-4</v>
      </c>
      <c r="J44" s="60">
        <v>5.2397569021852995E-3</v>
      </c>
      <c r="K44" s="60">
        <v>0</v>
      </c>
      <c r="L44" s="106">
        <f t="shared" si="2"/>
        <v>0</v>
      </c>
      <c r="M44" s="106">
        <f t="shared" si="3"/>
        <v>5.2397569021852995E-3</v>
      </c>
      <c r="N44" s="59">
        <v>1.548860431305668E-3</v>
      </c>
      <c r="O44" s="60">
        <v>0</v>
      </c>
      <c r="P44" s="60">
        <v>2.8421134930100542E-4</v>
      </c>
      <c r="Q44" s="60">
        <v>3.7280479352243298E-3</v>
      </c>
      <c r="R44" s="60">
        <v>3.6728415691054195E-3</v>
      </c>
      <c r="S44" s="60">
        <v>0</v>
      </c>
      <c r="T44" s="106">
        <f t="shared" si="4"/>
        <v>0</v>
      </c>
      <c r="U44" s="106">
        <f t="shared" si="5"/>
        <v>3.7280479352243298E-3</v>
      </c>
      <c r="V44" s="59">
        <v>5.8650908859159282E-3</v>
      </c>
      <c r="W44" s="60">
        <v>0</v>
      </c>
      <c r="X44" s="60">
        <v>0</v>
      </c>
      <c r="Y44" s="60">
        <v>2.9135551802308593E-3</v>
      </c>
      <c r="Z44" s="60">
        <v>0</v>
      </c>
      <c r="AA44" s="106">
        <f t="shared" si="6"/>
        <v>0</v>
      </c>
      <c r="AB44" s="106">
        <f t="shared" si="7"/>
        <v>5.8650908859159282E-3</v>
      </c>
      <c r="AC44" s="59">
        <v>5.3331192913277821E-3</v>
      </c>
      <c r="AD44" s="60">
        <v>9.2267418747389637E-3</v>
      </c>
      <c r="AE44" s="60">
        <v>0</v>
      </c>
      <c r="AF44" s="60">
        <v>2.1875651329025443E-3</v>
      </c>
      <c r="AG44" s="60">
        <v>3.6185299404479223E-3</v>
      </c>
      <c r="AH44" s="60">
        <v>3.9313824644783028E-3</v>
      </c>
      <c r="AI44" s="60">
        <v>6.3274021304974776E-3</v>
      </c>
      <c r="AJ44" s="60">
        <v>2.8886083147615592E-3</v>
      </c>
      <c r="AK44" s="60">
        <v>0</v>
      </c>
      <c r="AL44" s="60">
        <v>0</v>
      </c>
      <c r="AM44" s="106">
        <f t="shared" si="8"/>
        <v>0</v>
      </c>
      <c r="AN44" s="106">
        <f t="shared" si="9"/>
        <v>9.2267418747389637E-3</v>
      </c>
    </row>
    <row r="45" spans="1:40" ht="12.75">
      <c r="A45" s="48" t="s">
        <v>185</v>
      </c>
      <c r="B45" s="59">
        <v>8.6037562415045218E-2</v>
      </c>
      <c r="C45" s="60">
        <v>0.10999193327403686</v>
      </c>
      <c r="D45" s="60">
        <v>5.7895084899000249E-2</v>
      </c>
      <c r="E45" s="106">
        <f t="shared" si="0"/>
        <v>5.7895084899000249E-2</v>
      </c>
      <c r="F45" s="106">
        <f t="shared" si="1"/>
        <v>0.10999193327403686</v>
      </c>
      <c r="G45" s="59">
        <v>0.19414061901681121</v>
      </c>
      <c r="H45" s="60">
        <v>0.1681179919362854</v>
      </c>
      <c r="I45" s="60">
        <v>0.1604659398874623</v>
      </c>
      <c r="J45" s="60">
        <v>0.19174605861234234</v>
      </c>
      <c r="K45" s="60">
        <v>0.16137393028806213</v>
      </c>
      <c r="L45" s="106">
        <f t="shared" si="2"/>
        <v>0.1604659398874623</v>
      </c>
      <c r="M45" s="106">
        <f t="shared" si="3"/>
        <v>0.19414061901681121</v>
      </c>
      <c r="N45" s="59">
        <v>0.2219341752243206</v>
      </c>
      <c r="O45" s="60">
        <v>0.21090194170650983</v>
      </c>
      <c r="P45" s="60">
        <v>0.20701114613398372</v>
      </c>
      <c r="Q45" s="60">
        <v>0.2143258801838015</v>
      </c>
      <c r="R45" s="60">
        <v>0.22827940649529713</v>
      </c>
      <c r="S45" s="60">
        <v>0.18330380199033597</v>
      </c>
      <c r="T45" s="106">
        <f t="shared" si="4"/>
        <v>0.18330380199033597</v>
      </c>
      <c r="U45" s="106">
        <f t="shared" si="5"/>
        <v>0.22827940649529713</v>
      </c>
      <c r="V45" s="59">
        <v>0.22288480911666569</v>
      </c>
      <c r="W45" s="60">
        <v>0.18532119129026597</v>
      </c>
      <c r="X45" s="60">
        <v>4.2534971379717852E-2</v>
      </c>
      <c r="Y45" s="60">
        <v>0.13339212697760144</v>
      </c>
      <c r="Z45" s="60">
        <v>0.17013520474130295</v>
      </c>
      <c r="AA45" s="106">
        <f t="shared" si="6"/>
        <v>4.2534971379717852E-2</v>
      </c>
      <c r="AB45" s="106">
        <f t="shared" si="7"/>
        <v>0.22288480911666569</v>
      </c>
      <c r="AC45" s="59">
        <v>0.149719336959872</v>
      </c>
      <c r="AD45" s="60">
        <v>0.18888322617114464</v>
      </c>
      <c r="AE45" s="60">
        <v>0.18815438037972307</v>
      </c>
      <c r="AF45" s="60">
        <v>0.15676265392274016</v>
      </c>
      <c r="AG45" s="60">
        <v>0.17837159770258479</v>
      </c>
      <c r="AH45" s="60">
        <v>0.12094297471232771</v>
      </c>
      <c r="AI45" s="60">
        <v>0.14598964412224288</v>
      </c>
      <c r="AJ45" s="60">
        <v>0.15577270080337147</v>
      </c>
      <c r="AK45" s="60">
        <v>0.12057126745284351</v>
      </c>
      <c r="AL45" s="60">
        <v>0.1608470796191466</v>
      </c>
      <c r="AM45" s="106">
        <f t="shared" si="8"/>
        <v>0.12057126745284351</v>
      </c>
      <c r="AN45" s="106">
        <f t="shared" si="9"/>
        <v>0.18888322617114464</v>
      </c>
    </row>
    <row r="46" spans="1:40" ht="12.75">
      <c r="A46" s="48" t="s">
        <v>186</v>
      </c>
      <c r="B46" s="59">
        <v>1.6599585449894447</v>
      </c>
      <c r="C46" s="60">
        <v>1.6132958978692147</v>
      </c>
      <c r="D46" s="60">
        <v>1.6503355871549019</v>
      </c>
      <c r="E46" s="106">
        <f t="shared" si="0"/>
        <v>1.6132958978692147</v>
      </c>
      <c r="F46" s="106">
        <f t="shared" si="1"/>
        <v>1.6599585449894447</v>
      </c>
      <c r="G46" s="59">
        <v>1.5631565484523509</v>
      </c>
      <c r="H46" s="60">
        <v>1.5725731091510811</v>
      </c>
      <c r="I46" s="60">
        <v>1.5913307825607368</v>
      </c>
      <c r="J46" s="60">
        <v>1.6002486246730816</v>
      </c>
      <c r="K46" s="60">
        <v>1.592330110261212</v>
      </c>
      <c r="L46" s="106">
        <f t="shared" si="2"/>
        <v>1.5631565484523509</v>
      </c>
      <c r="M46" s="106">
        <f t="shared" si="3"/>
        <v>1.6002486246730816</v>
      </c>
      <c r="N46" s="59">
        <v>1.5239612617345439</v>
      </c>
      <c r="O46" s="60">
        <v>1.53771303599086</v>
      </c>
      <c r="P46" s="60">
        <v>1.5253460831158252</v>
      </c>
      <c r="Q46" s="60">
        <v>1.5862037700889784</v>
      </c>
      <c r="R46" s="60">
        <v>1.5427035669079672</v>
      </c>
      <c r="S46" s="60">
        <v>1.5275333869280125</v>
      </c>
      <c r="T46" s="106">
        <f t="shared" si="4"/>
        <v>1.5239612617345439</v>
      </c>
      <c r="U46" s="106">
        <f t="shared" si="5"/>
        <v>1.5862037700889784</v>
      </c>
      <c r="V46" s="59">
        <v>1.6159459565565091</v>
      </c>
      <c r="W46" s="60">
        <v>1.6201571793100886</v>
      </c>
      <c r="X46" s="60">
        <v>1.6627379429991365</v>
      </c>
      <c r="Y46" s="60">
        <v>1.6403381221237439</v>
      </c>
      <c r="Z46" s="60">
        <v>1.6193345977873894</v>
      </c>
      <c r="AA46" s="106">
        <f t="shared" si="6"/>
        <v>1.6159459565565091</v>
      </c>
      <c r="AB46" s="106">
        <f t="shared" si="7"/>
        <v>1.6627379429991365</v>
      </c>
      <c r="AC46" s="59">
        <v>1.5950363682220601</v>
      </c>
      <c r="AD46" s="60">
        <v>1.5368408224179972</v>
      </c>
      <c r="AE46" s="60">
        <v>1.5733772530523764</v>
      </c>
      <c r="AF46" s="60">
        <v>1.6220004977550571</v>
      </c>
      <c r="AG46" s="60">
        <v>1.5934369492590401</v>
      </c>
      <c r="AH46" s="60">
        <v>1.6204722285554389</v>
      </c>
      <c r="AI46" s="60">
        <v>1.5990462775316892</v>
      </c>
      <c r="AJ46" s="60">
        <v>1.6092718363102445</v>
      </c>
      <c r="AK46" s="60">
        <v>1.6004766450959682</v>
      </c>
      <c r="AL46" s="60">
        <v>1.5902435224631011</v>
      </c>
      <c r="AM46" s="106">
        <f t="shared" si="8"/>
        <v>1.5368408224179972</v>
      </c>
      <c r="AN46" s="106">
        <f t="shared" si="9"/>
        <v>1.6220004977550571</v>
      </c>
    </row>
    <row r="47" spans="1:40" ht="12.75">
      <c r="A47" s="48" t="s">
        <v>30</v>
      </c>
      <c r="B47" s="59">
        <v>0</v>
      </c>
      <c r="C47" s="60">
        <v>0</v>
      </c>
      <c r="D47" s="60">
        <v>0</v>
      </c>
      <c r="E47" s="106">
        <f t="shared" si="0"/>
        <v>0</v>
      </c>
      <c r="F47" s="106">
        <f t="shared" si="1"/>
        <v>0</v>
      </c>
      <c r="G47" s="59">
        <v>0</v>
      </c>
      <c r="H47" s="60">
        <v>0</v>
      </c>
      <c r="I47" s="60">
        <v>0</v>
      </c>
      <c r="J47" s="60">
        <v>0</v>
      </c>
      <c r="K47" s="60">
        <v>0</v>
      </c>
      <c r="L47" s="106">
        <f t="shared" si="2"/>
        <v>0</v>
      </c>
      <c r="M47" s="106">
        <f t="shared" si="3"/>
        <v>0</v>
      </c>
      <c r="N47" s="59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106">
        <f t="shared" si="4"/>
        <v>0</v>
      </c>
      <c r="U47" s="106">
        <f t="shared" si="5"/>
        <v>0</v>
      </c>
      <c r="V47" s="59">
        <v>0</v>
      </c>
      <c r="W47" s="60">
        <v>0</v>
      </c>
      <c r="X47" s="60">
        <v>0</v>
      </c>
      <c r="Y47" s="60">
        <v>0</v>
      </c>
      <c r="Z47" s="60">
        <v>0</v>
      </c>
      <c r="AA47" s="106">
        <f t="shared" si="6"/>
        <v>0</v>
      </c>
      <c r="AB47" s="106">
        <f t="shared" si="7"/>
        <v>0</v>
      </c>
      <c r="AC47" s="59">
        <v>0</v>
      </c>
      <c r="AD47" s="60">
        <v>0</v>
      </c>
      <c r="AE47" s="60">
        <v>0</v>
      </c>
      <c r="AF47" s="60">
        <v>0</v>
      </c>
      <c r="AG47" s="60">
        <v>0</v>
      </c>
      <c r="AH47" s="60">
        <v>0</v>
      </c>
      <c r="AI47" s="60">
        <v>0</v>
      </c>
      <c r="AJ47" s="60">
        <v>0</v>
      </c>
      <c r="AK47" s="60">
        <v>0</v>
      </c>
      <c r="AL47" s="60">
        <v>0</v>
      </c>
      <c r="AM47" s="106">
        <f t="shared" si="8"/>
        <v>0</v>
      </c>
      <c r="AN47" s="106">
        <f t="shared" si="9"/>
        <v>0</v>
      </c>
    </row>
    <row r="48" spans="1:40" ht="12.75">
      <c r="A48" s="48" t="s">
        <v>38</v>
      </c>
      <c r="B48" s="59">
        <v>0</v>
      </c>
      <c r="C48" s="60">
        <v>0</v>
      </c>
      <c r="D48" s="60">
        <v>0</v>
      </c>
      <c r="E48" s="106">
        <f t="shared" si="0"/>
        <v>0</v>
      </c>
      <c r="F48" s="106">
        <f t="shared" si="1"/>
        <v>0</v>
      </c>
      <c r="G48" s="59">
        <v>0</v>
      </c>
      <c r="H48" s="60">
        <v>0</v>
      </c>
      <c r="I48" s="60">
        <v>0</v>
      </c>
      <c r="J48" s="60">
        <v>0</v>
      </c>
      <c r="K48" s="60">
        <v>0</v>
      </c>
      <c r="L48" s="106">
        <f t="shared" si="2"/>
        <v>0</v>
      </c>
      <c r="M48" s="106">
        <f t="shared" si="3"/>
        <v>0</v>
      </c>
      <c r="N48" s="59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106">
        <f t="shared" si="4"/>
        <v>0</v>
      </c>
      <c r="U48" s="106">
        <f t="shared" si="5"/>
        <v>0</v>
      </c>
      <c r="V48" s="59">
        <v>0</v>
      </c>
      <c r="W48" s="60">
        <v>0</v>
      </c>
      <c r="X48" s="60">
        <v>0</v>
      </c>
      <c r="Y48" s="60">
        <v>0</v>
      </c>
      <c r="Z48" s="60">
        <v>0</v>
      </c>
      <c r="AA48" s="106">
        <f t="shared" si="6"/>
        <v>0</v>
      </c>
      <c r="AB48" s="106">
        <f t="shared" si="7"/>
        <v>0</v>
      </c>
      <c r="AC48" s="59">
        <v>0</v>
      </c>
      <c r="AD48" s="60">
        <v>0</v>
      </c>
      <c r="AE48" s="60">
        <v>0</v>
      </c>
      <c r="AF48" s="60">
        <v>0</v>
      </c>
      <c r="AG48" s="60">
        <v>0</v>
      </c>
      <c r="AH48" s="60">
        <v>0</v>
      </c>
      <c r="AI48" s="60">
        <v>0</v>
      </c>
      <c r="AJ48" s="60">
        <v>0</v>
      </c>
      <c r="AK48" s="60">
        <v>0</v>
      </c>
      <c r="AL48" s="60">
        <v>0</v>
      </c>
      <c r="AM48" s="106">
        <f t="shared" si="8"/>
        <v>0</v>
      </c>
      <c r="AN48" s="106">
        <f t="shared" si="9"/>
        <v>0</v>
      </c>
    </row>
    <row r="49" spans="1:40" ht="12.75">
      <c r="A49" s="48" t="s">
        <v>29</v>
      </c>
      <c r="B49" s="59">
        <v>0</v>
      </c>
      <c r="C49" s="60">
        <v>0</v>
      </c>
      <c r="D49" s="60">
        <v>0</v>
      </c>
      <c r="E49" s="106">
        <f t="shared" si="0"/>
        <v>0</v>
      </c>
      <c r="F49" s="106">
        <f t="shared" si="1"/>
        <v>0</v>
      </c>
      <c r="G49" s="59">
        <v>0</v>
      </c>
      <c r="H49" s="60">
        <v>0</v>
      </c>
      <c r="I49" s="60">
        <v>0</v>
      </c>
      <c r="J49" s="60">
        <v>0</v>
      </c>
      <c r="K49" s="60">
        <v>0</v>
      </c>
      <c r="L49" s="106">
        <f t="shared" si="2"/>
        <v>0</v>
      </c>
      <c r="M49" s="106">
        <f t="shared" si="3"/>
        <v>0</v>
      </c>
      <c r="N49" s="59">
        <v>0</v>
      </c>
      <c r="O49" s="60">
        <v>0</v>
      </c>
      <c r="P49" s="60">
        <v>0</v>
      </c>
      <c r="Q49" s="60">
        <v>0</v>
      </c>
      <c r="R49" s="60">
        <v>0</v>
      </c>
      <c r="S49" s="60">
        <v>0</v>
      </c>
      <c r="T49" s="106">
        <f t="shared" si="4"/>
        <v>0</v>
      </c>
      <c r="U49" s="106">
        <f t="shared" si="5"/>
        <v>0</v>
      </c>
      <c r="V49" s="59">
        <v>0</v>
      </c>
      <c r="W49" s="60">
        <v>0</v>
      </c>
      <c r="X49" s="60">
        <v>0</v>
      </c>
      <c r="Y49" s="60">
        <v>0</v>
      </c>
      <c r="Z49" s="60">
        <v>0</v>
      </c>
      <c r="AA49" s="106">
        <f t="shared" si="6"/>
        <v>0</v>
      </c>
      <c r="AB49" s="106">
        <f t="shared" si="7"/>
        <v>0</v>
      </c>
      <c r="AC49" s="59">
        <v>0</v>
      </c>
      <c r="AD49" s="60">
        <v>0</v>
      </c>
      <c r="AE49" s="60">
        <v>0</v>
      </c>
      <c r="AF49" s="60">
        <v>0</v>
      </c>
      <c r="AG49" s="60">
        <v>0</v>
      </c>
      <c r="AH49" s="60">
        <v>0</v>
      </c>
      <c r="AI49" s="60">
        <v>0</v>
      </c>
      <c r="AJ49" s="60">
        <v>0</v>
      </c>
      <c r="AK49" s="60">
        <v>0</v>
      </c>
      <c r="AL49" s="60">
        <v>0</v>
      </c>
      <c r="AM49" s="106">
        <f t="shared" si="8"/>
        <v>0</v>
      </c>
      <c r="AN49" s="106">
        <f t="shared" si="9"/>
        <v>0</v>
      </c>
    </row>
    <row r="50" spans="1:40" ht="12.75">
      <c r="A50" s="48" t="s">
        <v>201</v>
      </c>
      <c r="B50" s="59">
        <v>0</v>
      </c>
      <c r="C50" s="60">
        <v>0</v>
      </c>
      <c r="D50" s="60">
        <v>0</v>
      </c>
      <c r="E50" s="106">
        <f t="shared" si="0"/>
        <v>0</v>
      </c>
      <c r="F50" s="106">
        <f t="shared" si="1"/>
        <v>0</v>
      </c>
      <c r="G50" s="59">
        <v>0</v>
      </c>
      <c r="H50" s="60">
        <v>0</v>
      </c>
      <c r="I50" s="60">
        <v>0</v>
      </c>
      <c r="J50" s="60">
        <v>0</v>
      </c>
      <c r="K50" s="60">
        <v>0</v>
      </c>
      <c r="L50" s="106">
        <f t="shared" si="2"/>
        <v>0</v>
      </c>
      <c r="M50" s="106">
        <f t="shared" si="3"/>
        <v>0</v>
      </c>
      <c r="N50" s="59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106">
        <f t="shared" si="4"/>
        <v>0</v>
      </c>
      <c r="U50" s="106">
        <f t="shared" si="5"/>
        <v>0</v>
      </c>
      <c r="V50" s="59">
        <v>0</v>
      </c>
      <c r="W50" s="60">
        <v>0</v>
      </c>
      <c r="X50" s="60">
        <v>0</v>
      </c>
      <c r="Y50" s="60">
        <v>0</v>
      </c>
      <c r="Z50" s="60">
        <v>0</v>
      </c>
      <c r="AA50" s="106">
        <f t="shared" si="6"/>
        <v>0</v>
      </c>
      <c r="AB50" s="106">
        <f t="shared" si="7"/>
        <v>0</v>
      </c>
      <c r="AC50" s="59">
        <v>0</v>
      </c>
      <c r="AD50" s="60">
        <v>0</v>
      </c>
      <c r="AE50" s="60">
        <v>0</v>
      </c>
      <c r="AF50" s="60">
        <v>0</v>
      </c>
      <c r="AG50" s="60">
        <v>0</v>
      </c>
      <c r="AH50" s="60">
        <v>0</v>
      </c>
      <c r="AI50" s="60">
        <v>0</v>
      </c>
      <c r="AJ50" s="60">
        <v>0</v>
      </c>
      <c r="AK50" s="60">
        <v>0</v>
      </c>
      <c r="AL50" s="60">
        <v>0</v>
      </c>
      <c r="AM50" s="106">
        <f t="shared" si="8"/>
        <v>0</v>
      </c>
      <c r="AN50" s="106">
        <f t="shared" si="9"/>
        <v>0</v>
      </c>
    </row>
    <row r="51" spans="1:40" ht="12.75">
      <c r="B51" s="59"/>
      <c r="C51" s="60"/>
      <c r="D51" s="60"/>
      <c r="E51" s="106"/>
      <c r="F51" s="106"/>
      <c r="G51" s="59"/>
      <c r="H51" s="60"/>
      <c r="I51" s="60"/>
      <c r="J51" s="60"/>
      <c r="K51" s="60"/>
      <c r="L51" s="106"/>
      <c r="M51" s="106"/>
      <c r="N51" s="59"/>
      <c r="O51" s="60"/>
      <c r="P51" s="60"/>
      <c r="Q51" s="60"/>
      <c r="R51" s="60"/>
      <c r="S51" s="60"/>
      <c r="T51" s="106"/>
      <c r="U51" s="106"/>
      <c r="V51" s="59"/>
      <c r="W51" s="60"/>
      <c r="X51" s="60"/>
      <c r="Y51" s="60"/>
      <c r="Z51" s="60"/>
      <c r="AA51" s="106"/>
      <c r="AB51" s="106"/>
      <c r="AC51" s="59"/>
      <c r="AD51" s="60"/>
      <c r="AE51" s="60"/>
      <c r="AF51" s="60"/>
      <c r="AG51" s="60"/>
      <c r="AH51" s="60"/>
      <c r="AI51" s="60"/>
      <c r="AJ51" s="60"/>
      <c r="AK51" s="60"/>
      <c r="AL51" s="60"/>
      <c r="AM51" s="106"/>
      <c r="AN51" s="106"/>
    </row>
    <row r="52" spans="1:40" ht="12.75">
      <c r="A52" s="48" t="s">
        <v>667</v>
      </c>
      <c r="B52" s="59">
        <v>3.8911888869750531</v>
      </c>
      <c r="C52" s="60">
        <v>3.7809806814035789</v>
      </c>
      <c r="D52" s="60">
        <v>3.9313792507478329</v>
      </c>
      <c r="E52" s="106">
        <f t="shared" si="0"/>
        <v>3.7809806814035789</v>
      </c>
      <c r="F52" s="106">
        <f t="shared" si="1"/>
        <v>3.9313792507478329</v>
      </c>
      <c r="G52" s="59">
        <v>3.9224054962329435</v>
      </c>
      <c r="H52" s="60">
        <v>3.9111596059532761</v>
      </c>
      <c r="I52" s="60">
        <v>3.9875571747337135</v>
      </c>
      <c r="J52" s="60">
        <v>4</v>
      </c>
      <c r="K52" s="60">
        <v>3.9415762087298689</v>
      </c>
      <c r="L52" s="106">
        <f t="shared" si="2"/>
        <v>3.9111596059532761</v>
      </c>
      <c r="M52" s="106">
        <f t="shared" si="3"/>
        <v>4</v>
      </c>
      <c r="N52" s="59">
        <v>3.9002698345898934</v>
      </c>
      <c r="O52" s="60">
        <v>3.8764299982529713</v>
      </c>
      <c r="P52" s="60">
        <v>3.8865274446870832</v>
      </c>
      <c r="Q52" s="60">
        <v>3.8658845562241795</v>
      </c>
      <c r="R52" s="60">
        <v>3.9174440382010212</v>
      </c>
      <c r="S52" s="60">
        <v>3.8916382000027352</v>
      </c>
      <c r="T52" s="106">
        <f t="shared" si="4"/>
        <v>3.8658845562241795</v>
      </c>
      <c r="U52" s="106">
        <f t="shared" si="5"/>
        <v>3.9174440382010212</v>
      </c>
      <c r="V52" s="59">
        <v>3.8238266073781655</v>
      </c>
      <c r="W52" s="60">
        <v>3.9012389668072869</v>
      </c>
      <c r="X52" s="60">
        <v>3.9962816395964529</v>
      </c>
      <c r="Y52" s="60">
        <v>3.9490319756144814</v>
      </c>
      <c r="Z52" s="60">
        <v>3.8582245680982115</v>
      </c>
      <c r="AA52" s="106">
        <f t="shared" si="6"/>
        <v>3.8238266073781655</v>
      </c>
      <c r="AB52" s="106">
        <f t="shared" si="7"/>
        <v>3.9962816395964529</v>
      </c>
      <c r="AC52" s="59">
        <v>3.8710929687811215</v>
      </c>
      <c r="AD52" s="60">
        <v>3.8506415088801713</v>
      </c>
      <c r="AE52" s="60">
        <v>3.827990787079234</v>
      </c>
      <c r="AF52" s="60">
        <v>3.8516770071126558</v>
      </c>
      <c r="AG52" s="60">
        <v>3.8512984244840536</v>
      </c>
      <c r="AH52" s="60">
        <v>3.9437001507843266</v>
      </c>
      <c r="AI52" s="60">
        <v>3.9176565813076674</v>
      </c>
      <c r="AJ52" s="60">
        <v>3.9257935226663405</v>
      </c>
      <c r="AK52" s="60">
        <v>3.8952829901147372</v>
      </c>
      <c r="AL52" s="60">
        <v>3.9639911692654475</v>
      </c>
      <c r="AM52" s="106">
        <f t="shared" si="8"/>
        <v>3.827990787079234</v>
      </c>
      <c r="AN52" s="106">
        <f t="shared" si="9"/>
        <v>3.9639911692654475</v>
      </c>
    </row>
    <row r="53" spans="1:40" ht="12.75">
      <c r="A53" s="48" t="s">
        <v>654</v>
      </c>
      <c r="B53" s="59">
        <v>0.10881111302494695</v>
      </c>
      <c r="C53" s="60">
        <v>0.21605020079589174</v>
      </c>
      <c r="D53" s="60">
        <v>6.7696342927215269E-2</v>
      </c>
      <c r="E53" s="106">
        <f t="shared" si="0"/>
        <v>6.7696342927215269E-2</v>
      </c>
      <c r="F53" s="106">
        <f t="shared" si="1"/>
        <v>0.21605020079589174</v>
      </c>
      <c r="G53" s="59">
        <v>7.553595883455691E-2</v>
      </c>
      <c r="H53" s="60">
        <v>8.8840394046724114E-2</v>
      </c>
      <c r="I53" s="60">
        <v>1.244282526628656E-2</v>
      </c>
      <c r="J53" s="60">
        <v>0</v>
      </c>
      <c r="K53" s="60">
        <v>5.6585728540268304E-2</v>
      </c>
      <c r="L53" s="106">
        <f t="shared" si="2"/>
        <v>0</v>
      </c>
      <c r="M53" s="106">
        <f t="shared" si="3"/>
        <v>8.8840394046724114E-2</v>
      </c>
      <c r="N53" s="59">
        <v>9.6834457732611928E-2</v>
      </c>
      <c r="O53" s="60">
        <v>0.1235700017470288</v>
      </c>
      <c r="P53" s="60">
        <v>0.11324775175200273</v>
      </c>
      <c r="Q53" s="60">
        <v>0.13162031715080022</v>
      </c>
      <c r="R53" s="60">
        <v>8.2555961798978783E-2</v>
      </c>
      <c r="S53" s="60">
        <v>0.10768280776379204</v>
      </c>
      <c r="T53" s="106">
        <f t="shared" si="4"/>
        <v>8.2555961798978783E-2</v>
      </c>
      <c r="U53" s="106">
        <f t="shared" si="5"/>
        <v>0.13162031715080022</v>
      </c>
      <c r="V53" s="59">
        <v>0.17570947965020936</v>
      </c>
      <c r="W53" s="60">
        <v>9.8761033192713024E-2</v>
      </c>
      <c r="X53" s="60">
        <v>0</v>
      </c>
      <c r="Y53" s="60">
        <v>5.0737569978597095E-2</v>
      </c>
      <c r="Z53" s="60">
        <v>0.14177543190178854</v>
      </c>
      <c r="AA53" s="106">
        <f t="shared" si="6"/>
        <v>0</v>
      </c>
      <c r="AB53" s="106">
        <f t="shared" si="7"/>
        <v>0.17570947965020936</v>
      </c>
      <c r="AC53" s="59">
        <v>0.1289070312188785</v>
      </c>
      <c r="AD53" s="60">
        <v>0.14935849111982874</v>
      </c>
      <c r="AE53" s="60">
        <v>0.17039889484307283</v>
      </c>
      <c r="AF53" s="60">
        <v>0.14463167470690069</v>
      </c>
      <c r="AG53" s="60">
        <v>0.14824362988195972</v>
      </c>
      <c r="AH53" s="60">
        <v>5.6299849215673617E-2</v>
      </c>
      <c r="AI53" s="60">
        <v>8.2343418692332443E-2</v>
      </c>
      <c r="AJ53" s="60">
        <v>7.3749514980227068E-2</v>
      </c>
      <c r="AK53" s="60">
        <v>0.10426269059408468</v>
      </c>
      <c r="AL53" s="60">
        <v>3.6008830734552605E-2</v>
      </c>
      <c r="AM53" s="106">
        <f t="shared" si="8"/>
        <v>3.6008830734552605E-2</v>
      </c>
      <c r="AN53" s="106">
        <f t="shared" si="9"/>
        <v>0.17039889484307283</v>
      </c>
    </row>
    <row r="54" spans="1:40" ht="12.75">
      <c r="A54" s="48" t="s">
        <v>655</v>
      </c>
      <c r="B54" s="59">
        <v>0</v>
      </c>
      <c r="C54" s="60">
        <v>2.9691178005294147E-3</v>
      </c>
      <c r="D54" s="60">
        <v>9.244063249518674E-4</v>
      </c>
      <c r="E54" s="106">
        <f t="shared" si="0"/>
        <v>0</v>
      </c>
      <c r="F54" s="106">
        <f t="shared" si="1"/>
        <v>2.9691178005294147E-3</v>
      </c>
      <c r="G54" s="59">
        <v>2.0585449324996979E-3</v>
      </c>
      <c r="H54" s="60">
        <v>0</v>
      </c>
      <c r="I54" s="60">
        <v>0</v>
      </c>
      <c r="J54" s="60">
        <v>0</v>
      </c>
      <c r="K54" s="60">
        <v>1.8380627298629699E-3</v>
      </c>
      <c r="L54" s="106">
        <f t="shared" si="2"/>
        <v>0</v>
      </c>
      <c r="M54" s="106">
        <f t="shared" si="3"/>
        <v>2.0585449324996979E-3</v>
      </c>
      <c r="N54" s="59">
        <v>2.8957076774947664E-3</v>
      </c>
      <c r="O54" s="60">
        <v>0</v>
      </c>
      <c r="P54" s="60">
        <v>2.2480356091396874E-4</v>
      </c>
      <c r="Q54" s="60">
        <v>2.4951266250202715E-3</v>
      </c>
      <c r="R54" s="60">
        <v>0</v>
      </c>
      <c r="S54" s="60">
        <v>6.7899223347284436E-4</v>
      </c>
      <c r="T54" s="106">
        <f t="shared" si="4"/>
        <v>0</v>
      </c>
      <c r="U54" s="106">
        <f t="shared" si="5"/>
        <v>2.8957076774947664E-3</v>
      </c>
      <c r="V54" s="59">
        <v>4.6391297162505681E-4</v>
      </c>
      <c r="W54" s="60">
        <v>0</v>
      </c>
      <c r="X54" s="60">
        <v>3.7183604035471258E-3</v>
      </c>
      <c r="Y54" s="60">
        <v>2.3045440692150433E-4</v>
      </c>
      <c r="Z54" s="60">
        <v>0</v>
      </c>
      <c r="AA54" s="106">
        <f t="shared" si="6"/>
        <v>0</v>
      </c>
      <c r="AB54" s="106">
        <f t="shared" si="7"/>
        <v>3.7183604035471258E-3</v>
      </c>
      <c r="AC54" s="59">
        <v>0</v>
      </c>
      <c r="AD54" s="60">
        <v>0</v>
      </c>
      <c r="AE54" s="60">
        <v>1.6103180776933263E-3</v>
      </c>
      <c r="AF54" s="60">
        <v>3.6913181804434322E-3</v>
      </c>
      <c r="AG54" s="60">
        <v>4.5794563398661659E-4</v>
      </c>
      <c r="AH54" s="60">
        <v>0</v>
      </c>
      <c r="AI54" s="60">
        <v>0</v>
      </c>
      <c r="AJ54" s="60">
        <v>4.5696235343251973E-4</v>
      </c>
      <c r="AK54" s="60">
        <v>4.5431929117791209E-4</v>
      </c>
      <c r="AL54" s="60">
        <v>0</v>
      </c>
      <c r="AM54" s="106">
        <f t="shared" si="8"/>
        <v>0</v>
      </c>
      <c r="AN54" s="106">
        <f t="shared" si="9"/>
        <v>3.6913181804434322E-3</v>
      </c>
    </row>
    <row r="55" spans="1:40" ht="12.75">
      <c r="B55" s="59"/>
      <c r="C55" s="60"/>
      <c r="D55" s="60"/>
      <c r="E55" s="106"/>
      <c r="F55" s="106"/>
      <c r="G55" s="59"/>
      <c r="H55" s="60"/>
      <c r="I55" s="60"/>
      <c r="J55" s="60"/>
      <c r="K55" s="60"/>
      <c r="L55" s="106"/>
      <c r="M55" s="106"/>
      <c r="N55" s="59"/>
      <c r="O55" s="60"/>
      <c r="P55" s="60"/>
      <c r="Q55" s="60"/>
      <c r="R55" s="60"/>
      <c r="S55" s="60"/>
      <c r="T55" s="106"/>
      <c r="U55" s="106"/>
      <c r="V55" s="59"/>
      <c r="W55" s="60"/>
      <c r="X55" s="60"/>
      <c r="Y55" s="60"/>
      <c r="Z55" s="60"/>
      <c r="AA55" s="106"/>
      <c r="AB55" s="106"/>
      <c r="AC55" s="59"/>
      <c r="AD55" s="60"/>
      <c r="AE55" s="60"/>
      <c r="AF55" s="60"/>
      <c r="AG55" s="60"/>
      <c r="AH55" s="60"/>
      <c r="AI55" s="60"/>
      <c r="AJ55" s="60"/>
      <c r="AK55" s="60"/>
      <c r="AL55" s="60"/>
      <c r="AM55" s="106"/>
      <c r="AN55" s="106"/>
    </row>
    <row r="56" spans="1:40" ht="12.75">
      <c r="A56" s="48" t="s">
        <v>15</v>
      </c>
      <c r="B56" s="59">
        <v>17.841050267335412</v>
      </c>
      <c r="C56" s="60">
        <v>17.851226337227626</v>
      </c>
      <c r="D56" s="60">
        <v>17.816401855600052</v>
      </c>
      <c r="E56" s="106">
        <f t="shared" si="0"/>
        <v>17.816401855600052</v>
      </c>
      <c r="F56" s="106">
        <f t="shared" si="1"/>
        <v>17.851226337227626</v>
      </c>
      <c r="G56" s="59">
        <v>17.884801485016482</v>
      </c>
      <c r="H56" s="60">
        <v>17.860953446677289</v>
      </c>
      <c r="I56" s="60">
        <v>17.893462430929954</v>
      </c>
      <c r="J56" s="60">
        <v>17.917026148117358</v>
      </c>
      <c r="K56" s="60">
        <v>17.865245937212901</v>
      </c>
      <c r="L56" s="106">
        <f t="shared" si="2"/>
        <v>17.860953446677289</v>
      </c>
      <c r="M56" s="106">
        <f t="shared" si="3"/>
        <v>17.917026148117358</v>
      </c>
      <c r="N56" s="59">
        <v>17.820458189815088</v>
      </c>
      <c r="O56" s="60">
        <v>17.832192393335482</v>
      </c>
      <c r="P56" s="60">
        <v>17.811282504982344</v>
      </c>
      <c r="Q56" s="60">
        <v>17.867629156352471</v>
      </c>
      <c r="R56" s="60">
        <v>17.840831856755258</v>
      </c>
      <c r="S56" s="60">
        <v>17.795944318280991</v>
      </c>
      <c r="T56" s="106">
        <f t="shared" si="4"/>
        <v>17.795944318280991</v>
      </c>
      <c r="U56" s="106">
        <f t="shared" si="5"/>
        <v>17.867629156352471</v>
      </c>
      <c r="V56" s="59">
        <v>17.939050676738649</v>
      </c>
      <c r="W56" s="60">
        <v>17.878426991626302</v>
      </c>
      <c r="X56" s="60">
        <v>17.793115965492369</v>
      </c>
      <c r="Y56" s="60">
        <v>17.854247889792155</v>
      </c>
      <c r="Z56" s="60">
        <v>17.873448391651547</v>
      </c>
      <c r="AA56" s="106">
        <f t="shared" si="6"/>
        <v>17.793115965492369</v>
      </c>
      <c r="AB56" s="106">
        <f t="shared" si="7"/>
        <v>17.939050676738649</v>
      </c>
      <c r="AC56" s="59">
        <v>17.843800138023369</v>
      </c>
      <c r="AD56" s="60">
        <v>17.823436572397686</v>
      </c>
      <c r="AE56" s="60">
        <v>17.860488428166335</v>
      </c>
      <c r="AF56" s="60">
        <v>17.871383307092501</v>
      </c>
      <c r="AG56" s="60">
        <v>17.858094266590939</v>
      </c>
      <c r="AH56" s="60">
        <v>17.826597208252515</v>
      </c>
      <c r="AI56" s="60">
        <v>17.823996637068475</v>
      </c>
      <c r="AJ56" s="60">
        <v>17.858338227843191</v>
      </c>
      <c r="AK56" s="60">
        <v>17.812385493907041</v>
      </c>
      <c r="AL56" s="60">
        <v>17.862052519831874</v>
      </c>
      <c r="AM56" s="106">
        <f t="shared" si="8"/>
        <v>17.812385493907041</v>
      </c>
      <c r="AN56" s="106">
        <f t="shared" si="9"/>
        <v>17.871383307092501</v>
      </c>
    </row>
    <row r="57" spans="1:40" ht="12.75">
      <c r="B57" s="59"/>
      <c r="C57" s="60"/>
      <c r="D57" s="60"/>
      <c r="E57" s="106"/>
      <c r="F57" s="106"/>
      <c r="G57" s="59"/>
      <c r="H57" s="60"/>
      <c r="I57" s="60"/>
      <c r="J57" s="60"/>
      <c r="K57" s="60"/>
      <c r="L57" s="106"/>
      <c r="M57" s="106"/>
      <c r="N57" s="59"/>
      <c r="O57" s="60"/>
      <c r="P57" s="60"/>
      <c r="Q57" s="60"/>
      <c r="R57" s="60"/>
      <c r="S57" s="60"/>
      <c r="T57" s="106"/>
      <c r="U57" s="106"/>
      <c r="V57" s="59"/>
      <c r="W57" s="60"/>
      <c r="X57" s="60"/>
      <c r="Y57" s="60"/>
      <c r="Z57" s="60"/>
      <c r="AA57" s="106"/>
      <c r="AB57" s="106"/>
      <c r="AC57" s="59"/>
      <c r="AD57" s="60"/>
      <c r="AE57" s="60"/>
      <c r="AF57" s="60"/>
      <c r="AG57" s="60"/>
      <c r="AH57" s="60"/>
      <c r="AI57" s="60"/>
      <c r="AJ57" s="60"/>
      <c r="AK57" s="60"/>
      <c r="AL57" s="60"/>
      <c r="AM57" s="106"/>
      <c r="AN57" s="106"/>
    </row>
    <row r="58" spans="1:40" ht="12.75">
      <c r="A58" s="48" t="s">
        <v>668</v>
      </c>
      <c r="B58" s="59">
        <v>4.0932986651042498</v>
      </c>
      <c r="C58" s="60">
        <v>4.1259172546243708</v>
      </c>
      <c r="D58" s="60">
        <v>4.1026198829026814</v>
      </c>
      <c r="E58" s="106">
        <f t="shared" si="0"/>
        <v>4.0932986651042498</v>
      </c>
      <c r="F58" s="106">
        <f t="shared" si="1"/>
        <v>4.1259172546243708</v>
      </c>
      <c r="G58" s="59">
        <v>4.1275043175473192</v>
      </c>
      <c r="H58" s="60">
        <v>4.1202623455899223</v>
      </c>
      <c r="I58" s="60">
        <v>4.1412296067058527</v>
      </c>
      <c r="J58" s="60">
        <v>4.1197917079297488</v>
      </c>
      <c r="K58" s="60">
        <v>4.1115418966636232</v>
      </c>
      <c r="L58" s="106">
        <f t="shared" si="2"/>
        <v>4.1115418966636232</v>
      </c>
      <c r="M58" s="106">
        <f t="shared" si="3"/>
        <v>4.1412296067058527</v>
      </c>
      <c r="N58" s="59">
        <v>4.0730138924249175</v>
      </c>
      <c r="O58" s="60">
        <v>4.0835774156381168</v>
      </c>
      <c r="P58" s="60">
        <v>4.0786410643832349</v>
      </c>
      <c r="Q58" s="60">
        <v>4.0633714581444629</v>
      </c>
      <c r="R58" s="60">
        <v>4.0661760417828905</v>
      </c>
      <c r="S58" s="60">
        <v>4.0851071293626449</v>
      </c>
      <c r="T58" s="106">
        <f t="shared" si="4"/>
        <v>4.0633714581444629</v>
      </c>
      <c r="U58" s="106">
        <f t="shared" si="5"/>
        <v>4.0851071293626449</v>
      </c>
      <c r="V58" s="59">
        <v>4.0943548201795599</v>
      </c>
      <c r="W58" s="60">
        <v>4.07294862102595</v>
      </c>
      <c r="X58" s="60">
        <v>4.0878430511135155</v>
      </c>
      <c r="Y58" s="60">
        <v>4.0776040855105808</v>
      </c>
      <c r="Z58" s="60">
        <v>4.0839785891228564</v>
      </c>
      <c r="AA58" s="106">
        <f t="shared" si="6"/>
        <v>4.07294862102595</v>
      </c>
      <c r="AB58" s="106">
        <f t="shared" si="7"/>
        <v>4.0943548201795599</v>
      </c>
      <c r="AC58" s="59">
        <v>4.0937113135501084</v>
      </c>
      <c r="AD58" s="60">
        <v>4.0884857819337999</v>
      </c>
      <c r="AE58" s="60">
        <v>4.0989567947342378</v>
      </c>
      <c r="AF58" s="60">
        <v>4.0904325902817975</v>
      </c>
      <c r="AG58" s="60">
        <v>4.0826671896888653</v>
      </c>
      <c r="AH58" s="60">
        <v>4.0812506225202716</v>
      </c>
      <c r="AI58" s="60">
        <v>4.0726333132840482</v>
      </c>
      <c r="AJ58" s="60">
        <v>4.090405082414815</v>
      </c>
      <c r="AK58" s="60">
        <v>4.0913375813582249</v>
      </c>
      <c r="AL58" s="60">
        <v>4.1109619177496244</v>
      </c>
      <c r="AM58" s="106">
        <f t="shared" si="8"/>
        <v>4.0726333132840482</v>
      </c>
      <c r="AN58" s="106">
        <f t="shared" si="9"/>
        <v>4.1109619177496244</v>
      </c>
    </row>
    <row r="59" spans="1:40" ht="12.75">
      <c r="A59" s="48" t="s">
        <v>669</v>
      </c>
      <c r="B59" s="59">
        <v>1.747751602231161</v>
      </c>
      <c r="C59" s="60">
        <v>1.7253090826032575</v>
      </c>
      <c r="D59" s="60">
        <v>1.7137819726973698</v>
      </c>
      <c r="E59" s="106">
        <f t="shared" si="0"/>
        <v>1.7137819726973698</v>
      </c>
      <c r="F59" s="106">
        <f t="shared" si="1"/>
        <v>1.747751602231161</v>
      </c>
      <c r="G59" s="59">
        <v>1.757297167469162</v>
      </c>
      <c r="H59" s="60">
        <v>1.7406911010873665</v>
      </c>
      <c r="I59" s="60">
        <v>1.752232824224097</v>
      </c>
      <c r="J59" s="60">
        <v>1.7972344401876093</v>
      </c>
      <c r="K59" s="60">
        <v>1.7537040405492741</v>
      </c>
      <c r="L59" s="106">
        <f t="shared" si="2"/>
        <v>1.7406911010873665</v>
      </c>
      <c r="M59" s="106">
        <f t="shared" si="3"/>
        <v>1.7972344401876093</v>
      </c>
      <c r="N59" s="59">
        <v>1.7474442973901703</v>
      </c>
      <c r="O59" s="60">
        <v>1.748614977697367</v>
      </c>
      <c r="P59" s="60">
        <v>1.73264144059911</v>
      </c>
      <c r="Q59" s="60">
        <v>1.8042576982080043</v>
      </c>
      <c r="R59" s="60">
        <v>1.7746558149723697</v>
      </c>
      <c r="S59" s="60">
        <v>1.7108371889183485</v>
      </c>
      <c r="T59" s="106">
        <f t="shared" si="4"/>
        <v>1.7108371889183485</v>
      </c>
      <c r="U59" s="106">
        <f t="shared" si="5"/>
        <v>1.8042576982080043</v>
      </c>
      <c r="V59" s="59">
        <v>1.8446958565590907</v>
      </c>
      <c r="W59" s="60">
        <v>1.8054783706003545</v>
      </c>
      <c r="X59" s="60">
        <v>1.7052729143788543</v>
      </c>
      <c r="Y59" s="60">
        <v>1.7766438042815762</v>
      </c>
      <c r="Z59" s="60">
        <v>1.7894698025286924</v>
      </c>
      <c r="AA59" s="106">
        <f t="shared" si="6"/>
        <v>1.7052729143788543</v>
      </c>
      <c r="AB59" s="106">
        <f t="shared" si="7"/>
        <v>1.8446958565590907</v>
      </c>
      <c r="AC59" s="59">
        <v>1.7500888244732598</v>
      </c>
      <c r="AD59" s="60">
        <v>1.7349507904638808</v>
      </c>
      <c r="AE59" s="60">
        <v>1.7615316334320994</v>
      </c>
      <c r="AF59" s="60">
        <v>1.7809507168106997</v>
      </c>
      <c r="AG59" s="60">
        <v>1.7754270769020728</v>
      </c>
      <c r="AH59" s="60">
        <v>1.745346585732245</v>
      </c>
      <c r="AI59" s="60">
        <v>1.7513633237844295</v>
      </c>
      <c r="AJ59" s="60">
        <v>1.7679331454283775</v>
      </c>
      <c r="AK59" s="60">
        <v>1.7210479125488116</v>
      </c>
      <c r="AL59" s="60">
        <v>1.7510906020822476</v>
      </c>
      <c r="AM59" s="106">
        <f t="shared" si="8"/>
        <v>1.7210479125488116</v>
      </c>
      <c r="AN59" s="106">
        <f t="shared" si="9"/>
        <v>1.7809507168106997</v>
      </c>
    </row>
    <row r="60" spans="1:40" ht="12.75">
      <c r="B60" s="59"/>
      <c r="C60" s="60"/>
      <c r="D60" s="60"/>
      <c r="E60" s="106"/>
      <c r="F60" s="106"/>
      <c r="G60" s="59"/>
      <c r="H60" s="60"/>
      <c r="I60" s="60"/>
      <c r="J60" s="60"/>
      <c r="K60" s="60"/>
      <c r="L60" s="106"/>
      <c r="M60" s="106"/>
      <c r="N60" s="59"/>
      <c r="O60" s="60"/>
      <c r="P60" s="60"/>
      <c r="Q60" s="60"/>
      <c r="R60" s="60"/>
      <c r="S60" s="60"/>
      <c r="T60" s="106"/>
      <c r="U60" s="106"/>
      <c r="V60" s="59"/>
      <c r="W60" s="60"/>
      <c r="X60" s="60"/>
      <c r="Y60" s="60"/>
      <c r="Z60" s="60"/>
      <c r="AA60" s="106"/>
      <c r="AB60" s="106"/>
      <c r="AC60" s="59"/>
      <c r="AD60" s="60"/>
      <c r="AE60" s="60"/>
      <c r="AF60" s="60"/>
      <c r="AG60" s="60"/>
      <c r="AH60" s="60"/>
      <c r="AI60" s="60"/>
      <c r="AJ60" s="60"/>
      <c r="AK60" s="60"/>
      <c r="AL60" s="60"/>
      <c r="AM60" s="106"/>
      <c r="AN60" s="106"/>
    </row>
    <row r="61" spans="1:40" ht="12.75">
      <c r="A61" s="48" t="s">
        <v>670</v>
      </c>
      <c r="B61" s="59">
        <v>5.1808497265556319</v>
      </c>
      <c r="C61" s="60">
        <v>5.0979029282380921</v>
      </c>
      <c r="D61" s="60">
        <v>5.1985204815315944</v>
      </c>
      <c r="E61" s="106">
        <f t="shared" si="0"/>
        <v>5.0979029282380921</v>
      </c>
      <c r="F61" s="106">
        <f t="shared" si="1"/>
        <v>5.1985204815315944</v>
      </c>
      <c r="G61" s="59">
        <v>5.267737825172409</v>
      </c>
      <c r="H61" s="60">
        <v>5.2346195716621056</v>
      </c>
      <c r="I61" s="60">
        <v>5.2725370420728197</v>
      </c>
      <c r="J61" s="60">
        <v>5.3665413764822505</v>
      </c>
      <c r="K61" s="60">
        <v>5.2842843274310711</v>
      </c>
      <c r="L61" s="106">
        <f t="shared" si="2"/>
        <v>5.2346195716621056</v>
      </c>
      <c r="M61" s="106">
        <f t="shared" si="3"/>
        <v>5.3665413764822505</v>
      </c>
      <c r="N61" s="59">
        <v>5.4018381039487062</v>
      </c>
      <c r="O61" s="60">
        <v>5.4298479508837554</v>
      </c>
      <c r="P61" s="60">
        <v>5.4376490737771084</v>
      </c>
      <c r="Q61" s="60">
        <v>5.4341337856676439</v>
      </c>
      <c r="R61" s="60">
        <v>5.4478323181484738</v>
      </c>
      <c r="S61" s="60">
        <v>5.4281611048266889</v>
      </c>
      <c r="T61" s="106">
        <f t="shared" si="4"/>
        <v>5.4018381039487062</v>
      </c>
      <c r="U61" s="106">
        <f t="shared" si="5"/>
        <v>5.4478323181484738</v>
      </c>
      <c r="V61" s="59">
        <v>5.3125929635258675</v>
      </c>
      <c r="W61" s="60">
        <v>5.314174964078302</v>
      </c>
      <c r="X61" s="60">
        <v>5.3912136333673404</v>
      </c>
      <c r="Y61" s="60">
        <v>5.2977408780869872</v>
      </c>
      <c r="Z61" s="60">
        <v>5.1940060694815946</v>
      </c>
      <c r="AA61" s="106">
        <f t="shared" si="6"/>
        <v>5.1940060694815946</v>
      </c>
      <c r="AB61" s="106">
        <f t="shared" si="7"/>
        <v>5.3912136333673404</v>
      </c>
      <c r="AC61" s="59">
        <v>5.31945208741549</v>
      </c>
      <c r="AD61" s="60">
        <v>5.2821613363211055</v>
      </c>
      <c r="AE61" s="60">
        <v>5.3020965783629412</v>
      </c>
      <c r="AF61" s="60">
        <v>5.3083692380854828</v>
      </c>
      <c r="AG61" s="60">
        <v>5.2565167976236884</v>
      </c>
      <c r="AH61" s="60">
        <v>5.1974533185397105</v>
      </c>
      <c r="AI61" s="60">
        <v>5.17061598132267</v>
      </c>
      <c r="AJ61" s="60">
        <v>5.1977254265709449</v>
      </c>
      <c r="AK61" s="60">
        <v>5.1864591153959818</v>
      </c>
      <c r="AL61" s="60">
        <v>5.1647402015853343</v>
      </c>
      <c r="AM61" s="106">
        <f t="shared" si="8"/>
        <v>5.1647402015853343</v>
      </c>
      <c r="AN61" s="106">
        <f t="shared" si="9"/>
        <v>5.31945208741549</v>
      </c>
    </row>
    <row r="62" spans="1:40" ht="12.75">
      <c r="A62" s="48" t="s">
        <v>671</v>
      </c>
      <c r="B62" s="59">
        <v>0.60922097588924673</v>
      </c>
      <c r="C62" s="60">
        <v>0.52444292437327134</v>
      </c>
      <c r="D62" s="60">
        <v>0.70330819055798077</v>
      </c>
      <c r="E62" s="106">
        <f t="shared" si="0"/>
        <v>0.52444292437327134</v>
      </c>
      <c r="F62" s="106">
        <f t="shared" si="1"/>
        <v>0.70330819055798077</v>
      </c>
      <c r="G62" s="59">
        <v>0.54172934112602777</v>
      </c>
      <c r="H62" s="60">
        <v>0.54004589455203877</v>
      </c>
      <c r="I62" s="60">
        <v>0.53876518808385809</v>
      </c>
      <c r="J62" s="60">
        <v>0.5456966290180586</v>
      </c>
      <c r="K62" s="60">
        <v>0.52510517222825126</v>
      </c>
      <c r="L62" s="106">
        <f t="shared" si="2"/>
        <v>0.52510517222825126</v>
      </c>
      <c r="M62" s="106">
        <f t="shared" si="3"/>
        <v>0.5456966290180586</v>
      </c>
      <c r="N62" s="59">
        <v>0.70483565179254737</v>
      </c>
      <c r="O62" s="60">
        <v>0.72043799340071946</v>
      </c>
      <c r="P62" s="60">
        <v>0.72586505659588529</v>
      </c>
      <c r="Q62" s="60">
        <v>0.71628265118758516</v>
      </c>
      <c r="R62" s="60">
        <v>0.72581932667405746</v>
      </c>
      <c r="S62" s="60">
        <v>0.64098217147419301</v>
      </c>
      <c r="T62" s="106">
        <f t="shared" si="4"/>
        <v>0.64098217147419301</v>
      </c>
      <c r="U62" s="106">
        <f t="shared" si="5"/>
        <v>0.72586505659588529</v>
      </c>
      <c r="V62" s="59">
        <v>0.53230758652442989</v>
      </c>
      <c r="W62" s="60">
        <v>0.56578256966168305</v>
      </c>
      <c r="X62" s="60">
        <v>0.9537847653746403</v>
      </c>
      <c r="Y62" s="60">
        <v>0.52349331641659402</v>
      </c>
      <c r="Z62" s="60">
        <v>0.55672220471765077</v>
      </c>
      <c r="AA62" s="106">
        <f t="shared" si="6"/>
        <v>0.52349331641659402</v>
      </c>
      <c r="AB62" s="106">
        <f t="shared" si="7"/>
        <v>0.9537847653746403</v>
      </c>
      <c r="AC62" s="59">
        <v>0.55506832460545075</v>
      </c>
      <c r="AD62" s="60">
        <v>0.54639561937265224</v>
      </c>
      <c r="AE62" s="60">
        <v>0.55724778592339674</v>
      </c>
      <c r="AF62" s="60">
        <v>0.57302756761984441</v>
      </c>
      <c r="AG62" s="60">
        <v>0.57112655683066815</v>
      </c>
      <c r="AH62" s="60">
        <v>0.52398706824163155</v>
      </c>
      <c r="AI62" s="60">
        <v>0.56120297965654153</v>
      </c>
      <c r="AJ62" s="60">
        <v>0.61488540012896997</v>
      </c>
      <c r="AK62" s="60">
        <v>0.54297484481461955</v>
      </c>
      <c r="AL62" s="60">
        <v>0.60941686275423435</v>
      </c>
      <c r="AM62" s="106">
        <f t="shared" si="8"/>
        <v>0.52398706824163155</v>
      </c>
      <c r="AN62" s="106">
        <f t="shared" si="9"/>
        <v>0.61488540012896997</v>
      </c>
    </row>
    <row r="63" spans="1:40" ht="12.75">
      <c r="B63" s="62"/>
      <c r="E63" s="106"/>
      <c r="F63" s="106"/>
      <c r="G63" s="62"/>
      <c r="L63" s="106"/>
      <c r="M63" s="106"/>
      <c r="N63" s="62"/>
      <c r="T63" s="106"/>
      <c r="U63" s="106"/>
      <c r="V63" s="62"/>
      <c r="Z63" s="60"/>
      <c r="AA63" s="106"/>
      <c r="AB63" s="106"/>
      <c r="AC63" s="62"/>
      <c r="AM63" s="106"/>
      <c r="AN63" s="106"/>
    </row>
    <row r="64" spans="1:40" ht="12.75">
      <c r="A64" s="48" t="s">
        <v>672</v>
      </c>
      <c r="B64" s="59">
        <v>4.0739010341699791</v>
      </c>
      <c r="C64" s="60">
        <v>4.0736279112610347</v>
      </c>
      <c r="D64" s="60">
        <v>4.0870293219721816</v>
      </c>
      <c r="E64" s="106">
        <f t="shared" si="0"/>
        <v>4.0736279112610347</v>
      </c>
      <c r="F64" s="106">
        <f t="shared" si="1"/>
        <v>4.0870293219721816</v>
      </c>
      <c r="G64" s="59">
        <v>4.1196010006321844</v>
      </c>
      <c r="H64" s="60">
        <v>4.1072502469984187</v>
      </c>
      <c r="I64" s="60">
        <v>4.1281744006630277</v>
      </c>
      <c r="J64" s="60">
        <v>4.1082314530981527</v>
      </c>
      <c r="K64" s="60">
        <v>4.106881518264383</v>
      </c>
      <c r="L64" s="106">
        <f t="shared" si="2"/>
        <v>4.106881518264383</v>
      </c>
      <c r="M64" s="106">
        <f t="shared" si="3"/>
        <v>4.1281744006630277</v>
      </c>
      <c r="N64" s="59">
        <v>4.0660884501714989</v>
      </c>
      <c r="O64" s="60">
        <v>4.0585130334386861</v>
      </c>
      <c r="P64" s="60">
        <v>4.0665333848749192</v>
      </c>
      <c r="Q64" s="60">
        <v>4.0463663127718323</v>
      </c>
      <c r="R64" s="60">
        <v>4.0579344470239809</v>
      </c>
      <c r="S64" s="60">
        <v>4.0755383442294795</v>
      </c>
      <c r="T64" s="106">
        <f t="shared" si="4"/>
        <v>4.0463663127718323</v>
      </c>
      <c r="U64" s="106">
        <f t="shared" si="5"/>
        <v>4.0755383442294795</v>
      </c>
      <c r="V64" s="59">
        <v>4.0609912287571834</v>
      </c>
      <c r="W64" s="60">
        <v>4.0669025654697561</v>
      </c>
      <c r="X64" s="60">
        <v>4.0636054211930581</v>
      </c>
      <c r="Y64" s="60">
        <v>4.0656344294467628</v>
      </c>
      <c r="Z64" s="60">
        <v>4.0589121433157151</v>
      </c>
      <c r="AA64" s="106">
        <f t="shared" si="6"/>
        <v>4.0589121433157151</v>
      </c>
      <c r="AB64" s="106">
        <f t="shared" si="7"/>
        <v>4.0669025654697561</v>
      </c>
      <c r="AC64" s="59">
        <v>4.0781849022931587</v>
      </c>
      <c r="AD64" s="60">
        <v>4.0649027968528486</v>
      </c>
      <c r="AE64" s="60">
        <v>4.0636039956381484</v>
      </c>
      <c r="AF64" s="60">
        <v>4.0677957400181191</v>
      </c>
      <c r="AG64" s="60">
        <v>4.0568523465586566</v>
      </c>
      <c r="AH64" s="60">
        <v>4.0689230839004837</v>
      </c>
      <c r="AI64" s="60">
        <v>4.063278293597298</v>
      </c>
      <c r="AJ64" s="60">
        <v>4.0801012559726164</v>
      </c>
      <c r="AK64" s="60">
        <v>4.0780731286556593</v>
      </c>
      <c r="AL64" s="60">
        <v>4.0989447437192021</v>
      </c>
      <c r="AM64" s="106">
        <f t="shared" si="8"/>
        <v>4.0568523465586566</v>
      </c>
      <c r="AN64" s="106">
        <f t="shared" si="9"/>
        <v>4.0989447437192021</v>
      </c>
    </row>
    <row r="65" spans="1:40" ht="12.75">
      <c r="A65" s="48" t="s">
        <v>673</v>
      </c>
      <c r="B65" s="59">
        <v>0.17525072551795456</v>
      </c>
      <c r="C65" s="60">
        <v>0.189584494701412</v>
      </c>
      <c r="D65" s="60">
        <v>0.13352781054477927</v>
      </c>
      <c r="E65" s="106">
        <f t="shared" si="0"/>
        <v>0.13352781054477927</v>
      </c>
      <c r="F65" s="106">
        <f t="shared" si="1"/>
        <v>0.189584494701412</v>
      </c>
      <c r="G65" s="59">
        <v>0.22548979690130691</v>
      </c>
      <c r="H65" s="60">
        <v>0.22125120080072305</v>
      </c>
      <c r="I65" s="60">
        <v>0.23661793999054756</v>
      </c>
      <c r="J65" s="60">
        <v>0.2039075539872057</v>
      </c>
      <c r="K65" s="60">
        <v>0.21519064692051917</v>
      </c>
      <c r="L65" s="106">
        <f t="shared" si="2"/>
        <v>0.2039075539872057</v>
      </c>
      <c r="M65" s="106">
        <f t="shared" si="3"/>
        <v>0.23661793999054756</v>
      </c>
      <c r="N65" s="59">
        <v>9.2460620847877845E-2</v>
      </c>
      <c r="O65" s="60">
        <v>7.4600798916157618E-2</v>
      </c>
      <c r="P65" s="60">
        <v>7.5316762572199755E-2</v>
      </c>
      <c r="Q65" s="60">
        <v>7.1319448828771892E-2</v>
      </c>
      <c r="R65" s="60">
        <v>7.9593770255662777E-2</v>
      </c>
      <c r="S65" s="60">
        <v>0.10620249120711291</v>
      </c>
      <c r="T65" s="106">
        <f t="shared" si="4"/>
        <v>7.1319448828771892E-2</v>
      </c>
      <c r="U65" s="106">
        <f t="shared" si="5"/>
        <v>0.10620249120711291</v>
      </c>
      <c r="V65" s="59">
        <v>0.16415529433997264</v>
      </c>
      <c r="W65" s="60">
        <v>0.16746169062919794</v>
      </c>
      <c r="X65" s="60">
        <v>1.4306486202868694E-2</v>
      </c>
      <c r="Y65" s="60">
        <v>0.18422660211756145</v>
      </c>
      <c r="Z65" s="60">
        <v>0.1777073552568772</v>
      </c>
      <c r="AA65" s="106">
        <f t="shared" si="6"/>
        <v>1.4306486202868694E-2</v>
      </c>
      <c r="AB65" s="106">
        <f t="shared" si="7"/>
        <v>0.18422660211756145</v>
      </c>
      <c r="AC65" s="59">
        <v>0.16127331255196875</v>
      </c>
      <c r="AD65" s="60">
        <v>0.15241675396312065</v>
      </c>
      <c r="AE65" s="60">
        <v>0.14187597946554825</v>
      </c>
      <c r="AF65" s="60">
        <v>0.14984034729649043</v>
      </c>
      <c r="AG65" s="60">
        <v>0.15067903666377588</v>
      </c>
      <c r="AH65" s="60">
        <v>0.20297589281692727</v>
      </c>
      <c r="AI65" s="60">
        <v>0.18885998942035237</v>
      </c>
      <c r="AJ65" s="60">
        <v>0.1760183616467893</v>
      </c>
      <c r="AK65" s="60">
        <v>0.19999690098144826</v>
      </c>
      <c r="AL65" s="60">
        <v>0.19659993791853431</v>
      </c>
      <c r="AM65" s="106">
        <f t="shared" si="8"/>
        <v>0.14187597946554825</v>
      </c>
      <c r="AN65" s="106">
        <f t="shared" si="9"/>
        <v>0.20297589281692727</v>
      </c>
    </row>
    <row r="66" spans="1:40" ht="13.5" thickBot="1">
      <c r="A66" s="63" t="s">
        <v>674</v>
      </c>
      <c r="B66" s="64">
        <v>-3.1430723086263392</v>
      </c>
      <c r="C66" s="65">
        <v>-3.0443295857837107</v>
      </c>
      <c r="D66" s="65">
        <v>-3.1672313894678115</v>
      </c>
      <c r="E66" s="107">
        <f t="shared" si="0"/>
        <v>-3.1672313894678115</v>
      </c>
      <c r="F66" s="107">
        <f t="shared" si="1"/>
        <v>-3.0443295857837107</v>
      </c>
      <c r="G66" s="64">
        <v>-3.0943094253616539</v>
      </c>
      <c r="H66" s="65">
        <v>-3.0970496128265079</v>
      </c>
      <c r="I66" s="65">
        <v>-3.063995753458995</v>
      </c>
      <c r="J66" s="65">
        <v>-3.1709230561854511</v>
      </c>
      <c r="K66" s="65">
        <v>-3.159839428498151</v>
      </c>
      <c r="L66" s="107">
        <f t="shared" si="2"/>
        <v>-3.1709230561854511</v>
      </c>
      <c r="M66" s="107">
        <f t="shared" si="3"/>
        <v>-3.063995753458995</v>
      </c>
      <c r="N66" s="64">
        <v>-3.4172506457811522</v>
      </c>
      <c r="O66" s="65">
        <v>-3.4388281671570593</v>
      </c>
      <c r="P66" s="65">
        <v>-3.4697046803569247</v>
      </c>
      <c r="Q66" s="65">
        <v>-3.4422595795678763</v>
      </c>
      <c r="R66" s="65">
        <v>-3.4483892367682913</v>
      </c>
      <c r="S66" s="65">
        <v>-3.4521605049674187</v>
      </c>
      <c r="T66" s="107">
        <f t="shared" si="4"/>
        <v>-3.4697046803569247</v>
      </c>
      <c r="U66" s="107">
        <f t="shared" si="5"/>
        <v>-3.4172506457811522</v>
      </c>
      <c r="V66" s="64">
        <v>-3.2067866688177178</v>
      </c>
      <c r="W66" s="65">
        <v>-3.2687360171643993</v>
      </c>
      <c r="X66" s="65">
        <v>-3.4422127518132601</v>
      </c>
      <c r="Y66" s="65">
        <v>-3.2678566576827057</v>
      </c>
      <c r="Z66" s="65">
        <v>-3.1456234390606226</v>
      </c>
      <c r="AA66" s="107">
        <f t="shared" si="6"/>
        <v>-3.4422127518132601</v>
      </c>
      <c r="AB66" s="107">
        <f t="shared" si="7"/>
        <v>-3.1456234390606226</v>
      </c>
      <c r="AC66" s="64">
        <v>-3.2825012515057712</v>
      </c>
      <c r="AD66" s="65">
        <v>-3.2856956584065902</v>
      </c>
      <c r="AE66" s="65">
        <v>-3.2679363774287982</v>
      </c>
      <c r="AF66" s="65">
        <v>-3.2685420095203352</v>
      </c>
      <c r="AG66" s="65">
        <v>-3.2341420968510501</v>
      </c>
      <c r="AH66" s="65">
        <v>-3.1382314263514743</v>
      </c>
      <c r="AI66" s="65">
        <v>-3.0999221909673165</v>
      </c>
      <c r="AJ66" s="65">
        <v>-3.0550908059709485</v>
      </c>
      <c r="AK66" s="65">
        <v>-3.0895518437727096</v>
      </c>
      <c r="AL66" s="65">
        <v>-2.9752202306688096</v>
      </c>
      <c r="AM66" s="107">
        <f t="shared" si="8"/>
        <v>-3.2856956584065902</v>
      </c>
      <c r="AN66" s="107">
        <f t="shared" si="9"/>
        <v>-2.9752202306688096</v>
      </c>
    </row>
    <row r="67" spans="1:40">
      <c r="B67" s="60"/>
      <c r="C67" s="60"/>
      <c r="D67" s="60"/>
      <c r="G67" s="60"/>
      <c r="H67" s="60"/>
      <c r="I67" s="60"/>
      <c r="J67" s="60"/>
      <c r="K67" s="60"/>
      <c r="N67" s="60"/>
      <c r="O67" s="60"/>
      <c r="P67" s="60"/>
      <c r="Q67" s="60"/>
      <c r="R67" s="60"/>
      <c r="S67" s="60"/>
      <c r="V67" s="60"/>
      <c r="W67" s="60"/>
      <c r="X67" s="60"/>
      <c r="Y67" s="60"/>
      <c r="Z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9" spans="1:40">
      <c r="B69" s="48" t="s">
        <v>775</v>
      </c>
    </row>
    <row r="70" spans="1:40">
      <c r="B70" s="48" t="s">
        <v>776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15A0-0F57-4088-93B5-484F7FFB3724}">
  <sheetPr>
    <pageSetUpPr autoPageBreaks="0"/>
  </sheetPr>
  <dimension ref="A1:BI59"/>
  <sheetViews>
    <sheetView tabSelected="1" zoomScale="93" zoomScaleNormal="93" workbookViewId="0">
      <pane xSplit="3" ySplit="3" topLeftCell="D4" activePane="bottomRight" state="frozen"/>
      <selection pane="topRight" activeCell="D1" sqref="D1"/>
      <selection pane="bottomLeft" activeCell="A3" sqref="A3"/>
      <selection pane="bottomRight" activeCell="I14" sqref="I14"/>
    </sheetView>
  </sheetViews>
  <sheetFormatPr defaultRowHeight="12.75"/>
  <cols>
    <col min="1" max="1" width="22.5703125" style="88" customWidth="1"/>
    <col min="2" max="2" width="9.28515625" style="88" customWidth="1"/>
    <col min="3" max="3" width="15" style="88" customWidth="1"/>
    <col min="4" max="4" width="9.140625" style="88"/>
    <col min="5" max="5" width="11.85546875" style="88" customWidth="1"/>
    <col min="6" max="29" width="9.140625" style="88"/>
    <col min="30" max="30" width="9.28515625" style="88" bestFit="1" customWidth="1"/>
    <col min="31" max="31" width="9.5703125" style="88" bestFit="1" customWidth="1"/>
    <col min="32" max="32" width="9.28515625" style="88" bestFit="1" customWidth="1"/>
    <col min="33" max="33" width="9.140625" style="88"/>
    <col min="34" max="34" width="3.5703125" style="88" customWidth="1"/>
    <col min="35" max="16384" width="9.140625" style="88"/>
  </cols>
  <sheetData>
    <row r="1" spans="1:61" s="67" customFormat="1" ht="29.25" customHeight="1" thickBot="1">
      <c r="A1" s="190"/>
      <c r="B1" s="191" t="s">
        <v>774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</row>
    <row r="2" spans="1:61" s="67" customFormat="1" ht="29.25" customHeight="1" thickBot="1">
      <c r="A2" s="66"/>
      <c r="B2" s="123"/>
      <c r="D2" s="8" t="s">
        <v>765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212"/>
      <c r="AI2" s="10" t="s">
        <v>764</v>
      </c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H2" s="203"/>
    </row>
    <row r="3" spans="1:61" s="72" customFormat="1" ht="21" customHeight="1" thickBot="1">
      <c r="A3" s="9"/>
      <c r="B3" s="10" t="s">
        <v>171</v>
      </c>
      <c r="C3" s="10" t="s">
        <v>0</v>
      </c>
      <c r="D3" s="69" t="s">
        <v>192</v>
      </c>
      <c r="E3" s="70" t="s">
        <v>17</v>
      </c>
      <c r="F3" s="70" t="s">
        <v>18</v>
      </c>
      <c r="G3" s="70" t="s">
        <v>185</v>
      </c>
      <c r="H3" s="70" t="s">
        <v>183</v>
      </c>
      <c r="I3" s="70" t="s">
        <v>180</v>
      </c>
      <c r="J3" s="70" t="s">
        <v>193</v>
      </c>
      <c r="K3" s="70" t="s">
        <v>194</v>
      </c>
      <c r="L3" s="70" t="s">
        <v>186</v>
      </c>
      <c r="M3" s="70" t="s">
        <v>19</v>
      </c>
      <c r="N3" s="70" t="s">
        <v>20</v>
      </c>
      <c r="O3" s="70" t="s">
        <v>182</v>
      </c>
      <c r="P3" s="70" t="s">
        <v>181</v>
      </c>
      <c r="Q3" s="70" t="s">
        <v>27</v>
      </c>
      <c r="R3" s="70" t="s">
        <v>28</v>
      </c>
      <c r="S3" s="70" t="s">
        <v>29</v>
      </c>
      <c r="T3" s="70" t="s">
        <v>30</v>
      </c>
      <c r="U3" s="70" t="s">
        <v>197</v>
      </c>
      <c r="V3" s="70" t="s">
        <v>198</v>
      </c>
      <c r="W3" s="70" t="s">
        <v>675</v>
      </c>
      <c r="X3" s="70" t="s">
        <v>199</v>
      </c>
      <c r="Y3" s="70" t="s">
        <v>201</v>
      </c>
      <c r="Z3" s="70" t="s">
        <v>38</v>
      </c>
      <c r="AA3" s="70" t="s">
        <v>40</v>
      </c>
      <c r="AB3" s="70" t="s">
        <v>41</v>
      </c>
      <c r="AC3" s="70" t="s">
        <v>203</v>
      </c>
      <c r="AD3" s="70" t="s">
        <v>204</v>
      </c>
      <c r="AE3" s="70" t="s">
        <v>205</v>
      </c>
      <c r="AF3" s="70" t="s">
        <v>206</v>
      </c>
      <c r="AG3" s="71" t="s">
        <v>207</v>
      </c>
      <c r="AI3" s="193" t="s">
        <v>192</v>
      </c>
      <c r="AJ3" s="187" t="s">
        <v>17</v>
      </c>
      <c r="AK3" s="187" t="s">
        <v>18</v>
      </c>
      <c r="AL3" s="187" t="s">
        <v>185</v>
      </c>
      <c r="AM3" s="187" t="s">
        <v>183</v>
      </c>
      <c r="AN3" s="187" t="s">
        <v>180</v>
      </c>
      <c r="AO3" s="187" t="s">
        <v>193</v>
      </c>
      <c r="AP3" s="187" t="s">
        <v>194</v>
      </c>
      <c r="AQ3" s="187" t="s">
        <v>186</v>
      </c>
      <c r="AR3" s="187" t="s">
        <v>19</v>
      </c>
      <c r="AS3" s="187" t="s">
        <v>20</v>
      </c>
      <c r="AT3" s="187" t="s">
        <v>182</v>
      </c>
      <c r="AU3" s="187" t="s">
        <v>181</v>
      </c>
      <c r="AV3" s="187" t="s">
        <v>27</v>
      </c>
      <c r="AW3" s="187" t="s">
        <v>28</v>
      </c>
      <c r="AX3" s="187" t="s">
        <v>29</v>
      </c>
      <c r="AY3" s="187" t="s">
        <v>30</v>
      </c>
      <c r="AZ3" s="187" t="s">
        <v>197</v>
      </c>
      <c r="BA3" s="187" t="s">
        <v>198</v>
      </c>
      <c r="BB3" s="187" t="s">
        <v>675</v>
      </c>
      <c r="BC3" s="187" t="s">
        <v>199</v>
      </c>
      <c r="BD3" s="187" t="s">
        <v>201</v>
      </c>
      <c r="BE3" s="187" t="s">
        <v>38</v>
      </c>
      <c r="BF3" s="187" t="s">
        <v>40</v>
      </c>
      <c r="BG3" s="187" t="s">
        <v>41</v>
      </c>
      <c r="BH3" s="204" t="s">
        <v>203</v>
      </c>
      <c r="BI3" s="188"/>
    </row>
    <row r="4" spans="1:61" s="67" customFormat="1">
      <c r="A4" s="73" t="s">
        <v>208</v>
      </c>
      <c r="B4" s="74">
        <v>1</v>
      </c>
      <c r="C4" s="75" t="s">
        <v>676</v>
      </c>
      <c r="D4" s="76">
        <v>592.86</v>
      </c>
      <c r="E4" s="77">
        <v>30.81</v>
      </c>
      <c r="F4" s="77">
        <v>109.23</v>
      </c>
      <c r="G4" s="77">
        <v>3561.98</v>
      </c>
      <c r="H4" s="77">
        <v>4847.09</v>
      </c>
      <c r="I4" s="77">
        <v>183793.75</v>
      </c>
      <c r="J4" s="77">
        <v>221517.44</v>
      </c>
      <c r="K4" s="77">
        <v>88.51</v>
      </c>
      <c r="L4" s="77">
        <v>110002.62</v>
      </c>
      <c r="M4" s="77">
        <v>13.97</v>
      </c>
      <c r="N4" s="77">
        <v>1247.97</v>
      </c>
      <c r="O4" s="77">
        <v>409.8</v>
      </c>
      <c r="P4" s="77">
        <v>14084.5</v>
      </c>
      <c r="Q4" s="77">
        <v>54.43</v>
      </c>
      <c r="R4" s="77">
        <v>113.74</v>
      </c>
      <c r="S4" s="77">
        <v>1828.69</v>
      </c>
      <c r="T4" s="77">
        <v>0.81</v>
      </c>
      <c r="U4" s="77">
        <v>0.99</v>
      </c>
      <c r="V4" s="77">
        <v>333.97</v>
      </c>
      <c r="W4" s="77">
        <v>1.05</v>
      </c>
      <c r="X4" s="77">
        <v>190.89</v>
      </c>
      <c r="Y4" s="77">
        <v>127.51</v>
      </c>
      <c r="Z4" s="77">
        <v>34.130000000000003</v>
      </c>
      <c r="AA4" s="77">
        <v>175.56</v>
      </c>
      <c r="AB4" s="77">
        <v>44.44</v>
      </c>
      <c r="AC4" s="77">
        <v>10.27</v>
      </c>
      <c r="AD4" s="77">
        <v>60.153782215684444</v>
      </c>
      <c r="AE4" s="77">
        <v>862.69798447180608</v>
      </c>
      <c r="AF4" s="77">
        <v>1.9023125996810208</v>
      </c>
      <c r="AG4" s="78">
        <v>2257.641975308642</v>
      </c>
      <c r="AI4" s="194">
        <v>1.47</v>
      </c>
      <c r="AJ4" s="186">
        <v>1.58</v>
      </c>
      <c r="AK4" s="186">
        <v>24.71</v>
      </c>
      <c r="AL4" s="186">
        <v>16.36</v>
      </c>
      <c r="AM4" s="186">
        <v>2.58</v>
      </c>
      <c r="AN4" s="186">
        <v>4.9400000000000004</v>
      </c>
      <c r="AO4" s="186">
        <v>725.94</v>
      </c>
      <c r="AP4" s="186">
        <v>43.01</v>
      </c>
      <c r="AQ4" s="186">
        <v>51.88</v>
      </c>
      <c r="AR4" s="186">
        <v>0.74</v>
      </c>
      <c r="AS4" s="186">
        <v>4.13</v>
      </c>
      <c r="AT4" s="186">
        <v>1.98</v>
      </c>
      <c r="AU4" s="186">
        <v>100.2</v>
      </c>
      <c r="AV4" s="186">
        <v>2.38</v>
      </c>
      <c r="AW4" s="186">
        <v>1.6</v>
      </c>
      <c r="AX4" s="186">
        <v>0.83799999999999997</v>
      </c>
      <c r="AY4" s="186">
        <v>0.183</v>
      </c>
      <c r="AZ4" s="186">
        <v>0.46400000000000002</v>
      </c>
      <c r="BA4" s="186">
        <v>0.221</v>
      </c>
      <c r="BB4" s="186">
        <v>0.19400000000000001</v>
      </c>
      <c r="BC4" s="186">
        <v>0.90100000000000002</v>
      </c>
      <c r="BD4" s="186">
        <v>0.499</v>
      </c>
      <c r="BE4" s="186">
        <v>0.97</v>
      </c>
      <c r="BF4" s="186">
        <v>0.109</v>
      </c>
      <c r="BG4" s="186">
        <v>0.184</v>
      </c>
      <c r="BH4" s="205">
        <v>0.46700000000000003</v>
      </c>
      <c r="BI4" s="186"/>
    </row>
    <row r="5" spans="1:61" s="67" customFormat="1">
      <c r="A5" s="73" t="s">
        <v>221</v>
      </c>
      <c r="B5" s="74">
        <v>2</v>
      </c>
      <c r="C5" s="75" t="s">
        <v>677</v>
      </c>
      <c r="D5" s="76">
        <v>431.62</v>
      </c>
      <c r="E5" s="77">
        <v>30.07</v>
      </c>
      <c r="F5" s="77">
        <v>198.57</v>
      </c>
      <c r="G5" s="77">
        <v>4221.1000000000004</v>
      </c>
      <c r="H5" s="77">
        <v>3939.07</v>
      </c>
      <c r="I5" s="77">
        <v>186795.17</v>
      </c>
      <c r="J5" s="77">
        <v>221517.42</v>
      </c>
      <c r="K5" s="77">
        <v>76.8</v>
      </c>
      <c r="L5" s="77">
        <v>110179.39</v>
      </c>
      <c r="M5" s="77">
        <v>14.86</v>
      </c>
      <c r="N5" s="77">
        <v>749.05</v>
      </c>
      <c r="O5" s="77">
        <v>489.29</v>
      </c>
      <c r="P5" s="77">
        <v>15930.7</v>
      </c>
      <c r="Q5" s="77">
        <v>75.53</v>
      </c>
      <c r="R5" s="77">
        <v>158.61000000000001</v>
      </c>
      <c r="S5" s="77">
        <v>4057.28</v>
      </c>
      <c r="T5" s="77">
        <v>0.97</v>
      </c>
      <c r="U5" s="77">
        <v>0.54</v>
      </c>
      <c r="V5" s="77">
        <v>367.49</v>
      </c>
      <c r="W5" s="77">
        <v>1.95</v>
      </c>
      <c r="X5" s="77">
        <v>472.96</v>
      </c>
      <c r="Y5" s="77">
        <v>390.25</v>
      </c>
      <c r="Z5" s="77">
        <v>32.68</v>
      </c>
      <c r="AA5" s="77">
        <v>90.6</v>
      </c>
      <c r="AB5" s="77">
        <v>28.35</v>
      </c>
      <c r="AC5" s="77">
        <v>6.87</v>
      </c>
      <c r="AD5" s="77">
        <v>27.155973952993136</v>
      </c>
      <c r="AE5" s="77">
        <v>282.33027546444589</v>
      </c>
      <c r="AF5" s="77">
        <v>4.0561810154525393</v>
      </c>
      <c r="AG5" s="78">
        <v>4182.7628865979386</v>
      </c>
      <c r="AI5" s="194">
        <v>1.44</v>
      </c>
      <c r="AJ5" s="186" t="s">
        <v>763</v>
      </c>
      <c r="AK5" s="186">
        <v>22.36</v>
      </c>
      <c r="AL5" s="186">
        <v>17.920000000000002</v>
      </c>
      <c r="AM5" s="186">
        <v>1.68</v>
      </c>
      <c r="AN5" s="186">
        <v>3.37</v>
      </c>
      <c r="AO5" s="186">
        <v>771.24</v>
      </c>
      <c r="AP5" s="186">
        <v>46.62</v>
      </c>
      <c r="AQ5" s="186">
        <v>56.31</v>
      </c>
      <c r="AR5" s="186">
        <v>0.91300000000000003</v>
      </c>
      <c r="AS5" s="186">
        <v>2.04</v>
      </c>
      <c r="AT5" s="186">
        <v>2.1</v>
      </c>
      <c r="AU5" s="186">
        <v>104.83</v>
      </c>
      <c r="AV5" s="186">
        <v>3.48</v>
      </c>
      <c r="AW5" s="186">
        <v>1.93</v>
      </c>
      <c r="AX5" s="186">
        <v>0.74299999999999999</v>
      </c>
      <c r="AY5" s="186">
        <v>8.2400000000000001E-2</v>
      </c>
      <c r="AZ5" s="186">
        <v>0.49399999999999999</v>
      </c>
      <c r="BA5" s="186">
        <v>0.17199999999999999</v>
      </c>
      <c r="BB5" s="186">
        <v>0.224</v>
      </c>
      <c r="BC5" s="186">
        <v>0.91200000000000003</v>
      </c>
      <c r="BD5" s="186">
        <v>0.50800000000000001</v>
      </c>
      <c r="BE5" s="186">
        <v>0.61799999999999999</v>
      </c>
      <c r="BF5" s="186">
        <v>6.4399999999999999E-2</v>
      </c>
      <c r="BG5" s="186">
        <v>0.20200000000000001</v>
      </c>
      <c r="BH5" s="205">
        <v>0.33700000000000002</v>
      </c>
      <c r="BI5" s="186"/>
    </row>
    <row r="6" spans="1:61" s="67" customFormat="1">
      <c r="A6" s="73"/>
      <c r="B6" s="79">
        <v>3</v>
      </c>
      <c r="C6" s="80" t="s">
        <v>678</v>
      </c>
      <c r="D6" s="81">
        <v>552.92999999999995</v>
      </c>
      <c r="E6" s="82">
        <v>29.88</v>
      </c>
      <c r="F6" s="82">
        <v>154.27000000000001</v>
      </c>
      <c r="G6" s="82">
        <v>4927.74</v>
      </c>
      <c r="H6" s="82">
        <v>4776.6099999999997</v>
      </c>
      <c r="I6" s="82">
        <v>192247.58</v>
      </c>
      <c r="J6" s="82">
        <v>221517.42</v>
      </c>
      <c r="K6" s="82">
        <v>67.28</v>
      </c>
      <c r="L6" s="82">
        <v>109612.3</v>
      </c>
      <c r="M6" s="82">
        <v>13.87</v>
      </c>
      <c r="N6" s="82">
        <v>1030.8800000000001</v>
      </c>
      <c r="O6" s="82">
        <v>482.32</v>
      </c>
      <c r="P6" s="82">
        <v>15997.21</v>
      </c>
      <c r="Q6" s="82">
        <v>89.27</v>
      </c>
      <c r="R6" s="82">
        <v>111.83</v>
      </c>
      <c r="S6" s="82">
        <v>1540.37</v>
      </c>
      <c r="T6" s="82">
        <v>0.42</v>
      </c>
      <c r="U6" s="82">
        <v>3.28</v>
      </c>
      <c r="V6" s="82">
        <v>186.14</v>
      </c>
      <c r="W6" s="82">
        <v>0.45</v>
      </c>
      <c r="X6" s="82">
        <v>73.53</v>
      </c>
      <c r="Y6" s="82">
        <v>47.55</v>
      </c>
      <c r="Z6" s="82">
        <v>21.07</v>
      </c>
      <c r="AA6" s="82">
        <v>43.55</v>
      </c>
      <c r="AB6" s="82">
        <v>42.04</v>
      </c>
      <c r="AC6" s="82">
        <v>11.92</v>
      </c>
      <c r="AD6" s="82">
        <v>71.159721365645922</v>
      </c>
      <c r="AE6" s="82">
        <v>2305.2008412197688</v>
      </c>
      <c r="AF6" s="82">
        <v>4.2741676234213548</v>
      </c>
      <c r="AG6" s="83">
        <v>3667.5476190476188</v>
      </c>
      <c r="AI6" s="197">
        <v>1.46</v>
      </c>
      <c r="AJ6" s="198">
        <v>1.52</v>
      </c>
      <c r="AK6" s="198">
        <v>20.190000000000001</v>
      </c>
      <c r="AL6" s="198">
        <v>16.28</v>
      </c>
      <c r="AM6" s="198">
        <v>1.69</v>
      </c>
      <c r="AN6" s="198">
        <v>3.04</v>
      </c>
      <c r="AO6" s="198">
        <v>684</v>
      </c>
      <c r="AP6" s="198">
        <v>41.25</v>
      </c>
      <c r="AQ6" s="198">
        <v>50.82</v>
      </c>
      <c r="AR6" s="198">
        <v>0.86199999999999999</v>
      </c>
      <c r="AS6" s="198" t="s">
        <v>763</v>
      </c>
      <c r="AT6" s="198">
        <v>1.97</v>
      </c>
      <c r="AU6" s="198">
        <v>102.38</v>
      </c>
      <c r="AV6" s="198">
        <v>2.14</v>
      </c>
      <c r="AW6" s="198">
        <v>1.58</v>
      </c>
      <c r="AX6" s="198">
        <v>0.75700000000000001</v>
      </c>
      <c r="AY6" s="198">
        <v>0.16</v>
      </c>
      <c r="AZ6" s="198">
        <v>0.42899999999999999</v>
      </c>
      <c r="BA6" s="198">
        <v>0.24099999999999999</v>
      </c>
      <c r="BB6" s="198">
        <v>0.22500000000000001</v>
      </c>
      <c r="BC6" s="198">
        <v>0.71499999999999997</v>
      </c>
      <c r="BD6" s="198">
        <v>0.46300000000000002</v>
      </c>
      <c r="BE6" s="198">
        <v>0.76</v>
      </c>
      <c r="BF6" s="198">
        <v>3.9600000000000003E-2</v>
      </c>
      <c r="BG6" s="198">
        <v>0.249</v>
      </c>
      <c r="BH6" s="206">
        <v>0.29299999999999998</v>
      </c>
      <c r="BI6" s="186"/>
    </row>
    <row r="7" spans="1:61" s="67" customFormat="1" ht="14.25">
      <c r="A7" s="73"/>
      <c r="B7" s="74"/>
      <c r="C7" s="14" t="s">
        <v>377</v>
      </c>
      <c r="D7" s="76">
        <f>AVERAGE(D4:D6)</f>
        <v>525.80333333333328</v>
      </c>
      <c r="E7" s="77">
        <f t="shared" ref="E7:AG7" si="0">AVERAGE(E4:E6)</f>
        <v>30.25333333333333</v>
      </c>
      <c r="F7" s="77">
        <f t="shared" si="0"/>
        <v>154.02333333333334</v>
      </c>
      <c r="G7" s="77">
        <f t="shared" si="0"/>
        <v>4236.9399999999996</v>
      </c>
      <c r="H7" s="77">
        <f t="shared" si="0"/>
        <v>4520.9233333333332</v>
      </c>
      <c r="I7" s="77">
        <f t="shared" si="0"/>
        <v>187612.16666666666</v>
      </c>
      <c r="J7" s="77">
        <f t="shared" si="0"/>
        <v>221517.42666666667</v>
      </c>
      <c r="K7" s="77">
        <f t="shared" si="0"/>
        <v>77.53</v>
      </c>
      <c r="L7" s="77">
        <f t="shared" si="0"/>
        <v>109931.43666666666</v>
      </c>
      <c r="M7" s="77">
        <f t="shared" si="0"/>
        <v>14.233333333333333</v>
      </c>
      <c r="N7" s="77">
        <f t="shared" si="0"/>
        <v>1009.3000000000001</v>
      </c>
      <c r="O7" s="77">
        <f t="shared" si="0"/>
        <v>460.47</v>
      </c>
      <c r="P7" s="77">
        <f t="shared" si="0"/>
        <v>15337.470000000001</v>
      </c>
      <c r="Q7" s="77">
        <f t="shared" si="0"/>
        <v>73.076666666666668</v>
      </c>
      <c r="R7" s="77">
        <f t="shared" si="0"/>
        <v>128.06</v>
      </c>
      <c r="S7" s="77">
        <f t="shared" si="0"/>
        <v>2475.4466666666667</v>
      </c>
      <c r="T7" s="77">
        <f t="shared" si="0"/>
        <v>0.73333333333333339</v>
      </c>
      <c r="U7" s="77">
        <f t="shared" si="0"/>
        <v>1.6033333333333333</v>
      </c>
      <c r="V7" s="77">
        <f t="shared" si="0"/>
        <v>295.86666666666667</v>
      </c>
      <c r="W7" s="77">
        <f t="shared" si="0"/>
        <v>1.1500000000000001</v>
      </c>
      <c r="X7" s="77">
        <f t="shared" si="0"/>
        <v>245.79333333333329</v>
      </c>
      <c r="Y7" s="77">
        <f t="shared" si="0"/>
        <v>188.43666666666664</v>
      </c>
      <c r="Z7" s="77">
        <f t="shared" si="0"/>
        <v>29.293333333333333</v>
      </c>
      <c r="AA7" s="77">
        <f t="shared" si="0"/>
        <v>103.23666666666666</v>
      </c>
      <c r="AB7" s="77">
        <f t="shared" si="0"/>
        <v>38.276666666666664</v>
      </c>
      <c r="AC7" s="77">
        <f t="shared" si="0"/>
        <v>9.6866666666666674</v>
      </c>
      <c r="AD7" s="77">
        <f t="shared" si="0"/>
        <v>52.823159178107836</v>
      </c>
      <c r="AE7" s="77">
        <f t="shared" si="0"/>
        <v>1150.0763670520071</v>
      </c>
      <c r="AF7" s="77">
        <f t="shared" si="0"/>
        <v>3.4108870795183051</v>
      </c>
      <c r="AG7" s="78">
        <f t="shared" si="0"/>
        <v>3369.3174936514001</v>
      </c>
      <c r="AI7" s="195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207"/>
      <c r="BI7" s="189"/>
    </row>
    <row r="8" spans="1:61" s="67" customFormat="1" ht="14.25">
      <c r="A8" s="73"/>
      <c r="B8" s="74"/>
      <c r="C8" s="14" t="s">
        <v>378</v>
      </c>
      <c r="D8" s="76">
        <f>MIN(D4:D6)</f>
        <v>431.62</v>
      </c>
      <c r="E8" s="77">
        <f t="shared" ref="E8:AC8" si="1">MIN(E4:E6)</f>
        <v>29.88</v>
      </c>
      <c r="F8" s="77">
        <f t="shared" si="1"/>
        <v>109.23</v>
      </c>
      <c r="G8" s="77">
        <f t="shared" si="1"/>
        <v>3561.98</v>
      </c>
      <c r="H8" s="77">
        <f t="shared" si="1"/>
        <v>3939.07</v>
      </c>
      <c r="I8" s="77">
        <f t="shared" si="1"/>
        <v>183793.75</v>
      </c>
      <c r="J8" s="77">
        <f t="shared" si="1"/>
        <v>221517.42</v>
      </c>
      <c r="K8" s="77">
        <f t="shared" si="1"/>
        <v>67.28</v>
      </c>
      <c r="L8" s="77">
        <f t="shared" si="1"/>
        <v>109612.3</v>
      </c>
      <c r="M8" s="77">
        <f t="shared" si="1"/>
        <v>13.87</v>
      </c>
      <c r="N8" s="77">
        <f t="shared" si="1"/>
        <v>749.05</v>
      </c>
      <c r="O8" s="77">
        <f t="shared" si="1"/>
        <v>409.8</v>
      </c>
      <c r="P8" s="77">
        <f t="shared" si="1"/>
        <v>14084.5</v>
      </c>
      <c r="Q8" s="77">
        <f t="shared" si="1"/>
        <v>54.43</v>
      </c>
      <c r="R8" s="77">
        <f t="shared" si="1"/>
        <v>111.83</v>
      </c>
      <c r="S8" s="77">
        <f t="shared" si="1"/>
        <v>1540.37</v>
      </c>
      <c r="T8" s="77">
        <f t="shared" si="1"/>
        <v>0.42</v>
      </c>
      <c r="U8" s="77">
        <f t="shared" si="1"/>
        <v>0.54</v>
      </c>
      <c r="V8" s="77">
        <f t="shared" si="1"/>
        <v>186.14</v>
      </c>
      <c r="W8" s="77">
        <f t="shared" si="1"/>
        <v>0.45</v>
      </c>
      <c r="X8" s="77">
        <f t="shared" si="1"/>
        <v>73.53</v>
      </c>
      <c r="Y8" s="77">
        <f t="shared" si="1"/>
        <v>47.55</v>
      </c>
      <c r="Z8" s="77">
        <f t="shared" si="1"/>
        <v>21.07</v>
      </c>
      <c r="AA8" s="77">
        <f t="shared" si="1"/>
        <v>43.55</v>
      </c>
      <c r="AB8" s="77">
        <f t="shared" si="1"/>
        <v>28.35</v>
      </c>
      <c r="AC8" s="77">
        <f t="shared" si="1"/>
        <v>6.87</v>
      </c>
      <c r="AD8" s="77">
        <v>27.155973952993136</v>
      </c>
      <c r="AE8" s="77">
        <v>282.33027546444589</v>
      </c>
      <c r="AF8" s="77">
        <v>1.9023125996810208</v>
      </c>
      <c r="AG8" s="78">
        <v>2257.641975308642</v>
      </c>
      <c r="AI8" s="195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207"/>
      <c r="BI8" s="189"/>
    </row>
    <row r="9" spans="1:61" s="67" customFormat="1" ht="14.25">
      <c r="A9" s="73"/>
      <c r="B9" s="74"/>
      <c r="C9" s="14" t="s">
        <v>379</v>
      </c>
      <c r="D9" s="76">
        <f>MAX(D4:D6)</f>
        <v>592.86</v>
      </c>
      <c r="E9" s="77">
        <f t="shared" ref="E9:AC9" si="2">MAX(E4:E6)</f>
        <v>30.81</v>
      </c>
      <c r="F9" s="77">
        <f t="shared" si="2"/>
        <v>198.57</v>
      </c>
      <c r="G9" s="77">
        <f t="shared" si="2"/>
        <v>4927.74</v>
      </c>
      <c r="H9" s="77">
        <f t="shared" si="2"/>
        <v>4847.09</v>
      </c>
      <c r="I9" s="77">
        <f t="shared" si="2"/>
        <v>192247.58</v>
      </c>
      <c r="J9" s="77">
        <f t="shared" si="2"/>
        <v>221517.44</v>
      </c>
      <c r="K9" s="77">
        <f t="shared" si="2"/>
        <v>88.51</v>
      </c>
      <c r="L9" s="77">
        <f t="shared" si="2"/>
        <v>110179.39</v>
      </c>
      <c r="M9" s="77">
        <f t="shared" si="2"/>
        <v>14.86</v>
      </c>
      <c r="N9" s="77">
        <f t="shared" si="2"/>
        <v>1247.97</v>
      </c>
      <c r="O9" s="77">
        <f t="shared" si="2"/>
        <v>489.29</v>
      </c>
      <c r="P9" s="77">
        <f t="shared" si="2"/>
        <v>15997.21</v>
      </c>
      <c r="Q9" s="77">
        <f t="shared" si="2"/>
        <v>89.27</v>
      </c>
      <c r="R9" s="77">
        <f t="shared" si="2"/>
        <v>158.61000000000001</v>
      </c>
      <c r="S9" s="77">
        <f t="shared" si="2"/>
        <v>4057.28</v>
      </c>
      <c r="T9" s="77">
        <f t="shared" si="2"/>
        <v>0.97</v>
      </c>
      <c r="U9" s="77">
        <f t="shared" si="2"/>
        <v>3.28</v>
      </c>
      <c r="V9" s="77">
        <f t="shared" si="2"/>
        <v>367.49</v>
      </c>
      <c r="W9" s="77">
        <f t="shared" si="2"/>
        <v>1.95</v>
      </c>
      <c r="X9" s="77">
        <f t="shared" si="2"/>
        <v>472.96</v>
      </c>
      <c r="Y9" s="77">
        <f t="shared" si="2"/>
        <v>390.25</v>
      </c>
      <c r="Z9" s="77">
        <f t="shared" si="2"/>
        <v>34.130000000000003</v>
      </c>
      <c r="AA9" s="77">
        <f t="shared" si="2"/>
        <v>175.56</v>
      </c>
      <c r="AB9" s="77">
        <f t="shared" si="2"/>
        <v>44.44</v>
      </c>
      <c r="AC9" s="77">
        <f t="shared" si="2"/>
        <v>11.92</v>
      </c>
      <c r="AD9" s="77">
        <v>71.159721365645922</v>
      </c>
      <c r="AE9" s="77">
        <v>2305.2008412197688</v>
      </c>
      <c r="AF9" s="77">
        <v>4.2741676234213548</v>
      </c>
      <c r="AG9" s="78">
        <v>4182.7628865979386</v>
      </c>
      <c r="AI9" s="195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207"/>
      <c r="BI9" s="189"/>
    </row>
    <row r="10" spans="1:61" ht="14.25">
      <c r="A10" s="84"/>
      <c r="B10" s="79"/>
      <c r="C10" s="22" t="s">
        <v>380</v>
      </c>
      <c r="D10" s="85">
        <f>_xlfn.STDEV.S(D4:D6)</f>
        <v>83.973069691022715</v>
      </c>
      <c r="E10" s="86">
        <f t="shared" ref="E10:AG10" si="3">_xlfn.STDEV.S(E4:E6)</f>
        <v>0.49135866058647315</v>
      </c>
      <c r="F10" s="86">
        <f t="shared" si="3"/>
        <v>44.670510779857104</v>
      </c>
      <c r="G10" s="86">
        <f t="shared" si="3"/>
        <v>683.01776960779057</v>
      </c>
      <c r="H10" s="86">
        <f t="shared" si="3"/>
        <v>505.1305115842174</v>
      </c>
      <c r="I10" s="86">
        <f t="shared" si="3"/>
        <v>4285.7231691084835</v>
      </c>
      <c r="J10" s="86">
        <f t="shared" si="3"/>
        <v>1.1547005377743398E-2</v>
      </c>
      <c r="K10" s="86">
        <f t="shared" si="3"/>
        <v>10.633809289243361</v>
      </c>
      <c r="L10" s="86">
        <f t="shared" si="3"/>
        <v>290.16903217492376</v>
      </c>
      <c r="M10" s="86">
        <f t="shared" si="3"/>
        <v>0.54500764520631551</v>
      </c>
      <c r="N10" s="86">
        <f t="shared" si="3"/>
        <v>250.15907718889585</v>
      </c>
      <c r="O10" s="86">
        <f t="shared" si="3"/>
        <v>44.019676282317207</v>
      </c>
      <c r="P10" s="86">
        <f t="shared" si="3"/>
        <v>1085.6133108524416</v>
      </c>
      <c r="Q10" s="86">
        <f t="shared" si="3"/>
        <v>17.549089245124154</v>
      </c>
      <c r="R10" s="86">
        <f t="shared" si="3"/>
        <v>26.474306412066738</v>
      </c>
      <c r="S10" s="86">
        <f t="shared" si="3"/>
        <v>1377.4721871723332</v>
      </c>
      <c r="T10" s="86">
        <f t="shared" si="3"/>
        <v>0.28290163190291634</v>
      </c>
      <c r="U10" s="86">
        <f t="shared" si="3"/>
        <v>1.4693649421887447</v>
      </c>
      <c r="V10" s="86">
        <f t="shared" si="3"/>
        <v>96.492764668307373</v>
      </c>
      <c r="W10" s="86">
        <f t="shared" si="3"/>
        <v>0.75498344352707447</v>
      </c>
      <c r="X10" s="86">
        <f t="shared" si="3"/>
        <v>205.29701223674286</v>
      </c>
      <c r="Y10" s="86">
        <f t="shared" si="3"/>
        <v>179.28989523487746</v>
      </c>
      <c r="Z10" s="86">
        <f t="shared" si="3"/>
        <v>7.1584239419954319</v>
      </c>
      <c r="AA10" s="86">
        <f t="shared" si="3"/>
        <v>66.906083679537971</v>
      </c>
      <c r="AB10" s="86">
        <f t="shared" si="3"/>
        <v>8.6800940855116178</v>
      </c>
      <c r="AC10" s="86">
        <f t="shared" si="3"/>
        <v>2.5750404527566801</v>
      </c>
      <c r="AD10" s="86">
        <f t="shared" si="3"/>
        <v>22.899475369065179</v>
      </c>
      <c r="AE10" s="86">
        <f t="shared" si="3"/>
        <v>1041.6050511257247</v>
      </c>
      <c r="AF10" s="86">
        <f t="shared" si="3"/>
        <v>1.3110023879557546</v>
      </c>
      <c r="AG10" s="87">
        <f t="shared" si="3"/>
        <v>996.60851719279219</v>
      </c>
      <c r="AI10" s="199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8"/>
      <c r="BI10" s="189"/>
    </row>
    <row r="11" spans="1:61" s="67" customFormat="1">
      <c r="A11" s="73" t="s">
        <v>381</v>
      </c>
      <c r="B11" s="74">
        <v>4</v>
      </c>
      <c r="C11" s="75" t="s">
        <v>679</v>
      </c>
      <c r="D11" s="76">
        <v>368.56</v>
      </c>
      <c r="E11" s="77">
        <v>22.09</v>
      </c>
      <c r="F11" s="77">
        <v>184.53</v>
      </c>
      <c r="G11" s="77">
        <v>4346.41</v>
      </c>
      <c r="H11" s="77">
        <v>4553.46</v>
      </c>
      <c r="I11" s="77">
        <v>185341.95</v>
      </c>
      <c r="J11" s="77">
        <v>218525.81</v>
      </c>
      <c r="K11" s="77" t="s">
        <v>680</v>
      </c>
      <c r="L11" s="77">
        <v>110950.3</v>
      </c>
      <c r="M11" s="77">
        <v>19.739999999999998</v>
      </c>
      <c r="N11" s="77">
        <v>1212.6500000000001</v>
      </c>
      <c r="O11" s="77">
        <v>247.62</v>
      </c>
      <c r="P11" s="77">
        <v>14863.25</v>
      </c>
      <c r="Q11" s="77">
        <v>48.87</v>
      </c>
      <c r="R11" s="77">
        <v>92.03</v>
      </c>
      <c r="S11" s="77">
        <v>847.6</v>
      </c>
      <c r="T11" s="77">
        <v>1.79</v>
      </c>
      <c r="U11" s="77">
        <v>3.06</v>
      </c>
      <c r="V11" s="77">
        <v>79.81</v>
      </c>
      <c r="W11" s="77">
        <v>0.3</v>
      </c>
      <c r="X11" s="77">
        <v>82.05</v>
      </c>
      <c r="Y11" s="77">
        <v>18.899999999999999</v>
      </c>
      <c r="Z11" s="77">
        <v>20.84</v>
      </c>
      <c r="AA11" s="77">
        <v>6.8</v>
      </c>
      <c r="AB11" s="77">
        <v>47.88</v>
      </c>
      <c r="AC11" s="77">
        <v>13.62</v>
      </c>
      <c r="AD11" s="77">
        <v>130.89936290703162</v>
      </c>
      <c r="AE11" s="77">
        <v>5870.3862433862441</v>
      </c>
      <c r="AF11" s="77">
        <v>11.736764705882354</v>
      </c>
      <c r="AG11" s="78">
        <v>473.51955307262568</v>
      </c>
      <c r="AI11" s="195">
        <v>1.7</v>
      </c>
      <c r="AJ11" s="189">
        <v>2.27</v>
      </c>
      <c r="AK11" s="189">
        <v>19.77</v>
      </c>
      <c r="AL11" s="189">
        <v>18.78</v>
      </c>
      <c r="AM11" s="189">
        <v>2.13</v>
      </c>
      <c r="AN11" s="189">
        <v>3.84</v>
      </c>
      <c r="AO11" s="189">
        <v>968.78</v>
      </c>
      <c r="AP11" s="189">
        <v>54.44</v>
      </c>
      <c r="AQ11" s="189">
        <v>63.71</v>
      </c>
      <c r="AR11" s="189">
        <v>1.26</v>
      </c>
      <c r="AS11" s="189">
        <v>5.3</v>
      </c>
      <c r="AT11" s="189">
        <v>2.74</v>
      </c>
      <c r="AU11" s="189">
        <v>143.52000000000001</v>
      </c>
      <c r="AV11" s="189">
        <v>4.51</v>
      </c>
      <c r="AW11" s="189">
        <v>2.4</v>
      </c>
      <c r="AX11" s="189">
        <v>0.754</v>
      </c>
      <c r="AY11" s="189">
        <v>0.13900000000000001</v>
      </c>
      <c r="AZ11" s="189">
        <v>0.53300000000000003</v>
      </c>
      <c r="BA11" s="189">
        <v>0.25600000000000001</v>
      </c>
      <c r="BB11" s="189">
        <v>0.25</v>
      </c>
      <c r="BC11" s="189">
        <v>0.89600000000000002</v>
      </c>
      <c r="BD11" s="189">
        <v>0.48299999999999998</v>
      </c>
      <c r="BE11" s="189">
        <v>1.03</v>
      </c>
      <c r="BF11" s="189">
        <v>0.10100000000000001</v>
      </c>
      <c r="BG11" s="189" t="s">
        <v>763</v>
      </c>
      <c r="BH11" s="207">
        <v>0.44700000000000001</v>
      </c>
      <c r="BI11" s="189"/>
    </row>
    <row r="12" spans="1:61" s="67" customFormat="1">
      <c r="A12" s="73" t="s">
        <v>391</v>
      </c>
      <c r="B12" s="74">
        <v>5</v>
      </c>
      <c r="C12" s="75" t="s">
        <v>681</v>
      </c>
      <c r="D12" s="76">
        <v>392.13</v>
      </c>
      <c r="E12" s="77">
        <v>28.02</v>
      </c>
      <c r="F12" s="77">
        <v>143.36000000000001</v>
      </c>
      <c r="G12" s="77">
        <v>4173.87</v>
      </c>
      <c r="H12" s="77">
        <v>4773.18</v>
      </c>
      <c r="I12" s="77">
        <v>184842.33</v>
      </c>
      <c r="J12" s="77">
        <v>218525.78</v>
      </c>
      <c r="K12" s="77">
        <v>55.08</v>
      </c>
      <c r="L12" s="77">
        <v>110069.48</v>
      </c>
      <c r="M12" s="77">
        <v>19.79</v>
      </c>
      <c r="N12" s="77">
        <v>1286.28</v>
      </c>
      <c r="O12" s="77">
        <v>254.43</v>
      </c>
      <c r="P12" s="77">
        <v>15442.53</v>
      </c>
      <c r="Q12" s="77">
        <v>52.28</v>
      </c>
      <c r="R12" s="77">
        <v>89.85</v>
      </c>
      <c r="S12" s="77">
        <v>854.05</v>
      </c>
      <c r="T12" s="77">
        <v>1.46</v>
      </c>
      <c r="U12" s="77">
        <v>2.61</v>
      </c>
      <c r="V12" s="77">
        <v>80.89</v>
      </c>
      <c r="W12" s="77">
        <v>0.5</v>
      </c>
      <c r="X12" s="77">
        <v>74.53</v>
      </c>
      <c r="Y12" s="77">
        <v>19.63</v>
      </c>
      <c r="Z12" s="77">
        <v>22.16</v>
      </c>
      <c r="AA12" s="77">
        <v>6.55</v>
      </c>
      <c r="AB12" s="77">
        <v>49.31</v>
      </c>
      <c r="AC12" s="77">
        <v>13.32</v>
      </c>
      <c r="AD12" s="77">
        <v>128.87943328844915</v>
      </c>
      <c r="AE12" s="77">
        <v>5607.2073357106474</v>
      </c>
      <c r="AF12" s="77">
        <v>12.349618320610688</v>
      </c>
      <c r="AG12" s="78">
        <v>584.96575342465746</v>
      </c>
      <c r="AI12" s="195">
        <v>1.39</v>
      </c>
      <c r="AJ12" s="189">
        <v>2.17</v>
      </c>
      <c r="AK12" s="189">
        <v>22</v>
      </c>
      <c r="AL12" s="189">
        <v>17.47</v>
      </c>
      <c r="AM12" s="189">
        <v>2.41</v>
      </c>
      <c r="AN12" s="189">
        <v>3.92</v>
      </c>
      <c r="AO12" s="189">
        <v>940.45</v>
      </c>
      <c r="AP12" s="189">
        <v>46.64</v>
      </c>
      <c r="AQ12" s="189">
        <v>59.36</v>
      </c>
      <c r="AR12" s="189">
        <v>1.07</v>
      </c>
      <c r="AS12" s="189">
        <v>4.38</v>
      </c>
      <c r="AT12" s="189">
        <v>2.69</v>
      </c>
      <c r="AU12" s="189">
        <v>126.41</v>
      </c>
      <c r="AV12" s="189">
        <v>2.67</v>
      </c>
      <c r="AW12" s="189">
        <v>2.57</v>
      </c>
      <c r="AX12" s="189">
        <v>0.75600000000000001</v>
      </c>
      <c r="AY12" s="189">
        <v>0.16200000000000001</v>
      </c>
      <c r="AZ12" s="189">
        <v>0.60199999999999998</v>
      </c>
      <c r="BA12" s="189">
        <v>0.24399999999999999</v>
      </c>
      <c r="BB12" s="189">
        <v>0.26900000000000002</v>
      </c>
      <c r="BC12" s="189">
        <v>0.72899999999999998</v>
      </c>
      <c r="BD12" s="189">
        <v>0.55600000000000005</v>
      </c>
      <c r="BE12" s="189">
        <v>0.69099999999999995</v>
      </c>
      <c r="BF12" s="189">
        <v>6.83E-2</v>
      </c>
      <c r="BG12" s="189" t="s">
        <v>763</v>
      </c>
      <c r="BH12" s="207">
        <v>0.42599999999999999</v>
      </c>
      <c r="BI12" s="189"/>
    </row>
    <row r="13" spans="1:61" s="67" customFormat="1">
      <c r="A13" s="73"/>
      <c r="B13" s="74">
        <v>6</v>
      </c>
      <c r="C13" s="75" t="s">
        <v>630</v>
      </c>
      <c r="D13" s="76">
        <v>328.77</v>
      </c>
      <c r="E13" s="77">
        <v>22.45</v>
      </c>
      <c r="F13" s="77">
        <v>191.3</v>
      </c>
      <c r="G13" s="77">
        <v>4487.6400000000003</v>
      </c>
      <c r="H13" s="77">
        <v>4649.7</v>
      </c>
      <c r="I13" s="77">
        <v>186908.2</v>
      </c>
      <c r="J13" s="77">
        <v>218525.8</v>
      </c>
      <c r="K13" s="77">
        <v>67.650000000000006</v>
      </c>
      <c r="L13" s="77">
        <v>108424.05</v>
      </c>
      <c r="M13" s="77">
        <v>20.27</v>
      </c>
      <c r="N13" s="77">
        <v>1146.0899999999999</v>
      </c>
      <c r="O13" s="77">
        <v>250.47</v>
      </c>
      <c r="P13" s="77">
        <v>14499.59</v>
      </c>
      <c r="Q13" s="77">
        <v>48.44</v>
      </c>
      <c r="R13" s="77">
        <v>87.39</v>
      </c>
      <c r="S13" s="77">
        <v>774.13</v>
      </c>
      <c r="T13" s="77">
        <v>1.99</v>
      </c>
      <c r="U13" s="77">
        <v>2.76</v>
      </c>
      <c r="V13" s="77">
        <v>68.66</v>
      </c>
      <c r="W13" s="77">
        <v>0.33</v>
      </c>
      <c r="X13" s="77">
        <v>63.34</v>
      </c>
      <c r="Y13" s="77">
        <v>13.81</v>
      </c>
      <c r="Z13" s="77">
        <v>25.14</v>
      </c>
      <c r="AA13" s="77">
        <v>5.0599999999999996</v>
      </c>
      <c r="AB13" s="77">
        <v>43.46</v>
      </c>
      <c r="AC13" s="77">
        <v>14.21</v>
      </c>
      <c r="AD13" s="77">
        <v>140.05922777828013</v>
      </c>
      <c r="AE13" s="77">
        <v>7851.1259956553222</v>
      </c>
      <c r="AF13" s="77">
        <v>13.569169960474309</v>
      </c>
      <c r="AG13" s="78">
        <v>389.0100502512563</v>
      </c>
      <c r="AI13" s="195">
        <v>1.53</v>
      </c>
      <c r="AJ13" s="189" t="s">
        <v>763</v>
      </c>
      <c r="AK13" s="189">
        <v>19.95</v>
      </c>
      <c r="AL13" s="189">
        <v>17.190000000000001</v>
      </c>
      <c r="AM13" s="189">
        <v>1.76</v>
      </c>
      <c r="AN13" s="189">
        <v>6.18</v>
      </c>
      <c r="AO13" s="189">
        <v>913.89</v>
      </c>
      <c r="AP13" s="189">
        <v>43.99</v>
      </c>
      <c r="AQ13" s="189">
        <v>58.94</v>
      </c>
      <c r="AR13" s="189">
        <v>0.97299999999999998</v>
      </c>
      <c r="AS13" s="189">
        <v>5.77</v>
      </c>
      <c r="AT13" s="189">
        <v>2.41</v>
      </c>
      <c r="AU13" s="189">
        <v>122.46</v>
      </c>
      <c r="AV13" s="189">
        <v>4.01</v>
      </c>
      <c r="AW13" s="189">
        <v>2.39</v>
      </c>
      <c r="AX13" s="189">
        <v>0.81299999999999994</v>
      </c>
      <c r="AY13" s="189">
        <v>0.17399999999999999</v>
      </c>
      <c r="AZ13" s="189">
        <v>0.39600000000000002</v>
      </c>
      <c r="BA13" s="189">
        <v>0.27800000000000002</v>
      </c>
      <c r="BB13" s="189">
        <v>0.25900000000000001</v>
      </c>
      <c r="BC13" s="189">
        <v>0.58799999999999997</v>
      </c>
      <c r="BD13" s="189">
        <v>0.52</v>
      </c>
      <c r="BE13" s="189">
        <v>0.91</v>
      </c>
      <c r="BF13" s="189">
        <v>6.3500000000000001E-2</v>
      </c>
      <c r="BG13" s="189">
        <v>0.29899999999999999</v>
      </c>
      <c r="BH13" s="207">
        <v>0.28000000000000003</v>
      </c>
      <c r="BI13" s="189"/>
    </row>
    <row r="14" spans="1:61" s="67" customFormat="1">
      <c r="A14" s="73"/>
      <c r="B14" s="74">
        <v>7</v>
      </c>
      <c r="C14" s="75" t="s">
        <v>631</v>
      </c>
      <c r="D14" s="76">
        <v>345.88</v>
      </c>
      <c r="E14" s="77">
        <v>18.28</v>
      </c>
      <c r="F14" s="77">
        <v>195.38</v>
      </c>
      <c r="G14" s="77">
        <v>4151.09</v>
      </c>
      <c r="H14" s="77">
        <v>4876.5200000000004</v>
      </c>
      <c r="I14" s="77">
        <v>188297.23</v>
      </c>
      <c r="J14" s="77">
        <v>218525.8</v>
      </c>
      <c r="K14" s="77" t="s">
        <v>682</v>
      </c>
      <c r="L14" s="77">
        <v>111000.45</v>
      </c>
      <c r="M14" s="77">
        <v>18.75</v>
      </c>
      <c r="N14" s="77">
        <v>1219.04</v>
      </c>
      <c r="O14" s="77">
        <v>281.81</v>
      </c>
      <c r="P14" s="77">
        <v>15810.79</v>
      </c>
      <c r="Q14" s="77">
        <v>55.81</v>
      </c>
      <c r="R14" s="77">
        <v>91.6</v>
      </c>
      <c r="S14" s="77">
        <v>834.85</v>
      </c>
      <c r="T14" s="77">
        <v>1.32</v>
      </c>
      <c r="U14" s="77">
        <v>2.9</v>
      </c>
      <c r="V14" s="77">
        <v>77.41</v>
      </c>
      <c r="W14" s="77">
        <v>0.41</v>
      </c>
      <c r="X14" s="77">
        <v>71.06</v>
      </c>
      <c r="Y14" s="77">
        <v>14.05</v>
      </c>
      <c r="Z14" s="77">
        <v>23.66</v>
      </c>
      <c r="AA14" s="77">
        <v>4.87</v>
      </c>
      <c r="AB14" s="77">
        <v>46.7</v>
      </c>
      <c r="AC14" s="77">
        <v>14.29</v>
      </c>
      <c r="AD14" s="77">
        <v>132.958555429119</v>
      </c>
      <c r="AE14" s="77">
        <v>7900.3879003558714</v>
      </c>
      <c r="AF14" s="77">
        <v>15.895277207392196</v>
      </c>
      <c r="AG14" s="78">
        <v>632.46212121212125</v>
      </c>
      <c r="AI14" s="195">
        <v>1.3</v>
      </c>
      <c r="AJ14" s="189">
        <v>4.03</v>
      </c>
      <c r="AK14" s="189">
        <v>20.55</v>
      </c>
      <c r="AL14" s="189">
        <v>16.989999999999998</v>
      </c>
      <c r="AM14" s="189">
        <v>1.8</v>
      </c>
      <c r="AN14" s="189">
        <v>4.5199999999999996</v>
      </c>
      <c r="AO14" s="189">
        <v>909.52</v>
      </c>
      <c r="AP14" s="189">
        <v>46.8</v>
      </c>
      <c r="AQ14" s="189">
        <v>57.57</v>
      </c>
      <c r="AR14" s="189">
        <v>1.04</v>
      </c>
      <c r="AS14" s="189">
        <v>4.0599999999999996</v>
      </c>
      <c r="AT14" s="189">
        <v>2.44</v>
      </c>
      <c r="AU14" s="189">
        <v>126.67</v>
      </c>
      <c r="AV14" s="189">
        <v>4.1399999999999997</v>
      </c>
      <c r="AW14" s="189">
        <v>2.33</v>
      </c>
      <c r="AX14" s="189">
        <v>0.83</v>
      </c>
      <c r="AY14" s="189">
        <v>0.245</v>
      </c>
      <c r="AZ14" s="189">
        <v>0.51600000000000001</v>
      </c>
      <c r="BA14" s="189">
        <v>0.22600000000000001</v>
      </c>
      <c r="BB14" s="189">
        <v>0.249</v>
      </c>
      <c r="BC14" s="189">
        <v>0.67400000000000004</v>
      </c>
      <c r="BD14" s="189">
        <v>0.53400000000000003</v>
      </c>
      <c r="BE14" s="189">
        <v>0.45200000000000001</v>
      </c>
      <c r="BF14" s="189" t="s">
        <v>763</v>
      </c>
      <c r="BG14" s="189">
        <v>0.29699999999999999</v>
      </c>
      <c r="BH14" s="207">
        <v>0.48299999999999998</v>
      </c>
      <c r="BI14" s="189"/>
    </row>
    <row r="15" spans="1:61" s="67" customFormat="1">
      <c r="A15" s="73"/>
      <c r="B15" s="74">
        <v>8</v>
      </c>
      <c r="C15" s="75" t="s">
        <v>632</v>
      </c>
      <c r="D15" s="76">
        <v>369.28</v>
      </c>
      <c r="E15" s="77">
        <v>23.15</v>
      </c>
      <c r="F15" s="77">
        <v>172.81</v>
      </c>
      <c r="G15" s="77">
        <v>4092.89</v>
      </c>
      <c r="H15" s="77">
        <v>5219.03</v>
      </c>
      <c r="I15" s="77">
        <v>185166.92</v>
      </c>
      <c r="J15" s="77">
        <v>218525.8</v>
      </c>
      <c r="K15" s="77">
        <v>72.8</v>
      </c>
      <c r="L15" s="77">
        <v>108236.38</v>
      </c>
      <c r="M15" s="77">
        <v>18.89</v>
      </c>
      <c r="N15" s="77">
        <v>1236.4000000000001</v>
      </c>
      <c r="O15" s="77">
        <v>297.47000000000003</v>
      </c>
      <c r="P15" s="77">
        <v>16072.25</v>
      </c>
      <c r="Q15" s="77">
        <v>61.14</v>
      </c>
      <c r="R15" s="77">
        <v>89.53</v>
      </c>
      <c r="S15" s="77">
        <v>861.73</v>
      </c>
      <c r="T15" s="77">
        <v>0.92</v>
      </c>
      <c r="U15" s="77">
        <v>2.81</v>
      </c>
      <c r="V15" s="77">
        <v>78.77</v>
      </c>
      <c r="W15" s="77">
        <v>0.65</v>
      </c>
      <c r="X15" s="77">
        <v>70.34</v>
      </c>
      <c r="Y15" s="77">
        <v>15.76</v>
      </c>
      <c r="Z15" s="77">
        <v>18.760000000000002</v>
      </c>
      <c r="AA15" s="77">
        <v>5.84</v>
      </c>
      <c r="AB15" s="77">
        <v>49.78</v>
      </c>
      <c r="AC15" s="77">
        <v>12.23</v>
      </c>
      <c r="AD15" s="77">
        <v>125.60358813085305</v>
      </c>
      <c r="AE15" s="77">
        <v>6867.790609137056</v>
      </c>
      <c r="AF15" s="77">
        <v>13.488013698630137</v>
      </c>
      <c r="AG15" s="78">
        <v>936.66304347826087</v>
      </c>
      <c r="AI15" s="195">
        <v>1.23</v>
      </c>
      <c r="AJ15" s="189">
        <v>1.91</v>
      </c>
      <c r="AK15" s="189">
        <v>20.37</v>
      </c>
      <c r="AL15" s="189">
        <v>16.34</v>
      </c>
      <c r="AM15" s="189">
        <v>2.36</v>
      </c>
      <c r="AN15" s="189">
        <v>6.98</v>
      </c>
      <c r="AO15" s="189">
        <v>860.27</v>
      </c>
      <c r="AP15" s="189">
        <v>39.43</v>
      </c>
      <c r="AQ15" s="189">
        <v>56.63</v>
      </c>
      <c r="AR15" s="189">
        <v>1.08</v>
      </c>
      <c r="AS15" s="189">
        <v>4.43</v>
      </c>
      <c r="AT15" s="189">
        <v>2.2799999999999998</v>
      </c>
      <c r="AU15" s="189">
        <v>120.96</v>
      </c>
      <c r="AV15" s="189">
        <v>3.92</v>
      </c>
      <c r="AW15" s="189">
        <v>2.37</v>
      </c>
      <c r="AX15" s="189">
        <v>0.752</v>
      </c>
      <c r="AY15" s="189">
        <v>0.20100000000000001</v>
      </c>
      <c r="AZ15" s="189">
        <v>0.373</v>
      </c>
      <c r="BA15" s="189">
        <v>0.22700000000000001</v>
      </c>
      <c r="BB15" s="189">
        <v>0.20899999999999999</v>
      </c>
      <c r="BC15" s="189">
        <v>0.748</v>
      </c>
      <c r="BD15" s="189">
        <v>0.46899999999999997</v>
      </c>
      <c r="BE15" s="189">
        <v>0.74099999999999999</v>
      </c>
      <c r="BF15" s="189">
        <v>5.9700000000000003E-2</v>
      </c>
      <c r="BG15" s="189">
        <v>0.44400000000000001</v>
      </c>
      <c r="BH15" s="207">
        <v>0.32300000000000001</v>
      </c>
      <c r="BI15" s="189"/>
    </row>
    <row r="16" spans="1:61" s="67" customFormat="1">
      <c r="A16" s="73"/>
      <c r="B16" s="74">
        <v>9</v>
      </c>
      <c r="C16" s="75" t="s">
        <v>683</v>
      </c>
      <c r="D16" s="76">
        <v>360.62</v>
      </c>
      <c r="E16" s="77">
        <v>24.82</v>
      </c>
      <c r="F16" s="77">
        <v>165.4</v>
      </c>
      <c r="G16" s="77">
        <v>4293.22</v>
      </c>
      <c r="H16" s="77">
        <v>5159.46</v>
      </c>
      <c r="I16" s="77">
        <v>182083.38</v>
      </c>
      <c r="J16" s="77">
        <v>218525.8</v>
      </c>
      <c r="K16" s="77" t="s">
        <v>684</v>
      </c>
      <c r="L16" s="77">
        <v>108326.9</v>
      </c>
      <c r="M16" s="77">
        <v>13.46</v>
      </c>
      <c r="N16" s="77">
        <v>1127.92</v>
      </c>
      <c r="O16" s="77">
        <v>293.95</v>
      </c>
      <c r="P16" s="77">
        <v>15630.02</v>
      </c>
      <c r="Q16" s="77">
        <v>65.39</v>
      </c>
      <c r="R16" s="77">
        <v>92.53</v>
      </c>
      <c r="S16" s="77">
        <v>917.54</v>
      </c>
      <c r="T16" s="77">
        <v>1.57</v>
      </c>
      <c r="U16" s="77">
        <v>2.2000000000000002</v>
      </c>
      <c r="V16" s="77">
        <v>86.23</v>
      </c>
      <c r="W16" s="77">
        <v>0.54</v>
      </c>
      <c r="X16" s="77">
        <v>96.21</v>
      </c>
      <c r="Y16" s="77">
        <v>57.32</v>
      </c>
      <c r="Z16" s="77">
        <v>24.01</v>
      </c>
      <c r="AA16" s="77">
        <v>12.42</v>
      </c>
      <c r="AB16" s="77">
        <v>42.62</v>
      </c>
      <c r="AC16" s="77">
        <v>15.22</v>
      </c>
      <c r="AD16" s="77">
        <v>118.06231880898925</v>
      </c>
      <c r="AE16" s="77">
        <v>1889.8621772505232</v>
      </c>
      <c r="AF16" s="77">
        <v>6.9428341384863126</v>
      </c>
      <c r="AG16" s="78">
        <v>584.42038216560502</v>
      </c>
      <c r="AI16" s="195">
        <v>1.19</v>
      </c>
      <c r="AJ16" s="189">
        <v>2.12</v>
      </c>
      <c r="AK16" s="189">
        <v>19.809999999999999</v>
      </c>
      <c r="AL16" s="189">
        <v>16.850000000000001</v>
      </c>
      <c r="AM16" s="189">
        <v>2.81</v>
      </c>
      <c r="AN16" s="189">
        <v>9.07</v>
      </c>
      <c r="AO16" s="189">
        <v>891.83</v>
      </c>
      <c r="AP16" s="189">
        <v>45.25</v>
      </c>
      <c r="AQ16" s="189">
        <v>58.33</v>
      </c>
      <c r="AR16" s="189">
        <v>0.98599999999999999</v>
      </c>
      <c r="AS16" s="189">
        <v>5.48</v>
      </c>
      <c r="AT16" s="189">
        <v>2.39</v>
      </c>
      <c r="AU16" s="189">
        <v>126.4</v>
      </c>
      <c r="AV16" s="189">
        <v>3.07</v>
      </c>
      <c r="AW16" s="189">
        <v>2.2400000000000002</v>
      </c>
      <c r="AX16" s="189">
        <v>0.75900000000000001</v>
      </c>
      <c r="AY16" s="189">
        <v>0.157</v>
      </c>
      <c r="AZ16" s="189">
        <v>0.34799999999999998</v>
      </c>
      <c r="BA16" s="189">
        <v>0.26400000000000001</v>
      </c>
      <c r="BB16" s="189">
        <v>0.22</v>
      </c>
      <c r="BC16" s="189">
        <v>0.748</v>
      </c>
      <c r="BD16" s="189">
        <v>0.436</v>
      </c>
      <c r="BE16" s="189">
        <v>0.66800000000000004</v>
      </c>
      <c r="BF16" s="189">
        <v>6.6000000000000003E-2</v>
      </c>
      <c r="BG16" s="189" t="s">
        <v>763</v>
      </c>
      <c r="BH16" s="207">
        <v>0.35699999999999998</v>
      </c>
      <c r="BI16" s="189"/>
    </row>
    <row r="17" spans="1:61" s="67" customFormat="1">
      <c r="A17" s="73"/>
      <c r="B17" s="79">
        <v>10</v>
      </c>
      <c r="C17" s="80" t="s">
        <v>685</v>
      </c>
      <c r="D17" s="81">
        <v>351.71</v>
      </c>
      <c r="E17" s="82">
        <v>23.41</v>
      </c>
      <c r="F17" s="82">
        <v>114.26</v>
      </c>
      <c r="G17" s="82">
        <v>3473.31</v>
      </c>
      <c r="H17" s="82">
        <v>4950.46</v>
      </c>
      <c r="I17" s="82">
        <v>182766.13</v>
      </c>
      <c r="J17" s="82">
        <v>218525.8</v>
      </c>
      <c r="K17" s="82" t="s">
        <v>686</v>
      </c>
      <c r="L17" s="82">
        <v>109260.88</v>
      </c>
      <c r="M17" s="82">
        <v>17.7</v>
      </c>
      <c r="N17" s="82">
        <v>1153.6600000000001</v>
      </c>
      <c r="O17" s="82">
        <v>296.55</v>
      </c>
      <c r="P17" s="82">
        <v>15442.95</v>
      </c>
      <c r="Q17" s="82">
        <v>57.46</v>
      </c>
      <c r="R17" s="82">
        <v>90.83</v>
      </c>
      <c r="S17" s="82">
        <v>1353.52</v>
      </c>
      <c r="T17" s="82">
        <v>1.76</v>
      </c>
      <c r="U17" s="82">
        <v>1.39</v>
      </c>
      <c r="V17" s="82">
        <v>141.77000000000001</v>
      </c>
      <c r="W17" s="82">
        <v>0.75</v>
      </c>
      <c r="X17" s="82">
        <v>154.4</v>
      </c>
      <c r="Y17" s="82">
        <v>120.56</v>
      </c>
      <c r="Z17" s="82">
        <v>49.6</v>
      </c>
      <c r="AA17" s="82">
        <v>45.04</v>
      </c>
      <c r="AB17" s="82">
        <v>46.5</v>
      </c>
      <c r="AC17" s="82">
        <v>13.33</v>
      </c>
      <c r="AD17" s="82">
        <v>80.723506117382826</v>
      </c>
      <c r="AE17" s="82">
        <v>906.27803583278035</v>
      </c>
      <c r="AF17" s="82">
        <v>3.1476465364120783</v>
      </c>
      <c r="AG17" s="83">
        <v>769.0454545454545</v>
      </c>
      <c r="AI17" s="199">
        <v>1.3</v>
      </c>
      <c r="AJ17" s="200">
        <v>3.15</v>
      </c>
      <c r="AK17" s="200">
        <v>19.23</v>
      </c>
      <c r="AL17" s="200">
        <v>15.36</v>
      </c>
      <c r="AM17" s="200">
        <v>1.93</v>
      </c>
      <c r="AN17" s="200">
        <v>4.37</v>
      </c>
      <c r="AO17" s="200">
        <v>814.99</v>
      </c>
      <c r="AP17" s="200">
        <v>42.17</v>
      </c>
      <c r="AQ17" s="200">
        <v>51.74</v>
      </c>
      <c r="AR17" s="200">
        <v>1.04</v>
      </c>
      <c r="AS17" s="200">
        <v>4.21</v>
      </c>
      <c r="AT17" s="200">
        <v>2.0699999999999998</v>
      </c>
      <c r="AU17" s="200">
        <v>115.82</v>
      </c>
      <c r="AV17" s="200">
        <v>4.22</v>
      </c>
      <c r="AW17" s="200">
        <v>1.87</v>
      </c>
      <c r="AX17" s="200">
        <v>0.75800000000000001</v>
      </c>
      <c r="AY17" s="200">
        <v>0.246</v>
      </c>
      <c r="AZ17" s="200">
        <v>0.378</v>
      </c>
      <c r="BA17" s="200">
        <v>0.215</v>
      </c>
      <c r="BB17" s="200">
        <v>0.23899999999999999</v>
      </c>
      <c r="BC17" s="200">
        <v>0.56599999999999995</v>
      </c>
      <c r="BD17" s="200">
        <v>0.46300000000000002</v>
      </c>
      <c r="BE17" s="200">
        <v>0.81</v>
      </c>
      <c r="BF17" s="200" t="s">
        <v>763</v>
      </c>
      <c r="BG17" s="200">
        <v>0.376</v>
      </c>
      <c r="BH17" s="208">
        <v>0.35299999999999998</v>
      </c>
      <c r="BI17" s="189"/>
    </row>
    <row r="18" spans="1:61" s="67" customFormat="1" ht="14.25">
      <c r="A18" s="73"/>
      <c r="B18" s="74"/>
      <c r="C18" s="14" t="s">
        <v>377</v>
      </c>
      <c r="D18" s="76">
        <f>AVERAGE(D11:D17)</f>
        <v>359.56428571428575</v>
      </c>
      <c r="E18" s="77">
        <f t="shared" ref="E18:AG18" si="4">AVERAGE(E11:E17)</f>
        <v>23.174285714285713</v>
      </c>
      <c r="F18" s="77">
        <f t="shared" si="4"/>
        <v>166.72000000000003</v>
      </c>
      <c r="G18" s="77">
        <f t="shared" si="4"/>
        <v>4145.49</v>
      </c>
      <c r="H18" s="77">
        <f t="shared" si="4"/>
        <v>4883.1157142857137</v>
      </c>
      <c r="I18" s="77">
        <f t="shared" si="4"/>
        <v>185058.02000000002</v>
      </c>
      <c r="J18" s="77">
        <f t="shared" si="4"/>
        <v>218525.79857142858</v>
      </c>
      <c r="K18" s="77">
        <f t="shared" si="4"/>
        <v>65.176666666666662</v>
      </c>
      <c r="L18" s="77">
        <f t="shared" si="4"/>
        <v>109466.92000000001</v>
      </c>
      <c r="M18" s="77">
        <f t="shared" si="4"/>
        <v>18.37142857142857</v>
      </c>
      <c r="N18" s="77">
        <f t="shared" si="4"/>
        <v>1197.4342857142858</v>
      </c>
      <c r="O18" s="77">
        <f t="shared" si="4"/>
        <v>274.6142857142857</v>
      </c>
      <c r="P18" s="77">
        <f t="shared" si="4"/>
        <v>15394.482857142857</v>
      </c>
      <c r="Q18" s="77">
        <f t="shared" si="4"/>
        <v>55.627142857142857</v>
      </c>
      <c r="R18" s="77">
        <f t="shared" si="4"/>
        <v>90.537142857142854</v>
      </c>
      <c r="S18" s="77">
        <f t="shared" si="4"/>
        <v>920.48857142857139</v>
      </c>
      <c r="T18" s="77">
        <f t="shared" si="4"/>
        <v>1.5442857142857143</v>
      </c>
      <c r="U18" s="77">
        <f t="shared" si="4"/>
        <v>2.5328571428571429</v>
      </c>
      <c r="V18" s="77">
        <f t="shared" si="4"/>
        <v>87.648571428571429</v>
      </c>
      <c r="W18" s="77">
        <f t="shared" si="4"/>
        <v>0.49714285714285716</v>
      </c>
      <c r="X18" s="77">
        <f t="shared" si="4"/>
        <v>87.41857142857144</v>
      </c>
      <c r="Y18" s="77">
        <f t="shared" si="4"/>
        <v>37.147142857142853</v>
      </c>
      <c r="Z18" s="77">
        <f t="shared" si="4"/>
        <v>26.31</v>
      </c>
      <c r="AA18" s="77">
        <f t="shared" si="4"/>
        <v>12.368571428571428</v>
      </c>
      <c r="AB18" s="77">
        <f t="shared" si="4"/>
        <v>46.607142857142854</v>
      </c>
      <c r="AC18" s="77">
        <f t="shared" si="4"/>
        <v>13.745714285714286</v>
      </c>
      <c r="AD18" s="77">
        <f t="shared" si="4"/>
        <v>122.455141780015</v>
      </c>
      <c r="AE18" s="77">
        <f t="shared" si="4"/>
        <v>5270.4340424754919</v>
      </c>
      <c r="AF18" s="77">
        <f t="shared" si="4"/>
        <v>11.018474938269728</v>
      </c>
      <c r="AG18" s="78">
        <f t="shared" si="4"/>
        <v>624.29805116428304</v>
      </c>
      <c r="AI18" s="195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207"/>
      <c r="BI18" s="189"/>
    </row>
    <row r="19" spans="1:61" s="67" customFormat="1" ht="14.25">
      <c r="A19" s="73"/>
      <c r="B19" s="74"/>
      <c r="C19" s="14" t="s">
        <v>378</v>
      </c>
      <c r="D19" s="76">
        <f>MIN(D11:D17)</f>
        <v>328.77</v>
      </c>
      <c r="E19" s="77">
        <f t="shared" ref="E19:AG19" si="5">MIN(E11:E17)</f>
        <v>18.28</v>
      </c>
      <c r="F19" s="77">
        <f t="shared" si="5"/>
        <v>114.26</v>
      </c>
      <c r="G19" s="77">
        <f t="shared" si="5"/>
        <v>3473.31</v>
      </c>
      <c r="H19" s="77">
        <f t="shared" si="5"/>
        <v>4553.46</v>
      </c>
      <c r="I19" s="77">
        <f t="shared" si="5"/>
        <v>182083.38</v>
      </c>
      <c r="J19" s="77">
        <f t="shared" si="5"/>
        <v>218525.78</v>
      </c>
      <c r="K19" s="77">
        <f t="shared" si="5"/>
        <v>55.08</v>
      </c>
      <c r="L19" s="77">
        <f t="shared" si="5"/>
        <v>108236.38</v>
      </c>
      <c r="M19" s="77">
        <f t="shared" si="5"/>
        <v>13.46</v>
      </c>
      <c r="N19" s="77">
        <f t="shared" si="5"/>
        <v>1127.92</v>
      </c>
      <c r="O19" s="77">
        <f t="shared" si="5"/>
        <v>247.62</v>
      </c>
      <c r="P19" s="77">
        <f t="shared" si="5"/>
        <v>14499.59</v>
      </c>
      <c r="Q19" s="77">
        <f t="shared" si="5"/>
        <v>48.44</v>
      </c>
      <c r="R19" s="77">
        <f t="shared" si="5"/>
        <v>87.39</v>
      </c>
      <c r="S19" s="77">
        <f t="shared" si="5"/>
        <v>774.13</v>
      </c>
      <c r="T19" s="77">
        <f t="shared" si="5"/>
        <v>0.92</v>
      </c>
      <c r="U19" s="77">
        <f t="shared" si="5"/>
        <v>1.39</v>
      </c>
      <c r="V19" s="77">
        <f t="shared" si="5"/>
        <v>68.66</v>
      </c>
      <c r="W19" s="77">
        <f t="shared" si="5"/>
        <v>0.3</v>
      </c>
      <c r="X19" s="77">
        <f t="shared" si="5"/>
        <v>63.34</v>
      </c>
      <c r="Y19" s="77">
        <f t="shared" si="5"/>
        <v>13.81</v>
      </c>
      <c r="Z19" s="77">
        <f t="shared" si="5"/>
        <v>18.760000000000002</v>
      </c>
      <c r="AA19" s="77">
        <f t="shared" si="5"/>
        <v>4.87</v>
      </c>
      <c r="AB19" s="77">
        <f t="shared" si="5"/>
        <v>42.62</v>
      </c>
      <c r="AC19" s="77">
        <f t="shared" si="5"/>
        <v>12.23</v>
      </c>
      <c r="AD19" s="77">
        <f t="shared" si="5"/>
        <v>80.723506117382826</v>
      </c>
      <c r="AE19" s="77">
        <f t="shared" si="5"/>
        <v>906.27803583278035</v>
      </c>
      <c r="AF19" s="77">
        <f t="shared" si="5"/>
        <v>3.1476465364120783</v>
      </c>
      <c r="AG19" s="78">
        <f t="shared" si="5"/>
        <v>389.0100502512563</v>
      </c>
      <c r="AI19" s="195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207"/>
      <c r="BI19" s="189"/>
    </row>
    <row r="20" spans="1:61" s="67" customFormat="1" ht="14.25">
      <c r="A20" s="73"/>
      <c r="B20" s="74"/>
      <c r="C20" s="14" t="s">
        <v>379</v>
      </c>
      <c r="D20" s="76">
        <f>MAX(D11:D17)</f>
        <v>392.13</v>
      </c>
      <c r="E20" s="77">
        <f t="shared" ref="E20:AG20" si="6">MAX(E11:E17)</f>
        <v>28.02</v>
      </c>
      <c r="F20" s="77">
        <f t="shared" si="6"/>
        <v>195.38</v>
      </c>
      <c r="G20" s="77">
        <f t="shared" si="6"/>
        <v>4487.6400000000003</v>
      </c>
      <c r="H20" s="77">
        <f t="shared" si="6"/>
        <v>5219.03</v>
      </c>
      <c r="I20" s="77">
        <f t="shared" si="6"/>
        <v>188297.23</v>
      </c>
      <c r="J20" s="77">
        <f t="shared" si="6"/>
        <v>218525.81</v>
      </c>
      <c r="K20" s="77">
        <f t="shared" si="6"/>
        <v>72.8</v>
      </c>
      <c r="L20" s="77">
        <f t="shared" si="6"/>
        <v>111000.45</v>
      </c>
      <c r="M20" s="77">
        <f t="shared" si="6"/>
        <v>20.27</v>
      </c>
      <c r="N20" s="77">
        <f t="shared" si="6"/>
        <v>1286.28</v>
      </c>
      <c r="O20" s="77">
        <f t="shared" si="6"/>
        <v>297.47000000000003</v>
      </c>
      <c r="P20" s="77">
        <f t="shared" si="6"/>
        <v>16072.25</v>
      </c>
      <c r="Q20" s="77">
        <f t="shared" si="6"/>
        <v>65.39</v>
      </c>
      <c r="R20" s="77">
        <f t="shared" si="6"/>
        <v>92.53</v>
      </c>
      <c r="S20" s="77">
        <f t="shared" si="6"/>
        <v>1353.52</v>
      </c>
      <c r="T20" s="77">
        <f t="shared" si="6"/>
        <v>1.99</v>
      </c>
      <c r="U20" s="77">
        <f t="shared" si="6"/>
        <v>3.06</v>
      </c>
      <c r="V20" s="77">
        <f t="shared" si="6"/>
        <v>141.77000000000001</v>
      </c>
      <c r="W20" s="77">
        <f t="shared" si="6"/>
        <v>0.75</v>
      </c>
      <c r="X20" s="77">
        <f t="shared" si="6"/>
        <v>154.4</v>
      </c>
      <c r="Y20" s="77">
        <f t="shared" si="6"/>
        <v>120.56</v>
      </c>
      <c r="Z20" s="77">
        <f t="shared" si="6"/>
        <v>49.6</v>
      </c>
      <c r="AA20" s="77">
        <f t="shared" si="6"/>
        <v>45.04</v>
      </c>
      <c r="AB20" s="77">
        <f t="shared" si="6"/>
        <v>49.78</v>
      </c>
      <c r="AC20" s="77">
        <f t="shared" si="6"/>
        <v>15.22</v>
      </c>
      <c r="AD20" s="77">
        <f t="shared" si="6"/>
        <v>140.05922777828013</v>
      </c>
      <c r="AE20" s="77">
        <f t="shared" si="6"/>
        <v>7900.3879003558714</v>
      </c>
      <c r="AF20" s="77">
        <f t="shared" si="6"/>
        <v>15.895277207392196</v>
      </c>
      <c r="AG20" s="78">
        <f t="shared" si="6"/>
        <v>936.66304347826087</v>
      </c>
      <c r="AI20" s="195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207"/>
      <c r="BI20" s="189"/>
    </row>
    <row r="21" spans="1:61" s="67" customFormat="1" ht="14.25">
      <c r="A21" s="84"/>
      <c r="B21" s="79"/>
      <c r="C21" s="22" t="s">
        <v>380</v>
      </c>
      <c r="D21" s="85">
        <f>_xlfn.STDEV.S(D11:D17)</f>
        <v>20.141978434058938</v>
      </c>
      <c r="E21" s="86">
        <f t="shared" ref="E21:AG21" si="7">_xlfn.STDEV.S(E11:E17)</f>
        <v>2.9410817575786368</v>
      </c>
      <c r="F21" s="86">
        <f t="shared" si="7"/>
        <v>29.095646295164613</v>
      </c>
      <c r="G21" s="86">
        <f t="shared" si="7"/>
        <v>325.24071050018739</v>
      </c>
      <c r="H21" s="86">
        <f t="shared" si="7"/>
        <v>248.00032754394647</v>
      </c>
      <c r="I21" s="86">
        <f t="shared" si="7"/>
        <v>2166.2520624802678</v>
      </c>
      <c r="J21" s="86">
        <f t="shared" si="7"/>
        <v>8.9973541067916146E-3</v>
      </c>
      <c r="K21" s="86">
        <f t="shared" si="7"/>
        <v>9.1152418143093463</v>
      </c>
      <c r="L21" s="86">
        <f t="shared" si="7"/>
        <v>1215.1209575868013</v>
      </c>
      <c r="M21" s="86">
        <f t="shared" si="7"/>
        <v>2.3264810950691981</v>
      </c>
      <c r="N21" s="86">
        <f t="shared" si="7"/>
        <v>57.001275382556962</v>
      </c>
      <c r="O21" s="86">
        <f t="shared" si="7"/>
        <v>22.906515708521933</v>
      </c>
      <c r="P21" s="86">
        <f t="shared" si="7"/>
        <v>544.03689350123705</v>
      </c>
      <c r="Q21" s="86">
        <f t="shared" si="7"/>
        <v>6.2930536156562198</v>
      </c>
      <c r="R21" s="86">
        <f t="shared" si="7"/>
        <v>1.7704304023383153</v>
      </c>
      <c r="S21" s="86">
        <f t="shared" si="7"/>
        <v>195.55864673873555</v>
      </c>
      <c r="T21" s="86">
        <f t="shared" si="7"/>
        <v>0.35434715289092483</v>
      </c>
      <c r="U21" s="86">
        <f t="shared" si="7"/>
        <v>0.5721221980694412</v>
      </c>
      <c r="V21" s="86">
        <f t="shared" si="7"/>
        <v>24.435241236495173</v>
      </c>
      <c r="W21" s="86">
        <f t="shared" si="7"/>
        <v>0.16509737386507051</v>
      </c>
      <c r="X21" s="86">
        <f t="shared" si="7"/>
        <v>31.352288288933234</v>
      </c>
      <c r="Y21" s="86">
        <f t="shared" si="7"/>
        <v>39.874736243343236</v>
      </c>
      <c r="Z21" s="86">
        <f t="shared" si="7"/>
        <v>10.490085795645342</v>
      </c>
      <c r="AA21" s="86">
        <f t="shared" si="7"/>
        <v>14.631903987031704</v>
      </c>
      <c r="AB21" s="86">
        <f t="shared" si="7"/>
        <v>2.7329636799984156</v>
      </c>
      <c r="AC21" s="86">
        <f t="shared" si="7"/>
        <v>0.94450793437389302</v>
      </c>
      <c r="AD21" s="86">
        <f t="shared" si="7"/>
        <v>19.593965725461405</v>
      </c>
      <c r="AE21" s="86">
        <f t="shared" si="7"/>
        <v>2801.0610767327753</v>
      </c>
      <c r="AF21" s="86">
        <f t="shared" si="7"/>
        <v>4.4203419496741549</v>
      </c>
      <c r="AG21" s="87">
        <f t="shared" si="7"/>
        <v>182.49301732729359</v>
      </c>
      <c r="AI21" s="199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8"/>
      <c r="BI21" s="189"/>
    </row>
    <row r="22" spans="1:61" s="67" customFormat="1">
      <c r="A22" s="73" t="s">
        <v>432</v>
      </c>
      <c r="B22" s="74">
        <v>11</v>
      </c>
      <c r="C22" s="75" t="s">
        <v>687</v>
      </c>
      <c r="D22" s="76">
        <v>282.14</v>
      </c>
      <c r="E22" s="77">
        <v>28.54</v>
      </c>
      <c r="F22" s="77">
        <v>204.49</v>
      </c>
      <c r="G22" s="77">
        <v>5545.51</v>
      </c>
      <c r="H22" s="77">
        <v>2237.2600000000002</v>
      </c>
      <c r="I22" s="77">
        <v>189106.75</v>
      </c>
      <c r="J22" s="77">
        <v>223013.17</v>
      </c>
      <c r="K22" s="77">
        <v>64.400000000000006</v>
      </c>
      <c r="L22" s="77">
        <v>104458</v>
      </c>
      <c r="M22" s="77">
        <v>16.04</v>
      </c>
      <c r="N22" s="77">
        <v>731.71</v>
      </c>
      <c r="O22" s="77">
        <v>417.7</v>
      </c>
      <c r="P22" s="77">
        <v>14949.57</v>
      </c>
      <c r="Q22" s="77">
        <v>103.05</v>
      </c>
      <c r="R22" s="77">
        <v>150.75</v>
      </c>
      <c r="S22" s="77">
        <v>2095.2199999999998</v>
      </c>
      <c r="T22" s="77">
        <v>0.17699999999999999</v>
      </c>
      <c r="U22" s="77">
        <v>1.31</v>
      </c>
      <c r="V22" s="77">
        <v>240.88</v>
      </c>
      <c r="W22" s="77">
        <v>0.5</v>
      </c>
      <c r="X22" s="77">
        <v>134.99</v>
      </c>
      <c r="Y22" s="77">
        <v>62.38</v>
      </c>
      <c r="Z22" s="77" t="s">
        <v>486</v>
      </c>
      <c r="AA22" s="77">
        <v>14.22</v>
      </c>
      <c r="AB22" s="77">
        <v>42.14</v>
      </c>
      <c r="AC22" s="77">
        <v>7.95</v>
      </c>
      <c r="AD22" s="77">
        <v>49.855385114689632</v>
      </c>
      <c r="AE22" s="77">
        <v>1674.5431227957679</v>
      </c>
      <c r="AF22" s="77">
        <v>16.939521800281295</v>
      </c>
      <c r="AG22" s="78">
        <v>11837.401129943502</v>
      </c>
      <c r="AI22" s="195">
        <v>1.47</v>
      </c>
      <c r="AJ22" s="189">
        <v>4.1399999999999997</v>
      </c>
      <c r="AK22" s="189">
        <v>20.170000000000002</v>
      </c>
      <c r="AL22" s="189">
        <v>17.809999999999999</v>
      </c>
      <c r="AM22" s="189">
        <v>2.93</v>
      </c>
      <c r="AN22" s="189">
        <v>4.3099999999999996</v>
      </c>
      <c r="AO22" s="189">
        <v>891.61</v>
      </c>
      <c r="AP22" s="189">
        <v>46.67</v>
      </c>
      <c r="AQ22" s="189">
        <v>57.71</v>
      </c>
      <c r="AR22" s="189">
        <v>1.23</v>
      </c>
      <c r="AS22" s="189">
        <v>4.66</v>
      </c>
      <c r="AT22" s="189">
        <v>2.39</v>
      </c>
      <c r="AU22" s="189">
        <v>132.01</v>
      </c>
      <c r="AV22" s="189">
        <v>2.48</v>
      </c>
      <c r="AW22" s="189">
        <v>1.92</v>
      </c>
      <c r="AX22" s="189">
        <v>0.81</v>
      </c>
      <c r="AY22" s="189">
        <v>0.121</v>
      </c>
      <c r="AZ22" s="189">
        <v>0.53200000000000003</v>
      </c>
      <c r="BA22" s="189">
        <v>0.20899999999999999</v>
      </c>
      <c r="BB22" s="189">
        <v>0.26300000000000001</v>
      </c>
      <c r="BC22" s="189">
        <v>0.70499999999999996</v>
      </c>
      <c r="BD22" s="189">
        <v>0.58699999999999997</v>
      </c>
      <c r="BE22" s="189">
        <v>1.0900000000000001</v>
      </c>
      <c r="BF22" s="189">
        <v>8.7400000000000005E-2</v>
      </c>
      <c r="BG22" s="189">
        <v>0.20599999999999999</v>
      </c>
      <c r="BH22" s="207" t="s">
        <v>763</v>
      </c>
      <c r="BI22" s="189"/>
    </row>
    <row r="23" spans="1:61" s="67" customFormat="1">
      <c r="A23" s="73" t="s">
        <v>438</v>
      </c>
      <c r="B23" s="74">
        <v>12</v>
      </c>
      <c r="C23" s="75" t="s">
        <v>634</v>
      </c>
      <c r="D23" s="76">
        <v>286.83999999999997</v>
      </c>
      <c r="E23" s="77">
        <v>27.34</v>
      </c>
      <c r="F23" s="77">
        <v>199.76</v>
      </c>
      <c r="G23" s="77">
        <v>5424.9</v>
      </c>
      <c r="H23" s="77">
        <v>2230.6</v>
      </c>
      <c r="I23" s="77">
        <v>191219.91</v>
      </c>
      <c r="J23" s="77">
        <v>223013.19</v>
      </c>
      <c r="K23" s="77">
        <v>53.42</v>
      </c>
      <c r="L23" s="77">
        <v>104324.31</v>
      </c>
      <c r="M23" s="77">
        <v>15.1</v>
      </c>
      <c r="N23" s="77">
        <v>704.74</v>
      </c>
      <c r="O23" s="77">
        <v>425.29</v>
      </c>
      <c r="P23" s="77">
        <v>15276.44</v>
      </c>
      <c r="Q23" s="77">
        <v>98.52</v>
      </c>
      <c r="R23" s="77">
        <v>145.43</v>
      </c>
      <c r="S23" s="77">
        <v>2174.0300000000002</v>
      </c>
      <c r="T23" s="77" t="s">
        <v>688</v>
      </c>
      <c r="U23" s="77">
        <v>1.19</v>
      </c>
      <c r="V23" s="77">
        <v>251.5</v>
      </c>
      <c r="W23" s="77">
        <v>0.85</v>
      </c>
      <c r="X23" s="77">
        <v>143.72</v>
      </c>
      <c r="Y23" s="77">
        <v>64.23</v>
      </c>
      <c r="Z23" s="77" t="s">
        <v>246</v>
      </c>
      <c r="AA23" s="77">
        <v>15.07</v>
      </c>
      <c r="AB23" s="77">
        <v>40.18</v>
      </c>
      <c r="AC23" s="77">
        <v>7.25</v>
      </c>
      <c r="AD23" s="77">
        <v>47.986600920870451</v>
      </c>
      <c r="AE23" s="77">
        <v>1624.2302662307332</v>
      </c>
      <c r="AF23" s="77">
        <v>16.688785666887856</v>
      </c>
      <c r="AG23" s="78"/>
      <c r="AI23" s="195">
        <v>1.78</v>
      </c>
      <c r="AJ23" s="189">
        <v>2.23</v>
      </c>
      <c r="AK23" s="189">
        <v>23.45</v>
      </c>
      <c r="AL23" s="189">
        <v>19.34</v>
      </c>
      <c r="AM23" s="189">
        <v>2.2400000000000002</v>
      </c>
      <c r="AN23" s="189">
        <v>8.57</v>
      </c>
      <c r="AO23" s="189">
        <v>950.74</v>
      </c>
      <c r="AP23" s="189">
        <v>50.32</v>
      </c>
      <c r="AQ23" s="189">
        <v>63.44</v>
      </c>
      <c r="AR23" s="189">
        <v>1.1399999999999999</v>
      </c>
      <c r="AS23" s="189">
        <v>6.15</v>
      </c>
      <c r="AT23" s="189">
        <v>2.73</v>
      </c>
      <c r="AU23" s="189">
        <v>132.65</v>
      </c>
      <c r="AV23" s="189">
        <v>3.16</v>
      </c>
      <c r="AW23" s="189">
        <v>2.5</v>
      </c>
      <c r="AX23" s="189">
        <v>0.96699999999999997</v>
      </c>
      <c r="AY23" s="189">
        <v>0.245</v>
      </c>
      <c r="AZ23" s="189">
        <v>0.502</v>
      </c>
      <c r="BA23" s="189">
        <v>0.35099999999999998</v>
      </c>
      <c r="BB23" s="189">
        <v>0.2</v>
      </c>
      <c r="BC23" s="189">
        <v>0.83899999999999997</v>
      </c>
      <c r="BD23" s="189">
        <v>0.56399999999999995</v>
      </c>
      <c r="BE23" s="189">
        <v>0.82699999999999996</v>
      </c>
      <c r="BF23" s="189" t="s">
        <v>763</v>
      </c>
      <c r="BG23" s="189">
        <v>0.443</v>
      </c>
      <c r="BH23" s="207">
        <v>0.29499999999999998</v>
      </c>
      <c r="BI23" s="189"/>
    </row>
    <row r="24" spans="1:61" s="67" customFormat="1">
      <c r="A24" s="73"/>
      <c r="B24" s="74">
        <v>13</v>
      </c>
      <c r="C24" s="75" t="s">
        <v>635</v>
      </c>
      <c r="D24" s="76">
        <v>257.06</v>
      </c>
      <c r="E24" s="77">
        <v>32.86</v>
      </c>
      <c r="F24" s="77">
        <v>204.71</v>
      </c>
      <c r="G24" s="77">
        <v>5510.14</v>
      </c>
      <c r="H24" s="77">
        <v>2200.9699999999998</v>
      </c>
      <c r="I24" s="77">
        <v>189339.38</v>
      </c>
      <c r="J24" s="77">
        <v>223013.16</v>
      </c>
      <c r="K24" s="77">
        <v>52.6</v>
      </c>
      <c r="L24" s="77">
        <v>103263.32</v>
      </c>
      <c r="M24" s="77">
        <v>15.27</v>
      </c>
      <c r="N24" s="77">
        <v>714.23</v>
      </c>
      <c r="O24" s="77">
        <v>415.3</v>
      </c>
      <c r="P24" s="77">
        <v>15537.47</v>
      </c>
      <c r="Q24" s="77">
        <v>103.85</v>
      </c>
      <c r="R24" s="77">
        <v>144.38</v>
      </c>
      <c r="S24" s="77">
        <v>2120.9699999999998</v>
      </c>
      <c r="T24" s="77">
        <v>0.45</v>
      </c>
      <c r="U24" s="77">
        <v>1.24</v>
      </c>
      <c r="V24" s="77">
        <v>249.49</v>
      </c>
      <c r="W24" s="77">
        <v>0.64</v>
      </c>
      <c r="X24" s="77">
        <v>138.32</v>
      </c>
      <c r="Y24" s="77">
        <v>63.98</v>
      </c>
      <c r="Z24" s="77" t="s">
        <v>577</v>
      </c>
      <c r="AA24" s="77">
        <v>15.93</v>
      </c>
      <c r="AB24" s="77">
        <v>43.41</v>
      </c>
      <c r="AC24" s="77">
        <v>7.26</v>
      </c>
      <c r="AD24" s="77">
        <v>48.686836683215709</v>
      </c>
      <c r="AE24" s="77">
        <v>1613.9937480462647</v>
      </c>
      <c r="AF24" s="77">
        <v>15.661644695543002</v>
      </c>
      <c r="AG24" s="78">
        <v>4713.2666666666664</v>
      </c>
      <c r="AI24" s="195">
        <v>1.58</v>
      </c>
      <c r="AJ24" s="189">
        <v>3.08</v>
      </c>
      <c r="AK24" s="189">
        <v>21.95</v>
      </c>
      <c r="AL24" s="189">
        <v>18.05</v>
      </c>
      <c r="AM24" s="189">
        <v>2.1800000000000002</v>
      </c>
      <c r="AN24" s="189">
        <v>9.15</v>
      </c>
      <c r="AO24" s="189">
        <v>893.1</v>
      </c>
      <c r="AP24" s="189">
        <v>47.34</v>
      </c>
      <c r="AQ24" s="189">
        <v>59.71</v>
      </c>
      <c r="AR24" s="189">
        <v>1.1000000000000001</v>
      </c>
      <c r="AS24" s="189">
        <v>2.44</v>
      </c>
      <c r="AT24" s="189">
        <v>2.6</v>
      </c>
      <c r="AU24" s="189">
        <v>134.91</v>
      </c>
      <c r="AV24" s="189">
        <v>4.0199999999999996</v>
      </c>
      <c r="AW24" s="189">
        <v>2.17</v>
      </c>
      <c r="AX24" s="189">
        <v>0.94099999999999995</v>
      </c>
      <c r="AY24" s="189">
        <v>0.09</v>
      </c>
      <c r="AZ24" s="189">
        <v>0.55700000000000005</v>
      </c>
      <c r="BA24" s="189">
        <v>0.29799999999999999</v>
      </c>
      <c r="BB24" s="189">
        <v>0.315</v>
      </c>
      <c r="BC24" s="189">
        <v>0.88700000000000001</v>
      </c>
      <c r="BD24" s="189">
        <v>0.51700000000000002</v>
      </c>
      <c r="BE24" s="189">
        <v>0.92900000000000005</v>
      </c>
      <c r="BF24" s="189">
        <v>6.4699999999999994E-2</v>
      </c>
      <c r="BG24" s="189">
        <v>0.215</v>
      </c>
      <c r="BH24" s="207">
        <v>0.35099999999999998</v>
      </c>
      <c r="BI24" s="189"/>
    </row>
    <row r="25" spans="1:61" s="67" customFormat="1">
      <c r="A25" s="73"/>
      <c r="B25" s="74">
        <v>14</v>
      </c>
      <c r="C25" s="75" t="s">
        <v>636</v>
      </c>
      <c r="D25" s="76">
        <v>327.11</v>
      </c>
      <c r="E25" s="77">
        <v>28.65</v>
      </c>
      <c r="F25" s="77">
        <v>205.38</v>
      </c>
      <c r="G25" s="77">
        <v>5428.52</v>
      </c>
      <c r="H25" s="77">
        <v>2393.0300000000002</v>
      </c>
      <c r="I25" s="77">
        <v>186052.72</v>
      </c>
      <c r="J25" s="77">
        <v>223013.17</v>
      </c>
      <c r="K25" s="77">
        <v>57.32</v>
      </c>
      <c r="L25" s="77">
        <v>105324.79</v>
      </c>
      <c r="M25" s="77">
        <v>15.42</v>
      </c>
      <c r="N25" s="77">
        <v>701.56</v>
      </c>
      <c r="O25" s="77">
        <v>439.29</v>
      </c>
      <c r="P25" s="77">
        <v>15366.79</v>
      </c>
      <c r="Q25" s="77">
        <v>95.03</v>
      </c>
      <c r="R25" s="77">
        <v>147.52000000000001</v>
      </c>
      <c r="S25" s="77">
        <v>2201.88</v>
      </c>
      <c r="T25" s="77" t="s">
        <v>262</v>
      </c>
      <c r="U25" s="77">
        <v>1</v>
      </c>
      <c r="V25" s="77">
        <v>251.36</v>
      </c>
      <c r="W25" s="77">
        <v>0.72</v>
      </c>
      <c r="X25" s="77">
        <v>142.83000000000001</v>
      </c>
      <c r="Y25" s="77">
        <v>66.19</v>
      </c>
      <c r="Z25" s="77">
        <v>1.03</v>
      </c>
      <c r="AA25" s="77">
        <v>15.85</v>
      </c>
      <c r="AB25" s="77">
        <v>43.67</v>
      </c>
      <c r="AC25" s="77">
        <v>7.8</v>
      </c>
      <c r="AD25" s="77">
        <v>47.834028194088681</v>
      </c>
      <c r="AE25" s="77">
        <v>1591.2492823689379</v>
      </c>
      <c r="AF25" s="77">
        <v>15.858675078864355</v>
      </c>
      <c r="AG25" s="78"/>
      <c r="AI25" s="195">
        <v>1.38</v>
      </c>
      <c r="AJ25" s="189">
        <v>2.87</v>
      </c>
      <c r="AK25" s="189">
        <v>20.260000000000002</v>
      </c>
      <c r="AL25" s="189">
        <v>17.510000000000002</v>
      </c>
      <c r="AM25" s="189">
        <v>2.34</v>
      </c>
      <c r="AN25" s="189">
        <v>10.79</v>
      </c>
      <c r="AO25" s="189">
        <v>876.3</v>
      </c>
      <c r="AP25" s="189">
        <v>44.72</v>
      </c>
      <c r="AQ25" s="189">
        <v>57.71</v>
      </c>
      <c r="AR25" s="189">
        <v>0.98699999999999999</v>
      </c>
      <c r="AS25" s="189">
        <v>4.55</v>
      </c>
      <c r="AT25" s="189">
        <v>2.44</v>
      </c>
      <c r="AU25" s="189">
        <v>124.14</v>
      </c>
      <c r="AV25" s="189">
        <v>3.74</v>
      </c>
      <c r="AW25" s="189">
        <v>2.15</v>
      </c>
      <c r="AX25" s="189">
        <v>0.95299999999999996</v>
      </c>
      <c r="AY25" s="189">
        <v>0.187</v>
      </c>
      <c r="AZ25" s="189">
        <v>0.57499999999999996</v>
      </c>
      <c r="BA25" s="189">
        <v>0.17199999999999999</v>
      </c>
      <c r="BB25" s="189">
        <v>0.21199999999999999</v>
      </c>
      <c r="BC25" s="189">
        <v>0.75900000000000001</v>
      </c>
      <c r="BD25" s="189">
        <v>0.50900000000000001</v>
      </c>
      <c r="BE25" s="189">
        <v>0.432</v>
      </c>
      <c r="BF25" s="189">
        <v>9.5100000000000004E-2</v>
      </c>
      <c r="BG25" s="189">
        <v>0.28299999999999997</v>
      </c>
      <c r="BH25" s="207">
        <v>0.32600000000000001</v>
      </c>
      <c r="BI25" s="189"/>
    </row>
    <row r="26" spans="1:61" s="67" customFormat="1">
      <c r="A26" s="73"/>
      <c r="B26" s="74">
        <v>15</v>
      </c>
      <c r="C26" s="75" t="s">
        <v>637</v>
      </c>
      <c r="D26" s="76">
        <v>292.31</v>
      </c>
      <c r="E26" s="77">
        <v>25.6</v>
      </c>
      <c r="F26" s="77">
        <v>193.47</v>
      </c>
      <c r="G26" s="77">
        <v>5509.56</v>
      </c>
      <c r="H26" s="77">
        <v>2158.85</v>
      </c>
      <c r="I26" s="77">
        <v>183921.73</v>
      </c>
      <c r="J26" s="77">
        <v>223013.17</v>
      </c>
      <c r="K26" s="77">
        <v>81.81</v>
      </c>
      <c r="L26" s="77">
        <v>100844.94</v>
      </c>
      <c r="M26" s="77">
        <v>15.01</v>
      </c>
      <c r="N26" s="77">
        <v>678.42</v>
      </c>
      <c r="O26" s="77">
        <v>405.87</v>
      </c>
      <c r="P26" s="77">
        <v>14520.7</v>
      </c>
      <c r="Q26" s="77">
        <v>101.89</v>
      </c>
      <c r="R26" s="77">
        <v>145.31</v>
      </c>
      <c r="S26" s="77">
        <v>2108.84</v>
      </c>
      <c r="T26" s="77" t="s">
        <v>217</v>
      </c>
      <c r="U26" s="77">
        <v>1.03</v>
      </c>
      <c r="V26" s="77">
        <v>236.14</v>
      </c>
      <c r="W26" s="77">
        <v>0.65</v>
      </c>
      <c r="X26" s="77">
        <v>133.01</v>
      </c>
      <c r="Y26" s="77">
        <v>64.099999999999994</v>
      </c>
      <c r="Z26" s="77" t="s">
        <v>689</v>
      </c>
      <c r="AA26" s="77">
        <v>13.85</v>
      </c>
      <c r="AB26" s="77">
        <v>38.11</v>
      </c>
      <c r="AC26" s="77">
        <v>6.97</v>
      </c>
      <c r="AD26" s="77">
        <v>47.820100149845409</v>
      </c>
      <c r="AE26" s="77">
        <v>1573.2439937597505</v>
      </c>
      <c r="AF26" s="77">
        <v>17.049819494584838</v>
      </c>
      <c r="AG26" s="78"/>
      <c r="AI26" s="195">
        <v>1.45</v>
      </c>
      <c r="AJ26" s="189" t="s">
        <v>763</v>
      </c>
      <c r="AK26" s="189">
        <v>21.95</v>
      </c>
      <c r="AL26" s="189">
        <v>17.68</v>
      </c>
      <c r="AM26" s="189">
        <v>2.4</v>
      </c>
      <c r="AN26" s="189">
        <v>5.74</v>
      </c>
      <c r="AO26" s="189">
        <v>885.14</v>
      </c>
      <c r="AP26" s="189">
        <v>44.78</v>
      </c>
      <c r="AQ26" s="189">
        <v>57.96</v>
      </c>
      <c r="AR26" s="189">
        <v>1.1399999999999999</v>
      </c>
      <c r="AS26" s="189">
        <v>3.98</v>
      </c>
      <c r="AT26" s="189">
        <v>2.4500000000000002</v>
      </c>
      <c r="AU26" s="189">
        <v>128.55000000000001</v>
      </c>
      <c r="AV26" s="189">
        <v>3.62</v>
      </c>
      <c r="AW26" s="189">
        <v>2.1800000000000002</v>
      </c>
      <c r="AX26" s="189">
        <v>0.83299999999999996</v>
      </c>
      <c r="AY26" s="189">
        <v>0.14699999999999999</v>
      </c>
      <c r="AZ26" s="189">
        <v>0.54400000000000004</v>
      </c>
      <c r="BA26" s="189">
        <v>0.19</v>
      </c>
      <c r="BB26" s="189">
        <v>0.23300000000000001</v>
      </c>
      <c r="BC26" s="189">
        <v>0.69299999999999995</v>
      </c>
      <c r="BD26" s="189">
        <v>0.49099999999999999</v>
      </c>
      <c r="BE26" s="189">
        <v>1.07</v>
      </c>
      <c r="BF26" s="189">
        <v>9.6000000000000002E-2</v>
      </c>
      <c r="BG26" s="189">
        <v>0.35</v>
      </c>
      <c r="BH26" s="207">
        <v>0.42499999999999999</v>
      </c>
      <c r="BI26" s="189"/>
    </row>
    <row r="27" spans="1:61" s="67" customFormat="1">
      <c r="B27" s="74">
        <v>16</v>
      </c>
      <c r="C27" s="75" t="s">
        <v>638</v>
      </c>
      <c r="D27" s="76">
        <v>256.08</v>
      </c>
      <c r="E27" s="77">
        <v>29.16</v>
      </c>
      <c r="F27" s="77">
        <v>198.64</v>
      </c>
      <c r="G27" s="77">
        <v>5366.77</v>
      </c>
      <c r="H27" s="77">
        <v>2186.56</v>
      </c>
      <c r="I27" s="77">
        <v>188360.94</v>
      </c>
      <c r="J27" s="77">
        <v>223013.17</v>
      </c>
      <c r="K27" s="77">
        <v>74.06</v>
      </c>
      <c r="L27" s="77">
        <v>99720.28</v>
      </c>
      <c r="M27" s="77">
        <v>15.77</v>
      </c>
      <c r="N27" s="77">
        <v>708.95</v>
      </c>
      <c r="O27" s="77">
        <v>419.23</v>
      </c>
      <c r="P27" s="77">
        <v>15201.92</v>
      </c>
      <c r="Q27" s="77">
        <v>103.44</v>
      </c>
      <c r="R27" s="77">
        <v>140.53</v>
      </c>
      <c r="S27" s="77">
        <v>2056.0100000000002</v>
      </c>
      <c r="T27" s="77" t="s">
        <v>452</v>
      </c>
      <c r="U27" s="77">
        <v>1.85</v>
      </c>
      <c r="V27" s="77">
        <v>236.92</v>
      </c>
      <c r="W27" s="77">
        <v>0.77</v>
      </c>
      <c r="X27" s="77">
        <v>143.59</v>
      </c>
      <c r="Y27" s="77">
        <v>62.53</v>
      </c>
      <c r="Z27" s="77" t="s">
        <v>496</v>
      </c>
      <c r="AA27" s="77">
        <v>15.51</v>
      </c>
      <c r="AB27" s="77">
        <v>44.61</v>
      </c>
      <c r="AC27" s="77">
        <v>7.69</v>
      </c>
      <c r="AD27" s="77">
        <v>48.501845808142953</v>
      </c>
      <c r="AE27" s="77">
        <v>1594.7589956820725</v>
      </c>
      <c r="AF27" s="77">
        <v>15.275306254029658</v>
      </c>
      <c r="AG27" s="78"/>
      <c r="AI27" s="195">
        <v>1.54</v>
      </c>
      <c r="AJ27" s="189">
        <v>4.45</v>
      </c>
      <c r="AK27" s="189">
        <v>19.739999999999998</v>
      </c>
      <c r="AL27" s="189">
        <v>18.190000000000001</v>
      </c>
      <c r="AM27" s="189">
        <v>2.36</v>
      </c>
      <c r="AN27" s="189">
        <v>7.23</v>
      </c>
      <c r="AO27" s="189">
        <v>878.62</v>
      </c>
      <c r="AP27" s="189">
        <v>46.34</v>
      </c>
      <c r="AQ27" s="189">
        <v>58.4</v>
      </c>
      <c r="AR27" s="189">
        <v>1.04</v>
      </c>
      <c r="AS27" s="189">
        <v>4.3</v>
      </c>
      <c r="AT27" s="189">
        <v>2.44</v>
      </c>
      <c r="AU27" s="189">
        <v>122.34</v>
      </c>
      <c r="AV27" s="189">
        <v>3.13</v>
      </c>
      <c r="AW27" s="189">
        <v>2.5299999999999998</v>
      </c>
      <c r="AX27" s="189">
        <v>0.83299999999999996</v>
      </c>
      <c r="AY27" s="189">
        <v>0.24199999999999999</v>
      </c>
      <c r="AZ27" s="189">
        <v>0.38500000000000001</v>
      </c>
      <c r="BA27" s="189">
        <v>0.23799999999999999</v>
      </c>
      <c r="BB27" s="189">
        <v>0.26100000000000001</v>
      </c>
      <c r="BC27" s="189">
        <v>0.75</v>
      </c>
      <c r="BD27" s="189">
        <v>0.45600000000000002</v>
      </c>
      <c r="BE27" s="189">
        <v>0.81599999999999995</v>
      </c>
      <c r="BF27" s="189">
        <v>9.2799999999999994E-2</v>
      </c>
      <c r="BG27" s="189">
        <v>0.309</v>
      </c>
      <c r="BH27" s="207">
        <v>0.41099999999999998</v>
      </c>
      <c r="BI27" s="189"/>
    </row>
    <row r="28" spans="1:61" s="67" customFormat="1">
      <c r="B28" s="79">
        <v>17</v>
      </c>
      <c r="C28" s="80" t="s">
        <v>690</v>
      </c>
      <c r="D28" s="81">
        <v>273.11</v>
      </c>
      <c r="E28" s="82">
        <v>33.43</v>
      </c>
      <c r="F28" s="82">
        <v>196.72</v>
      </c>
      <c r="G28" s="82">
        <v>5426.99</v>
      </c>
      <c r="H28" s="82">
        <v>2227.06</v>
      </c>
      <c r="I28" s="82">
        <v>195365.14</v>
      </c>
      <c r="J28" s="82">
        <v>223013.17</v>
      </c>
      <c r="K28" s="82">
        <v>58.71</v>
      </c>
      <c r="L28" s="82">
        <v>102528.44</v>
      </c>
      <c r="M28" s="82">
        <v>16.239999999999998</v>
      </c>
      <c r="N28" s="82">
        <v>699.77</v>
      </c>
      <c r="O28" s="82">
        <v>427</v>
      </c>
      <c r="P28" s="82">
        <v>15752</v>
      </c>
      <c r="Q28" s="82">
        <v>119.92</v>
      </c>
      <c r="R28" s="82">
        <v>145.41</v>
      </c>
      <c r="S28" s="82">
        <v>2118.3000000000002</v>
      </c>
      <c r="T28" s="82">
        <v>0.77</v>
      </c>
      <c r="U28" s="82">
        <v>1.42</v>
      </c>
      <c r="V28" s="82">
        <v>246.32</v>
      </c>
      <c r="W28" s="82">
        <v>0.96</v>
      </c>
      <c r="X28" s="82">
        <v>143.03</v>
      </c>
      <c r="Y28" s="82">
        <v>61.89</v>
      </c>
      <c r="Z28" s="82" t="s">
        <v>691</v>
      </c>
      <c r="AA28" s="82">
        <v>15.42</v>
      </c>
      <c r="AB28" s="82">
        <v>42.79</v>
      </c>
      <c r="AC28" s="82">
        <v>7.75</v>
      </c>
      <c r="AD28" s="82">
        <v>48.401284048529476</v>
      </c>
      <c r="AE28" s="82">
        <v>1656.6236871869446</v>
      </c>
      <c r="AF28" s="82">
        <v>15.974059662775616</v>
      </c>
      <c r="AG28" s="83">
        <v>2751.0389610389611</v>
      </c>
      <c r="AI28" s="199">
        <v>1.31</v>
      </c>
      <c r="AJ28" s="200">
        <v>1.71</v>
      </c>
      <c r="AK28" s="200">
        <v>19.010000000000002</v>
      </c>
      <c r="AL28" s="200">
        <v>16.39</v>
      </c>
      <c r="AM28" s="200">
        <v>2.14</v>
      </c>
      <c r="AN28" s="200">
        <v>7.16</v>
      </c>
      <c r="AO28" s="200">
        <v>793.71</v>
      </c>
      <c r="AP28" s="200">
        <v>42.93</v>
      </c>
      <c r="AQ28" s="200">
        <v>52.16</v>
      </c>
      <c r="AR28" s="200">
        <v>0.80800000000000005</v>
      </c>
      <c r="AS28" s="200">
        <v>3.3</v>
      </c>
      <c r="AT28" s="200">
        <v>2.16</v>
      </c>
      <c r="AU28" s="200">
        <v>117.84</v>
      </c>
      <c r="AV28" s="200">
        <v>3.14</v>
      </c>
      <c r="AW28" s="200">
        <v>2.0299999999999998</v>
      </c>
      <c r="AX28" s="200">
        <v>0.73899999999999999</v>
      </c>
      <c r="AY28" s="200">
        <v>0.19800000000000001</v>
      </c>
      <c r="AZ28" s="200">
        <v>0.34100000000000003</v>
      </c>
      <c r="BA28" s="200">
        <v>0.223</v>
      </c>
      <c r="BB28" s="200">
        <v>0.221</v>
      </c>
      <c r="BC28" s="200">
        <v>0.50700000000000001</v>
      </c>
      <c r="BD28" s="200">
        <v>0.41599999999999998</v>
      </c>
      <c r="BE28" s="200">
        <v>1.2</v>
      </c>
      <c r="BF28" s="200">
        <v>8.7099999999999997E-2</v>
      </c>
      <c r="BG28" s="200">
        <v>0.28999999999999998</v>
      </c>
      <c r="BH28" s="208">
        <v>0.158</v>
      </c>
      <c r="BI28" s="189"/>
    </row>
    <row r="29" spans="1:61" s="67" customFormat="1" ht="14.25">
      <c r="B29" s="89"/>
      <c r="C29" s="14" t="s">
        <v>377</v>
      </c>
      <c r="D29" s="76">
        <f>AVERAGE(D22:D28)</f>
        <v>282.09285714285716</v>
      </c>
      <c r="E29" s="77">
        <f t="shared" ref="E29:AG29" si="8">AVERAGE(E22:E28)</f>
        <v>29.368571428571425</v>
      </c>
      <c r="F29" s="77">
        <f t="shared" si="8"/>
        <v>200.45285714285714</v>
      </c>
      <c r="G29" s="77">
        <f t="shared" si="8"/>
        <v>5458.9128571428573</v>
      </c>
      <c r="H29" s="77">
        <f t="shared" si="8"/>
        <v>2233.4757142857143</v>
      </c>
      <c r="I29" s="77">
        <f t="shared" si="8"/>
        <v>189052.36714285711</v>
      </c>
      <c r="J29" s="77">
        <f t="shared" si="8"/>
        <v>223013.17142857143</v>
      </c>
      <c r="K29" s="77">
        <f t="shared" si="8"/>
        <v>63.188571428571429</v>
      </c>
      <c r="L29" s="77">
        <f t="shared" si="8"/>
        <v>102923.44000000002</v>
      </c>
      <c r="M29" s="77">
        <f t="shared" si="8"/>
        <v>15.549999999999999</v>
      </c>
      <c r="N29" s="77">
        <f t="shared" si="8"/>
        <v>705.62571428571448</v>
      </c>
      <c r="O29" s="77">
        <f t="shared" si="8"/>
        <v>421.38285714285712</v>
      </c>
      <c r="P29" s="77">
        <f t="shared" si="8"/>
        <v>15229.27</v>
      </c>
      <c r="Q29" s="77">
        <f t="shared" si="8"/>
        <v>103.67142857142856</v>
      </c>
      <c r="R29" s="77">
        <f t="shared" si="8"/>
        <v>145.61857142857144</v>
      </c>
      <c r="S29" s="77">
        <f t="shared" si="8"/>
        <v>2125.0357142857142</v>
      </c>
      <c r="T29" s="77">
        <f t="shared" si="8"/>
        <v>0.46566666666666667</v>
      </c>
      <c r="U29" s="77">
        <f t="shared" si="8"/>
        <v>1.2914285714285716</v>
      </c>
      <c r="V29" s="77">
        <f t="shared" si="8"/>
        <v>244.65857142857141</v>
      </c>
      <c r="W29" s="77">
        <f t="shared" si="8"/>
        <v>0.72714285714285709</v>
      </c>
      <c r="X29" s="77">
        <f t="shared" si="8"/>
        <v>139.92714285714285</v>
      </c>
      <c r="Y29" s="77">
        <f t="shared" si="8"/>
        <v>63.614285714285707</v>
      </c>
      <c r="Z29" s="77">
        <f t="shared" si="8"/>
        <v>1.03</v>
      </c>
      <c r="AA29" s="77">
        <f t="shared" si="8"/>
        <v>15.121428571428572</v>
      </c>
      <c r="AB29" s="77">
        <f t="shared" si="8"/>
        <v>42.13</v>
      </c>
      <c r="AC29" s="77">
        <f t="shared" si="8"/>
        <v>7.5242857142857149</v>
      </c>
      <c r="AD29" s="77">
        <f t="shared" si="8"/>
        <v>48.440868702768903</v>
      </c>
      <c r="AE29" s="77">
        <f t="shared" si="8"/>
        <v>1618.3775851529244</v>
      </c>
      <c r="AF29" s="77">
        <f t="shared" si="8"/>
        <v>16.206830378995232</v>
      </c>
      <c r="AG29" s="78">
        <f t="shared" si="8"/>
        <v>6433.9022525497103</v>
      </c>
      <c r="AI29" s="195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207"/>
      <c r="BI29" s="189"/>
    </row>
    <row r="30" spans="1:61" s="67" customFormat="1" ht="14.25">
      <c r="B30" s="89"/>
      <c r="C30" s="14" t="s">
        <v>378</v>
      </c>
      <c r="D30" s="76">
        <f>MIN(D22:D28)</f>
        <v>256.08</v>
      </c>
      <c r="E30" s="77">
        <f t="shared" ref="E30:AG30" si="9">MIN(E22:E28)</f>
        <v>25.6</v>
      </c>
      <c r="F30" s="77">
        <f t="shared" si="9"/>
        <v>193.47</v>
      </c>
      <c r="G30" s="77">
        <f t="shared" si="9"/>
        <v>5366.77</v>
      </c>
      <c r="H30" s="77">
        <f t="shared" si="9"/>
        <v>2158.85</v>
      </c>
      <c r="I30" s="77">
        <f t="shared" si="9"/>
        <v>183921.73</v>
      </c>
      <c r="J30" s="77">
        <f t="shared" si="9"/>
        <v>223013.16</v>
      </c>
      <c r="K30" s="77">
        <f t="shared" si="9"/>
        <v>52.6</v>
      </c>
      <c r="L30" s="77">
        <f t="shared" si="9"/>
        <v>99720.28</v>
      </c>
      <c r="M30" s="77">
        <f t="shared" si="9"/>
        <v>15.01</v>
      </c>
      <c r="N30" s="77">
        <f t="shared" si="9"/>
        <v>678.42</v>
      </c>
      <c r="O30" s="77">
        <f t="shared" si="9"/>
        <v>405.87</v>
      </c>
      <c r="P30" s="77">
        <f t="shared" si="9"/>
        <v>14520.7</v>
      </c>
      <c r="Q30" s="77">
        <f t="shared" si="9"/>
        <v>95.03</v>
      </c>
      <c r="R30" s="77">
        <f t="shared" si="9"/>
        <v>140.53</v>
      </c>
      <c r="S30" s="77">
        <f t="shared" si="9"/>
        <v>2056.0100000000002</v>
      </c>
      <c r="T30" s="77">
        <f t="shared" si="9"/>
        <v>0.17699999999999999</v>
      </c>
      <c r="U30" s="77">
        <f t="shared" si="9"/>
        <v>1</v>
      </c>
      <c r="V30" s="77">
        <f t="shared" si="9"/>
        <v>236.14</v>
      </c>
      <c r="W30" s="77">
        <f t="shared" si="9"/>
        <v>0.5</v>
      </c>
      <c r="X30" s="77">
        <f t="shared" si="9"/>
        <v>133.01</v>
      </c>
      <c r="Y30" s="77">
        <f t="shared" si="9"/>
        <v>61.89</v>
      </c>
      <c r="Z30" s="77">
        <f t="shared" si="9"/>
        <v>1.03</v>
      </c>
      <c r="AA30" s="77">
        <f t="shared" si="9"/>
        <v>13.85</v>
      </c>
      <c r="AB30" s="77">
        <f t="shared" si="9"/>
        <v>38.11</v>
      </c>
      <c r="AC30" s="77">
        <f t="shared" si="9"/>
        <v>6.97</v>
      </c>
      <c r="AD30" s="77">
        <f t="shared" si="9"/>
        <v>47.820100149845409</v>
      </c>
      <c r="AE30" s="77">
        <f t="shared" si="9"/>
        <v>1573.2439937597505</v>
      </c>
      <c r="AF30" s="77">
        <f t="shared" si="9"/>
        <v>15.275306254029658</v>
      </c>
      <c r="AG30" s="78">
        <f t="shared" si="9"/>
        <v>2751.0389610389611</v>
      </c>
      <c r="AI30" s="195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207"/>
      <c r="BI30" s="189"/>
    </row>
    <row r="31" spans="1:61" s="67" customFormat="1" ht="14.25">
      <c r="B31" s="89"/>
      <c r="C31" s="14" t="s">
        <v>379</v>
      </c>
      <c r="D31" s="76">
        <f>MAX(D22:D28)</f>
        <v>327.11</v>
      </c>
      <c r="E31" s="77">
        <f t="shared" ref="E31:AG31" si="10">MAX(E22:E28)</f>
        <v>33.43</v>
      </c>
      <c r="F31" s="77">
        <f t="shared" si="10"/>
        <v>205.38</v>
      </c>
      <c r="G31" s="77">
        <f t="shared" si="10"/>
        <v>5545.51</v>
      </c>
      <c r="H31" s="77">
        <f t="shared" si="10"/>
        <v>2393.0300000000002</v>
      </c>
      <c r="I31" s="77">
        <f t="shared" si="10"/>
        <v>195365.14</v>
      </c>
      <c r="J31" s="77">
        <f t="shared" si="10"/>
        <v>223013.19</v>
      </c>
      <c r="K31" s="77">
        <f t="shared" si="10"/>
        <v>81.81</v>
      </c>
      <c r="L31" s="77">
        <f t="shared" si="10"/>
        <v>105324.79</v>
      </c>
      <c r="M31" s="77">
        <f t="shared" si="10"/>
        <v>16.239999999999998</v>
      </c>
      <c r="N31" s="77">
        <f t="shared" si="10"/>
        <v>731.71</v>
      </c>
      <c r="O31" s="77">
        <f t="shared" si="10"/>
        <v>439.29</v>
      </c>
      <c r="P31" s="77">
        <f t="shared" si="10"/>
        <v>15752</v>
      </c>
      <c r="Q31" s="77">
        <f t="shared" si="10"/>
        <v>119.92</v>
      </c>
      <c r="R31" s="77">
        <f t="shared" si="10"/>
        <v>150.75</v>
      </c>
      <c r="S31" s="77">
        <f t="shared" si="10"/>
        <v>2201.88</v>
      </c>
      <c r="T31" s="77">
        <f t="shared" si="10"/>
        <v>0.77</v>
      </c>
      <c r="U31" s="77">
        <f t="shared" si="10"/>
        <v>1.85</v>
      </c>
      <c r="V31" s="77">
        <f t="shared" si="10"/>
        <v>251.5</v>
      </c>
      <c r="W31" s="77">
        <f t="shared" si="10"/>
        <v>0.96</v>
      </c>
      <c r="X31" s="77">
        <f t="shared" si="10"/>
        <v>143.72</v>
      </c>
      <c r="Y31" s="77">
        <f t="shared" si="10"/>
        <v>66.19</v>
      </c>
      <c r="Z31" s="77">
        <f t="shared" si="10"/>
        <v>1.03</v>
      </c>
      <c r="AA31" s="77">
        <f t="shared" si="10"/>
        <v>15.93</v>
      </c>
      <c r="AB31" s="77">
        <f t="shared" si="10"/>
        <v>44.61</v>
      </c>
      <c r="AC31" s="77">
        <f t="shared" si="10"/>
        <v>7.95</v>
      </c>
      <c r="AD31" s="77">
        <f t="shared" si="10"/>
        <v>49.855385114689632</v>
      </c>
      <c r="AE31" s="77">
        <f t="shared" si="10"/>
        <v>1674.5431227957679</v>
      </c>
      <c r="AF31" s="77">
        <f t="shared" si="10"/>
        <v>17.049819494584838</v>
      </c>
      <c r="AG31" s="78">
        <f t="shared" si="10"/>
        <v>11837.401129943502</v>
      </c>
      <c r="AI31" s="195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207"/>
      <c r="BI31" s="189"/>
    </row>
    <row r="32" spans="1:61" s="67" customFormat="1" ht="14.25">
      <c r="A32" s="90"/>
      <c r="B32" s="91"/>
      <c r="C32" s="22" t="s">
        <v>380</v>
      </c>
      <c r="D32" s="85">
        <f>_xlfn.STDEV.S(D22:D28)</f>
        <v>24.281251830912481</v>
      </c>
      <c r="E32" s="86">
        <f t="shared" ref="E32:AG32" si="11">_xlfn.STDEV.S(E22:E28)</f>
        <v>2.8357505095443338</v>
      </c>
      <c r="F32" s="86">
        <f t="shared" si="11"/>
        <v>4.5672665577480629</v>
      </c>
      <c r="G32" s="86">
        <f t="shared" si="11"/>
        <v>63.611311288241268</v>
      </c>
      <c r="H32" s="86">
        <f t="shared" si="11"/>
        <v>75.66155449481225</v>
      </c>
      <c r="I32" s="86">
        <f t="shared" si="11"/>
        <v>3661.3765404544902</v>
      </c>
      <c r="J32" s="86">
        <f t="shared" si="11"/>
        <v>8.9973541067916146E-3</v>
      </c>
      <c r="K32" s="86">
        <f t="shared" si="11"/>
        <v>11.01857284856111</v>
      </c>
      <c r="L32" s="86">
        <f t="shared" si="11"/>
        <v>2038.6160592830277</v>
      </c>
      <c r="M32" s="86">
        <f t="shared" si="11"/>
        <v>0.47504385762439477</v>
      </c>
      <c r="N32" s="86">
        <f t="shared" si="11"/>
        <v>16.110190209039416</v>
      </c>
      <c r="O32" s="86">
        <f t="shared" si="11"/>
        <v>10.514529176787894</v>
      </c>
      <c r="P32" s="86">
        <f t="shared" si="11"/>
        <v>402.16543229538405</v>
      </c>
      <c r="Q32" s="86">
        <f t="shared" si="11"/>
        <v>7.8408405769012397</v>
      </c>
      <c r="R32" s="86">
        <f t="shared" si="11"/>
        <v>3.0970116164426891</v>
      </c>
      <c r="S32" s="86">
        <f t="shared" si="11"/>
        <v>48.790728920271633</v>
      </c>
      <c r="T32" s="86">
        <f t="shared" si="11"/>
        <v>0.29681026487190992</v>
      </c>
      <c r="U32" s="86">
        <f t="shared" si="11"/>
        <v>0.28725299948701227</v>
      </c>
      <c r="V32" s="86">
        <f t="shared" si="11"/>
        <v>6.6401115165621327</v>
      </c>
      <c r="W32" s="86">
        <f t="shared" si="11"/>
        <v>0.15074418570482087</v>
      </c>
      <c r="X32" s="86">
        <f t="shared" si="11"/>
        <v>4.4844498521212728</v>
      </c>
      <c r="Y32" s="86">
        <f t="shared" si="11"/>
        <v>1.4750916032895156</v>
      </c>
      <c r="Z32" s="86" t="e">
        <f t="shared" si="11"/>
        <v>#DIV/0!</v>
      </c>
      <c r="AA32" s="86">
        <f t="shared" si="11"/>
        <v>0.80171542273279162</v>
      </c>
      <c r="AB32" s="86">
        <f t="shared" si="11"/>
        <v>2.2568045255774072</v>
      </c>
      <c r="AC32" s="86">
        <f t="shared" si="11"/>
        <v>0.36239284130425581</v>
      </c>
      <c r="AD32" s="86">
        <f t="shared" si="11"/>
        <v>0.71023591106220541</v>
      </c>
      <c r="AE32" s="86">
        <f t="shared" si="11"/>
        <v>36.518551211817638</v>
      </c>
      <c r="AF32" s="86">
        <f t="shared" si="11"/>
        <v>0.68557849192356846</v>
      </c>
      <c r="AG32" s="87">
        <f t="shared" si="11"/>
        <v>4781.3109583753503</v>
      </c>
      <c r="AI32" s="199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8"/>
      <c r="BI32" s="189"/>
    </row>
    <row r="33" spans="1:61" s="67" customFormat="1">
      <c r="A33" s="73" t="s">
        <v>510</v>
      </c>
      <c r="B33" s="74">
        <v>18</v>
      </c>
      <c r="C33" s="75" t="s">
        <v>692</v>
      </c>
      <c r="D33" s="76">
        <v>519.48</v>
      </c>
      <c r="E33" s="77">
        <v>32.869999999999997</v>
      </c>
      <c r="F33" s="77">
        <v>163.81</v>
      </c>
      <c r="G33" s="77">
        <v>5240.24</v>
      </c>
      <c r="H33" s="77">
        <v>4542.93</v>
      </c>
      <c r="I33" s="77">
        <v>183842.14</v>
      </c>
      <c r="J33" s="77">
        <v>218105.14</v>
      </c>
      <c r="K33" s="77">
        <v>89.29</v>
      </c>
      <c r="L33" s="77">
        <v>101716.02</v>
      </c>
      <c r="M33" s="77">
        <v>11.27</v>
      </c>
      <c r="N33" s="77">
        <v>901.61</v>
      </c>
      <c r="O33" s="77">
        <v>377.93</v>
      </c>
      <c r="P33" s="77">
        <v>12832.74</v>
      </c>
      <c r="Q33" s="77">
        <v>73.09</v>
      </c>
      <c r="R33" s="77">
        <v>106.12</v>
      </c>
      <c r="S33" s="77">
        <v>1482.46</v>
      </c>
      <c r="T33" s="77" t="s">
        <v>584</v>
      </c>
      <c r="U33" s="77">
        <v>1.84</v>
      </c>
      <c r="V33" s="77">
        <v>147.53</v>
      </c>
      <c r="W33" s="77">
        <v>0.31</v>
      </c>
      <c r="X33" s="77">
        <v>58.68</v>
      </c>
      <c r="Y33" s="77">
        <v>30.72</v>
      </c>
      <c r="Z33" s="77">
        <v>4.92</v>
      </c>
      <c r="AA33" s="77">
        <v>10.99</v>
      </c>
      <c r="AB33" s="77">
        <v>36.85</v>
      </c>
      <c r="AC33" s="77">
        <v>9.73</v>
      </c>
      <c r="AD33" s="77">
        <v>68.612994617055435</v>
      </c>
      <c r="AE33" s="77">
        <v>3311.0683593750005</v>
      </c>
      <c r="AF33" s="77">
        <v>13.424021838034577</v>
      </c>
      <c r="AG33" s="78"/>
      <c r="AI33" s="194">
        <v>1.85</v>
      </c>
      <c r="AJ33" s="186">
        <v>2.21</v>
      </c>
      <c r="AK33" s="186">
        <v>22.02</v>
      </c>
      <c r="AL33" s="186">
        <v>22.02</v>
      </c>
      <c r="AM33" s="186">
        <v>3.32</v>
      </c>
      <c r="AN33" s="186">
        <v>6.15</v>
      </c>
      <c r="AO33" s="186">
        <v>939.16</v>
      </c>
      <c r="AP33" s="186">
        <v>47.94</v>
      </c>
      <c r="AQ33" s="186">
        <v>67.11</v>
      </c>
      <c r="AR33" s="186">
        <v>1.1499999999999999</v>
      </c>
      <c r="AS33" s="186">
        <v>3.45</v>
      </c>
      <c r="AT33" s="186">
        <v>2.62</v>
      </c>
      <c r="AU33" s="186">
        <v>130.76</v>
      </c>
      <c r="AV33" s="186">
        <v>3.51</v>
      </c>
      <c r="AW33" s="186">
        <v>2.23</v>
      </c>
      <c r="AX33" s="186">
        <v>0.81899999999999995</v>
      </c>
      <c r="AY33" s="186">
        <v>0.20399999999999999</v>
      </c>
      <c r="AZ33" s="186">
        <v>0.313</v>
      </c>
      <c r="BA33" s="186">
        <v>0.23699999999999999</v>
      </c>
      <c r="BB33" s="186">
        <v>0.24</v>
      </c>
      <c r="BC33" s="186">
        <v>0.95899999999999996</v>
      </c>
      <c r="BD33" s="186">
        <v>0.55300000000000005</v>
      </c>
      <c r="BE33" s="186">
        <v>1.23</v>
      </c>
      <c r="BF33" s="186">
        <v>7.8399999999999997E-2</v>
      </c>
      <c r="BG33" s="186">
        <v>0.52600000000000002</v>
      </c>
      <c r="BH33" s="205">
        <v>0.53400000000000003</v>
      </c>
      <c r="BI33" s="186"/>
    </row>
    <row r="34" spans="1:61" s="67" customFormat="1">
      <c r="A34" s="73" t="s">
        <v>769</v>
      </c>
      <c r="B34" s="74">
        <v>19</v>
      </c>
      <c r="C34" s="75" t="s">
        <v>693</v>
      </c>
      <c r="D34" s="76">
        <v>520.61</v>
      </c>
      <c r="E34" s="77">
        <v>25</v>
      </c>
      <c r="F34" s="77">
        <v>137.94</v>
      </c>
      <c r="G34" s="77">
        <v>5411.89</v>
      </c>
      <c r="H34" s="77">
        <v>4679.74</v>
      </c>
      <c r="I34" s="77">
        <v>182756.11</v>
      </c>
      <c r="J34" s="77">
        <v>218105.14</v>
      </c>
      <c r="K34" s="77" t="s">
        <v>694</v>
      </c>
      <c r="L34" s="77">
        <v>101580.2</v>
      </c>
      <c r="M34" s="77">
        <v>13.02</v>
      </c>
      <c r="N34" s="77">
        <v>933.1</v>
      </c>
      <c r="O34" s="77">
        <v>359.98</v>
      </c>
      <c r="P34" s="77">
        <v>13152.22</v>
      </c>
      <c r="Q34" s="77">
        <v>75.33</v>
      </c>
      <c r="R34" s="77">
        <v>111.99</v>
      </c>
      <c r="S34" s="77">
        <v>1479.64</v>
      </c>
      <c r="T34" s="77" t="s">
        <v>384</v>
      </c>
      <c r="U34" s="77">
        <v>2.37</v>
      </c>
      <c r="V34" s="77">
        <v>155.47999999999999</v>
      </c>
      <c r="W34" s="77" t="s">
        <v>323</v>
      </c>
      <c r="X34" s="77">
        <v>58.86</v>
      </c>
      <c r="Y34" s="77">
        <v>31.51</v>
      </c>
      <c r="Z34" s="77" t="s">
        <v>695</v>
      </c>
      <c r="AA34" s="77">
        <v>12.48</v>
      </c>
      <c r="AB34" s="77">
        <v>37.71</v>
      </c>
      <c r="AC34" s="77">
        <v>10.039999999999999</v>
      </c>
      <c r="AD34" s="77">
        <v>68.651969397961665</v>
      </c>
      <c r="AE34" s="77">
        <v>3223.7448429070132</v>
      </c>
      <c r="AF34" s="77">
        <v>12.458333333333332</v>
      </c>
      <c r="AG34" s="78"/>
      <c r="AI34" s="194">
        <v>1.78</v>
      </c>
      <c r="AJ34" s="186">
        <v>2.39</v>
      </c>
      <c r="AK34" s="186">
        <v>24.8</v>
      </c>
      <c r="AL34" s="186">
        <v>22.88</v>
      </c>
      <c r="AM34" s="186">
        <v>3.03</v>
      </c>
      <c r="AN34" s="186">
        <v>8.11</v>
      </c>
      <c r="AO34" s="186">
        <v>977.47</v>
      </c>
      <c r="AP34" s="186">
        <v>56.08</v>
      </c>
      <c r="AQ34" s="186">
        <v>70.19</v>
      </c>
      <c r="AR34" s="186">
        <v>1.23</v>
      </c>
      <c r="AS34" s="186">
        <v>5.94</v>
      </c>
      <c r="AT34" s="186">
        <v>2.64</v>
      </c>
      <c r="AU34" s="186">
        <v>136.87</v>
      </c>
      <c r="AV34" s="186">
        <v>4.76</v>
      </c>
      <c r="AW34" s="186">
        <v>1.99</v>
      </c>
      <c r="AX34" s="186">
        <v>1.01</v>
      </c>
      <c r="AY34" s="186">
        <v>0.19900000000000001</v>
      </c>
      <c r="AZ34" s="186">
        <v>0.63700000000000001</v>
      </c>
      <c r="BA34" s="186">
        <v>0.182</v>
      </c>
      <c r="BB34" s="186">
        <v>0.30199999999999999</v>
      </c>
      <c r="BC34" s="186">
        <v>0.76300000000000001</v>
      </c>
      <c r="BD34" s="186">
        <v>0.52500000000000002</v>
      </c>
      <c r="BE34" s="186">
        <v>1.24</v>
      </c>
      <c r="BF34" s="186">
        <v>9.8699999999999996E-2</v>
      </c>
      <c r="BG34" s="186">
        <v>0.40600000000000003</v>
      </c>
      <c r="BH34" s="205">
        <v>0.623</v>
      </c>
      <c r="BI34" s="186"/>
    </row>
    <row r="35" spans="1:61" s="67" customFormat="1">
      <c r="A35" s="73"/>
      <c r="B35" s="74">
        <v>20</v>
      </c>
      <c r="C35" s="75" t="s">
        <v>696</v>
      </c>
      <c r="D35" s="76">
        <v>544.09</v>
      </c>
      <c r="E35" s="77">
        <v>21</v>
      </c>
      <c r="F35" s="77">
        <v>199.82</v>
      </c>
      <c r="G35" s="77">
        <v>6868.76</v>
      </c>
      <c r="H35" s="77">
        <v>5104.1899999999996</v>
      </c>
      <c r="I35" s="77">
        <v>188759.34</v>
      </c>
      <c r="J35" s="77">
        <v>218105.14</v>
      </c>
      <c r="K35" s="77">
        <v>100.84</v>
      </c>
      <c r="L35" s="77">
        <v>113076.55</v>
      </c>
      <c r="M35" s="77">
        <v>17.46</v>
      </c>
      <c r="N35" s="77">
        <v>915.1</v>
      </c>
      <c r="O35" s="77">
        <v>480.03</v>
      </c>
      <c r="P35" s="77">
        <v>15795.49</v>
      </c>
      <c r="Q35" s="77">
        <v>18.93</v>
      </c>
      <c r="R35" s="77">
        <v>115.89</v>
      </c>
      <c r="S35" s="77">
        <v>1550.65</v>
      </c>
      <c r="T35" s="77">
        <v>9.1</v>
      </c>
      <c r="U35" s="77">
        <v>2.2599999999999998</v>
      </c>
      <c r="V35" s="77">
        <v>135.91</v>
      </c>
      <c r="W35" s="77" t="s">
        <v>234</v>
      </c>
      <c r="X35" s="77">
        <v>80</v>
      </c>
      <c r="Y35" s="77">
        <v>33.03</v>
      </c>
      <c r="Z35" s="77">
        <v>16.940000000000001</v>
      </c>
      <c r="AA35" s="77">
        <v>9.84</v>
      </c>
      <c r="AB35" s="77">
        <v>32.21</v>
      </c>
      <c r="AC35" s="77">
        <v>15.47</v>
      </c>
      <c r="AD35" s="77">
        <v>72.922032695966209</v>
      </c>
      <c r="AE35" s="77">
        <v>3423.4498940357253</v>
      </c>
      <c r="AF35" s="77">
        <v>13.8119918699187</v>
      </c>
      <c r="AG35" s="78">
        <v>170.40109890109892</v>
      </c>
      <c r="AI35" s="194">
        <v>3.25</v>
      </c>
      <c r="AJ35" s="186" t="s">
        <v>763</v>
      </c>
      <c r="AK35" s="186">
        <v>38.71</v>
      </c>
      <c r="AL35" s="186">
        <v>33.85</v>
      </c>
      <c r="AM35" s="186">
        <v>4.7300000000000004</v>
      </c>
      <c r="AN35" s="186">
        <v>12.65</v>
      </c>
      <c r="AO35" s="186">
        <v>1450.66</v>
      </c>
      <c r="AP35" s="186">
        <v>73.42</v>
      </c>
      <c r="AQ35" s="186">
        <v>105.85</v>
      </c>
      <c r="AR35" s="186">
        <v>1.81</v>
      </c>
      <c r="AS35" s="186">
        <v>9.4600000000000009</v>
      </c>
      <c r="AT35" s="186">
        <v>4.16</v>
      </c>
      <c r="AU35" s="186">
        <v>210.23</v>
      </c>
      <c r="AV35" s="186">
        <v>6.39</v>
      </c>
      <c r="AW35" s="186">
        <v>3.49</v>
      </c>
      <c r="AX35" s="186">
        <v>1.49</v>
      </c>
      <c r="AY35" s="186">
        <v>0.40899999999999997</v>
      </c>
      <c r="AZ35" s="186">
        <v>0.78300000000000003</v>
      </c>
      <c r="BA35" s="186">
        <v>0.32500000000000001</v>
      </c>
      <c r="BB35" s="186">
        <v>0.45300000000000001</v>
      </c>
      <c r="BC35" s="186">
        <v>1.24</v>
      </c>
      <c r="BD35" s="186">
        <v>0.752</v>
      </c>
      <c r="BE35" s="186">
        <v>1.66</v>
      </c>
      <c r="BF35" s="186">
        <v>0.17599999999999999</v>
      </c>
      <c r="BG35" s="186">
        <v>0.48299999999999998</v>
      </c>
      <c r="BH35" s="205">
        <v>0.45400000000000001</v>
      </c>
      <c r="BI35" s="186"/>
    </row>
    <row r="36" spans="1:61" s="67" customFormat="1">
      <c r="A36" s="73"/>
      <c r="B36" s="74">
        <v>21</v>
      </c>
      <c r="C36" s="75" t="s">
        <v>697</v>
      </c>
      <c r="D36" s="76">
        <v>531.25</v>
      </c>
      <c r="E36" s="77">
        <v>46.89</v>
      </c>
      <c r="F36" s="77">
        <v>178.27</v>
      </c>
      <c r="G36" s="77">
        <v>4114.24</v>
      </c>
      <c r="H36" s="77">
        <v>5332.29</v>
      </c>
      <c r="I36" s="77">
        <v>234325.42</v>
      </c>
      <c r="J36" s="77">
        <v>218105.14</v>
      </c>
      <c r="K36" s="77" t="s">
        <v>698</v>
      </c>
      <c r="L36" s="77">
        <v>98735.66</v>
      </c>
      <c r="M36" s="77">
        <v>18.03</v>
      </c>
      <c r="N36" s="77">
        <v>1240.27</v>
      </c>
      <c r="O36" s="77">
        <v>523.62</v>
      </c>
      <c r="P36" s="77">
        <v>16168.43</v>
      </c>
      <c r="Q36" s="77">
        <v>72.53</v>
      </c>
      <c r="R36" s="77">
        <v>124.66</v>
      </c>
      <c r="S36" s="77">
        <v>1561.16</v>
      </c>
      <c r="T36" s="77" t="s">
        <v>394</v>
      </c>
      <c r="U36" s="77">
        <v>4.2</v>
      </c>
      <c r="V36" s="77">
        <v>182.29</v>
      </c>
      <c r="W36" s="77" t="s">
        <v>388</v>
      </c>
      <c r="X36" s="77">
        <v>84.5</v>
      </c>
      <c r="Y36" s="77">
        <v>33.35</v>
      </c>
      <c r="Z36" s="77">
        <v>17.66</v>
      </c>
      <c r="AA36" s="77">
        <v>22.38</v>
      </c>
      <c r="AB36" s="77">
        <v>61.81</v>
      </c>
      <c r="AC36" s="77">
        <v>12.95</v>
      </c>
      <c r="AD36" s="77">
        <v>63.245061364626302</v>
      </c>
      <c r="AE36" s="77">
        <v>2960.5895052473761</v>
      </c>
      <c r="AF36" s="77">
        <v>8.1452189454870414</v>
      </c>
      <c r="AG36" s="78"/>
      <c r="AI36" s="194">
        <v>4.1900000000000004</v>
      </c>
      <c r="AJ36" s="186" t="s">
        <v>763</v>
      </c>
      <c r="AK36" s="186">
        <v>58.25</v>
      </c>
      <c r="AL36" s="186">
        <v>51.59</v>
      </c>
      <c r="AM36" s="186">
        <v>5.45</v>
      </c>
      <c r="AN36" s="186">
        <v>14.62</v>
      </c>
      <c r="AO36" s="186">
        <v>2194.0500000000002</v>
      </c>
      <c r="AP36" s="186">
        <v>122.14</v>
      </c>
      <c r="AQ36" s="186">
        <v>159.86000000000001</v>
      </c>
      <c r="AR36" s="186">
        <v>2.54</v>
      </c>
      <c r="AS36" s="186">
        <v>14.06</v>
      </c>
      <c r="AT36" s="186">
        <v>6.19</v>
      </c>
      <c r="AU36" s="186">
        <v>314.36</v>
      </c>
      <c r="AV36" s="186">
        <v>8.67</v>
      </c>
      <c r="AW36" s="186">
        <v>4.71</v>
      </c>
      <c r="AX36" s="186">
        <v>2.0299999999999998</v>
      </c>
      <c r="AY36" s="186">
        <v>0.52700000000000002</v>
      </c>
      <c r="AZ36" s="186">
        <v>1.22</v>
      </c>
      <c r="BA36" s="186">
        <v>0.52300000000000002</v>
      </c>
      <c r="BB36" s="186">
        <v>0.63400000000000001</v>
      </c>
      <c r="BC36" s="186">
        <v>1.94</v>
      </c>
      <c r="BD36" s="186">
        <v>1.18</v>
      </c>
      <c r="BE36" s="186">
        <v>1.56</v>
      </c>
      <c r="BF36" s="186" t="s">
        <v>763</v>
      </c>
      <c r="BG36" s="186">
        <v>0.50900000000000001</v>
      </c>
      <c r="BH36" s="205">
        <v>0.67700000000000005</v>
      </c>
      <c r="BI36" s="186"/>
    </row>
    <row r="37" spans="1:61" s="67" customFormat="1">
      <c r="A37" s="73"/>
      <c r="B37" s="79">
        <v>22</v>
      </c>
      <c r="C37" s="80" t="s">
        <v>699</v>
      </c>
      <c r="D37" s="81">
        <v>558.20000000000005</v>
      </c>
      <c r="E37" s="82">
        <v>23.02</v>
      </c>
      <c r="F37" s="82">
        <v>130.91</v>
      </c>
      <c r="G37" s="82">
        <v>5545.6</v>
      </c>
      <c r="H37" s="82">
        <v>5737.9</v>
      </c>
      <c r="I37" s="82">
        <v>214079.47</v>
      </c>
      <c r="J37" s="82">
        <v>218105.14</v>
      </c>
      <c r="K37" s="82">
        <v>57.54</v>
      </c>
      <c r="L37" s="82">
        <v>103085.14</v>
      </c>
      <c r="M37" s="82">
        <v>15.33</v>
      </c>
      <c r="N37" s="82">
        <v>1089.51</v>
      </c>
      <c r="O37" s="82">
        <v>398.08</v>
      </c>
      <c r="P37" s="82">
        <v>15528.08</v>
      </c>
      <c r="Q37" s="82">
        <v>73.11</v>
      </c>
      <c r="R37" s="82">
        <v>125.48</v>
      </c>
      <c r="S37" s="82">
        <v>1553.57</v>
      </c>
      <c r="T37" s="82" t="s">
        <v>700</v>
      </c>
      <c r="U37" s="82">
        <v>3.09</v>
      </c>
      <c r="V37" s="82">
        <v>167.92</v>
      </c>
      <c r="W37" s="82" t="s">
        <v>228</v>
      </c>
      <c r="X37" s="82">
        <v>59.78</v>
      </c>
      <c r="Y37" s="82">
        <v>34.35</v>
      </c>
      <c r="Z37" s="82">
        <v>2.68</v>
      </c>
      <c r="AA37" s="82">
        <v>16.73</v>
      </c>
      <c r="AB37" s="82">
        <v>39.01</v>
      </c>
      <c r="AC37" s="82">
        <v>12.25</v>
      </c>
      <c r="AD37" s="82">
        <v>66.353714348243088</v>
      </c>
      <c r="AE37" s="82">
        <v>3001.0229985443957</v>
      </c>
      <c r="AF37" s="82">
        <v>10.037059175134488</v>
      </c>
      <c r="AG37" s="83"/>
      <c r="AI37" s="197">
        <v>2.14</v>
      </c>
      <c r="AJ37" s="198" t="s">
        <v>763</v>
      </c>
      <c r="AK37" s="198">
        <v>24.36</v>
      </c>
      <c r="AL37" s="198">
        <v>23.1</v>
      </c>
      <c r="AM37" s="198">
        <v>7.93</v>
      </c>
      <c r="AN37" s="198">
        <v>49.71</v>
      </c>
      <c r="AO37" s="198">
        <v>1029.43</v>
      </c>
      <c r="AP37" s="198">
        <v>51.13</v>
      </c>
      <c r="AQ37" s="198">
        <v>73.98</v>
      </c>
      <c r="AR37" s="198">
        <v>1.1599999999999999</v>
      </c>
      <c r="AS37" s="198">
        <v>8.36</v>
      </c>
      <c r="AT37" s="198">
        <v>2.99</v>
      </c>
      <c r="AU37" s="198">
        <v>151.06</v>
      </c>
      <c r="AV37" s="198">
        <v>4.42</v>
      </c>
      <c r="AW37" s="198">
        <v>2.5499999999999998</v>
      </c>
      <c r="AX37" s="198">
        <v>2.56</v>
      </c>
      <c r="AY37" s="198">
        <v>0.23</v>
      </c>
      <c r="AZ37" s="198">
        <v>0.53700000000000003</v>
      </c>
      <c r="BA37" s="198">
        <v>0.73699999999999999</v>
      </c>
      <c r="BB37" s="198">
        <v>0.31</v>
      </c>
      <c r="BC37" s="198">
        <v>1.23</v>
      </c>
      <c r="BD37" s="198">
        <v>0.61199999999999999</v>
      </c>
      <c r="BE37" s="198">
        <v>0.999</v>
      </c>
      <c r="BF37" s="198">
        <v>0.19400000000000001</v>
      </c>
      <c r="BG37" s="198">
        <v>0.77</v>
      </c>
      <c r="BH37" s="206">
        <v>0.19400000000000001</v>
      </c>
      <c r="BI37" s="186"/>
    </row>
    <row r="38" spans="1:61" s="67" customFormat="1" ht="14.25">
      <c r="A38" s="73"/>
      <c r="B38" s="74"/>
      <c r="C38" s="14" t="s">
        <v>377</v>
      </c>
      <c r="D38" s="76">
        <f>AVERAGE(D33:D37)</f>
        <v>534.726</v>
      </c>
      <c r="E38" s="77">
        <f t="shared" ref="E38:AG38" si="12">AVERAGE(E33:E37)</f>
        <v>29.756</v>
      </c>
      <c r="F38" s="77">
        <f t="shared" si="12"/>
        <v>162.15</v>
      </c>
      <c r="G38" s="77">
        <f t="shared" si="12"/>
        <v>5436.1459999999988</v>
      </c>
      <c r="H38" s="77">
        <f t="shared" si="12"/>
        <v>5079.4100000000008</v>
      </c>
      <c r="I38" s="77">
        <f t="shared" si="12"/>
        <v>200752.49599999998</v>
      </c>
      <c r="J38" s="77">
        <f t="shared" si="12"/>
        <v>218105.14000000004</v>
      </c>
      <c r="K38" s="77">
        <f t="shared" si="12"/>
        <v>82.556666666666658</v>
      </c>
      <c r="L38" s="77">
        <f t="shared" si="12"/>
        <v>103638.71400000001</v>
      </c>
      <c r="M38" s="77">
        <f t="shared" si="12"/>
        <v>15.022</v>
      </c>
      <c r="N38" s="77">
        <f t="shared" si="12"/>
        <v>1015.918</v>
      </c>
      <c r="O38" s="77">
        <f t="shared" si="12"/>
        <v>427.928</v>
      </c>
      <c r="P38" s="77">
        <f t="shared" si="12"/>
        <v>14695.391999999998</v>
      </c>
      <c r="Q38" s="77">
        <f t="shared" si="12"/>
        <v>62.597999999999999</v>
      </c>
      <c r="R38" s="77">
        <f t="shared" si="12"/>
        <v>116.828</v>
      </c>
      <c r="S38" s="77">
        <f t="shared" si="12"/>
        <v>1525.4959999999999</v>
      </c>
      <c r="T38" s="77">
        <f t="shared" si="12"/>
        <v>9.1</v>
      </c>
      <c r="U38" s="77">
        <f t="shared" si="12"/>
        <v>2.7519999999999998</v>
      </c>
      <c r="V38" s="77">
        <f t="shared" si="12"/>
        <v>157.82599999999996</v>
      </c>
      <c r="W38" s="77">
        <f t="shared" si="12"/>
        <v>0.31</v>
      </c>
      <c r="X38" s="77">
        <f t="shared" si="12"/>
        <v>68.36399999999999</v>
      </c>
      <c r="Y38" s="77">
        <f t="shared" si="12"/>
        <v>32.591999999999999</v>
      </c>
      <c r="Z38" s="77">
        <f t="shared" si="12"/>
        <v>10.549999999999999</v>
      </c>
      <c r="AA38" s="77">
        <f t="shared" si="12"/>
        <v>14.484</v>
      </c>
      <c r="AB38" s="77">
        <f t="shared" si="12"/>
        <v>41.518000000000001</v>
      </c>
      <c r="AC38" s="77">
        <f t="shared" si="12"/>
        <v>12.087999999999999</v>
      </c>
      <c r="AD38" s="77">
        <f t="shared" si="12"/>
        <v>67.957154484770541</v>
      </c>
      <c r="AE38" s="77">
        <f t="shared" si="12"/>
        <v>3183.9751200219021</v>
      </c>
      <c r="AF38" s="77">
        <f t="shared" si="12"/>
        <v>11.575325032381627</v>
      </c>
      <c r="AG38" s="78">
        <f t="shared" si="12"/>
        <v>170.40109890109892</v>
      </c>
      <c r="AI38" s="195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207"/>
      <c r="BI38" s="189"/>
    </row>
    <row r="39" spans="1:61" s="67" customFormat="1" ht="14.25">
      <c r="A39" s="73"/>
      <c r="B39" s="74"/>
      <c r="C39" s="14" t="s">
        <v>378</v>
      </c>
      <c r="D39" s="76">
        <f>MIN(D33:D37)</f>
        <v>519.48</v>
      </c>
      <c r="E39" s="77">
        <f t="shared" ref="E39:AG39" si="13">MIN(E33:E37)</f>
        <v>21</v>
      </c>
      <c r="F39" s="77">
        <f t="shared" si="13"/>
        <v>130.91</v>
      </c>
      <c r="G39" s="77">
        <f t="shared" si="13"/>
        <v>4114.24</v>
      </c>
      <c r="H39" s="77">
        <f t="shared" si="13"/>
        <v>4542.93</v>
      </c>
      <c r="I39" s="77">
        <f t="shared" si="13"/>
        <v>182756.11</v>
      </c>
      <c r="J39" s="77">
        <f t="shared" si="13"/>
        <v>218105.14</v>
      </c>
      <c r="K39" s="77">
        <f t="shared" si="13"/>
        <v>57.54</v>
      </c>
      <c r="L39" s="77">
        <f t="shared" si="13"/>
        <v>98735.66</v>
      </c>
      <c r="M39" s="77">
        <f t="shared" si="13"/>
        <v>11.27</v>
      </c>
      <c r="N39" s="77">
        <f t="shared" si="13"/>
        <v>901.61</v>
      </c>
      <c r="O39" s="77">
        <f t="shared" si="13"/>
        <v>359.98</v>
      </c>
      <c r="P39" s="77">
        <f t="shared" si="13"/>
        <v>12832.74</v>
      </c>
      <c r="Q39" s="77">
        <f t="shared" si="13"/>
        <v>18.93</v>
      </c>
      <c r="R39" s="77">
        <f t="shared" si="13"/>
        <v>106.12</v>
      </c>
      <c r="S39" s="77">
        <f t="shared" si="13"/>
        <v>1479.64</v>
      </c>
      <c r="T39" s="77">
        <f t="shared" si="13"/>
        <v>9.1</v>
      </c>
      <c r="U39" s="77">
        <f t="shared" si="13"/>
        <v>1.84</v>
      </c>
      <c r="V39" s="77">
        <f t="shared" si="13"/>
        <v>135.91</v>
      </c>
      <c r="W39" s="77">
        <f t="shared" si="13"/>
        <v>0.31</v>
      </c>
      <c r="X39" s="77">
        <f t="shared" si="13"/>
        <v>58.68</v>
      </c>
      <c r="Y39" s="77">
        <f t="shared" si="13"/>
        <v>30.72</v>
      </c>
      <c r="Z39" s="77">
        <f t="shared" si="13"/>
        <v>2.68</v>
      </c>
      <c r="AA39" s="77">
        <f t="shared" si="13"/>
        <v>9.84</v>
      </c>
      <c r="AB39" s="77">
        <f t="shared" si="13"/>
        <v>32.21</v>
      </c>
      <c r="AC39" s="77">
        <f t="shared" si="13"/>
        <v>9.73</v>
      </c>
      <c r="AD39" s="77">
        <f t="shared" si="13"/>
        <v>63.245061364626302</v>
      </c>
      <c r="AE39" s="77">
        <f t="shared" si="13"/>
        <v>2960.5895052473761</v>
      </c>
      <c r="AF39" s="77">
        <f t="shared" si="13"/>
        <v>8.1452189454870414</v>
      </c>
      <c r="AG39" s="78">
        <f t="shared" si="13"/>
        <v>170.40109890109892</v>
      </c>
      <c r="AI39" s="195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207"/>
      <c r="BI39" s="189"/>
    </row>
    <row r="40" spans="1:61" s="67" customFormat="1" ht="14.25">
      <c r="A40" s="73"/>
      <c r="B40" s="74"/>
      <c r="C40" s="14" t="s">
        <v>379</v>
      </c>
      <c r="D40" s="76">
        <f>MAX(D33:D37)</f>
        <v>558.20000000000005</v>
      </c>
      <c r="E40" s="77">
        <f t="shared" ref="E40:AG40" si="14">MAX(E33:E37)</f>
        <v>46.89</v>
      </c>
      <c r="F40" s="77">
        <f t="shared" si="14"/>
        <v>199.82</v>
      </c>
      <c r="G40" s="77">
        <f t="shared" si="14"/>
        <v>6868.76</v>
      </c>
      <c r="H40" s="77">
        <f t="shared" si="14"/>
        <v>5737.9</v>
      </c>
      <c r="I40" s="77">
        <f t="shared" si="14"/>
        <v>234325.42</v>
      </c>
      <c r="J40" s="77">
        <f t="shared" si="14"/>
        <v>218105.14</v>
      </c>
      <c r="K40" s="77">
        <f t="shared" si="14"/>
        <v>100.84</v>
      </c>
      <c r="L40" s="77">
        <f t="shared" si="14"/>
        <v>113076.55</v>
      </c>
      <c r="M40" s="77">
        <f t="shared" si="14"/>
        <v>18.03</v>
      </c>
      <c r="N40" s="77">
        <f t="shared" si="14"/>
        <v>1240.27</v>
      </c>
      <c r="O40" s="77">
        <f t="shared" si="14"/>
        <v>523.62</v>
      </c>
      <c r="P40" s="77">
        <f t="shared" si="14"/>
        <v>16168.43</v>
      </c>
      <c r="Q40" s="77">
        <f t="shared" si="14"/>
        <v>75.33</v>
      </c>
      <c r="R40" s="77">
        <f t="shared" si="14"/>
        <v>125.48</v>
      </c>
      <c r="S40" s="77">
        <f t="shared" si="14"/>
        <v>1561.16</v>
      </c>
      <c r="T40" s="77">
        <f t="shared" si="14"/>
        <v>9.1</v>
      </c>
      <c r="U40" s="77">
        <f t="shared" si="14"/>
        <v>4.2</v>
      </c>
      <c r="V40" s="77">
        <f t="shared" si="14"/>
        <v>182.29</v>
      </c>
      <c r="W40" s="77">
        <f t="shared" si="14"/>
        <v>0.31</v>
      </c>
      <c r="X40" s="77">
        <f t="shared" si="14"/>
        <v>84.5</v>
      </c>
      <c r="Y40" s="77">
        <f t="shared" si="14"/>
        <v>34.35</v>
      </c>
      <c r="Z40" s="77">
        <f t="shared" si="14"/>
        <v>17.66</v>
      </c>
      <c r="AA40" s="77">
        <f t="shared" si="14"/>
        <v>22.38</v>
      </c>
      <c r="AB40" s="77">
        <f t="shared" si="14"/>
        <v>61.81</v>
      </c>
      <c r="AC40" s="77">
        <f t="shared" si="14"/>
        <v>15.47</v>
      </c>
      <c r="AD40" s="77">
        <f t="shared" si="14"/>
        <v>72.922032695966209</v>
      </c>
      <c r="AE40" s="77">
        <f t="shared" si="14"/>
        <v>3423.4498940357253</v>
      </c>
      <c r="AF40" s="77">
        <f t="shared" si="14"/>
        <v>13.8119918699187</v>
      </c>
      <c r="AG40" s="78">
        <f t="shared" si="14"/>
        <v>170.40109890109892</v>
      </c>
      <c r="AI40" s="195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207"/>
      <c r="BI40" s="189"/>
    </row>
    <row r="41" spans="1:61" s="67" customFormat="1" ht="14.25">
      <c r="A41" s="84"/>
      <c r="B41" s="79"/>
      <c r="C41" s="22" t="s">
        <v>380</v>
      </c>
      <c r="D41" s="85">
        <f>_xlfn.STDEV.S(D33:D37)</f>
        <v>16.450666551845259</v>
      </c>
      <c r="E41" s="86">
        <f t="shared" ref="E41:AG41" si="15">_xlfn.STDEV.S(E33:E37)</f>
        <v>10.582198731832619</v>
      </c>
      <c r="F41" s="86">
        <f t="shared" si="15"/>
        <v>28.476747531977782</v>
      </c>
      <c r="G41" s="86">
        <f t="shared" si="15"/>
        <v>981.16844098249317</v>
      </c>
      <c r="H41" s="86">
        <f t="shared" si="15"/>
        <v>486.24024982512486</v>
      </c>
      <c r="I41" s="86">
        <f t="shared" si="15"/>
        <v>22684.880988526766</v>
      </c>
      <c r="J41" s="86">
        <f t="shared" si="15"/>
        <v>3.2539071653442658E-11</v>
      </c>
      <c r="K41" s="86">
        <f t="shared" si="15"/>
        <v>22.42154841515941</v>
      </c>
      <c r="L41" s="86">
        <f t="shared" si="15"/>
        <v>5508.0251263297632</v>
      </c>
      <c r="M41" s="86">
        <f t="shared" si="15"/>
        <v>2.8797690879652138</v>
      </c>
      <c r="N41" s="86">
        <f t="shared" si="15"/>
        <v>146.49147712409666</v>
      </c>
      <c r="O41" s="86">
        <f t="shared" si="15"/>
        <v>70.496828084673496</v>
      </c>
      <c r="P41" s="86">
        <f t="shared" si="15"/>
        <v>1575.1411174145637</v>
      </c>
      <c r="Q41" s="86">
        <f t="shared" si="15"/>
        <v>24.434744115705417</v>
      </c>
      <c r="R41" s="86">
        <f t="shared" si="15"/>
        <v>8.2937428221521312</v>
      </c>
      <c r="S41" s="86">
        <f t="shared" si="15"/>
        <v>40.766604347185925</v>
      </c>
      <c r="T41" s="86" t="e">
        <f t="shared" si="15"/>
        <v>#DIV/0!</v>
      </c>
      <c r="U41" s="86">
        <f t="shared" si="15"/>
        <v>0.92610474569564782</v>
      </c>
      <c r="V41" s="86">
        <f t="shared" si="15"/>
        <v>17.973581446111439</v>
      </c>
      <c r="W41" s="86" t="e">
        <f t="shared" si="15"/>
        <v>#DIV/0!</v>
      </c>
      <c r="X41" s="86">
        <f t="shared" si="15"/>
        <v>12.782389447986732</v>
      </c>
      <c r="Y41" s="86">
        <f t="shared" si="15"/>
        <v>1.4604862204074376</v>
      </c>
      <c r="Z41" s="86">
        <f t="shared" si="15"/>
        <v>7.8531946790250089</v>
      </c>
      <c r="AA41" s="86">
        <f t="shared" si="15"/>
        <v>5.1279167309932001</v>
      </c>
      <c r="AB41" s="86">
        <f t="shared" si="15"/>
        <v>11.629545132979199</v>
      </c>
      <c r="AC41" s="86">
        <f t="shared" si="15"/>
        <v>2.3431645268738599</v>
      </c>
      <c r="AD41" s="86">
        <f t="shared" si="15"/>
        <v>3.5474551279421283</v>
      </c>
      <c r="AE41" s="86">
        <f t="shared" si="15"/>
        <v>199.03209626710168</v>
      </c>
      <c r="AF41" s="86">
        <f t="shared" si="15"/>
        <v>2.4151579501060945</v>
      </c>
      <c r="AG41" s="87" t="e">
        <f t="shared" si="15"/>
        <v>#DIV/0!</v>
      </c>
      <c r="AI41" s="199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8"/>
      <c r="BI41" s="189"/>
    </row>
    <row r="42" spans="1:61" s="67" customFormat="1">
      <c r="A42" s="73" t="s">
        <v>558</v>
      </c>
      <c r="B42" s="74">
        <v>23</v>
      </c>
      <c r="C42" s="75" t="s">
        <v>701</v>
      </c>
      <c r="D42" s="76">
        <v>545.45000000000005</v>
      </c>
      <c r="E42" s="77">
        <v>24.32</v>
      </c>
      <c r="F42" s="77">
        <v>119.17</v>
      </c>
      <c r="G42" s="77">
        <v>4866.25</v>
      </c>
      <c r="H42" s="77">
        <v>5074.1899999999996</v>
      </c>
      <c r="I42" s="77">
        <v>201569.61</v>
      </c>
      <c r="J42" s="77">
        <v>220348.83</v>
      </c>
      <c r="K42" s="77">
        <v>74.13</v>
      </c>
      <c r="L42" s="77">
        <v>127497.58</v>
      </c>
      <c r="M42" s="77">
        <v>15.93</v>
      </c>
      <c r="N42" s="77">
        <v>1266.6300000000001</v>
      </c>
      <c r="O42" s="77">
        <v>557.66</v>
      </c>
      <c r="P42" s="77">
        <v>17520.759999999998</v>
      </c>
      <c r="Q42" s="77">
        <v>91.39</v>
      </c>
      <c r="R42" s="77">
        <v>141.08000000000001</v>
      </c>
      <c r="S42" s="77">
        <v>2240.46</v>
      </c>
      <c r="T42" s="77">
        <v>0.52</v>
      </c>
      <c r="U42" s="77">
        <v>2.15</v>
      </c>
      <c r="V42" s="77">
        <v>250.33</v>
      </c>
      <c r="W42" s="77">
        <v>0.77</v>
      </c>
      <c r="X42" s="77">
        <v>112.69</v>
      </c>
      <c r="Y42" s="77">
        <v>63.38</v>
      </c>
      <c r="Z42" s="77">
        <v>6.77</v>
      </c>
      <c r="AA42" s="77">
        <v>28.45</v>
      </c>
      <c r="AB42" s="77">
        <v>48.29</v>
      </c>
      <c r="AC42" s="77">
        <v>12.8</v>
      </c>
      <c r="AD42" s="77">
        <v>56.906876266480992</v>
      </c>
      <c r="AE42" s="77">
        <v>2011.6374250552224</v>
      </c>
      <c r="AF42" s="77">
        <v>8.7989455184534275</v>
      </c>
      <c r="AG42" s="78">
        <v>4308.5769230769229</v>
      </c>
      <c r="AI42" s="194">
        <v>1.64</v>
      </c>
      <c r="AJ42" s="186">
        <v>3.99</v>
      </c>
      <c r="AK42" s="186">
        <v>22.38</v>
      </c>
      <c r="AL42" s="186">
        <v>22.3</v>
      </c>
      <c r="AM42" s="186">
        <v>3.23</v>
      </c>
      <c r="AN42" s="186">
        <v>6.01</v>
      </c>
      <c r="AO42" s="186">
        <v>904.88</v>
      </c>
      <c r="AP42" s="186">
        <v>51.59</v>
      </c>
      <c r="AQ42" s="186">
        <v>81.59</v>
      </c>
      <c r="AR42" s="186">
        <v>1.1399999999999999</v>
      </c>
      <c r="AS42" s="186">
        <v>4.04</v>
      </c>
      <c r="AT42" s="186">
        <v>2.93</v>
      </c>
      <c r="AU42" s="186">
        <v>146.31</v>
      </c>
      <c r="AV42" s="186">
        <v>4.12</v>
      </c>
      <c r="AW42" s="186">
        <v>2.4700000000000002</v>
      </c>
      <c r="AX42" s="186">
        <v>1.1100000000000001</v>
      </c>
      <c r="AY42" s="186">
        <v>0.157</v>
      </c>
      <c r="AZ42" s="186">
        <v>0.53400000000000003</v>
      </c>
      <c r="BA42" s="186">
        <v>0.253</v>
      </c>
      <c r="BB42" s="186">
        <v>0.22800000000000001</v>
      </c>
      <c r="BC42" s="186">
        <v>0.82499999999999996</v>
      </c>
      <c r="BD42" s="186">
        <v>0.70099999999999996</v>
      </c>
      <c r="BE42" s="186">
        <v>0.84499999999999997</v>
      </c>
      <c r="BF42" s="186">
        <v>0.16500000000000001</v>
      </c>
      <c r="BG42" s="186">
        <v>0.38800000000000001</v>
      </c>
      <c r="BH42" s="205">
        <v>0.52200000000000002</v>
      </c>
      <c r="BI42" s="186"/>
    </row>
    <row r="43" spans="1:61" s="67" customFormat="1">
      <c r="A43" s="73" t="s">
        <v>571</v>
      </c>
      <c r="B43" s="74">
        <v>24</v>
      </c>
      <c r="C43" s="75" t="s">
        <v>702</v>
      </c>
      <c r="D43" s="76">
        <v>509.82</v>
      </c>
      <c r="E43" s="77">
        <v>28.94</v>
      </c>
      <c r="F43" s="77">
        <v>166.93</v>
      </c>
      <c r="G43" s="77">
        <v>5081.46</v>
      </c>
      <c r="H43" s="77">
        <v>4714</v>
      </c>
      <c r="I43" s="77">
        <v>204684.61</v>
      </c>
      <c r="J43" s="77">
        <v>220348.83</v>
      </c>
      <c r="K43" s="77" t="s">
        <v>703</v>
      </c>
      <c r="L43" s="77">
        <v>128157.63</v>
      </c>
      <c r="M43" s="77">
        <v>18.579999999999998</v>
      </c>
      <c r="N43" s="77">
        <v>1189.5899999999999</v>
      </c>
      <c r="O43" s="77">
        <v>515.27</v>
      </c>
      <c r="P43" s="77">
        <v>16702.75</v>
      </c>
      <c r="Q43" s="77">
        <v>69.02</v>
      </c>
      <c r="R43" s="77">
        <v>134.26</v>
      </c>
      <c r="S43" s="77">
        <v>2171.7600000000002</v>
      </c>
      <c r="T43" s="77">
        <v>0.39</v>
      </c>
      <c r="U43" s="77">
        <v>1.86</v>
      </c>
      <c r="V43" s="77">
        <v>230.83</v>
      </c>
      <c r="W43" s="77">
        <v>0.61</v>
      </c>
      <c r="X43" s="77">
        <v>116.23</v>
      </c>
      <c r="Y43" s="77">
        <v>53.95</v>
      </c>
      <c r="Z43" s="77">
        <v>1.67</v>
      </c>
      <c r="AA43" s="77">
        <v>17.850000000000001</v>
      </c>
      <c r="AB43" s="77">
        <v>46.58</v>
      </c>
      <c r="AC43" s="77">
        <v>14</v>
      </c>
      <c r="AD43" s="77">
        <v>59.010954249088293</v>
      </c>
      <c r="AE43" s="77">
        <v>2375.488971269694</v>
      </c>
      <c r="AF43" s="77">
        <v>12.931652661064426</v>
      </c>
      <c r="AG43" s="78">
        <v>5568.6153846153848</v>
      </c>
      <c r="AI43" s="194">
        <v>1.8</v>
      </c>
      <c r="AJ43" s="186">
        <v>2.08</v>
      </c>
      <c r="AK43" s="186">
        <v>20.49</v>
      </c>
      <c r="AL43" s="186">
        <v>23.04</v>
      </c>
      <c r="AM43" s="186">
        <v>3.37</v>
      </c>
      <c r="AN43" s="186">
        <v>12.19</v>
      </c>
      <c r="AO43" s="186">
        <v>930.66</v>
      </c>
      <c r="AP43" s="186">
        <v>55.77</v>
      </c>
      <c r="AQ43" s="186">
        <v>84.07</v>
      </c>
      <c r="AR43" s="186">
        <v>1.22</v>
      </c>
      <c r="AS43" s="186">
        <v>6.72</v>
      </c>
      <c r="AT43" s="186">
        <v>3.14</v>
      </c>
      <c r="AU43" s="186">
        <v>161.44999999999999</v>
      </c>
      <c r="AV43" s="186">
        <v>4.53</v>
      </c>
      <c r="AW43" s="186">
        <v>2.82</v>
      </c>
      <c r="AX43" s="186">
        <v>1.19</v>
      </c>
      <c r="AY43" s="186">
        <v>0.11700000000000001</v>
      </c>
      <c r="AZ43" s="186">
        <v>0.629</v>
      </c>
      <c r="BA43" s="186">
        <v>0.42199999999999999</v>
      </c>
      <c r="BB43" s="186">
        <v>0.30099999999999999</v>
      </c>
      <c r="BC43" s="186">
        <v>1.04</v>
      </c>
      <c r="BD43" s="186">
        <v>0.747</v>
      </c>
      <c r="BE43" s="186">
        <v>1.54</v>
      </c>
      <c r="BF43" s="186">
        <v>0.107</v>
      </c>
      <c r="BG43" s="186">
        <v>0.70799999999999996</v>
      </c>
      <c r="BH43" s="205">
        <v>0.55100000000000005</v>
      </c>
      <c r="BI43" s="186"/>
    </row>
    <row r="44" spans="1:61" s="67" customFormat="1">
      <c r="A44" s="73"/>
      <c r="B44" s="74">
        <v>25</v>
      </c>
      <c r="C44" s="75" t="s">
        <v>704</v>
      </c>
      <c r="D44" s="76">
        <v>527.65</v>
      </c>
      <c r="E44" s="77">
        <v>28.45</v>
      </c>
      <c r="F44" s="77">
        <v>144.66999999999999</v>
      </c>
      <c r="G44" s="77">
        <v>4683.03</v>
      </c>
      <c r="H44" s="77">
        <v>4789.68</v>
      </c>
      <c r="I44" s="77">
        <v>205182.36</v>
      </c>
      <c r="J44" s="77">
        <v>220348.83</v>
      </c>
      <c r="K44" s="77">
        <v>79.09</v>
      </c>
      <c r="L44" s="77">
        <v>132167.13</v>
      </c>
      <c r="M44" s="77">
        <v>20.76</v>
      </c>
      <c r="N44" s="77">
        <v>1235.6300000000001</v>
      </c>
      <c r="O44" s="77">
        <v>516.13</v>
      </c>
      <c r="P44" s="77">
        <v>16715.11</v>
      </c>
      <c r="Q44" s="77">
        <v>65.8</v>
      </c>
      <c r="R44" s="77">
        <v>138.35</v>
      </c>
      <c r="S44" s="77">
        <v>2217.35</v>
      </c>
      <c r="T44" s="77">
        <v>0.4</v>
      </c>
      <c r="U44" s="77">
        <v>2.2000000000000002</v>
      </c>
      <c r="V44" s="77">
        <v>233.19</v>
      </c>
      <c r="W44" s="77">
        <v>0.75</v>
      </c>
      <c r="X44" s="77">
        <v>126.66</v>
      </c>
      <c r="Y44" s="77">
        <v>64.2</v>
      </c>
      <c r="Z44" s="77">
        <v>4.09</v>
      </c>
      <c r="AA44" s="77">
        <v>25.12</v>
      </c>
      <c r="AB44" s="77">
        <v>47.04</v>
      </c>
      <c r="AC44" s="77">
        <v>14.75</v>
      </c>
      <c r="AD44" s="77">
        <v>59.60589442352358</v>
      </c>
      <c r="AE44" s="77">
        <v>2058.6780373831775</v>
      </c>
      <c r="AF44" s="77">
        <v>9.2830414012738842</v>
      </c>
      <c r="AG44" s="78">
        <v>5543.3749999999991</v>
      </c>
      <c r="AI44" s="194">
        <v>2.13</v>
      </c>
      <c r="AJ44" s="186" t="s">
        <v>763</v>
      </c>
      <c r="AK44" s="186">
        <v>23.01</v>
      </c>
      <c r="AL44" s="186">
        <v>24.52</v>
      </c>
      <c r="AM44" s="186">
        <v>3.43</v>
      </c>
      <c r="AN44" s="186">
        <v>16.32</v>
      </c>
      <c r="AO44" s="186">
        <v>988.09</v>
      </c>
      <c r="AP44" s="186">
        <v>57.95</v>
      </c>
      <c r="AQ44" s="186">
        <v>89.79</v>
      </c>
      <c r="AR44" s="186">
        <v>1.28</v>
      </c>
      <c r="AS44" s="186">
        <v>4.54</v>
      </c>
      <c r="AT44" s="186">
        <v>3.2</v>
      </c>
      <c r="AU44" s="186">
        <v>159.54</v>
      </c>
      <c r="AV44" s="186">
        <v>5.05</v>
      </c>
      <c r="AW44" s="186">
        <v>2.93</v>
      </c>
      <c r="AX44" s="186">
        <v>1.39</v>
      </c>
      <c r="AY44" s="186">
        <v>0.307</v>
      </c>
      <c r="AZ44" s="186">
        <v>0.70599999999999996</v>
      </c>
      <c r="BA44" s="186">
        <v>0.38700000000000001</v>
      </c>
      <c r="BB44" s="186">
        <v>0.32300000000000001</v>
      </c>
      <c r="BC44" s="186">
        <v>1.06</v>
      </c>
      <c r="BD44" s="186">
        <v>0.80600000000000005</v>
      </c>
      <c r="BE44" s="186">
        <v>0.95699999999999996</v>
      </c>
      <c r="BF44" s="186">
        <v>0.187</v>
      </c>
      <c r="BG44" s="186">
        <v>0.53700000000000003</v>
      </c>
      <c r="BH44" s="205">
        <v>0.29599999999999999</v>
      </c>
      <c r="BI44" s="186"/>
    </row>
    <row r="45" spans="1:61" s="67" customFormat="1">
      <c r="A45" s="73"/>
      <c r="B45" s="74">
        <v>26</v>
      </c>
      <c r="C45" s="75" t="s">
        <v>705</v>
      </c>
      <c r="D45" s="76">
        <v>531.26</v>
      </c>
      <c r="E45" s="77">
        <v>28.43</v>
      </c>
      <c r="F45" s="77">
        <v>126.87</v>
      </c>
      <c r="G45" s="77">
        <v>4551.26</v>
      </c>
      <c r="H45" s="77">
        <v>4634.8900000000003</v>
      </c>
      <c r="I45" s="77">
        <v>205217.88</v>
      </c>
      <c r="J45" s="77">
        <v>220348.83</v>
      </c>
      <c r="K45" s="77">
        <v>91.51</v>
      </c>
      <c r="L45" s="77">
        <v>134188.79999999999</v>
      </c>
      <c r="M45" s="77">
        <v>19.7</v>
      </c>
      <c r="N45" s="77">
        <v>1220.02</v>
      </c>
      <c r="O45" s="77">
        <v>519.79</v>
      </c>
      <c r="P45" s="77">
        <v>17538.13</v>
      </c>
      <c r="Q45" s="77">
        <v>81.069999999999993</v>
      </c>
      <c r="R45" s="77">
        <v>143.44</v>
      </c>
      <c r="S45" s="77">
        <v>2267.1</v>
      </c>
      <c r="T45" s="77" t="s">
        <v>323</v>
      </c>
      <c r="U45" s="77">
        <v>2.2400000000000002</v>
      </c>
      <c r="V45" s="77">
        <v>219.97</v>
      </c>
      <c r="W45" s="77">
        <v>0.73</v>
      </c>
      <c r="X45" s="77">
        <v>120.82</v>
      </c>
      <c r="Y45" s="77">
        <v>58.8</v>
      </c>
      <c r="Z45" s="77">
        <v>2.85</v>
      </c>
      <c r="AA45" s="77">
        <v>19.579999999999998</v>
      </c>
      <c r="AB45" s="77">
        <v>47.16</v>
      </c>
      <c r="AC45" s="77">
        <v>14.58</v>
      </c>
      <c r="AD45" s="77">
        <v>59.189625512769616</v>
      </c>
      <c r="AE45" s="77">
        <v>2282.1224489795918</v>
      </c>
      <c r="AF45" s="77">
        <v>11.234422880490298</v>
      </c>
      <c r="AG45" s="78"/>
      <c r="AI45" s="194">
        <v>2.0699999999999998</v>
      </c>
      <c r="AJ45" s="186">
        <v>3.27</v>
      </c>
      <c r="AK45" s="186">
        <v>24.16</v>
      </c>
      <c r="AL45" s="186">
        <v>25.66</v>
      </c>
      <c r="AM45" s="186">
        <v>3.41</v>
      </c>
      <c r="AN45" s="186">
        <v>12.54</v>
      </c>
      <c r="AO45" s="186">
        <v>1055.76</v>
      </c>
      <c r="AP45" s="186">
        <v>57.11</v>
      </c>
      <c r="AQ45" s="186">
        <v>94.83</v>
      </c>
      <c r="AR45" s="186">
        <v>1.39</v>
      </c>
      <c r="AS45" s="186">
        <v>5.89</v>
      </c>
      <c r="AT45" s="186">
        <v>3.42</v>
      </c>
      <c r="AU45" s="186">
        <v>169.1</v>
      </c>
      <c r="AV45" s="186">
        <v>4.08</v>
      </c>
      <c r="AW45" s="186">
        <v>3.04</v>
      </c>
      <c r="AX45" s="186">
        <v>1.59</v>
      </c>
      <c r="AY45" s="186">
        <v>0.29699999999999999</v>
      </c>
      <c r="AZ45" s="186">
        <v>0.90200000000000002</v>
      </c>
      <c r="BA45" s="186">
        <v>0.39100000000000001</v>
      </c>
      <c r="BB45" s="186">
        <v>0.34200000000000003</v>
      </c>
      <c r="BC45" s="186">
        <v>0.749</v>
      </c>
      <c r="BD45" s="186">
        <v>0.80400000000000005</v>
      </c>
      <c r="BE45" s="186">
        <v>0.71899999999999997</v>
      </c>
      <c r="BF45" s="186">
        <v>7.0199999999999999E-2</v>
      </c>
      <c r="BG45" s="186">
        <v>0.46600000000000003</v>
      </c>
      <c r="BH45" s="205">
        <v>0.315</v>
      </c>
      <c r="BI45" s="186"/>
    </row>
    <row r="46" spans="1:61" s="67" customFormat="1">
      <c r="A46" s="73"/>
      <c r="B46" s="74">
        <v>27</v>
      </c>
      <c r="C46" s="75" t="s">
        <v>706</v>
      </c>
      <c r="D46" s="76">
        <v>480.2</v>
      </c>
      <c r="E46" s="77">
        <v>24.48</v>
      </c>
      <c r="F46" s="77">
        <v>140.91999999999999</v>
      </c>
      <c r="G46" s="77">
        <v>3982.57</v>
      </c>
      <c r="H46" s="77">
        <v>4512.33</v>
      </c>
      <c r="I46" s="77">
        <v>205166.83</v>
      </c>
      <c r="J46" s="77">
        <v>220348.84</v>
      </c>
      <c r="K46" s="77" t="s">
        <v>707</v>
      </c>
      <c r="L46" s="77">
        <v>135775.28</v>
      </c>
      <c r="M46" s="77">
        <v>14.14</v>
      </c>
      <c r="N46" s="77">
        <v>1175.5999999999999</v>
      </c>
      <c r="O46" s="77">
        <v>520.91999999999996</v>
      </c>
      <c r="P46" s="77">
        <v>17732.03</v>
      </c>
      <c r="Q46" s="77">
        <v>59.7</v>
      </c>
      <c r="R46" s="77">
        <v>145.12</v>
      </c>
      <c r="S46" s="77">
        <v>2264.91</v>
      </c>
      <c r="T46" s="77">
        <v>0.43</v>
      </c>
      <c r="U46" s="77">
        <v>2.27</v>
      </c>
      <c r="V46" s="77">
        <v>213.28</v>
      </c>
      <c r="W46" s="77">
        <v>0.71</v>
      </c>
      <c r="X46" s="77">
        <v>156.37</v>
      </c>
      <c r="Y46" s="77">
        <v>60.75</v>
      </c>
      <c r="Z46" s="77" t="s">
        <v>284</v>
      </c>
      <c r="AA46" s="77">
        <v>22.44</v>
      </c>
      <c r="AB46" s="77">
        <v>48.39</v>
      </c>
      <c r="AC46" s="77">
        <v>15.31</v>
      </c>
      <c r="AD46" s="77">
        <v>59.947317994975521</v>
      </c>
      <c r="AE46" s="77">
        <v>2234.9840329218105</v>
      </c>
      <c r="AF46" s="77">
        <v>9.5044563279857393</v>
      </c>
      <c r="AG46" s="78">
        <v>5267.2325581395344</v>
      </c>
      <c r="AI46" s="194">
        <v>2.0099999999999998</v>
      </c>
      <c r="AJ46" s="186">
        <v>3.49</v>
      </c>
      <c r="AK46" s="186">
        <v>23.61</v>
      </c>
      <c r="AL46" s="186">
        <v>26.87</v>
      </c>
      <c r="AM46" s="186">
        <v>3.74</v>
      </c>
      <c r="AN46" s="186">
        <v>14.23</v>
      </c>
      <c r="AO46" s="186">
        <v>1061.5999999999999</v>
      </c>
      <c r="AP46" s="186">
        <v>64.94</v>
      </c>
      <c r="AQ46" s="186">
        <v>99.41</v>
      </c>
      <c r="AR46" s="186">
        <v>1.42</v>
      </c>
      <c r="AS46" s="186">
        <v>3.67</v>
      </c>
      <c r="AT46" s="186">
        <v>3.56</v>
      </c>
      <c r="AU46" s="186">
        <v>187.6</v>
      </c>
      <c r="AV46" s="186">
        <v>4.97</v>
      </c>
      <c r="AW46" s="186">
        <v>3.02</v>
      </c>
      <c r="AX46" s="186">
        <v>1.55</v>
      </c>
      <c r="AY46" s="186">
        <v>0.248</v>
      </c>
      <c r="AZ46" s="186">
        <v>0.73</v>
      </c>
      <c r="BA46" s="186">
        <v>0.46300000000000002</v>
      </c>
      <c r="BB46" s="186">
        <v>0.33500000000000002</v>
      </c>
      <c r="BC46" s="186">
        <v>0.80900000000000005</v>
      </c>
      <c r="BD46" s="186">
        <v>0.80300000000000005</v>
      </c>
      <c r="BE46" s="186">
        <v>1.74</v>
      </c>
      <c r="BF46" s="186">
        <v>0.107</v>
      </c>
      <c r="BG46" s="186">
        <v>0.504</v>
      </c>
      <c r="BH46" s="205">
        <v>0.48199999999999998</v>
      </c>
      <c r="BI46" s="186"/>
    </row>
    <row r="47" spans="1:61" s="67" customFormat="1">
      <c r="B47" s="74">
        <v>28</v>
      </c>
      <c r="C47" s="75" t="s">
        <v>708</v>
      </c>
      <c r="D47" s="76">
        <v>582.32000000000005</v>
      </c>
      <c r="E47" s="77">
        <v>31.97</v>
      </c>
      <c r="F47" s="77">
        <v>149.47999999999999</v>
      </c>
      <c r="G47" s="77">
        <v>3237.9</v>
      </c>
      <c r="H47" s="77">
        <v>5709.59</v>
      </c>
      <c r="I47" s="77">
        <v>193040.81</v>
      </c>
      <c r="J47" s="77">
        <v>221470.67</v>
      </c>
      <c r="K47" s="77">
        <v>102.21</v>
      </c>
      <c r="L47" s="77">
        <v>124092.31</v>
      </c>
      <c r="M47" s="77">
        <v>2.87</v>
      </c>
      <c r="N47" s="77">
        <v>3062.23</v>
      </c>
      <c r="O47" s="77">
        <v>734.48</v>
      </c>
      <c r="P47" s="77">
        <v>22483.24</v>
      </c>
      <c r="Q47" s="77">
        <v>91.71</v>
      </c>
      <c r="R47" s="77">
        <v>170.96</v>
      </c>
      <c r="S47" s="77">
        <v>6376.35</v>
      </c>
      <c r="T47" s="77">
        <v>0.46</v>
      </c>
      <c r="U47" s="77">
        <v>1.74</v>
      </c>
      <c r="V47" s="77">
        <v>623.35</v>
      </c>
      <c r="W47" s="77">
        <v>3.4</v>
      </c>
      <c r="X47" s="77">
        <v>848.07</v>
      </c>
      <c r="Y47" s="77">
        <v>545.66</v>
      </c>
      <c r="Z47" s="77">
        <v>5.27</v>
      </c>
      <c r="AA47" s="77">
        <v>151.5</v>
      </c>
      <c r="AB47" s="77">
        <v>45.35</v>
      </c>
      <c r="AC47" s="77">
        <v>17.78</v>
      </c>
      <c r="AD47" s="77">
        <v>19.461339167392001</v>
      </c>
      <c r="AE47" s="77">
        <v>227.41690796466665</v>
      </c>
      <c r="AF47" s="77">
        <v>4.1145214521452145</v>
      </c>
      <c r="AG47" s="78">
        <v>13861.630434782608</v>
      </c>
      <c r="AI47" s="194">
        <v>2.36</v>
      </c>
      <c r="AJ47" s="186">
        <v>2.75</v>
      </c>
      <c r="AK47" s="186">
        <v>28.6</v>
      </c>
      <c r="AL47" s="186">
        <v>27.21</v>
      </c>
      <c r="AM47" s="186">
        <v>3.17</v>
      </c>
      <c r="AN47" s="186">
        <v>7.61</v>
      </c>
      <c r="AO47" s="186">
        <v>1017.11</v>
      </c>
      <c r="AP47" s="186">
        <v>58.87</v>
      </c>
      <c r="AQ47" s="186">
        <v>79.59</v>
      </c>
      <c r="AR47" s="186">
        <v>1.34</v>
      </c>
      <c r="AS47" s="186">
        <v>7.18</v>
      </c>
      <c r="AT47" s="186">
        <v>3.05</v>
      </c>
      <c r="AU47" s="186">
        <v>183.16</v>
      </c>
      <c r="AV47" s="186">
        <v>4.6399999999999997</v>
      </c>
      <c r="AW47" s="186">
        <v>2.87</v>
      </c>
      <c r="AX47" s="186">
        <v>1.1100000000000001</v>
      </c>
      <c r="AY47" s="186">
        <v>0.22500000000000001</v>
      </c>
      <c r="AZ47" s="186">
        <v>0.80800000000000005</v>
      </c>
      <c r="BA47" s="186">
        <v>0.27100000000000002</v>
      </c>
      <c r="BB47" s="186">
        <v>0.27</v>
      </c>
      <c r="BC47" s="186">
        <v>1.1399999999999999</v>
      </c>
      <c r="BD47" s="186">
        <v>0.79100000000000004</v>
      </c>
      <c r="BE47" s="186">
        <v>1.54</v>
      </c>
      <c r="BF47" s="186">
        <v>0.124</v>
      </c>
      <c r="BG47" s="186">
        <v>0.31900000000000001</v>
      </c>
      <c r="BH47" s="205">
        <v>0.53200000000000003</v>
      </c>
      <c r="BI47" s="186"/>
    </row>
    <row r="48" spans="1:61" s="67" customFormat="1">
      <c r="B48" s="74">
        <v>29</v>
      </c>
      <c r="C48" s="75" t="s">
        <v>709</v>
      </c>
      <c r="D48" s="76">
        <v>609.74</v>
      </c>
      <c r="E48" s="77">
        <v>31.39</v>
      </c>
      <c r="F48" s="77">
        <v>149.27000000000001</v>
      </c>
      <c r="G48" s="77">
        <v>3895.53</v>
      </c>
      <c r="H48" s="77">
        <v>5650.11</v>
      </c>
      <c r="I48" s="77">
        <v>198872.16</v>
      </c>
      <c r="J48" s="77">
        <v>221470.67</v>
      </c>
      <c r="K48" s="77">
        <v>93.18</v>
      </c>
      <c r="L48" s="77">
        <v>123754.59</v>
      </c>
      <c r="M48" s="77">
        <v>2.74</v>
      </c>
      <c r="N48" s="77">
        <v>3588.5</v>
      </c>
      <c r="O48" s="77">
        <v>798.92</v>
      </c>
      <c r="P48" s="77">
        <v>25050.33</v>
      </c>
      <c r="Q48" s="77">
        <v>115.8</v>
      </c>
      <c r="R48" s="77">
        <v>175.39</v>
      </c>
      <c r="S48" s="77">
        <v>6716</v>
      </c>
      <c r="T48" s="77" t="s">
        <v>228</v>
      </c>
      <c r="U48" s="77">
        <v>2.48</v>
      </c>
      <c r="V48" s="77">
        <v>685.78</v>
      </c>
      <c r="W48" s="77">
        <v>3.58</v>
      </c>
      <c r="X48" s="77">
        <v>879.54</v>
      </c>
      <c r="Y48" s="77">
        <v>585.07000000000005</v>
      </c>
      <c r="Z48" s="77" t="s">
        <v>311</v>
      </c>
      <c r="AA48" s="77">
        <v>162.88999999999999</v>
      </c>
      <c r="AB48" s="77">
        <v>52.05</v>
      </c>
      <c r="AC48" s="77">
        <v>16.79</v>
      </c>
      <c r="AD48" s="77">
        <v>18.426829958308517</v>
      </c>
      <c r="AE48" s="77">
        <v>211.52099748748012</v>
      </c>
      <c r="AF48" s="77">
        <v>4.2100804223709254</v>
      </c>
      <c r="AG48" s="78"/>
      <c r="AI48" s="194">
        <v>2.19</v>
      </c>
      <c r="AJ48" s="186">
        <v>4.6399999999999997</v>
      </c>
      <c r="AK48" s="186">
        <v>24.44</v>
      </c>
      <c r="AL48" s="186">
        <v>26.45</v>
      </c>
      <c r="AM48" s="186">
        <v>3.36</v>
      </c>
      <c r="AN48" s="186">
        <v>6.38</v>
      </c>
      <c r="AO48" s="186">
        <v>996.11</v>
      </c>
      <c r="AP48" s="186">
        <v>53.78</v>
      </c>
      <c r="AQ48" s="186">
        <v>77.569999999999993</v>
      </c>
      <c r="AR48" s="186">
        <v>1.24</v>
      </c>
      <c r="AS48" s="186">
        <v>6.26</v>
      </c>
      <c r="AT48" s="186">
        <v>2.8</v>
      </c>
      <c r="AU48" s="186">
        <v>174.95</v>
      </c>
      <c r="AV48" s="186">
        <v>4.95</v>
      </c>
      <c r="AW48" s="186">
        <v>2.52</v>
      </c>
      <c r="AX48" s="186">
        <v>1.1499999999999999</v>
      </c>
      <c r="AY48" s="186">
        <v>0.31</v>
      </c>
      <c r="AZ48" s="186">
        <v>0.66500000000000004</v>
      </c>
      <c r="BA48" s="186">
        <v>0.374</v>
      </c>
      <c r="BB48" s="186">
        <v>0.32900000000000001</v>
      </c>
      <c r="BC48" s="186">
        <v>1.05</v>
      </c>
      <c r="BD48" s="186">
        <v>0.83</v>
      </c>
      <c r="BE48" s="186">
        <v>0.67100000000000004</v>
      </c>
      <c r="BF48" s="186">
        <v>7.0000000000000007E-2</v>
      </c>
      <c r="BG48" s="186">
        <v>0.311</v>
      </c>
      <c r="BH48" s="205">
        <v>0.59799999999999998</v>
      </c>
      <c r="BI48" s="186"/>
    </row>
    <row r="49" spans="1:61" s="67" customFormat="1">
      <c r="A49" s="73"/>
      <c r="B49" s="74">
        <v>30</v>
      </c>
      <c r="C49" s="75" t="s">
        <v>710</v>
      </c>
      <c r="D49" s="76">
        <v>696.04</v>
      </c>
      <c r="E49" s="77">
        <v>31.7</v>
      </c>
      <c r="F49" s="77">
        <v>123.52</v>
      </c>
      <c r="G49" s="77">
        <v>4628.1899999999996</v>
      </c>
      <c r="H49" s="77">
        <v>5851.07</v>
      </c>
      <c r="I49" s="77">
        <v>192723.66</v>
      </c>
      <c r="J49" s="77">
        <v>221470.67</v>
      </c>
      <c r="K49" s="77">
        <v>71.63</v>
      </c>
      <c r="L49" s="77">
        <v>123790.07</v>
      </c>
      <c r="M49" s="77">
        <v>2.64</v>
      </c>
      <c r="N49" s="77">
        <v>4090.47</v>
      </c>
      <c r="O49" s="77">
        <v>985.56</v>
      </c>
      <c r="P49" s="77">
        <v>29574.61</v>
      </c>
      <c r="Q49" s="77">
        <v>202.84</v>
      </c>
      <c r="R49" s="77">
        <v>145.53</v>
      </c>
      <c r="S49" s="77">
        <v>6881.08</v>
      </c>
      <c r="T49" s="77">
        <v>0.35</v>
      </c>
      <c r="U49" s="77">
        <v>2.2599999999999998</v>
      </c>
      <c r="V49" s="77">
        <v>700.54</v>
      </c>
      <c r="W49" s="77">
        <v>3.11</v>
      </c>
      <c r="X49" s="77">
        <v>871.74</v>
      </c>
      <c r="Y49" s="77">
        <v>620.61</v>
      </c>
      <c r="Z49" s="77" t="s">
        <v>247</v>
      </c>
      <c r="AA49" s="77">
        <v>173.5</v>
      </c>
      <c r="AB49" s="77">
        <v>53.39</v>
      </c>
      <c r="AC49" s="77">
        <v>17.739999999999998</v>
      </c>
      <c r="AD49" s="77">
        <v>17.989918733687155</v>
      </c>
      <c r="AE49" s="77">
        <v>199.46515525047937</v>
      </c>
      <c r="AF49" s="77">
        <v>4.0376945244956772</v>
      </c>
      <c r="AG49" s="78">
        <v>19660.228571428572</v>
      </c>
      <c r="AI49" s="194">
        <v>2.35</v>
      </c>
      <c r="AJ49" s="186">
        <v>3.61</v>
      </c>
      <c r="AK49" s="186">
        <v>26.68</v>
      </c>
      <c r="AL49" s="186">
        <v>26.06</v>
      </c>
      <c r="AM49" s="186">
        <v>3.03</v>
      </c>
      <c r="AN49" s="186">
        <v>6.19</v>
      </c>
      <c r="AO49" s="186">
        <v>980.45</v>
      </c>
      <c r="AP49" s="186">
        <v>55.72</v>
      </c>
      <c r="AQ49" s="186">
        <v>75.92</v>
      </c>
      <c r="AR49" s="186">
        <v>1.1399999999999999</v>
      </c>
      <c r="AS49" s="186">
        <v>4.22</v>
      </c>
      <c r="AT49" s="186">
        <v>2.79</v>
      </c>
      <c r="AU49" s="186">
        <v>170.88</v>
      </c>
      <c r="AV49" s="186">
        <v>4.71</v>
      </c>
      <c r="AW49" s="186">
        <v>2.48</v>
      </c>
      <c r="AX49" s="186">
        <v>1.25</v>
      </c>
      <c r="AY49" s="186">
        <v>0.17100000000000001</v>
      </c>
      <c r="AZ49" s="186">
        <v>0.75</v>
      </c>
      <c r="BA49" s="186">
        <v>0.19500000000000001</v>
      </c>
      <c r="BB49" s="186">
        <v>0.314</v>
      </c>
      <c r="BC49" s="186">
        <v>1.29</v>
      </c>
      <c r="BD49" s="186">
        <v>0.751</v>
      </c>
      <c r="BE49" s="186">
        <v>0.90400000000000003</v>
      </c>
      <c r="BF49" s="186">
        <v>6.6699999999999995E-2</v>
      </c>
      <c r="BG49" s="186">
        <v>0.29599999999999999</v>
      </c>
      <c r="BH49" s="205">
        <v>0.28499999999999998</v>
      </c>
      <c r="BI49" s="186"/>
    </row>
    <row r="50" spans="1:61" s="67" customFormat="1">
      <c r="A50" s="73"/>
      <c r="B50" s="74">
        <v>31</v>
      </c>
      <c r="C50" s="75" t="s">
        <v>711</v>
      </c>
      <c r="D50" s="76">
        <v>569.88</v>
      </c>
      <c r="E50" s="77">
        <v>28.5</v>
      </c>
      <c r="F50" s="77">
        <v>146.68</v>
      </c>
      <c r="G50" s="77">
        <v>3541.36</v>
      </c>
      <c r="H50" s="77">
        <v>5522.26</v>
      </c>
      <c r="I50" s="77">
        <v>195290.14</v>
      </c>
      <c r="J50" s="77">
        <v>221470.67</v>
      </c>
      <c r="K50" s="77">
        <v>78.7</v>
      </c>
      <c r="L50" s="77">
        <v>122047.23</v>
      </c>
      <c r="M50" s="77">
        <v>2.83</v>
      </c>
      <c r="N50" s="77">
        <v>4490.88</v>
      </c>
      <c r="O50" s="77">
        <v>738.75</v>
      </c>
      <c r="P50" s="77">
        <v>24085.24</v>
      </c>
      <c r="Q50" s="77">
        <v>95.09</v>
      </c>
      <c r="R50" s="77">
        <v>175.47</v>
      </c>
      <c r="S50" s="77">
        <v>6330.81</v>
      </c>
      <c r="T50" s="77">
        <v>0.43</v>
      </c>
      <c r="U50" s="77">
        <v>2.5499999999999998</v>
      </c>
      <c r="V50" s="77">
        <v>677.58</v>
      </c>
      <c r="W50" s="77">
        <v>3.41</v>
      </c>
      <c r="X50" s="77">
        <v>845.51</v>
      </c>
      <c r="Y50" s="77">
        <v>505.13</v>
      </c>
      <c r="Z50" s="77">
        <v>1.1399999999999999</v>
      </c>
      <c r="AA50" s="77">
        <v>155.05000000000001</v>
      </c>
      <c r="AB50" s="77">
        <v>50.01</v>
      </c>
      <c r="AC50" s="77">
        <v>18.829999999999998</v>
      </c>
      <c r="AD50" s="77">
        <v>19.27829614219981</v>
      </c>
      <c r="AE50" s="77">
        <v>241.6154851226417</v>
      </c>
      <c r="AF50" s="77">
        <v>4.3700741696227023</v>
      </c>
      <c r="AG50" s="78">
        <v>14722.813953488374</v>
      </c>
      <c r="AI50" s="194">
        <v>2.2000000000000002</v>
      </c>
      <c r="AJ50" s="186" t="s">
        <v>763</v>
      </c>
      <c r="AK50" s="186">
        <v>26.13</v>
      </c>
      <c r="AL50" s="186">
        <v>26.69</v>
      </c>
      <c r="AM50" s="186">
        <v>3.28</v>
      </c>
      <c r="AN50" s="186">
        <v>5.81</v>
      </c>
      <c r="AO50" s="186">
        <v>988.08</v>
      </c>
      <c r="AP50" s="186">
        <v>57.62</v>
      </c>
      <c r="AQ50" s="186">
        <v>76.540000000000006</v>
      </c>
      <c r="AR50" s="186">
        <v>1.31</v>
      </c>
      <c r="AS50" s="186">
        <v>4.33</v>
      </c>
      <c r="AT50" s="186">
        <v>2.82</v>
      </c>
      <c r="AU50" s="186">
        <v>178.4</v>
      </c>
      <c r="AV50" s="186">
        <v>5.22</v>
      </c>
      <c r="AW50" s="186">
        <v>2.86</v>
      </c>
      <c r="AX50" s="186">
        <v>1.18</v>
      </c>
      <c r="AY50" s="186">
        <v>0.27700000000000002</v>
      </c>
      <c r="AZ50" s="186">
        <v>0.61699999999999999</v>
      </c>
      <c r="BA50" s="186">
        <v>0.23100000000000001</v>
      </c>
      <c r="BB50" s="186">
        <v>0.29099999999999998</v>
      </c>
      <c r="BC50" s="186">
        <v>1.03</v>
      </c>
      <c r="BD50" s="186">
        <v>0.78700000000000003</v>
      </c>
      <c r="BE50" s="186">
        <v>0.92800000000000005</v>
      </c>
      <c r="BF50" s="186">
        <v>0.11899999999999999</v>
      </c>
      <c r="BG50" s="186">
        <v>0.52700000000000002</v>
      </c>
      <c r="BH50" s="205">
        <v>0.41399999999999998</v>
      </c>
      <c r="BI50" s="186"/>
    </row>
    <row r="51" spans="1:61" s="67" customFormat="1">
      <c r="A51" s="73"/>
      <c r="B51" s="79">
        <v>32</v>
      </c>
      <c r="C51" s="80" t="s">
        <v>712</v>
      </c>
      <c r="D51" s="81">
        <v>620.04999999999995</v>
      </c>
      <c r="E51" s="82">
        <v>30.21</v>
      </c>
      <c r="F51" s="82">
        <v>132.91999999999999</v>
      </c>
      <c r="G51" s="82">
        <v>4126.97</v>
      </c>
      <c r="H51" s="82">
        <v>5381.36</v>
      </c>
      <c r="I51" s="82">
        <v>193459.92</v>
      </c>
      <c r="J51" s="82">
        <v>221470.67</v>
      </c>
      <c r="K51" s="82">
        <v>112.87</v>
      </c>
      <c r="L51" s="82">
        <v>122791.03</v>
      </c>
      <c r="M51" s="82">
        <v>4.8</v>
      </c>
      <c r="N51" s="82">
        <v>4419.47</v>
      </c>
      <c r="O51" s="82">
        <v>852.32</v>
      </c>
      <c r="P51" s="82">
        <v>26442.2</v>
      </c>
      <c r="Q51" s="82">
        <v>115.29</v>
      </c>
      <c r="R51" s="82">
        <v>180.98</v>
      </c>
      <c r="S51" s="82">
        <v>6513.25</v>
      </c>
      <c r="T51" s="82">
        <v>0.56000000000000005</v>
      </c>
      <c r="U51" s="82">
        <v>2.4</v>
      </c>
      <c r="V51" s="82">
        <v>666.28</v>
      </c>
      <c r="W51" s="82">
        <v>3.42</v>
      </c>
      <c r="X51" s="82">
        <v>833.77</v>
      </c>
      <c r="Y51" s="82">
        <v>540.88</v>
      </c>
      <c r="Z51" s="82">
        <v>1.48</v>
      </c>
      <c r="AA51" s="82">
        <v>151.41</v>
      </c>
      <c r="AB51" s="82">
        <v>51.66</v>
      </c>
      <c r="AC51" s="82">
        <v>20.51</v>
      </c>
      <c r="AD51" s="82">
        <v>18.852497601044025</v>
      </c>
      <c r="AE51" s="82">
        <v>227.02083641473155</v>
      </c>
      <c r="AF51" s="82">
        <v>4.4005019483521561</v>
      </c>
      <c r="AG51" s="83">
        <v>11630.803571428571</v>
      </c>
      <c r="AI51" s="197">
        <v>2.3199999999999998</v>
      </c>
      <c r="AJ51" s="198">
        <v>2.66</v>
      </c>
      <c r="AK51" s="198">
        <v>29.46</v>
      </c>
      <c r="AL51" s="198">
        <v>26.7</v>
      </c>
      <c r="AM51" s="198">
        <v>3.32</v>
      </c>
      <c r="AN51" s="198">
        <v>6.99</v>
      </c>
      <c r="AO51" s="198">
        <v>1024.07</v>
      </c>
      <c r="AP51" s="198">
        <v>53.04</v>
      </c>
      <c r="AQ51" s="198">
        <v>77.739999999999995</v>
      </c>
      <c r="AR51" s="198">
        <v>1.29</v>
      </c>
      <c r="AS51" s="198">
        <v>5.37</v>
      </c>
      <c r="AT51" s="198">
        <v>2.98</v>
      </c>
      <c r="AU51" s="198">
        <v>180.49</v>
      </c>
      <c r="AV51" s="198">
        <v>3.46</v>
      </c>
      <c r="AW51" s="198">
        <v>2.64</v>
      </c>
      <c r="AX51" s="198">
        <v>1.32</v>
      </c>
      <c r="AY51" s="198">
        <v>0.17699999999999999</v>
      </c>
      <c r="AZ51" s="198">
        <v>0.69099999999999995</v>
      </c>
      <c r="BA51" s="198">
        <v>0.31</v>
      </c>
      <c r="BB51" s="198">
        <v>0.40600000000000003</v>
      </c>
      <c r="BC51" s="198">
        <v>1.3</v>
      </c>
      <c r="BD51" s="198">
        <v>0.80600000000000005</v>
      </c>
      <c r="BE51" s="198">
        <v>1.33</v>
      </c>
      <c r="BF51" s="198">
        <v>9.8000000000000004E-2</v>
      </c>
      <c r="BG51" s="198">
        <v>0.53400000000000003</v>
      </c>
      <c r="BH51" s="206">
        <v>0.66200000000000003</v>
      </c>
      <c r="BI51" s="186"/>
    </row>
    <row r="52" spans="1:61" s="67" customFormat="1" ht="14.25">
      <c r="A52" s="73"/>
      <c r="B52" s="74"/>
      <c r="C52" s="14" t="s">
        <v>377</v>
      </c>
      <c r="D52" s="76">
        <f>AVERAGE(D42:D51)</f>
        <v>567.2410000000001</v>
      </c>
      <c r="E52" s="77">
        <f t="shared" ref="E52:AG52" si="16">AVERAGE(E42:E51)</f>
        <v>28.838999999999999</v>
      </c>
      <c r="F52" s="77">
        <f t="shared" si="16"/>
        <v>140.04300000000001</v>
      </c>
      <c r="G52" s="77">
        <f t="shared" si="16"/>
        <v>4259.4520000000002</v>
      </c>
      <c r="H52" s="77">
        <f t="shared" si="16"/>
        <v>5183.9479999999994</v>
      </c>
      <c r="I52" s="77">
        <f t="shared" si="16"/>
        <v>199520.79799999995</v>
      </c>
      <c r="J52" s="77">
        <f t="shared" si="16"/>
        <v>220909.75099999999</v>
      </c>
      <c r="K52" s="77">
        <f t="shared" si="16"/>
        <v>87.915000000000006</v>
      </c>
      <c r="L52" s="77">
        <f t="shared" si="16"/>
        <v>127426.16499999999</v>
      </c>
      <c r="M52" s="77">
        <f t="shared" si="16"/>
        <v>10.498999999999999</v>
      </c>
      <c r="N52" s="77">
        <f t="shared" si="16"/>
        <v>2573.9020000000005</v>
      </c>
      <c r="O52" s="77">
        <f t="shared" si="16"/>
        <v>673.9799999999999</v>
      </c>
      <c r="P52" s="77">
        <f t="shared" si="16"/>
        <v>21384.440000000002</v>
      </c>
      <c r="Q52" s="77">
        <f t="shared" si="16"/>
        <v>98.770999999999987</v>
      </c>
      <c r="R52" s="77">
        <f t="shared" si="16"/>
        <v>155.05800000000002</v>
      </c>
      <c r="S52" s="77">
        <f t="shared" si="16"/>
        <v>4397.9070000000002</v>
      </c>
      <c r="T52" s="77">
        <f t="shared" si="16"/>
        <v>0.44250000000000006</v>
      </c>
      <c r="U52" s="77">
        <f t="shared" si="16"/>
        <v>2.2149999999999999</v>
      </c>
      <c r="V52" s="77">
        <f t="shared" si="16"/>
        <v>450.113</v>
      </c>
      <c r="W52" s="77">
        <f t="shared" si="16"/>
        <v>2.0490000000000004</v>
      </c>
      <c r="X52" s="77">
        <f t="shared" si="16"/>
        <v>491.14</v>
      </c>
      <c r="Y52" s="77">
        <f t="shared" si="16"/>
        <v>309.84300000000002</v>
      </c>
      <c r="Z52" s="77">
        <f t="shared" si="16"/>
        <v>3.3242857142857143</v>
      </c>
      <c r="AA52" s="77">
        <f t="shared" si="16"/>
        <v>90.778999999999982</v>
      </c>
      <c r="AB52" s="77">
        <f t="shared" si="16"/>
        <v>48.991999999999997</v>
      </c>
      <c r="AC52" s="77">
        <f t="shared" si="16"/>
        <v>16.308999999999997</v>
      </c>
      <c r="AD52" s="77">
        <f t="shared" si="16"/>
        <v>38.866955004946952</v>
      </c>
      <c r="AE52" s="77">
        <f t="shared" si="16"/>
        <v>1206.9950297849496</v>
      </c>
      <c r="AF52" s="77">
        <f t="shared" si="16"/>
        <v>7.2885391306254448</v>
      </c>
      <c r="AG52" s="78">
        <f t="shared" si="16"/>
        <v>10070.409549619993</v>
      </c>
      <c r="AI52" s="89"/>
      <c r="BH52" s="209"/>
    </row>
    <row r="53" spans="1:61" ht="14.25">
      <c r="A53" s="73"/>
      <c r="B53" s="74"/>
      <c r="C53" s="14" t="s">
        <v>378</v>
      </c>
      <c r="D53" s="76">
        <f>MIN(D42:D51)</f>
        <v>480.2</v>
      </c>
      <c r="E53" s="77">
        <f t="shared" ref="E53:AG53" si="17">MIN(E42:E51)</f>
        <v>24.32</v>
      </c>
      <c r="F53" s="77">
        <f t="shared" si="17"/>
        <v>119.17</v>
      </c>
      <c r="G53" s="77">
        <f t="shared" si="17"/>
        <v>3237.9</v>
      </c>
      <c r="H53" s="77">
        <f t="shared" si="17"/>
        <v>4512.33</v>
      </c>
      <c r="I53" s="77">
        <f t="shared" si="17"/>
        <v>192723.66</v>
      </c>
      <c r="J53" s="77">
        <f t="shared" si="17"/>
        <v>220348.83</v>
      </c>
      <c r="K53" s="77">
        <f t="shared" si="17"/>
        <v>71.63</v>
      </c>
      <c r="L53" s="77">
        <f t="shared" si="17"/>
        <v>122047.23</v>
      </c>
      <c r="M53" s="77">
        <f t="shared" si="17"/>
        <v>2.64</v>
      </c>
      <c r="N53" s="77">
        <f t="shared" si="17"/>
        <v>1175.5999999999999</v>
      </c>
      <c r="O53" s="77">
        <f t="shared" si="17"/>
        <v>515.27</v>
      </c>
      <c r="P53" s="77">
        <f t="shared" si="17"/>
        <v>16702.75</v>
      </c>
      <c r="Q53" s="77">
        <f t="shared" si="17"/>
        <v>59.7</v>
      </c>
      <c r="R53" s="77">
        <f t="shared" si="17"/>
        <v>134.26</v>
      </c>
      <c r="S53" s="77">
        <f t="shared" si="17"/>
        <v>2171.7600000000002</v>
      </c>
      <c r="T53" s="77">
        <f t="shared" si="17"/>
        <v>0.35</v>
      </c>
      <c r="U53" s="77">
        <f t="shared" si="17"/>
        <v>1.74</v>
      </c>
      <c r="V53" s="77">
        <f t="shared" si="17"/>
        <v>213.28</v>
      </c>
      <c r="W53" s="77">
        <f t="shared" si="17"/>
        <v>0.61</v>
      </c>
      <c r="X53" s="77">
        <f t="shared" si="17"/>
        <v>112.69</v>
      </c>
      <c r="Y53" s="77">
        <f t="shared" si="17"/>
        <v>53.95</v>
      </c>
      <c r="Z53" s="77">
        <f t="shared" si="17"/>
        <v>1.1399999999999999</v>
      </c>
      <c r="AA53" s="77">
        <f t="shared" si="17"/>
        <v>17.850000000000001</v>
      </c>
      <c r="AB53" s="77">
        <f t="shared" si="17"/>
        <v>45.35</v>
      </c>
      <c r="AC53" s="77">
        <f t="shared" si="17"/>
        <v>12.8</v>
      </c>
      <c r="AD53" s="77">
        <f t="shared" si="17"/>
        <v>17.989918733687155</v>
      </c>
      <c r="AE53" s="77">
        <f t="shared" si="17"/>
        <v>199.46515525047937</v>
      </c>
      <c r="AF53" s="77">
        <f t="shared" si="17"/>
        <v>4.0376945244956772</v>
      </c>
      <c r="AG53" s="78">
        <f t="shared" si="17"/>
        <v>4308.5769230769229</v>
      </c>
      <c r="AI53" s="196"/>
      <c r="BH53" s="210"/>
    </row>
    <row r="54" spans="1:61" ht="14.25">
      <c r="A54" s="73"/>
      <c r="B54" s="74"/>
      <c r="C54" s="14" t="s">
        <v>379</v>
      </c>
      <c r="D54" s="76">
        <f>MAX(D42:D51)</f>
        <v>696.04</v>
      </c>
      <c r="E54" s="77">
        <f t="shared" ref="E54:AG54" si="18">MAX(E42:E51)</f>
        <v>31.97</v>
      </c>
      <c r="F54" s="77">
        <f t="shared" si="18"/>
        <v>166.93</v>
      </c>
      <c r="G54" s="77">
        <f t="shared" si="18"/>
        <v>5081.46</v>
      </c>
      <c r="H54" s="77">
        <f t="shared" si="18"/>
        <v>5851.07</v>
      </c>
      <c r="I54" s="77">
        <f t="shared" si="18"/>
        <v>205217.88</v>
      </c>
      <c r="J54" s="77">
        <f t="shared" si="18"/>
        <v>221470.67</v>
      </c>
      <c r="K54" s="77">
        <f t="shared" si="18"/>
        <v>112.87</v>
      </c>
      <c r="L54" s="77">
        <f t="shared" si="18"/>
        <v>135775.28</v>
      </c>
      <c r="M54" s="77">
        <f t="shared" si="18"/>
        <v>20.76</v>
      </c>
      <c r="N54" s="77">
        <f t="shared" si="18"/>
        <v>4490.88</v>
      </c>
      <c r="O54" s="77">
        <f t="shared" si="18"/>
        <v>985.56</v>
      </c>
      <c r="P54" s="77">
        <f t="shared" si="18"/>
        <v>29574.61</v>
      </c>
      <c r="Q54" s="77">
        <f t="shared" si="18"/>
        <v>202.84</v>
      </c>
      <c r="R54" s="77">
        <f t="shared" si="18"/>
        <v>180.98</v>
      </c>
      <c r="S54" s="77">
        <f t="shared" si="18"/>
        <v>6881.08</v>
      </c>
      <c r="T54" s="77">
        <f t="shared" si="18"/>
        <v>0.56000000000000005</v>
      </c>
      <c r="U54" s="77">
        <f t="shared" si="18"/>
        <v>2.5499999999999998</v>
      </c>
      <c r="V54" s="77">
        <f t="shared" si="18"/>
        <v>700.54</v>
      </c>
      <c r="W54" s="77">
        <f t="shared" si="18"/>
        <v>3.58</v>
      </c>
      <c r="X54" s="77">
        <f t="shared" si="18"/>
        <v>879.54</v>
      </c>
      <c r="Y54" s="77">
        <f t="shared" si="18"/>
        <v>620.61</v>
      </c>
      <c r="Z54" s="77">
        <f t="shared" si="18"/>
        <v>6.77</v>
      </c>
      <c r="AA54" s="77">
        <f t="shared" si="18"/>
        <v>173.5</v>
      </c>
      <c r="AB54" s="77">
        <f t="shared" si="18"/>
        <v>53.39</v>
      </c>
      <c r="AC54" s="77">
        <f t="shared" si="18"/>
        <v>20.51</v>
      </c>
      <c r="AD54" s="77">
        <f t="shared" si="18"/>
        <v>59.947317994975521</v>
      </c>
      <c r="AE54" s="77">
        <f t="shared" si="18"/>
        <v>2375.488971269694</v>
      </c>
      <c r="AF54" s="77">
        <f t="shared" si="18"/>
        <v>12.931652661064426</v>
      </c>
      <c r="AG54" s="78">
        <f t="shared" si="18"/>
        <v>19660.228571428572</v>
      </c>
      <c r="AI54" s="196"/>
      <c r="BH54" s="210"/>
    </row>
    <row r="55" spans="1:61" ht="14.25">
      <c r="A55" s="84"/>
      <c r="B55" s="79"/>
      <c r="C55" s="22" t="s">
        <v>380</v>
      </c>
      <c r="D55" s="85">
        <f>_xlfn.STDEV.S(D42:D51)</f>
        <v>62.918565260535658</v>
      </c>
      <c r="E55" s="86">
        <f t="shared" ref="E55:AG55" si="19">_xlfn.STDEV.S(E42:E51)</f>
        <v>2.7129666009329672</v>
      </c>
      <c r="F55" s="86">
        <f t="shared" si="19"/>
        <v>14.515470712312435</v>
      </c>
      <c r="G55" s="86">
        <f t="shared" si="19"/>
        <v>599.10283498281035</v>
      </c>
      <c r="H55" s="86">
        <f t="shared" si="19"/>
        <v>498.10367224772244</v>
      </c>
      <c r="I55" s="86">
        <f t="shared" si="19"/>
        <v>5482.2446730063575</v>
      </c>
      <c r="J55" s="86">
        <f t="shared" si="19"/>
        <v>591.26054096219184</v>
      </c>
      <c r="K55" s="86">
        <f t="shared" si="19"/>
        <v>14.568888574140244</v>
      </c>
      <c r="L55" s="86">
        <f t="shared" si="19"/>
        <v>5018.7592634396306</v>
      </c>
      <c r="M55" s="86">
        <f t="shared" si="19"/>
        <v>7.9544640855867144</v>
      </c>
      <c r="N55" s="86">
        <f t="shared" si="19"/>
        <v>1485.2337797786422</v>
      </c>
      <c r="O55" s="86">
        <f t="shared" si="19"/>
        <v>171.00695476435428</v>
      </c>
      <c r="P55" s="86">
        <f t="shared" si="19"/>
        <v>4730.319919768167</v>
      </c>
      <c r="Q55" s="86">
        <f t="shared" si="19"/>
        <v>41.262284218022771</v>
      </c>
      <c r="R55" s="86">
        <f t="shared" si="19"/>
        <v>18.216252694289761</v>
      </c>
      <c r="S55" s="86">
        <f t="shared" si="19"/>
        <v>2288.1307642996376</v>
      </c>
      <c r="T55" s="86">
        <f t="shared" si="19"/>
        <v>6.9230463979790768E-2</v>
      </c>
      <c r="U55" s="86">
        <f t="shared" si="19"/>
        <v>0.25351966831435907</v>
      </c>
      <c r="V55" s="86">
        <f t="shared" si="19"/>
        <v>233.5338716355962</v>
      </c>
      <c r="W55" s="86">
        <f t="shared" si="19"/>
        <v>1.4123852952442622</v>
      </c>
      <c r="X55" s="86">
        <f t="shared" si="19"/>
        <v>384.6959542576738</v>
      </c>
      <c r="Y55" s="86">
        <f t="shared" si="19"/>
        <v>264.80316102720525</v>
      </c>
      <c r="Z55" s="86">
        <f t="shared" si="19"/>
        <v>2.136163673058606</v>
      </c>
      <c r="AA55" s="86">
        <f t="shared" si="19"/>
        <v>72.103970987888218</v>
      </c>
      <c r="AB55" s="86">
        <f t="shared" si="19"/>
        <v>2.665665645450181</v>
      </c>
      <c r="AC55" s="86">
        <f t="shared" si="19"/>
        <v>2.4154431385473769</v>
      </c>
      <c r="AD55" s="86">
        <f t="shared" si="19"/>
        <v>21.169257205991471</v>
      </c>
      <c r="AE55" s="86">
        <f t="shared" si="19"/>
        <v>1043.9677069180634</v>
      </c>
      <c r="AF55" s="86">
        <f t="shared" si="19"/>
        <v>3.424776846974793</v>
      </c>
      <c r="AG55" s="87">
        <f t="shared" si="19"/>
        <v>5700.2142548312677</v>
      </c>
      <c r="AH55" s="201"/>
      <c r="AI55" s="201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11"/>
    </row>
    <row r="56" spans="1:61">
      <c r="A56" s="73"/>
      <c r="B56" s="73"/>
    </row>
    <row r="57" spans="1:61">
      <c r="A57" s="73"/>
      <c r="B57" s="73"/>
    </row>
    <row r="58" spans="1:61">
      <c r="A58" s="73"/>
      <c r="B58" s="73"/>
    </row>
    <row r="59" spans="1:61" ht="15">
      <c r="B59" s="97" t="s">
        <v>624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 whole-rock</vt:lpstr>
      <vt:lpstr>Table S2 feldspar</vt:lpstr>
      <vt:lpstr>Table S3 feldspar</vt:lpstr>
      <vt:lpstr>Table S4 muscovite</vt:lpstr>
      <vt:lpstr>Table S5 muscovite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Sushmita</dc:creator>
  <cp:lastModifiedBy>Sushmita</cp:lastModifiedBy>
  <dcterms:created xsi:type="dcterms:W3CDTF">2022-02-24T11:23:27Z</dcterms:created>
  <dcterms:modified xsi:type="dcterms:W3CDTF">2022-04-30T01:55:36Z</dcterms:modified>
</cp:coreProperties>
</file>