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3715" windowHeight="6915" activeTab="1"/>
  </bookViews>
  <sheets>
    <sheet name="Owner" sheetId="1" r:id="rId1"/>
    <sheet name="Sources" sheetId="2" r:id="rId2"/>
  </sheets>
  <calcPr calcId="145621"/>
</workbook>
</file>

<file path=xl/calcChain.xml><?xml version="1.0" encoding="utf-8"?>
<calcChain xmlns="http://schemas.openxmlformats.org/spreadsheetml/2006/main">
  <c r="J41" i="1" l="1"/>
  <c r="F41" i="1"/>
  <c r="D41" i="1"/>
  <c r="H41" i="1" s="1"/>
  <c r="F32" i="1"/>
  <c r="F29" i="1"/>
  <c r="F21" i="1"/>
  <c r="D16" i="1"/>
  <c r="F8" i="1"/>
  <c r="D8" i="1"/>
  <c r="D7" i="1"/>
  <c r="H7" i="1" s="1"/>
  <c r="F5" i="1"/>
  <c r="F7" i="1" l="1"/>
</calcChain>
</file>

<file path=xl/sharedStrings.xml><?xml version="1.0" encoding="utf-8"?>
<sst xmlns="http://schemas.openxmlformats.org/spreadsheetml/2006/main" count="125" uniqueCount="93">
  <si>
    <t>Western Limb</t>
  </si>
  <si>
    <t>Principal/managing owner</t>
  </si>
  <si>
    <t>Other oweners</t>
  </si>
  <si>
    <t>Impala Platinum Holdings Ltd.</t>
  </si>
  <si>
    <t>Employee share ownership trust</t>
  </si>
  <si>
    <t>Marinka (Lonmin)</t>
  </si>
  <si>
    <t>Lonmin Plc.</t>
  </si>
  <si>
    <t>Incwala Resources</t>
  </si>
  <si>
    <t>Pandora</t>
  </si>
  <si>
    <t>Anglo American Platinum Ltd.plat</t>
  </si>
  <si>
    <t>Bakgatla-Ba-Kgafela</t>
  </si>
  <si>
    <t>Limpopo</t>
  </si>
  <si>
    <t>Mvelaphanda Resources</t>
  </si>
  <si>
    <t>Union</t>
  </si>
  <si>
    <t>Anglo American Platinum Ltd.</t>
  </si>
  <si>
    <t>Tumela</t>
  </si>
  <si>
    <t>Dishaba</t>
  </si>
  <si>
    <t>Bathopele</t>
  </si>
  <si>
    <t>Thembelania + Khuseleka</t>
  </si>
  <si>
    <t>Siphumelele + Khomania</t>
  </si>
  <si>
    <t>Western Limb Tailigns retreatment</t>
  </si>
  <si>
    <t>Bafokeng</t>
  </si>
  <si>
    <t>Royal Bafoken Platinum Ltd.</t>
  </si>
  <si>
    <t>Kroondal</t>
  </si>
  <si>
    <t>Sibanye Gold Ltd./ Aquarius Platinum Ltd.</t>
  </si>
  <si>
    <t>Zondereinde</t>
  </si>
  <si>
    <t>Northam Platinum Ltd.</t>
  </si>
  <si>
    <t>Booysendal (Everest)</t>
  </si>
  <si>
    <t>Marikana (Aquarius)</t>
  </si>
  <si>
    <t>Aquarius Platinum Ltd.</t>
  </si>
  <si>
    <t>Platinum Mile retreatment facility</t>
  </si>
  <si>
    <t>Chroimite tailings retreatment facility</t>
  </si>
  <si>
    <t>Crocodile River</t>
  </si>
  <si>
    <t>Eastern Platinum Ltd.</t>
  </si>
  <si>
    <t>Eland</t>
  </si>
  <si>
    <t xml:space="preserve">Glencore Plc./Xstrata Plc. </t>
  </si>
  <si>
    <t>Pilanesberg</t>
  </si>
  <si>
    <t>Sedibelo Platinum Mines Ltd./ Platmin Ltd.</t>
  </si>
  <si>
    <t>Tharisa</t>
  </si>
  <si>
    <t>Tharisa Plc.</t>
  </si>
  <si>
    <t>Tharisa Community Trust</t>
  </si>
  <si>
    <t>Thatisa Minerals</t>
  </si>
  <si>
    <t>Northeastern Limb</t>
  </si>
  <si>
    <t>Bokoni</t>
  </si>
  <si>
    <t>Atlatsa Resource Corporation</t>
  </si>
  <si>
    <t>Marula</t>
  </si>
  <si>
    <t>Tubatse Platinum Ltd, Mmakau Mining Ltd, Marula Community Trust</t>
  </si>
  <si>
    <t>Twickenham</t>
  </si>
  <si>
    <t>Modikwa</t>
  </si>
  <si>
    <t>African Rainbow Minerals Ltd.</t>
  </si>
  <si>
    <t>Smokey Hills</t>
  </si>
  <si>
    <t>Aberdeen International/Pala Investments/African Thunder</t>
  </si>
  <si>
    <t>various BEE entities</t>
  </si>
  <si>
    <t>Southeastern Limb</t>
  </si>
  <si>
    <t>Two rivers</t>
  </si>
  <si>
    <t>Mototolo</t>
  </si>
  <si>
    <t xml:space="preserve">Glencore/ Xstrata Plc. </t>
  </si>
  <si>
    <t>Blue Ridge</t>
  </si>
  <si>
    <t>Nkomati</t>
  </si>
  <si>
    <t>Nortnern Limb</t>
  </si>
  <si>
    <t>Mogalakwena</t>
  </si>
  <si>
    <t>Zimbabwe</t>
  </si>
  <si>
    <t>Zimplats</t>
  </si>
  <si>
    <t>Impala Platinum Holdings Ltd./ Zimbabwe Platinum Mines Ltd.</t>
  </si>
  <si>
    <t xml:space="preserve">National Indigenisation and Economic Empowerment </t>
  </si>
  <si>
    <t>employee share ownership</t>
  </si>
  <si>
    <t>Zimplats Mhondoro-Ngezi Chegutu Zvimba</t>
  </si>
  <si>
    <t>?</t>
  </si>
  <si>
    <t>Mimosa</t>
  </si>
  <si>
    <t>Sibanye Gold Ltd./Aquarius Platinum Ltd.</t>
  </si>
  <si>
    <t>Unki</t>
  </si>
  <si>
    <t>Other</t>
  </si>
  <si>
    <t>Sylvania Chromite tailings retreatment facilities</t>
  </si>
  <si>
    <t xml:space="preserve">Ivanhoe Mines Platinum </t>
  </si>
  <si>
    <t>Slyvania Platinum Ltd</t>
  </si>
  <si>
    <t>Ownership in 2015</t>
  </si>
  <si>
    <t>Impala Rustenburg</t>
  </si>
  <si>
    <t>Aberdeen International Inc., Ed. African thunder platinum: A platinum/palladium producer in South Africa. http://www.aberdeeninternational.ca/Portfolio/Proven-Track-Record/Proven-Track-Record/2010/Avion/default.aspx (accessed on 18 November 2016).</t>
  </si>
  <si>
    <t>Anglo American Platinum Ltd., Ed. Operations Review 2014: Johannesburg, ZA, 2014.</t>
  </si>
  <si>
    <t>Aquarius Platinum Ltd., Ed. Annual Reports 2010: Johannesburg, ZA, 2010.</t>
  </si>
  <si>
    <t>Impala Platinum Holdings Ltd., Ed. Annual Integrated Report 2016: Illovo, ZA, 2016.</t>
  </si>
  <si>
    <t>Lonmin Plc., Ed. Operating Statistics: Five Year Review. http://www.lonmin.com/reports/2015/online_annual_report_2015/a_deeper_look/operating_statistics_five_year_review_01.html (accessed on 18 November 2016).</t>
  </si>
  <si>
    <t>Northam Platinum Ltd., Ed. Annual Integrated Report 2016: Johannesburg, ZA, 2016.</t>
  </si>
  <si>
    <t>Platmin Ltd., Ed. Annual Report for the year ended December 31, 2010: Centurion, ZA, 2011.</t>
  </si>
  <si>
    <t>Royal Bafokeng Holdings Ltd., Ed. Integrated Report 2015: Johannesburg, ZA, 2015.</t>
  </si>
  <si>
    <t>Sedibelo Platinum Mines Ltd., Ed. Management's discussion and analysis of financial condition and results of operations for the threee and tweleve months ended December 31, 2015: Highveld, ZA, 2016. http://www.sedibeloplatinum.com/reporting-and-investors/quarterly-md-and-a-reports/2015 (accessed on 18 November 2016).</t>
  </si>
  <si>
    <t>Sylvania resources Ltd., Ed. Annual report 2015: Hamilton, BM, 2015.</t>
  </si>
  <si>
    <t>Anglo American Platinum Ltd., Ed. Integrated Report 2015: Johannesburg, ZA, 2015.</t>
  </si>
  <si>
    <t>Tharisa plc., Ed. Annual report 2015: Paphos, CY, 2016.</t>
  </si>
  <si>
    <t>African Rainbow Minerals Ltd., Ed. Integrated annual report 2015: Sandton, ZA, 2015.</t>
  </si>
  <si>
    <t>Glencore Plc., Ed. Production Report for the 12 months ended 31 December 2015, 2016. http://www.glencore.com/assets/investors/doc/reports_and_results/2015/GLEN-2015-Q4-Production-Report.pdf (accessed on 20 November 2016).</t>
  </si>
  <si>
    <t>Aquarius Platinum Ltd., Ed. Annual Report 2015: Johannesburg, ZA, 2015.</t>
  </si>
  <si>
    <t>Eastern Platinum Ltd., Ed. http://www.eastplats.com/ (accessed on 10 May 2017).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</si>
</sst>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sz val="10"/>
      <color theme="1"/>
      <name val="Times New Roman"/>
      <family val="2"/>
    </font>
    <font>
      <sz val="8"/>
      <name val="Times"/>
      <family val="1"/>
    </font>
    <font>
      <sz val="8"/>
      <color theme="1"/>
      <name val="Times"/>
      <family val="2"/>
    </font>
    <font>
      <sz val="8"/>
      <name val="Time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4" fillId="0" borderId="0"/>
    <xf numFmtId="0" fontId="1" fillId="0" borderId="0"/>
    <xf numFmtId="0" fontId="6" fillId="0" borderId="0"/>
    <xf numFmtId="0" fontId="5" fillId="0" borderId="0"/>
    <xf numFmtId="0" fontId="7" fillId="0" borderId="0"/>
    <xf numFmtId="0" fontId="8" fillId="0" borderId="0"/>
    <xf numFmtId="0" fontId="5" fillId="0" borderId="0"/>
    <xf numFmtId="0" fontId="9" fillId="0" borderId="0"/>
  </cellStyleXfs>
  <cellXfs count="20">
    <xf numFmtId="0" fontId="0" fillId="0" borderId="0" xfId="0"/>
    <xf numFmtId="0" fontId="2" fillId="0" borderId="1" xfId="0" applyFont="1" applyFill="1" applyBorder="1"/>
    <xf numFmtId="0" fontId="2" fillId="0" borderId="1" xfId="0" applyFont="1" applyBorder="1"/>
    <xf numFmtId="0" fontId="0" fillId="0" borderId="0" xfId="0" applyFill="1"/>
    <xf numFmtId="2" fontId="0" fillId="0" borderId="0" xfId="0" applyNumberFormat="1" applyFill="1"/>
    <xf numFmtId="10" fontId="0" fillId="0" borderId="0" xfId="0" applyNumberFormat="1" applyFill="1"/>
    <xf numFmtId="10" fontId="0" fillId="0" borderId="0" xfId="1" applyNumberFormat="1" applyFont="1"/>
    <xf numFmtId="10" fontId="0" fillId="0" borderId="0" xfId="0" applyNumberFormat="1"/>
    <xf numFmtId="0" fontId="0" fillId="0" borderId="0" xfId="0" applyFont="1" applyFill="1"/>
    <xf numFmtId="2" fontId="0" fillId="0" borderId="0" xfId="0" applyNumberFormat="1" applyFont="1" applyFill="1"/>
    <xf numFmtId="2" fontId="3" fillId="0" borderId="0" xfId="0" applyNumberFormat="1" applyFont="1" applyFill="1"/>
    <xf numFmtId="0" fontId="2" fillId="0" borderId="0" xfId="0" applyFont="1" applyFill="1"/>
    <xf numFmtId="2" fontId="0" fillId="0" borderId="0" xfId="0" applyNumberFormat="1" applyFill="1" applyBorder="1"/>
    <xf numFmtId="10" fontId="0" fillId="0" borderId="0" xfId="0" applyNumberFormat="1" applyFont="1" applyFill="1"/>
    <xf numFmtId="0" fontId="0" fillId="0" borderId="0" xfId="0" applyFill="1" applyBorder="1"/>
    <xf numFmtId="10" fontId="3" fillId="0" borderId="0" xfId="0" applyNumberFormat="1" applyFont="1" applyFill="1"/>
    <xf numFmtId="0" fontId="2" fillId="0" borderId="0" xfId="0" applyFont="1" applyFill="1" applyBorder="1"/>
    <xf numFmtId="0" fontId="0" fillId="0" borderId="0" xfId="0" applyAlignment="1">
      <alignment horizontal="left" vertical="center" indent="3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26">
    <cellStyle name="Comma [0] 2" xfId="2"/>
    <cellStyle name="Comma 10" xfId="3"/>
    <cellStyle name="Comma 11" xfId="4"/>
    <cellStyle name="Comma 2" xfId="5"/>
    <cellStyle name="Comma 2 2" xfId="6"/>
    <cellStyle name="Comma 3" xfId="7"/>
    <cellStyle name="Comma 7" xfId="8"/>
    <cellStyle name="Comma 8" xfId="9"/>
    <cellStyle name="Comma 9" xfId="10"/>
    <cellStyle name="Dezimal [0] 2" xfId="11"/>
    <cellStyle name="Komma 2" xfId="12"/>
    <cellStyle name="Normal 18" xfId="13"/>
    <cellStyle name="Normal 2" xfId="14"/>
    <cellStyle name="Normal 2 2" xfId="15"/>
    <cellStyle name="Normal 2 3" xfId="16"/>
    <cellStyle name="Normal 3" xfId="17"/>
    <cellStyle name="Normal 3 2" xfId="18"/>
    <cellStyle name="Normal 4" xfId="19"/>
    <cellStyle name="Normal 4 2" xfId="20"/>
    <cellStyle name="Normal 5" xfId="21"/>
    <cellStyle name="Normal 6" xfId="22"/>
    <cellStyle name="Normal 9" xfId="23"/>
    <cellStyle name="Prozent" xfId="1" builtinId="5"/>
    <cellStyle name="Standard" xfId="0" builtinId="0"/>
    <cellStyle name="Standard 2" xfId="24"/>
    <cellStyle name="Standard 3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topLeftCell="A10" zoomScale="55" zoomScaleNormal="55" workbookViewId="0">
      <selection activeCell="B50" sqref="B50"/>
    </sheetView>
  </sheetViews>
  <sheetFormatPr baseColWidth="10" defaultRowHeight="15" x14ac:dyDescent="0.25"/>
  <cols>
    <col min="2" max="2" width="46.140625" customWidth="1"/>
    <col min="3" max="3" width="64" customWidth="1"/>
    <col min="4" max="4" width="9.42578125" bestFit="1" customWidth="1"/>
    <col min="5" max="5" width="66.42578125" bestFit="1" customWidth="1"/>
    <col min="6" max="6" width="11" bestFit="1" customWidth="1"/>
    <col min="7" max="7" width="21.42578125" bestFit="1" customWidth="1"/>
    <col min="8" max="8" width="8.42578125" bestFit="1" customWidth="1"/>
    <col min="9" max="9" width="43.28515625" bestFit="1" customWidth="1"/>
    <col min="10" max="10" width="8.42578125" bestFit="1" customWidth="1"/>
    <col min="11" max="11" width="22.42578125" bestFit="1" customWidth="1"/>
  </cols>
  <sheetData>
    <row r="1" spans="2:12" x14ac:dyDescent="0.25">
      <c r="B1" s="19" t="s">
        <v>75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2:12" x14ac:dyDescent="0.25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4" spans="2:12" x14ac:dyDescent="0.25">
      <c r="B4" s="1" t="s">
        <v>0</v>
      </c>
      <c r="C4" s="2" t="s">
        <v>1</v>
      </c>
      <c r="D4" s="2"/>
      <c r="E4" s="18" t="s">
        <v>2</v>
      </c>
      <c r="F4" s="18"/>
      <c r="G4" s="18"/>
      <c r="H4" s="18"/>
      <c r="I4" s="18"/>
      <c r="J4" s="18"/>
      <c r="K4" s="18"/>
      <c r="L4" s="18"/>
    </row>
    <row r="5" spans="2:12" x14ac:dyDescent="0.25">
      <c r="B5" s="3" t="s">
        <v>76</v>
      </c>
      <c r="C5" s="4" t="s">
        <v>3</v>
      </c>
      <c r="D5" s="5">
        <v>0.96</v>
      </c>
      <c r="E5" s="7" t="s">
        <v>4</v>
      </c>
      <c r="F5" s="7">
        <f>1-D5</f>
        <v>4.0000000000000036E-2</v>
      </c>
      <c r="G5" s="7"/>
      <c r="H5" s="7"/>
      <c r="I5" s="7"/>
      <c r="J5" s="7"/>
      <c r="K5" s="7"/>
      <c r="L5" s="7"/>
    </row>
    <row r="6" spans="2:12" x14ac:dyDescent="0.25">
      <c r="B6" s="3" t="s">
        <v>5</v>
      </c>
      <c r="C6" s="4" t="s">
        <v>6</v>
      </c>
      <c r="D6" s="5">
        <v>0.82</v>
      </c>
      <c r="E6" s="7" t="s">
        <v>7</v>
      </c>
      <c r="F6" s="7">
        <v>0.18</v>
      </c>
      <c r="G6" s="7"/>
      <c r="H6" s="7"/>
      <c r="I6" s="7"/>
      <c r="J6" s="7"/>
      <c r="K6" s="7"/>
      <c r="L6" s="7"/>
    </row>
    <row r="7" spans="2:12" x14ac:dyDescent="0.25">
      <c r="B7" s="3" t="s">
        <v>8</v>
      </c>
      <c r="C7" s="4" t="s">
        <v>6</v>
      </c>
      <c r="D7" s="5">
        <f>42.5%*(1-F6)</f>
        <v>0.34850000000000003</v>
      </c>
      <c r="E7" s="5" t="s">
        <v>9</v>
      </c>
      <c r="F7" s="5">
        <f>D7/(1-F6)</f>
        <v>0.42499999999999999</v>
      </c>
      <c r="G7" s="7" t="s">
        <v>7</v>
      </c>
      <c r="H7" s="6">
        <f>D7/(1-F6)*F6</f>
        <v>7.6499999999999999E-2</v>
      </c>
      <c r="I7" s="5" t="s">
        <v>10</v>
      </c>
      <c r="J7" s="5">
        <v>7.4999999999999997E-2</v>
      </c>
      <c r="K7" s="5" t="s">
        <v>26</v>
      </c>
      <c r="L7" s="7">
        <v>7.4999999999999997E-2</v>
      </c>
    </row>
    <row r="8" spans="2:12" x14ac:dyDescent="0.25">
      <c r="B8" s="3" t="s">
        <v>11</v>
      </c>
      <c r="C8" s="4" t="s">
        <v>3</v>
      </c>
      <c r="D8" s="5">
        <f>50%*(1-18%)</f>
        <v>0.41000000000000003</v>
      </c>
      <c r="E8" s="7" t="s">
        <v>7</v>
      </c>
      <c r="F8" s="6">
        <f>D8/(1-18%)*18%</f>
        <v>0.09</v>
      </c>
      <c r="G8" s="7" t="s">
        <v>12</v>
      </c>
      <c r="H8" s="7">
        <v>0.5</v>
      </c>
      <c r="I8" s="7"/>
      <c r="J8" s="7"/>
      <c r="K8" s="7"/>
      <c r="L8" s="7"/>
    </row>
    <row r="9" spans="2:12" x14ac:dyDescent="0.25">
      <c r="B9" s="8" t="s">
        <v>13</v>
      </c>
      <c r="C9" s="9" t="s">
        <v>14</v>
      </c>
      <c r="D9" s="13">
        <v>0.85</v>
      </c>
      <c r="E9" s="13" t="s">
        <v>10</v>
      </c>
      <c r="F9" s="13">
        <v>0.15</v>
      </c>
      <c r="G9" s="7"/>
      <c r="H9" s="7"/>
      <c r="I9" s="7"/>
      <c r="J9" s="7"/>
      <c r="K9" s="7"/>
      <c r="L9" s="7"/>
    </row>
    <row r="10" spans="2:12" x14ac:dyDescent="0.25">
      <c r="B10" s="8" t="s">
        <v>15</v>
      </c>
      <c r="C10" s="9" t="s">
        <v>14</v>
      </c>
      <c r="D10" s="13">
        <v>1</v>
      </c>
      <c r="E10" s="7"/>
      <c r="F10" s="7"/>
      <c r="G10" s="7"/>
      <c r="H10" s="7"/>
      <c r="I10" s="7"/>
      <c r="J10" s="7"/>
      <c r="K10" s="7"/>
      <c r="L10" s="7"/>
    </row>
    <row r="11" spans="2:12" x14ac:dyDescent="0.25">
      <c r="B11" s="8" t="s">
        <v>16</v>
      </c>
      <c r="C11" s="9" t="s">
        <v>14</v>
      </c>
      <c r="D11" s="13">
        <v>1</v>
      </c>
      <c r="E11" s="13"/>
      <c r="F11" s="13"/>
      <c r="G11" s="7"/>
      <c r="H11" s="7"/>
      <c r="I11" s="7"/>
      <c r="J11" s="7"/>
      <c r="K11" s="7"/>
      <c r="L11" s="7"/>
    </row>
    <row r="12" spans="2:12" x14ac:dyDescent="0.25">
      <c r="B12" s="8" t="s">
        <v>17</v>
      </c>
      <c r="C12" s="8" t="s">
        <v>14</v>
      </c>
      <c r="D12" s="13">
        <v>1</v>
      </c>
      <c r="E12" s="13"/>
      <c r="F12" s="13"/>
      <c r="G12" s="7"/>
      <c r="H12" s="7"/>
      <c r="I12" s="7"/>
      <c r="J12" s="7"/>
      <c r="K12" s="7"/>
      <c r="L12" s="7"/>
    </row>
    <row r="13" spans="2:12" x14ac:dyDescent="0.25">
      <c r="B13" s="8" t="s">
        <v>18</v>
      </c>
      <c r="C13" s="9" t="s">
        <v>14</v>
      </c>
      <c r="D13" s="13">
        <v>1</v>
      </c>
      <c r="E13" s="13"/>
      <c r="F13" s="13"/>
      <c r="G13" s="7"/>
      <c r="H13" s="7"/>
      <c r="I13" s="7"/>
      <c r="J13" s="7"/>
      <c r="K13" s="7"/>
      <c r="L13" s="7"/>
    </row>
    <row r="14" spans="2:12" x14ac:dyDescent="0.25">
      <c r="B14" s="8" t="s">
        <v>19</v>
      </c>
      <c r="C14" s="8" t="s">
        <v>14</v>
      </c>
      <c r="D14" s="13">
        <v>1</v>
      </c>
      <c r="E14" s="13"/>
      <c r="F14" s="13"/>
      <c r="G14" s="7"/>
      <c r="H14" s="7"/>
      <c r="I14" s="7"/>
      <c r="J14" s="7"/>
      <c r="K14" s="7"/>
      <c r="L14" s="7"/>
    </row>
    <row r="15" spans="2:12" x14ac:dyDescent="0.25">
      <c r="B15" s="8" t="s">
        <v>20</v>
      </c>
      <c r="C15" s="10" t="s">
        <v>14</v>
      </c>
      <c r="D15" s="15">
        <v>1</v>
      </c>
      <c r="E15" s="15"/>
      <c r="F15" s="15"/>
      <c r="G15" s="7"/>
      <c r="H15" s="7"/>
      <c r="I15" s="7"/>
      <c r="J15" s="7"/>
      <c r="K15" s="7"/>
      <c r="L15" s="7"/>
    </row>
    <row r="16" spans="2:12" x14ac:dyDescent="0.25">
      <c r="B16" s="3" t="s">
        <v>21</v>
      </c>
      <c r="C16" s="8" t="s">
        <v>22</v>
      </c>
      <c r="D16" s="13">
        <f>100%-F16</f>
        <v>0.66999999999999993</v>
      </c>
      <c r="E16" s="13" t="s">
        <v>14</v>
      </c>
      <c r="F16" s="13">
        <v>0.33</v>
      </c>
      <c r="G16" s="7"/>
      <c r="H16" s="7"/>
      <c r="I16" s="7"/>
      <c r="J16" s="7"/>
      <c r="K16" s="7"/>
      <c r="L16" s="7"/>
    </row>
    <row r="17" spans="2:12" x14ac:dyDescent="0.25">
      <c r="B17" s="3" t="s">
        <v>23</v>
      </c>
      <c r="C17" s="10" t="s">
        <v>14</v>
      </c>
      <c r="D17" s="15">
        <v>0.5</v>
      </c>
      <c r="E17" s="15" t="s">
        <v>24</v>
      </c>
      <c r="F17" s="15">
        <v>0.5</v>
      </c>
      <c r="G17" s="7"/>
      <c r="H17" s="7"/>
      <c r="I17" s="7"/>
      <c r="J17" s="7"/>
      <c r="K17" s="7"/>
      <c r="L17" s="7"/>
    </row>
    <row r="18" spans="2:12" x14ac:dyDescent="0.25">
      <c r="B18" s="3" t="s">
        <v>25</v>
      </c>
      <c r="C18" s="3" t="s">
        <v>26</v>
      </c>
      <c r="D18" s="5">
        <v>1</v>
      </c>
      <c r="E18" s="7"/>
      <c r="F18" s="7"/>
      <c r="G18" s="7"/>
      <c r="H18" s="7"/>
      <c r="I18" s="7"/>
      <c r="J18" s="7"/>
      <c r="K18" s="7"/>
      <c r="L18" s="7"/>
    </row>
    <row r="19" spans="2:12" x14ac:dyDescent="0.25">
      <c r="B19" s="3" t="s">
        <v>27</v>
      </c>
      <c r="C19" s="3" t="s">
        <v>26</v>
      </c>
      <c r="D19" s="5">
        <v>1</v>
      </c>
      <c r="E19" s="7"/>
      <c r="F19" s="7"/>
      <c r="G19" s="7"/>
      <c r="H19" s="7"/>
      <c r="I19" s="7"/>
      <c r="J19" s="7"/>
      <c r="K19" s="7"/>
      <c r="L19" s="7"/>
    </row>
    <row r="20" spans="2:12" x14ac:dyDescent="0.25">
      <c r="B20" s="3" t="s">
        <v>28</v>
      </c>
      <c r="C20" s="3" t="s">
        <v>29</v>
      </c>
      <c r="D20" s="5">
        <v>1</v>
      </c>
      <c r="E20" s="5"/>
      <c r="F20" s="5"/>
      <c r="G20" s="7"/>
      <c r="H20" s="7"/>
      <c r="I20" s="7"/>
      <c r="J20" s="7"/>
      <c r="K20" s="7"/>
      <c r="L20" s="7"/>
    </row>
    <row r="21" spans="2:12" x14ac:dyDescent="0.25">
      <c r="B21" s="3" t="s">
        <v>30</v>
      </c>
      <c r="C21" s="3" t="s">
        <v>29</v>
      </c>
      <c r="D21" s="5">
        <v>0.91700000000000004</v>
      </c>
      <c r="E21" s="5" t="s">
        <v>14</v>
      </c>
      <c r="F21" s="5">
        <f>1-D21</f>
        <v>8.2999999999999963E-2</v>
      </c>
      <c r="G21" s="7"/>
      <c r="H21" s="7"/>
      <c r="I21" s="7"/>
      <c r="J21" s="7"/>
      <c r="K21" s="7"/>
      <c r="L21" s="7"/>
    </row>
    <row r="22" spans="2:12" x14ac:dyDescent="0.25">
      <c r="B22" s="3" t="s">
        <v>31</v>
      </c>
      <c r="C22" s="3" t="s">
        <v>29</v>
      </c>
      <c r="D22" s="5">
        <v>1</v>
      </c>
      <c r="E22" s="5"/>
      <c r="F22" s="5"/>
      <c r="G22" s="7"/>
      <c r="H22" s="7"/>
      <c r="I22" s="7"/>
      <c r="J22" s="7"/>
      <c r="K22" s="7"/>
      <c r="L22" s="7"/>
    </row>
    <row r="23" spans="2:12" x14ac:dyDescent="0.25">
      <c r="B23" s="3" t="s">
        <v>32</v>
      </c>
      <c r="C23" s="3" t="s">
        <v>33</v>
      </c>
      <c r="D23" s="7">
        <v>1</v>
      </c>
      <c r="E23" s="7"/>
      <c r="F23" s="7"/>
      <c r="G23" s="7"/>
      <c r="H23" s="7"/>
      <c r="I23" s="7"/>
      <c r="J23" s="7"/>
      <c r="K23" s="7"/>
      <c r="L23" s="7"/>
    </row>
    <row r="24" spans="2:12" x14ac:dyDescent="0.25">
      <c r="B24" s="3" t="s">
        <v>34</v>
      </c>
      <c r="C24" s="3" t="s">
        <v>35</v>
      </c>
      <c r="D24" s="5">
        <v>1</v>
      </c>
      <c r="E24" s="7"/>
      <c r="F24" s="7"/>
      <c r="G24" s="7"/>
      <c r="H24" s="7"/>
      <c r="I24" s="7"/>
      <c r="J24" s="7"/>
      <c r="K24" s="7"/>
      <c r="L24" s="7"/>
    </row>
    <row r="25" spans="2:12" x14ac:dyDescent="0.25">
      <c r="B25" s="3" t="s">
        <v>36</v>
      </c>
      <c r="C25" s="3" t="s">
        <v>37</v>
      </c>
      <c r="D25" s="5">
        <v>1</v>
      </c>
      <c r="E25" s="7"/>
      <c r="F25" s="7"/>
      <c r="G25" s="7"/>
      <c r="H25" s="7"/>
      <c r="I25" s="7"/>
      <c r="J25" s="7"/>
      <c r="K25" s="7"/>
      <c r="L25" s="7"/>
    </row>
    <row r="26" spans="2:12" x14ac:dyDescent="0.25">
      <c r="B26" s="3" t="s">
        <v>38</v>
      </c>
      <c r="C26" s="3" t="s">
        <v>39</v>
      </c>
      <c r="D26" s="7">
        <v>0.74</v>
      </c>
      <c r="E26" s="7" t="s">
        <v>40</v>
      </c>
      <c r="F26" s="7">
        <v>0.2</v>
      </c>
      <c r="G26" s="7" t="s">
        <v>41</v>
      </c>
      <c r="H26" s="7">
        <v>0.06</v>
      </c>
      <c r="I26" s="7"/>
      <c r="J26" s="7"/>
      <c r="K26" s="7"/>
      <c r="L26" s="7"/>
    </row>
    <row r="27" spans="2:12" x14ac:dyDescent="0.25">
      <c r="B27" s="11" t="s">
        <v>42</v>
      </c>
      <c r="D27" s="7"/>
      <c r="E27" s="7"/>
      <c r="F27" s="7"/>
      <c r="G27" s="7"/>
      <c r="H27" s="7"/>
      <c r="I27" s="7"/>
      <c r="J27" s="7"/>
      <c r="K27" s="7"/>
      <c r="L27" s="7"/>
    </row>
    <row r="28" spans="2:12" x14ac:dyDescent="0.25">
      <c r="B28" s="3" t="s">
        <v>43</v>
      </c>
      <c r="C28" s="12" t="s">
        <v>44</v>
      </c>
      <c r="D28" s="5">
        <v>0.51</v>
      </c>
      <c r="E28" s="5" t="s">
        <v>14</v>
      </c>
      <c r="F28" s="5">
        <v>0.49</v>
      </c>
      <c r="G28" s="7"/>
      <c r="H28" s="7"/>
      <c r="I28" s="7"/>
      <c r="J28" s="7"/>
      <c r="K28" s="7"/>
      <c r="L28" s="7"/>
    </row>
    <row r="29" spans="2:12" x14ac:dyDescent="0.25">
      <c r="B29" s="3" t="s">
        <v>45</v>
      </c>
      <c r="C29" s="4" t="s">
        <v>3</v>
      </c>
      <c r="D29" s="5">
        <v>0.73</v>
      </c>
      <c r="E29" s="7" t="s">
        <v>46</v>
      </c>
      <c r="F29" s="7">
        <f>1-D29</f>
        <v>0.27</v>
      </c>
      <c r="G29" s="7"/>
      <c r="H29" s="7"/>
      <c r="I29" s="7"/>
      <c r="J29" s="7"/>
      <c r="K29" s="7"/>
      <c r="L29" s="7"/>
    </row>
    <row r="30" spans="2:12" x14ac:dyDescent="0.25">
      <c r="B30" s="8" t="s">
        <v>47</v>
      </c>
      <c r="C30" s="9" t="s">
        <v>14</v>
      </c>
      <c r="D30" s="13">
        <v>1</v>
      </c>
      <c r="E30" s="7"/>
      <c r="F30" s="7"/>
      <c r="G30" s="7"/>
      <c r="H30" s="7"/>
      <c r="I30" s="7"/>
      <c r="J30" s="7"/>
      <c r="K30" s="7"/>
      <c r="L30" s="7"/>
    </row>
    <row r="31" spans="2:12" x14ac:dyDescent="0.25">
      <c r="B31" s="8" t="s">
        <v>48</v>
      </c>
      <c r="C31" s="9" t="s">
        <v>14</v>
      </c>
      <c r="D31" s="13">
        <v>0.5</v>
      </c>
      <c r="E31" s="13" t="s">
        <v>49</v>
      </c>
      <c r="F31" s="13">
        <v>0.5</v>
      </c>
      <c r="G31" s="7"/>
      <c r="H31" s="7"/>
      <c r="I31" s="7"/>
      <c r="J31" s="7"/>
      <c r="K31" s="7"/>
      <c r="L31" s="7"/>
    </row>
    <row r="32" spans="2:12" x14ac:dyDescent="0.25">
      <c r="B32" s="3" t="s">
        <v>50</v>
      </c>
      <c r="C32" s="3" t="s">
        <v>51</v>
      </c>
      <c r="D32" s="7">
        <v>0.69750000000000001</v>
      </c>
      <c r="E32" s="7" t="s">
        <v>52</v>
      </c>
      <c r="F32" s="7">
        <f>1-D32</f>
        <v>0.30249999999999999</v>
      </c>
      <c r="G32" s="7"/>
      <c r="H32" s="7"/>
      <c r="I32" s="7"/>
      <c r="J32" s="7"/>
      <c r="K32" s="7"/>
      <c r="L32" s="7"/>
    </row>
    <row r="33" spans="2:12" x14ac:dyDescent="0.25">
      <c r="B33" s="11" t="s">
        <v>53</v>
      </c>
      <c r="D33" s="7"/>
      <c r="E33" s="7"/>
      <c r="F33" s="7"/>
      <c r="G33" s="7"/>
      <c r="H33" s="7"/>
      <c r="I33" s="7"/>
      <c r="J33" s="7"/>
      <c r="K33" s="7"/>
      <c r="L33" s="7"/>
    </row>
    <row r="34" spans="2:12" x14ac:dyDescent="0.25">
      <c r="B34" s="3" t="s">
        <v>54</v>
      </c>
      <c r="C34" s="4" t="s">
        <v>49</v>
      </c>
      <c r="D34" s="5">
        <v>0.51</v>
      </c>
      <c r="E34" s="5" t="s">
        <v>3</v>
      </c>
      <c r="F34" s="5">
        <v>0.49</v>
      </c>
      <c r="G34" s="7"/>
      <c r="H34" s="7"/>
      <c r="I34" s="7"/>
      <c r="J34" s="7"/>
      <c r="K34" s="7"/>
      <c r="L34" s="7"/>
    </row>
    <row r="35" spans="2:12" x14ac:dyDescent="0.25">
      <c r="B35" s="8" t="s">
        <v>55</v>
      </c>
      <c r="C35" s="9" t="s">
        <v>14</v>
      </c>
      <c r="D35" s="13">
        <v>0.5</v>
      </c>
      <c r="E35" s="13" t="s">
        <v>56</v>
      </c>
      <c r="F35" s="13">
        <v>0.5</v>
      </c>
      <c r="G35" s="7"/>
      <c r="H35" s="7"/>
      <c r="I35" s="7"/>
      <c r="J35" s="7"/>
      <c r="K35" s="7"/>
      <c r="L35" s="7"/>
    </row>
    <row r="36" spans="2:12" x14ac:dyDescent="0.25">
      <c r="B36" s="3" t="s">
        <v>57</v>
      </c>
      <c r="C36" s="3" t="s">
        <v>24</v>
      </c>
      <c r="D36" s="7"/>
      <c r="E36" s="7"/>
      <c r="F36" s="7"/>
      <c r="G36" s="7"/>
      <c r="H36" s="7"/>
      <c r="I36" s="7"/>
      <c r="J36" s="7"/>
      <c r="K36" s="7"/>
      <c r="L36" s="7"/>
    </row>
    <row r="37" spans="2:12" x14ac:dyDescent="0.25">
      <c r="B37" s="3" t="s">
        <v>58</v>
      </c>
      <c r="C37" s="3" t="s">
        <v>49</v>
      </c>
      <c r="D37" s="5">
        <v>1</v>
      </c>
      <c r="E37" s="5"/>
      <c r="F37" s="7"/>
      <c r="G37" s="7"/>
      <c r="H37" s="7"/>
      <c r="I37" s="7"/>
      <c r="J37" s="7"/>
      <c r="K37" s="7"/>
      <c r="L37" s="7"/>
    </row>
    <row r="38" spans="2:12" x14ac:dyDescent="0.25">
      <c r="B38" s="11" t="s">
        <v>59</v>
      </c>
      <c r="D38" s="7"/>
      <c r="E38" s="7"/>
      <c r="F38" s="7"/>
      <c r="G38" s="7"/>
      <c r="H38" s="7"/>
      <c r="I38" s="7"/>
      <c r="J38" s="7"/>
      <c r="K38" s="7"/>
      <c r="L38" s="7"/>
    </row>
    <row r="39" spans="2:12" x14ac:dyDescent="0.25">
      <c r="B39" s="8" t="s">
        <v>60</v>
      </c>
      <c r="C39" s="8" t="s">
        <v>14</v>
      </c>
      <c r="D39" s="13">
        <v>1</v>
      </c>
      <c r="E39" s="7"/>
      <c r="F39" s="7"/>
      <c r="G39" s="7"/>
      <c r="H39" s="7"/>
      <c r="I39" s="7"/>
      <c r="J39" s="7"/>
      <c r="K39" s="7"/>
      <c r="L39" s="7"/>
    </row>
    <row r="40" spans="2:12" x14ac:dyDescent="0.25">
      <c r="B40" s="11" t="s">
        <v>61</v>
      </c>
      <c r="D40" s="7"/>
      <c r="E40" s="7"/>
      <c r="F40" s="7"/>
      <c r="G40" s="7"/>
      <c r="H40" s="7"/>
      <c r="I40" s="7"/>
      <c r="J40" s="7"/>
      <c r="K40" s="7"/>
      <c r="L40" s="7"/>
    </row>
    <row r="41" spans="2:12" x14ac:dyDescent="0.25">
      <c r="B41" s="3" t="s">
        <v>62</v>
      </c>
      <c r="C41" s="4" t="s">
        <v>63</v>
      </c>
      <c r="D41" s="5">
        <f>87%*49%</f>
        <v>0.42630000000000001</v>
      </c>
      <c r="E41" s="7" t="s">
        <v>64</v>
      </c>
      <c r="F41" s="7">
        <f>31%*D41</f>
        <v>0.13215299999999999</v>
      </c>
      <c r="G41" s="7" t="s">
        <v>65</v>
      </c>
      <c r="H41" s="7">
        <f>10%*D41</f>
        <v>4.2630000000000001E-2</v>
      </c>
      <c r="I41" s="7" t="s">
        <v>66</v>
      </c>
      <c r="J41" s="7">
        <f>10%*D41</f>
        <v>4.2630000000000001E-2</v>
      </c>
      <c r="K41" s="7" t="s">
        <v>67</v>
      </c>
      <c r="L41" s="7" t="s">
        <v>67</v>
      </c>
    </row>
    <row r="42" spans="2:12" x14ac:dyDescent="0.25">
      <c r="B42" s="3" t="s">
        <v>68</v>
      </c>
      <c r="C42" s="4" t="s">
        <v>3</v>
      </c>
      <c r="D42" s="5">
        <v>0.5</v>
      </c>
      <c r="E42" s="5" t="s">
        <v>69</v>
      </c>
      <c r="F42" s="5">
        <v>0.5</v>
      </c>
      <c r="G42" s="7"/>
      <c r="H42" s="7"/>
      <c r="I42" s="7"/>
      <c r="J42" s="7"/>
      <c r="K42" s="7"/>
      <c r="L42" s="7"/>
    </row>
    <row r="43" spans="2:12" x14ac:dyDescent="0.25">
      <c r="B43" s="3" t="s">
        <v>70</v>
      </c>
      <c r="C43" s="9" t="s">
        <v>14</v>
      </c>
      <c r="D43" s="7">
        <v>1</v>
      </c>
      <c r="E43" s="7"/>
      <c r="F43" s="7"/>
      <c r="G43" s="7"/>
      <c r="H43" s="7"/>
      <c r="I43" s="7"/>
      <c r="J43" s="7"/>
      <c r="K43" s="7"/>
      <c r="L43" s="7"/>
    </row>
    <row r="44" spans="2:12" x14ac:dyDescent="0.25">
      <c r="B44" s="16" t="s">
        <v>71</v>
      </c>
      <c r="D44" s="7"/>
      <c r="E44" s="7"/>
      <c r="F44" s="7"/>
      <c r="G44" s="7"/>
      <c r="H44" s="7"/>
      <c r="I44" s="7"/>
      <c r="J44" s="7"/>
      <c r="K44" s="7"/>
      <c r="L44" s="7"/>
    </row>
    <row r="45" spans="2:12" x14ac:dyDescent="0.25">
      <c r="B45" s="14" t="s">
        <v>72</v>
      </c>
      <c r="C45" s="3" t="s">
        <v>69</v>
      </c>
      <c r="D45" s="5">
        <v>0.5</v>
      </c>
      <c r="E45" s="5" t="s">
        <v>73</v>
      </c>
      <c r="F45" s="5">
        <v>0.25</v>
      </c>
      <c r="G45" s="5" t="s">
        <v>74</v>
      </c>
      <c r="H45" s="5">
        <v>0.25</v>
      </c>
      <c r="I45" s="7"/>
      <c r="J45" s="7"/>
      <c r="K45" s="7"/>
      <c r="L45" s="7"/>
    </row>
  </sheetData>
  <mergeCells count="2">
    <mergeCell ref="E4:L4"/>
    <mergeCell ref="B1:L2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tabSelected="1" workbookViewId="0">
      <selection activeCell="G21" sqref="G21"/>
    </sheetView>
  </sheetViews>
  <sheetFormatPr baseColWidth="10" defaultRowHeight="15" x14ac:dyDescent="0.25"/>
  <cols>
    <col min="2" max="2" width="6.85546875" bestFit="1" customWidth="1"/>
  </cols>
  <sheetData>
    <row r="2" spans="2:3" x14ac:dyDescent="0.25">
      <c r="B2" s="17">
        <v>1</v>
      </c>
      <c r="C2" s="17" t="s">
        <v>77</v>
      </c>
    </row>
    <row r="3" spans="2:3" x14ac:dyDescent="0.25">
      <c r="B3" s="17">
        <v>2</v>
      </c>
      <c r="C3" s="17" t="s">
        <v>78</v>
      </c>
    </row>
    <row r="4" spans="2:3" x14ac:dyDescent="0.25">
      <c r="B4" s="17">
        <v>3</v>
      </c>
      <c r="C4" s="17" t="s">
        <v>79</v>
      </c>
    </row>
    <row r="5" spans="2:3" x14ac:dyDescent="0.25">
      <c r="B5" s="17">
        <v>4</v>
      </c>
      <c r="C5" s="17" t="s">
        <v>80</v>
      </c>
    </row>
    <row r="6" spans="2:3" x14ac:dyDescent="0.25">
      <c r="B6" s="17">
        <v>5</v>
      </c>
      <c r="C6" s="17" t="s">
        <v>81</v>
      </c>
    </row>
    <row r="7" spans="2:3" x14ac:dyDescent="0.25">
      <c r="B7" s="17">
        <v>6</v>
      </c>
      <c r="C7" s="17" t="s">
        <v>82</v>
      </c>
    </row>
    <row r="8" spans="2:3" x14ac:dyDescent="0.25">
      <c r="B8" s="17">
        <v>7</v>
      </c>
      <c r="C8" s="17" t="s">
        <v>83</v>
      </c>
    </row>
    <row r="9" spans="2:3" x14ac:dyDescent="0.25">
      <c r="B9" s="17">
        <v>8</v>
      </c>
      <c r="C9" s="17" t="s">
        <v>84</v>
      </c>
    </row>
    <row r="10" spans="2:3" x14ac:dyDescent="0.25">
      <c r="B10" s="17">
        <v>9</v>
      </c>
      <c r="C10" s="17" t="s">
        <v>85</v>
      </c>
    </row>
    <row r="11" spans="2:3" x14ac:dyDescent="0.25">
      <c r="B11" s="17">
        <v>10</v>
      </c>
      <c r="C11" s="17" t="s">
        <v>86</v>
      </c>
    </row>
    <row r="12" spans="2:3" x14ac:dyDescent="0.25">
      <c r="B12" s="17">
        <v>11</v>
      </c>
      <c r="C12" s="17" t="s">
        <v>87</v>
      </c>
    </row>
    <row r="13" spans="2:3" x14ac:dyDescent="0.25">
      <c r="B13" s="17">
        <v>12</v>
      </c>
      <c r="C13" s="17" t="s">
        <v>88</v>
      </c>
    </row>
    <row r="14" spans="2:3" x14ac:dyDescent="0.25">
      <c r="B14" s="17">
        <v>13</v>
      </c>
      <c r="C14" s="17" t="s">
        <v>89</v>
      </c>
    </row>
    <row r="15" spans="2:3" x14ac:dyDescent="0.25">
      <c r="B15" s="17">
        <v>14</v>
      </c>
      <c r="C15" s="17" t="s">
        <v>90</v>
      </c>
    </row>
    <row r="16" spans="2:3" x14ac:dyDescent="0.25">
      <c r="B16" s="17">
        <v>15</v>
      </c>
      <c r="C16" s="17" t="s">
        <v>91</v>
      </c>
    </row>
    <row r="17" spans="2:3" x14ac:dyDescent="0.25">
      <c r="B17" s="17">
        <v>16</v>
      </c>
      <c r="C17" s="17" t="s">
        <v>92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Owner</vt:lpstr>
      <vt:lpstr>Sources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</cp:lastModifiedBy>
  <dcterms:created xsi:type="dcterms:W3CDTF">2016-11-20T11:41:02Z</dcterms:created>
  <dcterms:modified xsi:type="dcterms:W3CDTF">2017-09-07T11:26:56Z</dcterms:modified>
</cp:coreProperties>
</file>