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PAPERS\MINERALS Paper piroclor\Bonga_Supplementary Material\"/>
    </mc:Choice>
  </mc:AlternateContent>
  <bookViews>
    <workbookView xWindow="0" yWindow="0" windowWidth="19200" windowHeight="6930"/>
  </bookViews>
  <sheets>
    <sheet name="ZIRCONOLITE BONGA" sheetId="2" r:id="rId1"/>
  </sheets>
  <externalReferences>
    <externalReference r:id="rId2"/>
  </externalReferences>
  <definedNames>
    <definedName name="Instructions" localSheetId="0">#REF!</definedName>
    <definedName name="Instructions">#REF!</definedName>
    <definedName name="Introduction" localSheetId="0">#REF!</definedName>
    <definedName name="Introduction">#REF!</definedName>
    <definedName name="Revision" localSheetId="0">#REF!</definedName>
    <definedName name="Revision">#REF!</definedName>
    <definedName name="Tech_notes" localSheetId="0">#REF!</definedName>
    <definedName name="Tech_notes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Z22" i="2" l="1"/>
  <c r="Z21" i="2"/>
  <c r="Z20" i="2"/>
  <c r="Z19" i="2"/>
  <c r="AA19" i="2" s="1"/>
  <c r="Z18" i="2"/>
  <c r="Z17" i="2"/>
  <c r="Z16" i="2"/>
  <c r="Z24" i="2"/>
  <c r="Z23" i="2"/>
  <c r="Z11" i="2"/>
  <c r="Z10" i="2"/>
  <c r="Z9" i="2"/>
  <c r="Z8" i="2"/>
  <c r="Z15" i="2"/>
  <c r="Z14" i="2"/>
  <c r="Z13" i="2"/>
  <c r="Z12" i="2"/>
  <c r="Z5" i="2"/>
  <c r="Z2" i="2"/>
  <c r="Z6" i="2" s="1"/>
  <c r="AA6" i="2" s="1"/>
  <c r="AA18" i="2" l="1"/>
  <c r="AA5" i="2"/>
  <c r="AA12" i="2"/>
  <c r="AA15" i="2"/>
  <c r="AA11" i="2"/>
  <c r="AA16" i="2"/>
  <c r="AA20" i="2"/>
  <c r="AA13" i="2"/>
  <c r="AA14" i="2"/>
  <c r="AA10" i="2"/>
  <c r="AA23" i="2"/>
  <c r="AA24" i="2"/>
  <c r="AA17" i="2"/>
  <c r="AA8" i="2"/>
  <c r="AA9" i="2"/>
  <c r="AA21" i="2"/>
  <c r="AA22" i="2"/>
  <c r="Z7" i="2"/>
  <c r="AA7" i="2" s="1"/>
</calcChain>
</file>

<file path=xl/sharedStrings.xml><?xml version="1.0" encoding="utf-8"?>
<sst xmlns="http://schemas.openxmlformats.org/spreadsheetml/2006/main" count="95" uniqueCount="78">
  <si>
    <t xml:space="preserve">   No. </t>
  </si>
  <si>
    <t xml:space="preserve">Comment  </t>
  </si>
  <si>
    <t xml:space="preserve">Comentaris </t>
  </si>
  <si>
    <t xml:space="preserve">   F     </t>
  </si>
  <si>
    <t xml:space="preserve">   Na2O  </t>
  </si>
  <si>
    <t xml:space="preserve">   MgO   </t>
  </si>
  <si>
    <t xml:space="preserve">   SiO2  </t>
  </si>
  <si>
    <t xml:space="preserve">   Al2O3 </t>
  </si>
  <si>
    <t xml:space="preserve">   K2O   </t>
  </si>
  <si>
    <t xml:space="preserve">   CaO   </t>
  </si>
  <si>
    <t xml:space="preserve">   TiO2  </t>
  </si>
  <si>
    <t xml:space="preserve">   FeO   </t>
  </si>
  <si>
    <t xml:space="preserve">   SrO   </t>
  </si>
  <si>
    <t xml:space="preserve">   ZrO2  </t>
  </si>
  <si>
    <t xml:space="preserve">   Nb2O5 </t>
  </si>
  <si>
    <t xml:space="preserve">   BaO   </t>
  </si>
  <si>
    <t xml:space="preserve">   La2O3 </t>
  </si>
  <si>
    <t xml:space="preserve">   Ce2O3 </t>
  </si>
  <si>
    <t xml:space="preserve">   Nd2O3 </t>
  </si>
  <si>
    <t xml:space="preserve">   Sm2O3 </t>
  </si>
  <si>
    <t xml:space="preserve">   Ta2O5 </t>
  </si>
  <si>
    <t xml:space="preserve">   PbO   </t>
  </si>
  <si>
    <t xml:space="preserve">   ThO2  </t>
  </si>
  <si>
    <t xml:space="preserve">   UO2   </t>
  </si>
  <si>
    <t xml:space="preserve">  Total  </t>
  </si>
  <si>
    <t>F=O</t>
  </si>
  <si>
    <t>Suma</t>
  </si>
  <si>
    <t>F</t>
  </si>
  <si>
    <t>Na</t>
  </si>
  <si>
    <t>Mg</t>
  </si>
  <si>
    <t>Si</t>
  </si>
  <si>
    <t xml:space="preserve">Al </t>
  </si>
  <si>
    <t>K</t>
  </si>
  <si>
    <t>Ca</t>
  </si>
  <si>
    <t>Ti</t>
  </si>
  <si>
    <t>Fe</t>
  </si>
  <si>
    <t>Sr</t>
  </si>
  <si>
    <t>Zr</t>
  </si>
  <si>
    <t>Nb</t>
  </si>
  <si>
    <t>Ba</t>
  </si>
  <si>
    <t>La</t>
  </si>
  <si>
    <t>Ce</t>
  </si>
  <si>
    <t>Nd</t>
  </si>
  <si>
    <t>Sm</t>
  </si>
  <si>
    <t>Ta</t>
  </si>
  <si>
    <t>Pb</t>
  </si>
  <si>
    <t>Th</t>
  </si>
  <si>
    <t>U</t>
  </si>
  <si>
    <t>#Ta</t>
  </si>
  <si>
    <t xml:space="preserve">BG-6j cercle i piroclor 3 </t>
  </si>
  <si>
    <t xml:space="preserve">BG-6j cercle i piroclor 11 </t>
  </si>
  <si>
    <t xml:space="preserve">BG-6j cercle i piroclor 12 </t>
  </si>
  <si>
    <t xml:space="preserve">BG-6k cercle i2 piroclor 7 </t>
  </si>
  <si>
    <t xml:space="preserve">BG-6k cercle i2 piroclor 8 </t>
  </si>
  <si>
    <t xml:space="preserve">BG-6k cercle i2 piroclor 12 </t>
  </si>
  <si>
    <t xml:space="preserve">BG-6k cercle i2 piroclor 13 </t>
  </si>
  <si>
    <t xml:space="preserve">BG-6k cercle l piroclor 11 </t>
  </si>
  <si>
    <t xml:space="preserve">BG-6k cercle l piroclor 12 </t>
  </si>
  <si>
    <t xml:space="preserve">BG-6k cercle l piroclor 13 </t>
  </si>
  <si>
    <t xml:space="preserve">BG-6k cercle l piroclor 14 </t>
  </si>
  <si>
    <t xml:space="preserve">BG-5b-cercleg-pcl-2 </t>
  </si>
  <si>
    <t xml:space="preserve">BG-5b-cercleg-pcl-3 </t>
  </si>
  <si>
    <t xml:space="preserve">BG-6L-cerclee4-pcl-4 </t>
  </si>
  <si>
    <t xml:space="preserve">BG-6L-cerclee4-pcl-5 </t>
  </si>
  <si>
    <t xml:space="preserve">BG-6L-cerclee4-pcl-6 </t>
  </si>
  <si>
    <t xml:space="preserve">BG-6c cercle b2 pcl 6 </t>
  </si>
  <si>
    <t xml:space="preserve">BG-6c cercle b2 pcl 7 </t>
  </si>
  <si>
    <t xml:space="preserve">BG-6j cercle i pcl 5 </t>
  </si>
  <si>
    <t xml:space="preserve">BG-6j cercle i pcl 13 </t>
  </si>
  <si>
    <t>SUM A</t>
  </si>
  <si>
    <t>SUM B</t>
  </si>
  <si>
    <t>SUMC</t>
  </si>
  <si>
    <t>SUM T</t>
  </si>
  <si>
    <t xml:space="preserve">EMPA DATA </t>
  </si>
  <si>
    <t>STRUCTURAL FORMULA</t>
  </si>
  <si>
    <t>Apatite-magnetite xenolth</t>
  </si>
  <si>
    <t>Carbonatite groundmass</t>
  </si>
  <si>
    <t>Carbonatite xenoliths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</si>
</sst>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ill="1" applyBorder="1" applyAlignment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0" fontId="0" fillId="0" borderId="1" xfId="0" applyFill="1" applyBorder="1" applyAlignment="1"/>
    <xf numFmtId="0" fontId="0" fillId="0" borderId="0" xfId="0" applyAlignment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1" xfId="0" applyFill="1" applyBorder="1"/>
    <xf numFmtId="2" fontId="0" fillId="0" borderId="0" xfId="0" applyNumberForma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1" fillId="0" borderId="0" xfId="0" applyFont="1" applyAlignment="1"/>
    <xf numFmtId="0" fontId="0" fillId="0" borderId="1" xfId="0" applyBorder="1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Fill="1" applyAlignment="1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0" fillId="4" borderId="0" xfId="0" applyFill="1" applyAlignment="1"/>
    <xf numFmtId="0" fontId="0" fillId="4" borderId="0" xfId="0" applyFill="1" applyBorder="1" applyAlignment="1">
      <alignment wrapText="1"/>
    </xf>
    <xf numFmtId="2" fontId="0" fillId="4" borderId="0" xfId="0" applyNumberFormat="1" applyFill="1" applyAlignment="1"/>
    <xf numFmtId="2" fontId="5" fillId="4" borderId="0" xfId="0" applyNumberFormat="1" applyFont="1" applyFill="1" applyAlignment="1"/>
    <xf numFmtId="2" fontId="0" fillId="4" borderId="1" xfId="0" applyNumberFormat="1" applyFill="1" applyBorder="1" applyAlignment="1"/>
    <xf numFmtId="2" fontId="0" fillId="4" borderId="0" xfId="0" applyNumberFormat="1" applyFill="1" applyBorder="1" applyAlignment="1"/>
    <xf numFmtId="164" fontId="0" fillId="4" borderId="0" xfId="0" applyNumberFormat="1" applyFill="1" applyAlignment="1"/>
    <xf numFmtId="164" fontId="0" fillId="4" borderId="0" xfId="0" applyNumberFormat="1" applyFill="1" applyBorder="1" applyAlignment="1"/>
    <xf numFmtId="164" fontId="6" fillId="4" borderId="0" xfId="0" applyNumberFormat="1" applyFont="1" applyFill="1" applyBorder="1" applyAlignment="1"/>
    <xf numFmtId="0" fontId="0" fillId="4" borderId="0" xfId="0" applyFill="1" applyBorder="1" applyAlignment="1"/>
    <xf numFmtId="0" fontId="0" fillId="5" borderId="0" xfId="0" applyFill="1" applyAlignment="1"/>
    <xf numFmtId="0" fontId="0" fillId="5" borderId="0" xfId="0" applyFill="1" applyBorder="1" applyAlignment="1">
      <alignment wrapText="1"/>
    </xf>
    <xf numFmtId="2" fontId="0" fillId="5" borderId="0" xfId="0" applyNumberFormat="1" applyFill="1" applyAlignment="1"/>
    <xf numFmtId="2" fontId="5" fillId="5" borderId="0" xfId="0" applyNumberFormat="1" applyFont="1" applyFill="1" applyAlignment="1"/>
    <xf numFmtId="2" fontId="0" fillId="5" borderId="1" xfId="0" applyNumberFormat="1" applyFill="1" applyBorder="1" applyAlignment="1"/>
    <xf numFmtId="2" fontId="0" fillId="5" borderId="0" xfId="0" applyNumberFormat="1" applyFill="1" applyBorder="1" applyAlignment="1"/>
    <xf numFmtId="164" fontId="0" fillId="5" borderId="0" xfId="0" applyNumberFormat="1" applyFill="1" applyAlignment="1"/>
    <xf numFmtId="164" fontId="0" fillId="5" borderId="0" xfId="0" applyNumberFormat="1" applyFill="1" applyBorder="1" applyAlignment="1"/>
    <xf numFmtId="164" fontId="6" fillId="5" borderId="0" xfId="0" applyNumberFormat="1" applyFont="1" applyFill="1" applyBorder="1" applyAlignment="1"/>
    <xf numFmtId="0" fontId="0" fillId="5" borderId="0" xfId="0" applyFill="1"/>
    <xf numFmtId="2" fontId="0" fillId="5" borderId="0" xfId="0" applyNumberFormat="1" applyFill="1"/>
    <xf numFmtId="2" fontId="5" fillId="5" borderId="0" xfId="0" applyNumberFormat="1" applyFont="1" applyFill="1"/>
    <xf numFmtId="2" fontId="0" fillId="5" borderId="1" xfId="0" applyNumberFormat="1" applyFill="1" applyBorder="1"/>
    <xf numFmtId="2" fontId="0" fillId="5" borderId="0" xfId="0" applyNumberFormat="1" applyFont="1" applyFill="1"/>
    <xf numFmtId="2" fontId="0" fillId="5" borderId="0" xfId="0" applyNumberFormat="1" applyFill="1" applyBorder="1"/>
    <xf numFmtId="0" fontId="0" fillId="5" borderId="0" xfId="0" applyFill="1" applyBorder="1" applyAlignment="1"/>
    <xf numFmtId="0" fontId="0" fillId="6" borderId="0" xfId="0" applyFill="1"/>
    <xf numFmtId="0" fontId="0" fillId="6" borderId="0" xfId="0" applyFill="1" applyBorder="1" applyAlignment="1">
      <alignment wrapText="1"/>
    </xf>
    <xf numFmtId="2" fontId="0" fillId="6" borderId="0" xfId="0" applyNumberFormat="1" applyFill="1"/>
    <xf numFmtId="2" fontId="0" fillId="6" borderId="1" xfId="0" applyNumberFormat="1" applyFill="1" applyBorder="1"/>
    <xf numFmtId="2" fontId="0" fillId="6" borderId="0" xfId="0" applyNumberFormat="1" applyFill="1" applyBorder="1" applyAlignment="1"/>
    <xf numFmtId="2" fontId="0" fillId="6" borderId="1" xfId="0" applyNumberFormat="1" applyFill="1" applyBorder="1" applyAlignment="1"/>
    <xf numFmtId="164" fontId="0" fillId="6" borderId="0" xfId="0" applyNumberFormat="1" applyFill="1" applyAlignment="1"/>
    <xf numFmtId="164" fontId="0" fillId="6" borderId="0" xfId="0" applyNumberFormat="1" applyFill="1" applyBorder="1" applyAlignment="1"/>
    <xf numFmtId="164" fontId="6" fillId="6" borderId="0" xfId="0" applyNumberFormat="1" applyFont="1" applyFill="1" applyBorder="1" applyAlignment="1"/>
    <xf numFmtId="0" fontId="0" fillId="6" borderId="0" xfId="0" applyFill="1" applyAlignment="1"/>
    <xf numFmtId="2" fontId="5" fillId="6" borderId="0" xfId="0" applyNumberFormat="1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DOCTORAT/AILLIKITES%20MINA%20BONGA%20CAMP%202014/MICROSONDA/Resultats/f&#243;rmula%20piroclor%20GCDKI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ts "/>
      <sheetName val="Matriu "/>
      <sheetName val="Magnetita-apatito"/>
      <sheetName val="Fragment carbonatita"/>
      <sheetName val="GCDKIDunitat "/>
      <sheetName val="Gcdkidcompo "/>
      <sheetName val="Gcdkidcompo PclI"/>
      <sheetName val="Gcdkidcompo fluorpcl1"/>
      <sheetName val="Gcdkidcompo  (2)"/>
      <sheetName val="Matriu  (2)"/>
      <sheetName val="Matriucompo"/>
      <sheetName val="Fragment carbonatita (2)"/>
      <sheetName val="carbonatitacompo"/>
      <sheetName val="Magnetita-apatito (2)"/>
      <sheetName val="Magnetita-apatitocompo"/>
      <sheetName val="fragment ankerita-zirco"/>
      <sheetName val="fragment ankerita-zircocompo "/>
    </sheetNames>
    <sheetDataSet>
      <sheetData sheetId="0">
        <row r="2">
          <cell r="AB2">
            <v>0.42105263157894735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24"/>
  <sheetViews>
    <sheetView tabSelected="1" zoomScale="55" zoomScaleNormal="55" workbookViewId="0">
      <pane xSplit="3" ySplit="4" topLeftCell="D5" activePane="bottomRight" state="frozen"/>
      <selection pane="topRight" activeCell="E1" sqref="E1"/>
      <selection pane="bottomLeft" activeCell="A5" sqref="A5"/>
      <selection pane="bottomRight" activeCell="Y34" sqref="Y34"/>
    </sheetView>
  </sheetViews>
  <sheetFormatPr baseColWidth="10" defaultColWidth="8.7265625" defaultRowHeight="14.5" x14ac:dyDescent="0.35"/>
  <cols>
    <col min="1" max="1" width="5.81640625" bestFit="1" customWidth="1"/>
    <col min="2" max="2" width="25.453125" style="16" customWidth="1"/>
    <col min="3" max="3" width="24.54296875" style="16" customWidth="1"/>
    <col min="4" max="27" width="8.7265625" customWidth="1"/>
    <col min="52" max="52" width="8.7265625" customWidth="1"/>
    <col min="53" max="115" width="8.7265625" style="17" customWidth="1"/>
    <col min="116" max="116" width="16.81640625" style="17" bestFit="1" customWidth="1"/>
    <col min="117" max="143" width="8.7265625" style="17"/>
  </cols>
  <sheetData>
    <row r="1" spans="1:164" s="5" customFormat="1" x14ac:dyDescent="0.35">
      <c r="A1" s="1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/>
      <c r="Z1" s="1"/>
      <c r="AA1" s="4"/>
      <c r="AW1" s="1"/>
      <c r="AX1" s="1"/>
      <c r="AY1" s="1"/>
      <c r="AZ1" s="1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</row>
    <row r="2" spans="1:164" s="5" customFormat="1" x14ac:dyDescent="0.35">
      <c r="A2" s="1"/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8"/>
      <c r="Z2" s="9">
        <f>16/38</f>
        <v>0.42105263157894735</v>
      </c>
      <c r="AA2" s="8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1"/>
      <c r="AX2" s="1"/>
      <c r="AY2" s="1"/>
      <c r="AZ2" s="1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7"/>
      <c r="FC2" s="7"/>
      <c r="FD2" s="1"/>
      <c r="FE2" s="1"/>
      <c r="FF2" s="1"/>
      <c r="FG2" s="1"/>
    </row>
    <row r="3" spans="1:164" s="5" customFormat="1" ht="21" x14ac:dyDescent="0.5">
      <c r="A3" s="1"/>
      <c r="B3" s="6"/>
      <c r="C3" s="10"/>
      <c r="D3" s="18" t="s">
        <v>73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9"/>
      <c r="AB3" s="21" t="s">
        <v>74</v>
      </c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11"/>
      <c r="AX3" s="11"/>
      <c r="AY3" s="11"/>
      <c r="AZ3" s="11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2"/>
      <c r="FD3" s="1"/>
      <c r="FE3" s="1"/>
      <c r="FF3" s="1"/>
      <c r="FG3" s="1"/>
    </row>
    <row r="4" spans="1:164" s="5" customFormat="1" x14ac:dyDescent="0.35">
      <c r="A4" s="13" t="s">
        <v>0</v>
      </c>
      <c r="B4" s="2" t="s">
        <v>1</v>
      </c>
      <c r="C4" s="2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s="14" t="s">
        <v>24</v>
      </c>
      <c r="Z4" s="7" t="s">
        <v>25</v>
      </c>
      <c r="AA4" s="8" t="s">
        <v>26</v>
      </c>
      <c r="AB4" s="7" t="s">
        <v>27</v>
      </c>
      <c r="AC4" s="7" t="s">
        <v>28</v>
      </c>
      <c r="AD4" s="7" t="s">
        <v>29</v>
      </c>
      <c r="AE4" s="7" t="s">
        <v>30</v>
      </c>
      <c r="AF4" s="7" t="s">
        <v>31</v>
      </c>
      <c r="AG4" s="7" t="s">
        <v>32</v>
      </c>
      <c r="AH4" s="7" t="s">
        <v>33</v>
      </c>
      <c r="AI4" s="7" t="s">
        <v>34</v>
      </c>
      <c r="AJ4" s="7" t="s">
        <v>35</v>
      </c>
      <c r="AK4" s="7" t="s">
        <v>36</v>
      </c>
      <c r="AL4" s="7" t="s">
        <v>37</v>
      </c>
      <c r="AM4" s="7" t="s">
        <v>38</v>
      </c>
      <c r="AN4" s="7" t="s">
        <v>39</v>
      </c>
      <c r="AO4" s="7" t="s">
        <v>40</v>
      </c>
      <c r="AP4" s="7" t="s">
        <v>41</v>
      </c>
      <c r="AQ4" s="7" t="s">
        <v>42</v>
      </c>
      <c r="AR4" s="7" t="s">
        <v>43</v>
      </c>
      <c r="AS4" s="7" t="s">
        <v>44</v>
      </c>
      <c r="AT4" s="7" t="s">
        <v>45</v>
      </c>
      <c r="AU4" s="15" t="s">
        <v>46</v>
      </c>
      <c r="AV4" s="15" t="s">
        <v>47</v>
      </c>
      <c r="AW4" s="7" t="s">
        <v>69</v>
      </c>
      <c r="AX4" s="7" t="s">
        <v>70</v>
      </c>
      <c r="AY4" s="7" t="s">
        <v>71</v>
      </c>
      <c r="AZ4" s="7" t="s">
        <v>72</v>
      </c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 t="s">
        <v>48</v>
      </c>
    </row>
    <row r="5" spans="1:164" s="22" customFormat="1" x14ac:dyDescent="0.35">
      <c r="A5" s="22">
        <v>25</v>
      </c>
      <c r="B5" s="23" t="s">
        <v>49</v>
      </c>
      <c r="C5" s="23" t="s">
        <v>75</v>
      </c>
      <c r="D5" s="24">
        <v>0</v>
      </c>
      <c r="E5" s="24">
        <v>0.6462</v>
      </c>
      <c r="F5" s="24">
        <v>0.41139999999999999</v>
      </c>
      <c r="G5" s="24">
        <v>2.1299999999999999E-2</v>
      </c>
      <c r="H5" s="24">
        <v>2.5100000000000001E-2</v>
      </c>
      <c r="I5" s="24">
        <v>0</v>
      </c>
      <c r="J5" s="24">
        <v>14.37</v>
      </c>
      <c r="K5" s="25">
        <v>11.13</v>
      </c>
      <c r="L5" s="24">
        <v>6.94</v>
      </c>
      <c r="M5" s="24">
        <v>0.1087</v>
      </c>
      <c r="N5" s="25">
        <v>21.97</v>
      </c>
      <c r="O5" s="24">
        <v>37.56</v>
      </c>
      <c r="P5" s="24">
        <v>2.5100000000000001E-2</v>
      </c>
      <c r="Q5" s="24">
        <v>0.1608</v>
      </c>
      <c r="R5" s="24">
        <v>0</v>
      </c>
      <c r="S5" s="24">
        <v>0.68469999999999998</v>
      </c>
      <c r="T5" s="24">
        <v>0.20599999999999999</v>
      </c>
      <c r="U5" s="24">
        <v>0.29430000000000001</v>
      </c>
      <c r="V5" s="24">
        <v>4.4499999999999998E-2</v>
      </c>
      <c r="W5" s="24">
        <v>0.70530000000000004</v>
      </c>
      <c r="X5" s="24">
        <v>0</v>
      </c>
      <c r="Y5" s="26">
        <v>95.3035</v>
      </c>
      <c r="Z5" s="27">
        <f>D5*'[1]Resultats '!$AB$2</f>
        <v>0</v>
      </c>
      <c r="AA5" s="26">
        <f t="shared" ref="AA5:AA22" si="0">Y5-Z5</f>
        <v>95.3035</v>
      </c>
      <c r="AB5" s="28">
        <v>0</v>
      </c>
      <c r="AC5" s="28">
        <v>2.3562410746185244E-2</v>
      </c>
      <c r="AD5" s="28">
        <v>1.153416532425126E-2</v>
      </c>
      <c r="AE5" s="28">
        <v>4.0054539624116844E-4</v>
      </c>
      <c r="AF5" s="28">
        <v>5.5634363537357802E-4</v>
      </c>
      <c r="AG5" s="28">
        <v>0</v>
      </c>
      <c r="AH5" s="28">
        <v>0.28954969259215052</v>
      </c>
      <c r="AI5" s="28">
        <v>0.15746564807087754</v>
      </c>
      <c r="AJ5" s="28">
        <v>9.8210720011591451E-2</v>
      </c>
      <c r="AK5" s="28">
        <v>1.1853873850627603E-3</v>
      </c>
      <c r="AL5" s="28">
        <v>0.20147594315335673</v>
      </c>
      <c r="AM5" s="28">
        <v>0.3193318746974288</v>
      </c>
      <c r="AN5" s="28">
        <v>1.8501456188862507E-4</v>
      </c>
      <c r="AO5" s="28">
        <v>1.1153537858569324E-3</v>
      </c>
      <c r="AP5" s="28">
        <v>0</v>
      </c>
      <c r="AQ5" s="28">
        <v>4.5988094297806882E-3</v>
      </c>
      <c r="AR5" s="28">
        <v>1.335884093246618E-3</v>
      </c>
      <c r="AS5" s="28">
        <v>1.5051181789130365E-3</v>
      </c>
      <c r="AT5" s="28">
        <v>2.2528909255806827E-4</v>
      </c>
      <c r="AU5" s="28">
        <v>3.0184119027083984E-3</v>
      </c>
      <c r="AV5" s="28">
        <v>0</v>
      </c>
      <c r="AW5" s="29">
        <v>0.33631041891368918</v>
      </c>
      <c r="AX5" s="29">
        <v>0.20147594315335673</v>
      </c>
      <c r="AY5" s="29">
        <v>0.52231293602969853</v>
      </c>
      <c r="AZ5" s="30">
        <v>1.0600992980967443</v>
      </c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</row>
    <row r="6" spans="1:164" s="22" customFormat="1" x14ac:dyDescent="0.35">
      <c r="A6" s="22">
        <v>33</v>
      </c>
      <c r="B6" s="23" t="s">
        <v>50</v>
      </c>
      <c r="C6" s="23" t="s">
        <v>75</v>
      </c>
      <c r="D6" s="24">
        <v>1.6799999999999999E-2</v>
      </c>
      <c r="E6" s="24">
        <v>2.04</v>
      </c>
      <c r="F6" s="24">
        <v>0.187</v>
      </c>
      <c r="G6" s="24">
        <v>9.7000000000000003E-3</v>
      </c>
      <c r="H6" s="24">
        <v>0</v>
      </c>
      <c r="I6" s="24">
        <v>1.6999999999999999E-3</v>
      </c>
      <c r="J6" s="24">
        <v>14.01</v>
      </c>
      <c r="K6" s="25">
        <v>14.77</v>
      </c>
      <c r="L6" s="24">
        <v>5.6</v>
      </c>
      <c r="M6" s="24">
        <v>0.1212</v>
      </c>
      <c r="N6" s="25">
        <v>19.14</v>
      </c>
      <c r="O6" s="24">
        <v>33.92</v>
      </c>
      <c r="P6" s="24">
        <v>0.12189999999999999</v>
      </c>
      <c r="Q6" s="24">
        <v>0.19639999999999999</v>
      </c>
      <c r="R6" s="24">
        <v>6.3899999999999998E-2</v>
      </c>
      <c r="S6" s="24">
        <v>1.1269</v>
      </c>
      <c r="T6" s="24">
        <v>0.25590000000000002</v>
      </c>
      <c r="U6" s="24">
        <v>0.64970000000000006</v>
      </c>
      <c r="V6" s="24">
        <v>6.7000000000000004E-2</v>
      </c>
      <c r="W6" s="24">
        <v>0.7601</v>
      </c>
      <c r="X6" s="24">
        <v>0</v>
      </c>
      <c r="Y6" s="26">
        <v>93.058300000000003</v>
      </c>
      <c r="Z6" s="27">
        <f>D6*$Z$2</f>
        <v>7.0736842105263154E-3</v>
      </c>
      <c r="AA6" s="26">
        <f t="shared" si="0"/>
        <v>93.051226315789478</v>
      </c>
      <c r="AB6" s="28">
        <v>1.0154759535008907E-3</v>
      </c>
      <c r="AC6" s="28">
        <v>7.5600132065824874E-2</v>
      </c>
      <c r="AD6" s="28">
        <v>5.3284771679020645E-3</v>
      </c>
      <c r="AE6" s="28">
        <v>1.8538879996494759E-4</v>
      </c>
      <c r="AF6" s="28">
        <v>0</v>
      </c>
      <c r="AG6" s="28">
        <v>4.1451664768575941E-5</v>
      </c>
      <c r="AH6" s="28">
        <v>0.286908948167586</v>
      </c>
      <c r="AI6" s="28">
        <v>0.21237860990698798</v>
      </c>
      <c r="AJ6" s="28">
        <v>8.0542864189175223E-2</v>
      </c>
      <c r="AK6" s="28">
        <v>1.3432999384896803E-3</v>
      </c>
      <c r="AL6" s="28">
        <v>0.17839171963528938</v>
      </c>
      <c r="AM6" s="28">
        <v>0.29309752325788585</v>
      </c>
      <c r="AN6" s="28">
        <v>9.1322020932478067E-4</v>
      </c>
      <c r="AO6" s="28">
        <v>1.384546999396367E-3</v>
      </c>
      <c r="AP6" s="28">
        <v>4.47150080060986E-4</v>
      </c>
      <c r="AQ6" s="28">
        <v>7.6925456504889998E-3</v>
      </c>
      <c r="AR6" s="28">
        <v>1.6865975382649046E-3</v>
      </c>
      <c r="AS6" s="28">
        <v>3.3770137104928528E-3</v>
      </c>
      <c r="AT6" s="28">
        <v>3.447423005223359E-4</v>
      </c>
      <c r="AU6" s="28">
        <v>3.3060922796835702E-3</v>
      </c>
      <c r="AV6" s="28">
        <v>0</v>
      </c>
      <c r="AW6" s="29">
        <v>0.38495575239754459</v>
      </c>
      <c r="AX6" s="29">
        <v>0.17839171963528938</v>
      </c>
      <c r="AY6" s="29">
        <v>0.4748662566036681</v>
      </c>
      <c r="AZ6" s="30">
        <v>1.0382137286365021</v>
      </c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</row>
    <row r="7" spans="1:164" s="22" customFormat="1" x14ac:dyDescent="0.35">
      <c r="A7" s="22">
        <v>34</v>
      </c>
      <c r="B7" s="23" t="s">
        <v>51</v>
      </c>
      <c r="C7" s="23" t="s">
        <v>75</v>
      </c>
      <c r="D7" s="24">
        <v>0</v>
      </c>
      <c r="E7" s="24">
        <v>5.34</v>
      </c>
      <c r="F7" s="24">
        <v>9.2600000000000002E-2</v>
      </c>
      <c r="G7" s="24">
        <v>5.57E-2</v>
      </c>
      <c r="H7" s="24">
        <v>0</v>
      </c>
      <c r="I7" s="24">
        <v>1.5599999999999999E-2</v>
      </c>
      <c r="J7" s="24">
        <v>15.31</v>
      </c>
      <c r="K7" s="25">
        <v>8.2100000000000009</v>
      </c>
      <c r="L7" s="24">
        <v>1.97</v>
      </c>
      <c r="M7" s="24">
        <v>0.29239999999999999</v>
      </c>
      <c r="N7" s="25">
        <v>8.33</v>
      </c>
      <c r="O7" s="24">
        <v>50.31</v>
      </c>
      <c r="P7" s="24">
        <v>0.10100000000000001</v>
      </c>
      <c r="Q7" s="24">
        <v>0.39340000000000003</v>
      </c>
      <c r="R7" s="24">
        <v>1.3</v>
      </c>
      <c r="S7" s="24">
        <v>0.7591</v>
      </c>
      <c r="T7" s="24">
        <v>0.26910000000000001</v>
      </c>
      <c r="U7" s="25">
        <v>1.38</v>
      </c>
      <c r="V7" s="24">
        <v>0.1648</v>
      </c>
      <c r="W7" s="24">
        <v>1.0448</v>
      </c>
      <c r="X7" s="24">
        <v>0.18659999999999999</v>
      </c>
      <c r="Y7" s="26">
        <v>95.525199999999998</v>
      </c>
      <c r="Z7" s="27">
        <f>D7*$Z$2</f>
        <v>0</v>
      </c>
      <c r="AA7" s="26">
        <f t="shared" si="0"/>
        <v>95.525199999999998</v>
      </c>
      <c r="AB7" s="28">
        <v>0</v>
      </c>
      <c r="AC7" s="28">
        <v>0.19791291474682912</v>
      </c>
      <c r="AD7" s="28">
        <v>2.6388395253747823E-3</v>
      </c>
      <c r="AE7" s="28">
        <v>1.0646514385719667E-3</v>
      </c>
      <c r="AF7" s="28">
        <v>0</v>
      </c>
      <c r="AG7" s="28">
        <v>3.8041544867031677E-4</v>
      </c>
      <c r="AH7" s="28">
        <v>0.31356071049098144</v>
      </c>
      <c r="AI7" s="28">
        <v>0.11806303051896309</v>
      </c>
      <c r="AJ7" s="28">
        <v>2.8336470815288832E-2</v>
      </c>
      <c r="AK7" s="28">
        <v>3.2410686827272911E-3</v>
      </c>
      <c r="AL7" s="28">
        <v>7.7645850437230324E-2</v>
      </c>
      <c r="AM7" s="28">
        <v>0.43476153498156228</v>
      </c>
      <c r="AN7" s="28">
        <v>7.5671731767339222E-4</v>
      </c>
      <c r="AO7" s="28">
        <v>2.7735823565375544E-3</v>
      </c>
      <c r="AP7" s="28">
        <v>9.0977981722580644E-3</v>
      </c>
      <c r="AQ7" s="28">
        <v>5.1823195152123662E-3</v>
      </c>
      <c r="AR7" s="28">
        <v>1.7737620755145806E-3</v>
      </c>
      <c r="AS7" s="28">
        <v>7.173639276977983E-3</v>
      </c>
      <c r="AT7" s="28">
        <v>8.4804221401264042E-4</v>
      </c>
      <c r="AU7" s="28">
        <v>4.5448326259575527E-3</v>
      </c>
      <c r="AV7" s="28">
        <v>7.9369579073374581E-4</v>
      </c>
      <c r="AW7" s="29">
        <v>0.5431242835138127</v>
      </c>
      <c r="AX7" s="29">
        <v>7.7645850437230324E-2</v>
      </c>
      <c r="AY7" s="29">
        <v>0.51958102469577061</v>
      </c>
      <c r="AZ7" s="30">
        <v>1.1403511586468136</v>
      </c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</row>
    <row r="8" spans="1:164" s="22" customFormat="1" x14ac:dyDescent="0.35">
      <c r="A8" s="22">
        <v>110</v>
      </c>
      <c r="B8" s="23" t="s">
        <v>56</v>
      </c>
      <c r="C8" s="23" t="s">
        <v>75</v>
      </c>
      <c r="D8" s="24">
        <v>0</v>
      </c>
      <c r="E8" s="24">
        <v>0</v>
      </c>
      <c r="F8" s="24">
        <v>0.25330000000000003</v>
      </c>
      <c r="G8" s="24">
        <v>7.1499999999999994E-2</v>
      </c>
      <c r="H8" s="24">
        <v>0</v>
      </c>
      <c r="I8" s="24">
        <v>3.61E-2</v>
      </c>
      <c r="J8" s="24">
        <v>13.12</v>
      </c>
      <c r="K8" s="25">
        <v>17.25</v>
      </c>
      <c r="L8" s="24">
        <v>8.86</v>
      </c>
      <c r="M8" s="24">
        <v>4.2799999999999998E-2</v>
      </c>
      <c r="N8" s="25">
        <v>29.89</v>
      </c>
      <c r="O8" s="24">
        <v>22.16</v>
      </c>
      <c r="P8" s="24">
        <v>6.3E-3</v>
      </c>
      <c r="Q8" s="24">
        <v>0.14419999999999999</v>
      </c>
      <c r="R8" s="24">
        <v>0</v>
      </c>
      <c r="S8" s="24">
        <v>0.75819999999999999</v>
      </c>
      <c r="T8" s="24">
        <v>0.1394</v>
      </c>
      <c r="U8" s="24">
        <v>1.9</v>
      </c>
      <c r="V8" s="24">
        <v>0.1082</v>
      </c>
      <c r="W8" s="24">
        <v>0.96789999999999998</v>
      </c>
      <c r="X8" s="24">
        <v>0</v>
      </c>
      <c r="Y8" s="26">
        <v>95.707999999999998</v>
      </c>
      <c r="Z8" s="27">
        <f>D8*'[1]Resultats '!$AB$2</f>
        <v>0</v>
      </c>
      <c r="AA8" s="26">
        <f t="shared" si="0"/>
        <v>95.707999999999998</v>
      </c>
      <c r="AB8" s="28">
        <v>0</v>
      </c>
      <c r="AC8" s="28">
        <v>0</v>
      </c>
      <c r="AD8" s="28">
        <v>7.0518585565899012E-3</v>
      </c>
      <c r="AE8" s="28">
        <v>1.3351335250439166E-3</v>
      </c>
      <c r="AF8" s="28">
        <v>0</v>
      </c>
      <c r="AG8" s="28">
        <v>8.6001724171692168E-4</v>
      </c>
      <c r="AH8" s="28">
        <v>0.26251050860931513</v>
      </c>
      <c r="AI8" s="28">
        <v>0.24234065552643402</v>
      </c>
      <c r="AJ8" s="28">
        <v>0.12450295657263245</v>
      </c>
      <c r="AK8" s="28">
        <v>4.6346937730400709E-4</v>
      </c>
      <c r="AL8" s="28">
        <v>0.2721858687581914</v>
      </c>
      <c r="AM8" s="28">
        <v>0.18708241237966269</v>
      </c>
      <c r="AN8" s="28">
        <v>4.6112562613213303E-5</v>
      </c>
      <c r="AO8" s="28">
        <v>9.9320381724930166E-4</v>
      </c>
      <c r="AP8" s="28">
        <v>0</v>
      </c>
      <c r="AQ8" s="28">
        <v>5.0567954173674472E-3</v>
      </c>
      <c r="AR8" s="28">
        <v>8.9765788553721902E-4</v>
      </c>
      <c r="AS8" s="28">
        <v>9.6489589416198021E-3</v>
      </c>
      <c r="AT8" s="28">
        <v>5.4394367840012944E-4</v>
      </c>
      <c r="AU8" s="28">
        <v>4.1132170665972691E-3</v>
      </c>
      <c r="AV8" s="28">
        <v>0</v>
      </c>
      <c r="AW8" s="29">
        <v>0.2816767669709736</v>
      </c>
      <c r="AX8" s="29">
        <v>0.2721858687581914</v>
      </c>
      <c r="AY8" s="29">
        <v>0.46891724007947388</v>
      </c>
      <c r="AZ8" s="30">
        <v>1.0227798758086388</v>
      </c>
    </row>
    <row r="9" spans="1:164" s="22" customFormat="1" x14ac:dyDescent="0.35">
      <c r="A9" s="22">
        <v>111</v>
      </c>
      <c r="B9" s="23" t="s">
        <v>57</v>
      </c>
      <c r="C9" s="23" t="s">
        <v>75</v>
      </c>
      <c r="D9" s="24">
        <v>0</v>
      </c>
      <c r="E9" s="24">
        <v>0.2074</v>
      </c>
      <c r="F9" s="24">
        <v>0.32990000000000003</v>
      </c>
      <c r="G9" s="24">
        <v>7.8200000000000006E-2</v>
      </c>
      <c r="H9" s="24">
        <v>0</v>
      </c>
      <c r="I9" s="24">
        <v>2.1999999999999999E-2</v>
      </c>
      <c r="J9" s="24">
        <v>11.2</v>
      </c>
      <c r="K9" s="25">
        <v>16.61</v>
      </c>
      <c r="L9" s="24">
        <v>8.7100000000000009</v>
      </c>
      <c r="M9" s="24">
        <v>7.0800000000000002E-2</v>
      </c>
      <c r="N9" s="25">
        <v>28.76</v>
      </c>
      <c r="O9" s="24">
        <v>19.440000000000001</v>
      </c>
      <c r="P9" s="24">
        <v>0</v>
      </c>
      <c r="Q9" s="24">
        <v>0.18090000000000001</v>
      </c>
      <c r="R9" s="24">
        <v>0</v>
      </c>
      <c r="S9" s="24">
        <v>1.44</v>
      </c>
      <c r="T9" s="24">
        <v>0.39960000000000001</v>
      </c>
      <c r="U9" s="24">
        <v>1.91</v>
      </c>
      <c r="V9" s="24">
        <v>0.10920000000000001</v>
      </c>
      <c r="W9" s="25">
        <v>3.41</v>
      </c>
      <c r="X9" s="24">
        <v>0.64570000000000005</v>
      </c>
      <c r="Y9" s="26">
        <v>93.523799999999994</v>
      </c>
      <c r="Z9" s="27">
        <f>D9*'[1]Resultats '!$AB$2</f>
        <v>0</v>
      </c>
      <c r="AA9" s="26">
        <f t="shared" si="0"/>
        <v>93.523799999999994</v>
      </c>
      <c r="AB9" s="28">
        <v>0</v>
      </c>
      <c r="AC9" s="28">
        <v>7.8854013297913091E-3</v>
      </c>
      <c r="AD9" s="28">
        <v>9.6442060634884513E-3</v>
      </c>
      <c r="AE9" s="28">
        <v>1.5333495674071816E-3</v>
      </c>
      <c r="AF9" s="28">
        <v>0</v>
      </c>
      <c r="AG9" s="28">
        <v>5.503492762096605E-4</v>
      </c>
      <c r="AH9" s="28">
        <v>0.23531339173430824</v>
      </c>
      <c r="AI9" s="28">
        <v>0.24503186974650851</v>
      </c>
      <c r="AJ9" s="28">
        <v>0.12852270588121328</v>
      </c>
      <c r="AK9" s="28">
        <v>8.0505637924884225E-4</v>
      </c>
      <c r="AL9" s="28">
        <v>0.2750073512846577</v>
      </c>
      <c r="AM9" s="28">
        <v>0.17233569048097971</v>
      </c>
      <c r="AN9" s="28">
        <v>0</v>
      </c>
      <c r="AO9" s="28">
        <v>1.3083605754220207E-3</v>
      </c>
      <c r="AP9" s="28">
        <v>0</v>
      </c>
      <c r="AQ9" s="28">
        <v>1.0084859645756067E-2</v>
      </c>
      <c r="AR9" s="28">
        <v>2.7020247250361847E-3</v>
      </c>
      <c r="AS9" s="28">
        <v>1.0185350704004869E-2</v>
      </c>
      <c r="AT9" s="28">
        <v>5.764545534609547E-4</v>
      </c>
      <c r="AU9" s="28">
        <v>1.5216728113045856E-2</v>
      </c>
      <c r="AV9" s="28">
        <v>2.8174446698259149E-3</v>
      </c>
      <c r="AW9" s="29">
        <v>0.28635392778938379</v>
      </c>
      <c r="AX9" s="29">
        <v>0.2750073512846577</v>
      </c>
      <c r="AY9" s="29">
        <v>0.45752839246964228</v>
      </c>
      <c r="AZ9" s="30">
        <v>1.0188896715436837</v>
      </c>
    </row>
    <row r="10" spans="1:164" s="22" customFormat="1" x14ac:dyDescent="0.35">
      <c r="A10" s="22">
        <v>112</v>
      </c>
      <c r="B10" s="23" t="s">
        <v>58</v>
      </c>
      <c r="C10" s="23" t="s">
        <v>75</v>
      </c>
      <c r="D10" s="24">
        <v>0</v>
      </c>
      <c r="E10" s="24">
        <v>3.6600000000000001E-2</v>
      </c>
      <c r="F10" s="24">
        <v>0.28070000000000001</v>
      </c>
      <c r="G10" s="24">
        <v>0.1197</v>
      </c>
      <c r="H10" s="24">
        <v>1.06E-2</v>
      </c>
      <c r="I10" s="24">
        <v>4.6399999999999997E-2</v>
      </c>
      <c r="J10" s="24">
        <v>11.17</v>
      </c>
      <c r="K10" s="25">
        <v>16.87</v>
      </c>
      <c r="L10" s="24">
        <v>9.01</v>
      </c>
      <c r="M10" s="24">
        <v>5.9799999999999999E-2</v>
      </c>
      <c r="N10" s="25">
        <v>30.31</v>
      </c>
      <c r="O10" s="24">
        <v>18.100000000000001</v>
      </c>
      <c r="P10" s="24">
        <v>6.0000000000000001E-3</v>
      </c>
      <c r="Q10" s="24">
        <v>0.2495</v>
      </c>
      <c r="R10" s="24">
        <v>2.3E-3</v>
      </c>
      <c r="S10" s="24">
        <v>1.57</v>
      </c>
      <c r="T10" s="24">
        <v>0.36559999999999998</v>
      </c>
      <c r="U10" s="24">
        <v>1.68</v>
      </c>
      <c r="V10" s="24">
        <v>7.0800000000000002E-2</v>
      </c>
      <c r="W10" s="25">
        <v>3</v>
      </c>
      <c r="X10" s="24">
        <v>9.8900000000000002E-2</v>
      </c>
      <c r="Y10" s="26">
        <v>93.057000000000002</v>
      </c>
      <c r="Z10" s="27">
        <f>D10*'[1]Resultats '!$AB$2</f>
        <v>0</v>
      </c>
      <c r="AA10" s="26">
        <f t="shared" si="0"/>
        <v>93.057000000000002</v>
      </c>
      <c r="AB10" s="28">
        <v>0</v>
      </c>
      <c r="AC10" s="28">
        <v>1.3906711601533977E-3</v>
      </c>
      <c r="AD10" s="28">
        <v>8.2007749037748059E-3</v>
      </c>
      <c r="AE10" s="28">
        <v>2.3456158388112311E-3</v>
      </c>
      <c r="AF10" s="28">
        <v>2.4483069306157268E-4</v>
      </c>
      <c r="AG10" s="28">
        <v>1.1600107464331995E-3</v>
      </c>
      <c r="AH10" s="28">
        <v>0.23453632040962549</v>
      </c>
      <c r="AI10" s="28">
        <v>0.24871176946715476</v>
      </c>
      <c r="AJ10" s="28">
        <v>0.13286629037057723</v>
      </c>
      <c r="AK10" s="28">
        <v>6.7955174996772478E-4</v>
      </c>
      <c r="AL10" s="28">
        <v>0.28964742443057806</v>
      </c>
      <c r="AM10" s="28">
        <v>0.16035623688861392</v>
      </c>
      <c r="AN10" s="28">
        <v>4.608653262450546E-5</v>
      </c>
      <c r="AO10" s="28">
        <v>1.8033820617810482E-3</v>
      </c>
      <c r="AP10" s="28">
        <v>1.6501798011693049E-5</v>
      </c>
      <c r="AQ10" s="28">
        <v>1.0988422054405015E-2</v>
      </c>
      <c r="AR10" s="28">
        <v>2.4705766896305041E-3</v>
      </c>
      <c r="AS10" s="28">
        <v>8.9532397663465591E-3</v>
      </c>
      <c r="AT10" s="28">
        <v>3.735115247570471E-4</v>
      </c>
      <c r="AU10" s="28">
        <v>1.3378778691366246E-2</v>
      </c>
      <c r="AV10" s="28">
        <v>4.312699657675063E-4</v>
      </c>
      <c r="AW10" s="29">
        <v>0.274315847541865</v>
      </c>
      <c r="AX10" s="29">
        <v>0.28964742443057806</v>
      </c>
      <c r="AY10" s="29">
        <v>0.45895690108553855</v>
      </c>
      <c r="AZ10" s="30">
        <v>1.0229201730579816</v>
      </c>
    </row>
    <row r="11" spans="1:164" s="22" customFormat="1" x14ac:dyDescent="0.35">
      <c r="A11" s="22">
        <v>113</v>
      </c>
      <c r="B11" s="23" t="s">
        <v>59</v>
      </c>
      <c r="C11" s="23" t="s">
        <v>75</v>
      </c>
      <c r="D11" s="24">
        <v>1.6999999999999999E-3</v>
      </c>
      <c r="E11" s="24">
        <v>0</v>
      </c>
      <c r="F11" s="24">
        <v>0.32590000000000002</v>
      </c>
      <c r="G11" s="24">
        <v>8.48E-2</v>
      </c>
      <c r="H11" s="24">
        <v>0</v>
      </c>
      <c r="I11" s="24">
        <v>5.4000000000000003E-3</v>
      </c>
      <c r="J11" s="24">
        <v>12.87</v>
      </c>
      <c r="K11" s="25">
        <v>15.92</v>
      </c>
      <c r="L11" s="24">
        <v>9.26</v>
      </c>
      <c r="M11" s="24">
        <v>0.13900000000000001</v>
      </c>
      <c r="N11" s="25">
        <v>30.1</v>
      </c>
      <c r="O11" s="24">
        <v>23.49</v>
      </c>
      <c r="P11" s="24">
        <v>0</v>
      </c>
      <c r="Q11" s="24">
        <v>0.22919999999999999</v>
      </c>
      <c r="R11" s="24">
        <v>0</v>
      </c>
      <c r="S11" s="24">
        <v>0.99370000000000003</v>
      </c>
      <c r="T11" s="24">
        <v>0.1996</v>
      </c>
      <c r="U11" s="24">
        <v>1.43</v>
      </c>
      <c r="V11" s="24">
        <v>2.5999999999999999E-2</v>
      </c>
      <c r="W11" s="24">
        <v>1.0652999999999999</v>
      </c>
      <c r="X11" s="24">
        <v>0</v>
      </c>
      <c r="Y11" s="26">
        <v>96.140600000000006</v>
      </c>
      <c r="Z11" s="27">
        <f>D11*'[1]Resultats '!$AB$2</f>
        <v>7.1578947368421044E-4</v>
      </c>
      <c r="AA11" s="26">
        <f t="shared" si="0"/>
        <v>96.139884210526318</v>
      </c>
      <c r="AB11" s="28">
        <v>1.0042778428404154E-4</v>
      </c>
      <c r="AC11" s="28">
        <v>0</v>
      </c>
      <c r="AD11" s="28">
        <v>9.0759158548331578E-3</v>
      </c>
      <c r="AE11" s="28">
        <v>1.5839891734794644E-3</v>
      </c>
      <c r="AF11" s="28">
        <v>0</v>
      </c>
      <c r="AG11" s="28">
        <v>1.2868603306535111E-4</v>
      </c>
      <c r="AH11" s="28">
        <v>0.25759006137216456</v>
      </c>
      <c r="AI11" s="28">
        <v>0.2237267632714697</v>
      </c>
      <c r="AJ11" s="28">
        <v>0.13016512112368242</v>
      </c>
      <c r="AK11" s="28">
        <v>1.5056699154952697E-3</v>
      </c>
      <c r="AL11" s="28">
        <v>0.27418510092920062</v>
      </c>
      <c r="AM11" s="28">
        <v>0.19837362037916231</v>
      </c>
      <c r="AN11" s="28">
        <v>0</v>
      </c>
      <c r="AO11" s="28">
        <v>1.5791574380662875E-3</v>
      </c>
      <c r="AP11" s="28">
        <v>0</v>
      </c>
      <c r="AQ11" s="28">
        <v>6.6295582487832152E-3</v>
      </c>
      <c r="AR11" s="28">
        <v>1.2857197370876839E-3</v>
      </c>
      <c r="AS11" s="28">
        <v>7.2644140915496163E-3</v>
      </c>
      <c r="AT11" s="28">
        <v>1.3074880201432776E-4</v>
      </c>
      <c r="AU11" s="28">
        <v>4.5285666462256159E-3</v>
      </c>
      <c r="AV11" s="28">
        <v>0</v>
      </c>
      <c r="AW11" s="29">
        <v>0.2823253980146701</v>
      </c>
      <c r="AX11" s="29">
        <v>0.27418510092920062</v>
      </c>
      <c r="AY11" s="29">
        <v>0.47982313539991256</v>
      </c>
      <c r="AZ11" s="30">
        <v>1.0363336343437832</v>
      </c>
    </row>
    <row r="12" spans="1:164" s="32" customFormat="1" x14ac:dyDescent="0.35">
      <c r="A12" s="32">
        <v>89</v>
      </c>
      <c r="B12" s="33" t="s">
        <v>52</v>
      </c>
      <c r="C12" s="33" t="s">
        <v>76</v>
      </c>
      <c r="D12" s="34">
        <v>0</v>
      </c>
      <c r="E12" s="34">
        <v>0</v>
      </c>
      <c r="F12" s="34">
        <v>0.4834</v>
      </c>
      <c r="G12" s="34">
        <v>3.5799999999999998E-2</v>
      </c>
      <c r="H12" s="34">
        <v>2.9600000000000001E-2</v>
      </c>
      <c r="I12" s="34">
        <v>4.0500000000000001E-2</v>
      </c>
      <c r="J12" s="34">
        <v>12.43</v>
      </c>
      <c r="K12" s="35">
        <v>12.02</v>
      </c>
      <c r="L12" s="34">
        <v>8.7100000000000009</v>
      </c>
      <c r="M12" s="34">
        <v>1.06E-2</v>
      </c>
      <c r="N12" s="35">
        <v>28.51</v>
      </c>
      <c r="O12" s="34">
        <v>27.09</v>
      </c>
      <c r="P12" s="34">
        <v>0</v>
      </c>
      <c r="Q12" s="34">
        <v>0.15229999999999999</v>
      </c>
      <c r="R12" s="34">
        <v>0.37030000000000002</v>
      </c>
      <c r="S12" s="34">
        <v>1.0983000000000001</v>
      </c>
      <c r="T12" s="34">
        <v>0.20610000000000001</v>
      </c>
      <c r="U12" s="34">
        <v>1.0613999999999999</v>
      </c>
      <c r="V12" s="34">
        <v>8.0000000000000002E-3</v>
      </c>
      <c r="W12" s="35">
        <v>2.02</v>
      </c>
      <c r="X12" s="34">
        <v>0</v>
      </c>
      <c r="Y12" s="36">
        <v>94.276399999999995</v>
      </c>
      <c r="Z12" s="37">
        <f>D12*'[1]Resultats '!$AB$2</f>
        <v>0</v>
      </c>
      <c r="AA12" s="36">
        <f>Y12-Z12</f>
        <v>94.276399999999995</v>
      </c>
      <c r="AB12" s="38">
        <v>0</v>
      </c>
      <c r="AC12" s="38">
        <v>0</v>
      </c>
      <c r="AD12" s="38">
        <v>1.3971794495063878E-2</v>
      </c>
      <c r="AE12" s="38">
        <v>6.9403093080959584E-4</v>
      </c>
      <c r="AF12" s="38">
        <v>6.7637067832239449E-4</v>
      </c>
      <c r="AG12" s="38">
        <v>1.0016871891554396E-3</v>
      </c>
      <c r="AH12" s="38">
        <v>0.25820290676133723</v>
      </c>
      <c r="AI12" s="38">
        <v>0.17531488317987065</v>
      </c>
      <c r="AJ12" s="38">
        <v>0.12706947568861884</v>
      </c>
      <c r="AK12" s="38">
        <v>1.1916817289615778E-4</v>
      </c>
      <c r="AL12" s="38">
        <v>0.26953428536510959</v>
      </c>
      <c r="AM12" s="38">
        <v>0.23743752162073889</v>
      </c>
      <c r="AN12" s="38">
        <v>0</v>
      </c>
      <c r="AO12" s="38">
        <v>1.0890558771880238E-3</v>
      </c>
      <c r="AP12" s="38">
        <v>2.628392426708944E-3</v>
      </c>
      <c r="AQ12" s="38">
        <v>7.6048338025201572E-3</v>
      </c>
      <c r="AR12" s="38">
        <v>1.3778540224468874E-3</v>
      </c>
      <c r="AS12" s="38">
        <v>5.5960692586197519E-3</v>
      </c>
      <c r="AT12" s="38">
        <v>4.1753587866030531E-5</v>
      </c>
      <c r="AU12" s="38">
        <v>8.9120917472873401E-3</v>
      </c>
      <c r="AV12" s="38">
        <v>0</v>
      </c>
      <c r="AW12" s="39">
        <v>0.2939478508933146</v>
      </c>
      <c r="AX12" s="39">
        <v>0.26953428536510959</v>
      </c>
      <c r="AY12" s="39">
        <v>0.5125678762444682</v>
      </c>
      <c r="AZ12" s="40">
        <v>1.0760500125028925</v>
      </c>
    </row>
    <row r="13" spans="1:164" s="32" customFormat="1" x14ac:dyDescent="0.35">
      <c r="A13" s="32">
        <v>90</v>
      </c>
      <c r="B13" s="33" t="s">
        <v>53</v>
      </c>
      <c r="C13" s="33" t="s">
        <v>76</v>
      </c>
      <c r="D13" s="34">
        <v>0</v>
      </c>
      <c r="E13" s="34">
        <v>0.22339999999999999</v>
      </c>
      <c r="F13" s="34">
        <v>0.39729999999999999</v>
      </c>
      <c r="G13" s="34">
        <v>0.15629999999999999</v>
      </c>
      <c r="H13" s="34">
        <v>0</v>
      </c>
      <c r="I13" s="34">
        <v>5.6599999999999998E-2</v>
      </c>
      <c r="J13" s="34">
        <v>10.69</v>
      </c>
      <c r="K13" s="35">
        <v>15.03</v>
      </c>
      <c r="L13" s="34">
        <v>8.1999999999999993</v>
      </c>
      <c r="M13" s="34">
        <v>5.9400000000000001E-2</v>
      </c>
      <c r="N13" s="35">
        <v>28.44</v>
      </c>
      <c r="O13" s="34">
        <v>22.28</v>
      </c>
      <c r="P13" s="34">
        <v>7.9500000000000001E-2</v>
      </c>
      <c r="Q13" s="34">
        <v>0.2356</v>
      </c>
      <c r="R13" s="34">
        <v>0.76070000000000004</v>
      </c>
      <c r="S13" s="34">
        <v>1.81</v>
      </c>
      <c r="T13" s="34">
        <v>0.30649999999999999</v>
      </c>
      <c r="U13" s="34">
        <v>0.87739999999999996</v>
      </c>
      <c r="V13" s="34">
        <v>5.8500000000000003E-2</v>
      </c>
      <c r="W13" s="35">
        <v>4.01</v>
      </c>
      <c r="X13" s="34">
        <v>0</v>
      </c>
      <c r="Y13" s="36">
        <v>93.671300000000002</v>
      </c>
      <c r="Z13" s="37">
        <f>D13*'[1]Resultats '!$AB$2</f>
        <v>0</v>
      </c>
      <c r="AA13" s="36">
        <f>Y13-Z13</f>
        <v>93.671300000000002</v>
      </c>
      <c r="AB13" s="38">
        <v>0</v>
      </c>
      <c r="AC13" s="38">
        <v>8.5284049422772682E-3</v>
      </c>
      <c r="AD13" s="38">
        <v>1.1661980888301914E-2</v>
      </c>
      <c r="AE13" s="38">
        <v>3.0772515182680518E-3</v>
      </c>
      <c r="AF13" s="38">
        <v>0</v>
      </c>
      <c r="AG13" s="38">
        <v>1.4216796425938418E-3</v>
      </c>
      <c r="AH13" s="38">
        <v>0.22551525280844273</v>
      </c>
      <c r="AI13" s="38">
        <v>0.22262888784989707</v>
      </c>
      <c r="AJ13" s="38">
        <v>0.12149129254334951</v>
      </c>
      <c r="AK13" s="38">
        <v>6.7818640194405877E-4</v>
      </c>
      <c r="AL13" s="38">
        <v>0.27305781344951024</v>
      </c>
      <c r="AM13" s="38">
        <v>0.19831873753703344</v>
      </c>
      <c r="AN13" s="38">
        <v>6.1352348886459154E-4</v>
      </c>
      <c r="AO13" s="38">
        <v>1.710935994570225E-3</v>
      </c>
      <c r="AP13" s="38">
        <v>5.4835035452066748E-3</v>
      </c>
      <c r="AQ13" s="38">
        <v>1.2727864283856607E-2</v>
      </c>
      <c r="AR13" s="38">
        <v>2.0809608643232317E-3</v>
      </c>
      <c r="AS13" s="38">
        <v>4.6979657339929906E-3</v>
      </c>
      <c r="AT13" s="38">
        <v>3.1007581683867031E-4</v>
      </c>
      <c r="AU13" s="38">
        <v>1.7967219321648284E-2</v>
      </c>
      <c r="AV13" s="38">
        <v>0</v>
      </c>
      <c r="AW13" s="39">
        <v>0.28727790835627426</v>
      </c>
      <c r="AX13" s="39">
        <v>0.27305781344951024</v>
      </c>
      <c r="AY13" s="39">
        <v>0.47607451672053669</v>
      </c>
      <c r="AZ13" s="40">
        <v>1.0364102385263212</v>
      </c>
    </row>
    <row r="14" spans="1:164" s="32" customFormat="1" x14ac:dyDescent="0.35">
      <c r="A14" s="32">
        <v>94</v>
      </c>
      <c r="B14" s="33" t="s">
        <v>54</v>
      </c>
      <c r="C14" s="33" t="s">
        <v>76</v>
      </c>
      <c r="D14" s="34">
        <v>0</v>
      </c>
      <c r="E14" s="34">
        <v>0.42249999999999999</v>
      </c>
      <c r="F14" s="34">
        <v>0.28060000000000002</v>
      </c>
      <c r="G14" s="34">
        <v>0.1757</v>
      </c>
      <c r="H14" s="34">
        <v>7.1999999999999998E-3</v>
      </c>
      <c r="I14" s="34">
        <v>1.09E-2</v>
      </c>
      <c r="J14" s="34">
        <v>12.05</v>
      </c>
      <c r="K14" s="35">
        <v>11.58</v>
      </c>
      <c r="L14" s="34">
        <v>7.75</v>
      </c>
      <c r="M14" s="34">
        <v>0.43130000000000002</v>
      </c>
      <c r="N14" s="35">
        <v>24.53</v>
      </c>
      <c r="O14" s="34">
        <v>30.36</v>
      </c>
      <c r="P14" s="34">
        <v>8.0399999999999999E-2</v>
      </c>
      <c r="Q14" s="34">
        <v>0.23980000000000001</v>
      </c>
      <c r="R14" s="34">
        <v>7.0000000000000007E-2</v>
      </c>
      <c r="S14" s="34">
        <v>1.0698000000000001</v>
      </c>
      <c r="T14" s="34">
        <v>0.2742</v>
      </c>
      <c r="U14" s="34">
        <v>1.27</v>
      </c>
      <c r="V14" s="34">
        <v>9.1300000000000006E-2</v>
      </c>
      <c r="W14" s="35">
        <v>2.21</v>
      </c>
      <c r="X14" s="34">
        <v>0</v>
      </c>
      <c r="Y14" s="36">
        <v>92.903700000000001</v>
      </c>
      <c r="Z14" s="37">
        <f>D14*'[1]Resultats '!$AB$2</f>
        <v>0</v>
      </c>
      <c r="AA14" s="36">
        <f>Y14-Z14</f>
        <v>92.903700000000001</v>
      </c>
      <c r="AB14" s="38">
        <v>0</v>
      </c>
      <c r="AC14" s="38">
        <v>1.6129015960303642E-2</v>
      </c>
      <c r="AD14" s="38">
        <v>8.2364096922721425E-3</v>
      </c>
      <c r="AE14" s="38">
        <v>3.459173076674676E-3</v>
      </c>
      <c r="AF14" s="38">
        <v>1.6708223983150761E-4</v>
      </c>
      <c r="AG14" s="38">
        <v>2.737841646375923E-4</v>
      </c>
      <c r="AH14" s="38">
        <v>0.25420364675772605</v>
      </c>
      <c r="AI14" s="38">
        <v>0.17152507171436421</v>
      </c>
      <c r="AJ14" s="38">
        <v>0.11482316579462311</v>
      </c>
      <c r="AK14" s="38">
        <v>4.9242331196077379E-3</v>
      </c>
      <c r="AL14" s="38">
        <v>0.23551527424520219</v>
      </c>
      <c r="AM14" s="38">
        <v>0.27023826492819725</v>
      </c>
      <c r="AN14" s="38">
        <v>6.2046405741349045E-4</v>
      </c>
      <c r="AO14" s="38">
        <v>1.741422573184416E-3</v>
      </c>
      <c r="AP14" s="38">
        <v>5.0459072842770115E-4</v>
      </c>
      <c r="AQ14" s="38">
        <v>7.5227402849630792E-3</v>
      </c>
      <c r="AR14" s="38">
        <v>1.8616472721334526E-3</v>
      </c>
      <c r="AS14" s="38">
        <v>6.8000553805925047E-3</v>
      </c>
      <c r="AT14" s="38">
        <v>4.8392640750859634E-4</v>
      </c>
      <c r="AU14" s="38">
        <v>9.9020538593998231E-3</v>
      </c>
      <c r="AV14" s="38">
        <v>0</v>
      </c>
      <c r="AW14" s="39">
        <v>0.30613015071294014</v>
      </c>
      <c r="AX14" s="39">
        <v>0.23551527424520219</v>
      </c>
      <c r="AY14" s="39">
        <v>0.51255359455399196</v>
      </c>
      <c r="AZ14" s="40">
        <v>1.0541990195121342</v>
      </c>
    </row>
    <row r="15" spans="1:164" s="32" customFormat="1" x14ac:dyDescent="0.35">
      <c r="A15" s="32">
        <v>95</v>
      </c>
      <c r="B15" s="33" t="s">
        <v>55</v>
      </c>
      <c r="C15" s="33" t="s">
        <v>76</v>
      </c>
      <c r="D15" s="34">
        <v>0</v>
      </c>
      <c r="E15" s="34">
        <v>0.18440000000000001</v>
      </c>
      <c r="F15" s="34">
        <v>0.34699999999999998</v>
      </c>
      <c r="G15" s="34">
        <v>5.1499999999999997E-2</v>
      </c>
      <c r="H15" s="34">
        <v>2.06E-2</v>
      </c>
      <c r="I15" s="34">
        <v>1.7999999999999999E-2</v>
      </c>
      <c r="J15" s="34">
        <v>12.18</v>
      </c>
      <c r="K15" s="35">
        <v>12.67</v>
      </c>
      <c r="L15" s="34">
        <v>8.84</v>
      </c>
      <c r="M15" s="34">
        <v>6.93E-2</v>
      </c>
      <c r="N15" s="35">
        <v>29.13</v>
      </c>
      <c r="O15" s="34">
        <v>26.42</v>
      </c>
      <c r="P15" s="34">
        <v>5.1299999999999998E-2</v>
      </c>
      <c r="Q15" s="34">
        <v>0.22720000000000001</v>
      </c>
      <c r="R15" s="34">
        <v>0.29060000000000002</v>
      </c>
      <c r="S15" s="34">
        <v>1.0810999999999999</v>
      </c>
      <c r="T15" s="34">
        <v>0.2611</v>
      </c>
      <c r="U15" s="34">
        <v>1.1044</v>
      </c>
      <c r="V15" s="34">
        <v>5.7599999999999998E-2</v>
      </c>
      <c r="W15" s="34">
        <v>1.93</v>
      </c>
      <c r="X15" s="34">
        <v>0</v>
      </c>
      <c r="Y15" s="36">
        <v>94.934200000000004</v>
      </c>
      <c r="Z15" s="37">
        <f>D15*'[1]Resultats '!$AB$2</f>
        <v>0</v>
      </c>
      <c r="AA15" s="36">
        <f>Y15-Z15</f>
        <v>94.934200000000004</v>
      </c>
      <c r="AB15" s="38">
        <v>0</v>
      </c>
      <c r="AC15" s="38">
        <v>6.8813964268220574E-3</v>
      </c>
      <c r="AD15" s="38">
        <v>9.9566731713046294E-3</v>
      </c>
      <c r="AE15" s="38">
        <v>9.9115656560906998E-4</v>
      </c>
      <c r="AF15" s="38">
        <v>4.6730401782206591E-4</v>
      </c>
      <c r="AG15" s="38">
        <v>4.4196597386023632E-4</v>
      </c>
      <c r="AH15" s="38">
        <v>0.25117506335412976</v>
      </c>
      <c r="AI15" s="38">
        <v>0.1834552597018162</v>
      </c>
      <c r="AJ15" s="38">
        <v>0.12803083610961072</v>
      </c>
      <c r="AK15" s="38">
        <v>7.734404542554138E-4</v>
      </c>
      <c r="AL15" s="38">
        <v>0.27339874540282205</v>
      </c>
      <c r="AM15" s="38">
        <v>0.2298859305311651</v>
      </c>
      <c r="AN15" s="38">
        <v>3.8700132094669819E-4</v>
      </c>
      <c r="AO15" s="38">
        <v>1.612864267999118E-3</v>
      </c>
      <c r="AP15" s="38">
        <v>2.0477236153012227E-3</v>
      </c>
      <c r="AQ15" s="38">
        <v>7.4314548711589936E-3</v>
      </c>
      <c r="AR15" s="38">
        <v>1.7328913033630333E-3</v>
      </c>
      <c r="AS15" s="38">
        <v>5.7805562178777619E-3</v>
      </c>
      <c r="AT15" s="38">
        <v>2.984458404131489E-4</v>
      </c>
      <c r="AU15" s="38">
        <v>8.4532715838124429E-3</v>
      </c>
      <c r="AV15" s="38">
        <v>0</v>
      </c>
      <c r="AW15" s="39">
        <v>0.29075022620950647</v>
      </c>
      <c r="AX15" s="39">
        <v>0.27339874540282205</v>
      </c>
      <c r="AY15" s="39">
        <v>0.50906523215186494</v>
      </c>
      <c r="AZ15" s="40">
        <v>1.0732142037641934</v>
      </c>
    </row>
    <row r="16" spans="1:164" s="41" customFormat="1" x14ac:dyDescent="0.35">
      <c r="A16" s="41">
        <v>125</v>
      </c>
      <c r="B16" s="41" t="s">
        <v>62</v>
      </c>
      <c r="C16" s="33" t="s">
        <v>76</v>
      </c>
      <c r="D16" s="42">
        <v>7.9399999999999998E-2</v>
      </c>
      <c r="E16" s="42">
        <v>0</v>
      </c>
      <c r="F16" s="42">
        <v>0.45779999999999998</v>
      </c>
      <c r="G16" s="42">
        <v>0</v>
      </c>
      <c r="H16" s="42">
        <v>2.2800000000000001E-2</v>
      </c>
      <c r="I16" s="42">
        <v>0</v>
      </c>
      <c r="J16" s="42">
        <v>10.87</v>
      </c>
      <c r="K16" s="43">
        <v>18.37</v>
      </c>
      <c r="L16" s="42">
        <v>7.04</v>
      </c>
      <c r="M16" s="42">
        <v>0</v>
      </c>
      <c r="N16" s="43">
        <v>29.7</v>
      </c>
      <c r="O16" s="42">
        <v>18.649999999999999</v>
      </c>
      <c r="P16" s="42">
        <v>3.95E-2</v>
      </c>
      <c r="Q16" s="42">
        <v>0.17680000000000001</v>
      </c>
      <c r="R16" s="42">
        <v>1.86</v>
      </c>
      <c r="S16" s="42">
        <v>1.88</v>
      </c>
      <c r="T16" s="42">
        <v>0.44579999999999997</v>
      </c>
      <c r="U16" s="43">
        <v>2.86</v>
      </c>
      <c r="V16" s="42">
        <v>0</v>
      </c>
      <c r="W16" s="43">
        <v>3.28</v>
      </c>
      <c r="X16" s="42">
        <v>0.33040000000000003</v>
      </c>
      <c r="Y16" s="44">
        <v>96.778599999999997</v>
      </c>
      <c r="Z16" s="37">
        <f>D16*'[1]Resultats '!$AB$2</f>
        <v>3.3431578947368416E-2</v>
      </c>
      <c r="AA16" s="36">
        <f t="shared" si="0"/>
        <v>96.745168421052625</v>
      </c>
      <c r="AB16" s="38">
        <v>4.8308520261357247E-3</v>
      </c>
      <c r="AC16" s="38">
        <v>0</v>
      </c>
      <c r="AD16" s="38">
        <v>1.3130466661843723E-2</v>
      </c>
      <c r="AE16" s="38">
        <v>0</v>
      </c>
      <c r="AF16" s="38">
        <v>5.1699547015963141E-4</v>
      </c>
      <c r="AG16" s="38">
        <v>0</v>
      </c>
      <c r="AH16" s="38">
        <v>0.22406724402297976</v>
      </c>
      <c r="AI16" s="38">
        <v>0.26587793998404713</v>
      </c>
      <c r="AJ16" s="38">
        <v>0.10191886345712987</v>
      </c>
      <c r="AK16" s="38">
        <v>0</v>
      </c>
      <c r="AL16" s="38">
        <v>0.2786326966888481</v>
      </c>
      <c r="AM16" s="38">
        <v>0.16221014461417463</v>
      </c>
      <c r="AN16" s="38">
        <v>2.9785971807595296E-4</v>
      </c>
      <c r="AO16" s="38">
        <v>1.2545597510605774E-3</v>
      </c>
      <c r="AP16" s="38">
        <v>1.3101115314317879E-2</v>
      </c>
      <c r="AQ16" s="38">
        <v>1.2917706800466174E-2</v>
      </c>
      <c r="AR16" s="38">
        <v>2.9574956240508848E-3</v>
      </c>
      <c r="AS16" s="38">
        <v>1.4963350901175841E-2</v>
      </c>
      <c r="AT16" s="38">
        <v>0</v>
      </c>
      <c r="AU16" s="38">
        <v>1.436021535688139E-2</v>
      </c>
      <c r="AV16" s="38">
        <v>1.4144410616970177E-3</v>
      </c>
      <c r="AW16" s="39">
        <v>0.28350110431137338</v>
      </c>
      <c r="AX16" s="39">
        <v>0.2786326966888481</v>
      </c>
      <c r="AY16" s="39">
        <v>0.4558061922041986</v>
      </c>
      <c r="AZ16" s="40">
        <v>1.0179399932044202</v>
      </c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</row>
    <row r="17" spans="1:143" s="41" customFormat="1" x14ac:dyDescent="0.35">
      <c r="A17" s="41">
        <v>126</v>
      </c>
      <c r="B17" s="41" t="s">
        <v>63</v>
      </c>
      <c r="C17" s="33" t="s">
        <v>76</v>
      </c>
      <c r="D17" s="42">
        <v>3.4200000000000001E-2</v>
      </c>
      <c r="E17" s="42">
        <v>0</v>
      </c>
      <c r="F17" s="42">
        <v>0.3967</v>
      </c>
      <c r="G17" s="42">
        <v>6.54E-2</v>
      </c>
      <c r="H17" s="42">
        <v>2.1999999999999999E-2</v>
      </c>
      <c r="I17" s="42">
        <v>0</v>
      </c>
      <c r="J17" s="42">
        <v>10.23</v>
      </c>
      <c r="K17" s="43">
        <v>19.559999999999999</v>
      </c>
      <c r="L17" s="42">
        <v>6.45</v>
      </c>
      <c r="M17" s="42">
        <v>0</v>
      </c>
      <c r="N17" s="43">
        <v>28.07</v>
      </c>
      <c r="O17" s="42">
        <v>15.58</v>
      </c>
      <c r="P17" s="42">
        <v>0</v>
      </c>
      <c r="Q17" s="42">
        <v>6.2799999999999995E-2</v>
      </c>
      <c r="R17" s="42">
        <v>1.88</v>
      </c>
      <c r="S17" s="42">
        <v>1.73</v>
      </c>
      <c r="T17" s="42">
        <v>0.26769999999999999</v>
      </c>
      <c r="U17" s="43">
        <v>2.94</v>
      </c>
      <c r="V17" s="42">
        <v>0</v>
      </c>
      <c r="W17" s="43">
        <v>3.95</v>
      </c>
      <c r="X17" s="45">
        <v>0.86199999999999999</v>
      </c>
      <c r="Y17" s="44">
        <v>92.756100000000004</v>
      </c>
      <c r="Z17" s="37">
        <f>D17*'[1]Resultats '!$AB$2</f>
        <v>1.44E-2</v>
      </c>
      <c r="AA17" s="36">
        <f t="shared" si="0"/>
        <v>92.741700000000009</v>
      </c>
      <c r="AB17" s="38">
        <v>2.168978127241409E-3</v>
      </c>
      <c r="AC17" s="38">
        <v>0</v>
      </c>
      <c r="AD17" s="38">
        <v>1.1860210783116415E-2</v>
      </c>
      <c r="AE17" s="38">
        <v>1.3114695505037643E-3</v>
      </c>
      <c r="AF17" s="38">
        <v>5.1999648231452534E-4</v>
      </c>
      <c r="AG17" s="38">
        <v>0</v>
      </c>
      <c r="AH17" s="38">
        <v>0.2198114424005351</v>
      </c>
      <c r="AI17" s="38">
        <v>0.2950990649308039</v>
      </c>
      <c r="AJ17" s="38">
        <v>9.7334647747214148E-2</v>
      </c>
      <c r="AK17" s="38">
        <v>0</v>
      </c>
      <c r="AL17" s="38">
        <v>0.27450096499335586</v>
      </c>
      <c r="AM17" s="38">
        <v>0.14125130298038419</v>
      </c>
      <c r="AN17" s="38">
        <v>0</v>
      </c>
      <c r="AO17" s="38">
        <v>4.6450946463541721E-4</v>
      </c>
      <c r="AP17" s="38">
        <v>1.3803175451613484E-2</v>
      </c>
      <c r="AQ17" s="38">
        <v>1.2390804670997905E-2</v>
      </c>
      <c r="AR17" s="38">
        <v>1.8512209298980559E-3</v>
      </c>
      <c r="AS17" s="38">
        <v>1.6033782640843184E-2</v>
      </c>
      <c r="AT17" s="38">
        <v>0</v>
      </c>
      <c r="AU17" s="38">
        <v>1.8026442968665454E-2</v>
      </c>
      <c r="AV17" s="38">
        <v>3.8466078783058978E-3</v>
      </c>
      <c r="AW17" s="39">
        <v>0.2820544145477677</v>
      </c>
      <c r="AX17" s="39">
        <v>0.27450096499335586</v>
      </c>
      <c r="AY17" s="39">
        <v>0.43178605061458319</v>
      </c>
      <c r="AZ17" s="40">
        <v>0.98834143015570675</v>
      </c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</row>
    <row r="18" spans="1:143" s="41" customFormat="1" x14ac:dyDescent="0.35">
      <c r="A18" s="41">
        <v>127</v>
      </c>
      <c r="B18" s="41" t="s">
        <v>64</v>
      </c>
      <c r="C18" s="33" t="s">
        <v>76</v>
      </c>
      <c r="D18" s="42">
        <v>1.35E-2</v>
      </c>
      <c r="E18" s="42">
        <v>0</v>
      </c>
      <c r="F18" s="42">
        <v>0.81030000000000002</v>
      </c>
      <c r="G18" s="42">
        <v>0</v>
      </c>
      <c r="H18" s="42">
        <v>9.3100000000000002E-2</v>
      </c>
      <c r="I18" s="42">
        <v>0</v>
      </c>
      <c r="J18" s="42">
        <v>10.07</v>
      </c>
      <c r="K18" s="43">
        <v>11.27</v>
      </c>
      <c r="L18" s="42">
        <v>8.02</v>
      </c>
      <c r="M18" s="42">
        <v>0</v>
      </c>
      <c r="N18" s="43">
        <v>27.46</v>
      </c>
      <c r="O18" s="42">
        <v>23.16</v>
      </c>
      <c r="P18" s="42">
        <v>0</v>
      </c>
      <c r="Q18" s="42">
        <v>0.2087</v>
      </c>
      <c r="R18" s="42">
        <v>1.39</v>
      </c>
      <c r="S18" s="42">
        <v>1.58</v>
      </c>
      <c r="T18" s="42">
        <v>0.2366</v>
      </c>
      <c r="U18" s="43">
        <v>3.11</v>
      </c>
      <c r="V18" s="42">
        <v>0</v>
      </c>
      <c r="W18" s="43">
        <v>6.87</v>
      </c>
      <c r="X18" s="45">
        <v>0.28999999999999998</v>
      </c>
      <c r="Y18" s="44">
        <v>95.450100000000006</v>
      </c>
      <c r="Z18" s="37">
        <f>D18*'[1]Resultats '!$AB$2</f>
        <v>5.684210526315789E-3</v>
      </c>
      <c r="AA18" s="36">
        <f t="shared" si="0"/>
        <v>95.444415789473695</v>
      </c>
      <c r="AB18" s="38">
        <v>8.6823306410391103E-4</v>
      </c>
      <c r="AC18" s="38">
        <v>0</v>
      </c>
      <c r="AD18" s="38">
        <v>2.4566853256026425E-2</v>
      </c>
      <c r="AE18" s="38">
        <v>0</v>
      </c>
      <c r="AF18" s="38">
        <v>2.2315205553040561E-3</v>
      </c>
      <c r="AG18" s="38">
        <v>0</v>
      </c>
      <c r="AH18" s="38">
        <v>0.2194207113581145</v>
      </c>
      <c r="AI18" s="38">
        <v>0.17242347148984738</v>
      </c>
      <c r="AJ18" s="38">
        <v>0.12273137531775226</v>
      </c>
      <c r="AK18" s="38">
        <v>0</v>
      </c>
      <c r="AL18" s="38">
        <v>0.27231745620033704</v>
      </c>
      <c r="AM18" s="38">
        <v>0.21293009612647104</v>
      </c>
      <c r="AN18" s="38">
        <v>0</v>
      </c>
      <c r="AO18" s="38">
        <v>1.56541992924575E-3</v>
      </c>
      <c r="AP18" s="38">
        <v>1.034926351223779E-2</v>
      </c>
      <c r="AQ18" s="38">
        <v>1.1475826678113898E-2</v>
      </c>
      <c r="AR18" s="38">
        <v>1.6591975838770275E-3</v>
      </c>
      <c r="AS18" s="38">
        <v>1.7199765912482332E-2</v>
      </c>
      <c r="AT18" s="38">
        <v>0</v>
      </c>
      <c r="AU18" s="38">
        <v>3.1793853304348821E-2</v>
      </c>
      <c r="AV18" s="38">
        <v>1.2996564673067115E-3</v>
      </c>
      <c r="AW18" s="39">
        <v>0.30213078208927091</v>
      </c>
      <c r="AX18" s="39">
        <v>0.27231745620033704</v>
      </c>
      <c r="AY18" s="39">
        <v>0.50244731823929034</v>
      </c>
      <c r="AZ18" s="40">
        <v>1.0768955565288982</v>
      </c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</row>
    <row r="19" spans="1:143" s="47" customFormat="1" x14ac:dyDescent="0.35">
      <c r="A19" s="41">
        <v>11</v>
      </c>
      <c r="B19" s="41" t="s">
        <v>65</v>
      </c>
      <c r="C19" s="33" t="s">
        <v>76</v>
      </c>
      <c r="D19" s="42">
        <v>2.76E-2</v>
      </c>
      <c r="E19" s="42">
        <v>0</v>
      </c>
      <c r="F19" s="42">
        <v>0.39240000000000003</v>
      </c>
      <c r="G19" s="42">
        <v>0</v>
      </c>
      <c r="H19" s="42">
        <v>0.15279999999999999</v>
      </c>
      <c r="I19" s="42">
        <v>0</v>
      </c>
      <c r="J19" s="42">
        <v>12.74</v>
      </c>
      <c r="K19" s="43">
        <v>23.33</v>
      </c>
      <c r="L19" s="42">
        <v>7.19</v>
      </c>
      <c r="M19" s="42">
        <v>0</v>
      </c>
      <c r="N19" s="43">
        <v>33.19</v>
      </c>
      <c r="O19" s="42">
        <v>11.37</v>
      </c>
      <c r="P19" s="42">
        <v>4.8500000000000001E-2</v>
      </c>
      <c r="Q19" s="42">
        <v>6.7599999999999993E-2</v>
      </c>
      <c r="R19" s="42">
        <v>1.19</v>
      </c>
      <c r="S19" s="42">
        <v>1.0931</v>
      </c>
      <c r="T19" s="42">
        <v>7.7499999999999999E-2</v>
      </c>
      <c r="U19" s="43">
        <v>2</v>
      </c>
      <c r="V19" s="42">
        <v>0</v>
      </c>
      <c r="W19" s="43">
        <v>2.2599999999999998</v>
      </c>
      <c r="X19" s="42">
        <v>1.55</v>
      </c>
      <c r="Y19" s="42">
        <v>97.068399999999997</v>
      </c>
      <c r="Z19" s="46">
        <f>E19*'[1]Resultats '!$Y$2</f>
        <v>0</v>
      </c>
      <c r="AA19" s="44">
        <f t="shared" si="0"/>
        <v>97.068399999999997</v>
      </c>
      <c r="AB19" s="38">
        <v>1.6260439091639062E-3</v>
      </c>
      <c r="AC19" s="38">
        <v>0</v>
      </c>
      <c r="AD19" s="38">
        <v>1.0898163678359154E-2</v>
      </c>
      <c r="AE19" s="38">
        <v>0</v>
      </c>
      <c r="AF19" s="38">
        <v>3.3550206659207259E-3</v>
      </c>
      <c r="AG19" s="38">
        <v>0</v>
      </c>
      <c r="AH19" s="38">
        <v>0.25429522825325568</v>
      </c>
      <c r="AI19" s="38">
        <v>0.32696995099604098</v>
      </c>
      <c r="AJ19" s="38">
        <v>0.10079308959320522</v>
      </c>
      <c r="AK19" s="38">
        <v>0</v>
      </c>
      <c r="AL19" s="38">
        <v>0.30151077416552313</v>
      </c>
      <c r="AM19" s="38">
        <v>9.5758998324211628E-2</v>
      </c>
      <c r="AN19" s="38">
        <v>3.5414113235735081E-4</v>
      </c>
      <c r="AO19" s="38">
        <v>4.6448932791425717E-4</v>
      </c>
      <c r="AP19" s="38">
        <v>8.1163775503157645E-3</v>
      </c>
      <c r="AQ19" s="38">
        <v>7.2728967557204021E-3</v>
      </c>
      <c r="AR19" s="38">
        <v>4.9785824470169305E-4</v>
      </c>
      <c r="AS19" s="38">
        <v>1.0132410530979278E-2</v>
      </c>
      <c r="AT19" s="38">
        <v>0</v>
      </c>
      <c r="AU19" s="38">
        <v>9.5811028658781029E-3</v>
      </c>
      <c r="AV19" s="38">
        <v>6.4253452682494546E-3</v>
      </c>
      <c r="AW19" s="39">
        <v>0.29790560307675185</v>
      </c>
      <c r="AX19" s="39">
        <v>0.30151077416552313</v>
      </c>
      <c r="AY19" s="39">
        <v>0.40740218302071407</v>
      </c>
      <c r="AZ19" s="40">
        <v>1.0068185602629889</v>
      </c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</row>
    <row r="20" spans="1:143" s="47" customFormat="1" x14ac:dyDescent="0.35">
      <c r="A20" s="41">
        <v>12</v>
      </c>
      <c r="B20" s="41" t="s">
        <v>66</v>
      </c>
      <c r="C20" s="33" t="s">
        <v>76</v>
      </c>
      <c r="D20" s="42">
        <v>7.5999999999999998E-2</v>
      </c>
      <c r="E20" s="42">
        <v>0</v>
      </c>
      <c r="F20" s="42">
        <v>0.59370000000000001</v>
      </c>
      <c r="G20" s="42">
        <v>0.44409999999999999</v>
      </c>
      <c r="H20" s="42">
        <v>0.1245</v>
      </c>
      <c r="I20" s="42">
        <v>0</v>
      </c>
      <c r="J20" s="42">
        <v>12.32</v>
      </c>
      <c r="K20" s="43">
        <v>21.98</v>
      </c>
      <c r="L20" s="42">
        <v>6.75</v>
      </c>
      <c r="M20" s="42">
        <v>0</v>
      </c>
      <c r="N20" s="43">
        <v>30.19</v>
      </c>
      <c r="O20" s="42">
        <v>9.7100000000000009</v>
      </c>
      <c r="P20" s="42">
        <v>1.2999999999999999E-2</v>
      </c>
      <c r="Q20" s="42">
        <v>0</v>
      </c>
      <c r="R20" s="42">
        <v>1.51</v>
      </c>
      <c r="S20" s="42">
        <v>1.42</v>
      </c>
      <c r="T20" s="42">
        <v>0.2087</v>
      </c>
      <c r="U20" s="42">
        <v>1.79</v>
      </c>
      <c r="V20" s="42">
        <v>0</v>
      </c>
      <c r="W20" s="42">
        <v>3.18</v>
      </c>
      <c r="X20" s="42">
        <v>1.0326</v>
      </c>
      <c r="Y20" s="42">
        <v>91.999700000000004</v>
      </c>
      <c r="Z20" s="46">
        <f>E20*'[1]Resultats '!$Y$2</f>
        <v>0</v>
      </c>
      <c r="AA20" s="44">
        <f t="shared" si="0"/>
        <v>91.999700000000004</v>
      </c>
      <c r="AB20" s="38">
        <v>4.7532831015397875E-3</v>
      </c>
      <c r="AC20" s="38">
        <v>0</v>
      </c>
      <c r="AD20" s="38">
        <v>1.7504442302727321E-2</v>
      </c>
      <c r="AE20" s="38">
        <v>8.7823807014221159E-3</v>
      </c>
      <c r="AF20" s="38">
        <v>2.902004616176073E-3</v>
      </c>
      <c r="AG20" s="38">
        <v>0</v>
      </c>
      <c r="AH20" s="38">
        <v>0.26105763111167168</v>
      </c>
      <c r="AI20" s="38">
        <v>0.32702254467210634</v>
      </c>
      <c r="AJ20" s="38">
        <v>0.10045291463805124</v>
      </c>
      <c r="AK20" s="38">
        <v>0</v>
      </c>
      <c r="AL20" s="38">
        <v>0.29114919825411095</v>
      </c>
      <c r="AM20" s="38">
        <v>8.6815098404844152E-2</v>
      </c>
      <c r="AN20" s="38">
        <v>1.0077084200916053E-4</v>
      </c>
      <c r="AO20" s="38">
        <v>0</v>
      </c>
      <c r="AP20" s="38">
        <v>1.0933246227341395E-2</v>
      </c>
      <c r="AQ20" s="38">
        <v>1.002981158491812E-2</v>
      </c>
      <c r="AR20" s="38">
        <v>1.4232570778929035E-3</v>
      </c>
      <c r="AS20" s="38">
        <v>9.627038641950917E-3</v>
      </c>
      <c r="AT20" s="38">
        <v>0</v>
      </c>
      <c r="AU20" s="38">
        <v>1.4311695446614649E-2</v>
      </c>
      <c r="AV20" s="38">
        <v>4.5441618807632346E-3</v>
      </c>
      <c r="AW20" s="39">
        <v>0.31990501647393843</v>
      </c>
      <c r="AX20" s="39">
        <v>0.29114919825411095</v>
      </c>
      <c r="AY20" s="39">
        <v>0.387591335300906</v>
      </c>
      <c r="AZ20" s="40">
        <v>0.99864555002895528</v>
      </c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</row>
    <row r="21" spans="1:143" s="32" customFormat="1" x14ac:dyDescent="0.35">
      <c r="A21" s="41">
        <v>186</v>
      </c>
      <c r="B21" s="41" t="s">
        <v>67</v>
      </c>
      <c r="C21" s="33" t="s">
        <v>76</v>
      </c>
      <c r="D21" s="42">
        <v>5.4000000000000003E-3</v>
      </c>
      <c r="E21" s="42">
        <v>0</v>
      </c>
      <c r="F21" s="42">
        <v>0.24629999999999999</v>
      </c>
      <c r="G21" s="42">
        <v>0</v>
      </c>
      <c r="H21" s="42">
        <v>0</v>
      </c>
      <c r="I21" s="42">
        <v>0</v>
      </c>
      <c r="J21" s="42">
        <v>10.93</v>
      </c>
      <c r="K21" s="43">
        <v>19.440000000000001</v>
      </c>
      <c r="L21" s="42">
        <v>7.15</v>
      </c>
      <c r="M21" s="42">
        <v>0</v>
      </c>
      <c r="N21" s="43">
        <v>28.61</v>
      </c>
      <c r="O21" s="42">
        <v>20.02</v>
      </c>
      <c r="P21" s="42">
        <v>5.6399999999999999E-2</v>
      </c>
      <c r="Q21" s="42">
        <v>0.21440000000000001</v>
      </c>
      <c r="R21" s="42">
        <v>1.92</v>
      </c>
      <c r="S21" s="42">
        <v>2.19</v>
      </c>
      <c r="T21" s="42">
        <v>0.23449999999999999</v>
      </c>
      <c r="U21" s="42">
        <v>0.1598</v>
      </c>
      <c r="V21" s="42">
        <v>0</v>
      </c>
      <c r="W21" s="42">
        <v>3.01</v>
      </c>
      <c r="X21" s="42">
        <v>0</v>
      </c>
      <c r="Y21" s="42">
        <v>95.043899999999994</v>
      </c>
      <c r="Z21" s="46">
        <f>E21*'[1]Resultats '!$Y$2</f>
        <v>0</v>
      </c>
      <c r="AA21" s="44">
        <f t="shared" si="0"/>
        <v>95.043899999999994</v>
      </c>
      <c r="AB21" s="38">
        <v>3.2873773435828735E-4</v>
      </c>
      <c r="AC21" s="38">
        <v>0</v>
      </c>
      <c r="AD21" s="38">
        <v>7.0684037781578351E-3</v>
      </c>
      <c r="AE21" s="38">
        <v>0</v>
      </c>
      <c r="AF21" s="38">
        <v>0</v>
      </c>
      <c r="AG21" s="38">
        <v>0</v>
      </c>
      <c r="AH21" s="38">
        <v>0.22543511020693166</v>
      </c>
      <c r="AI21" s="38">
        <v>0.28152824627653505</v>
      </c>
      <c r="AJ21" s="38">
        <v>0.1035715605941078</v>
      </c>
      <c r="AK21" s="38">
        <v>0</v>
      </c>
      <c r="AL21" s="38">
        <v>0.26856292121261793</v>
      </c>
      <c r="AM21" s="38">
        <v>0.17422714255985716</v>
      </c>
      <c r="AN21" s="38">
        <v>4.2554583863441413E-4</v>
      </c>
      <c r="AO21" s="38">
        <v>1.5222515893596321E-3</v>
      </c>
      <c r="AP21" s="38">
        <v>1.3531598998689217E-2</v>
      </c>
      <c r="AQ21" s="38">
        <v>1.5056507818029287E-2</v>
      </c>
      <c r="AR21" s="38">
        <v>1.556608720371273E-3</v>
      </c>
      <c r="AS21" s="38">
        <v>8.3655050921411091E-4</v>
      </c>
      <c r="AT21" s="38">
        <v>0</v>
      </c>
      <c r="AU21" s="38">
        <v>1.3185790472228152E-2</v>
      </c>
      <c r="AV21" s="38">
        <v>0</v>
      </c>
      <c r="AW21" s="39">
        <v>0.27778181742240149</v>
      </c>
      <c r="AX21" s="39">
        <v>0.26856292121261793</v>
      </c>
      <c r="AY21" s="39">
        <v>0.4436266142816892</v>
      </c>
      <c r="AZ21" s="40">
        <v>0.98997135291670868</v>
      </c>
    </row>
    <row r="22" spans="1:143" s="32" customFormat="1" x14ac:dyDescent="0.35">
      <c r="A22" s="41">
        <v>194</v>
      </c>
      <c r="B22" s="41" t="s">
        <v>68</v>
      </c>
      <c r="C22" s="33" t="s">
        <v>76</v>
      </c>
      <c r="D22" s="42">
        <v>0</v>
      </c>
      <c r="E22" s="42">
        <v>0</v>
      </c>
      <c r="F22" s="42">
        <v>0.27379999999999999</v>
      </c>
      <c r="G22" s="42">
        <v>4.0000000000000002E-4</v>
      </c>
      <c r="H22" s="42">
        <v>7.6E-3</v>
      </c>
      <c r="I22" s="42">
        <v>3.8E-3</v>
      </c>
      <c r="J22" s="42">
        <v>12.96</v>
      </c>
      <c r="K22" s="43">
        <v>15.57</v>
      </c>
      <c r="L22" s="42">
        <v>8.67</v>
      </c>
      <c r="M22" s="42">
        <v>0</v>
      </c>
      <c r="N22" s="43">
        <v>29.82</v>
      </c>
      <c r="O22" s="42">
        <v>26.51</v>
      </c>
      <c r="P22" s="42">
        <v>4.9599999999999998E-2</v>
      </c>
      <c r="Q22" s="42">
        <v>0.12640000000000001</v>
      </c>
      <c r="R22" s="42">
        <v>1.0696000000000001</v>
      </c>
      <c r="S22" s="42">
        <v>1.1258999999999999</v>
      </c>
      <c r="T22" s="42">
        <v>5.8200000000000002E-2</v>
      </c>
      <c r="U22" s="42">
        <v>0.1149</v>
      </c>
      <c r="V22" s="42">
        <v>0</v>
      </c>
      <c r="W22" s="42">
        <v>0.48130000000000001</v>
      </c>
      <c r="X22" s="42">
        <v>0</v>
      </c>
      <c r="Y22" s="42">
        <v>97.306899999999999</v>
      </c>
      <c r="Z22" s="46">
        <f>E22*'[1]Resultats '!$Y$2</f>
        <v>0</v>
      </c>
      <c r="AA22" s="44">
        <f t="shared" si="0"/>
        <v>97.306899999999999</v>
      </c>
      <c r="AB22" s="38">
        <v>0</v>
      </c>
      <c r="AC22" s="38">
        <v>0</v>
      </c>
      <c r="AD22" s="38">
        <v>7.5467446692135745E-3</v>
      </c>
      <c r="AE22" s="38">
        <v>7.3949707492778751E-6</v>
      </c>
      <c r="AF22" s="38">
        <v>1.6561029203575564E-4</v>
      </c>
      <c r="AG22" s="38">
        <v>8.9627516498493024E-5</v>
      </c>
      <c r="AH22" s="38">
        <v>0.25672943779067553</v>
      </c>
      <c r="AI22" s="38">
        <v>0.21656267204477131</v>
      </c>
      <c r="AJ22" s="38">
        <v>0.12062097931903609</v>
      </c>
      <c r="AK22" s="38">
        <v>0</v>
      </c>
      <c r="AL22" s="38">
        <v>0.26884694625679451</v>
      </c>
      <c r="AM22" s="38">
        <v>0.22158009432157272</v>
      </c>
      <c r="AN22" s="38">
        <v>3.5943320448916718E-4</v>
      </c>
      <c r="AO22" s="38">
        <v>8.6194192114921124E-4</v>
      </c>
      <c r="AP22" s="38">
        <v>7.2399998822487424E-3</v>
      </c>
      <c r="AQ22" s="38">
        <v>7.4344566360216449E-3</v>
      </c>
      <c r="AR22" s="38">
        <v>3.7104695427924041E-4</v>
      </c>
      <c r="AS22" s="38">
        <v>5.7770309728490566E-4</v>
      </c>
      <c r="AT22" s="38">
        <v>0</v>
      </c>
      <c r="AU22" s="38">
        <v>2.0249989892212636E-3</v>
      </c>
      <c r="AV22" s="38">
        <v>0</v>
      </c>
      <c r="AW22" s="39">
        <v>0.28256806004729834</v>
      </c>
      <c r="AX22" s="39">
        <v>0.26884694625679451</v>
      </c>
      <c r="AY22" s="39">
        <v>0.49100474367565217</v>
      </c>
      <c r="AZ22" s="40">
        <v>1.042419749979745</v>
      </c>
    </row>
    <row r="23" spans="1:143" s="48" customFormat="1" x14ac:dyDescent="0.35">
      <c r="A23" s="48">
        <v>58</v>
      </c>
      <c r="B23" s="48" t="s">
        <v>60</v>
      </c>
      <c r="C23" s="49" t="s">
        <v>77</v>
      </c>
      <c r="D23" s="50">
        <v>3.3599999999999998E-2</v>
      </c>
      <c r="E23" s="50">
        <v>0</v>
      </c>
      <c r="F23" s="50">
        <v>0.25509999999999999</v>
      </c>
      <c r="G23" s="50">
        <v>4.2900000000000001E-2</v>
      </c>
      <c r="H23" s="50">
        <v>0</v>
      </c>
      <c r="I23" s="50">
        <v>0</v>
      </c>
      <c r="J23" s="50">
        <v>7.09</v>
      </c>
      <c r="K23" s="58">
        <v>15.02</v>
      </c>
      <c r="L23" s="50">
        <v>5.9</v>
      </c>
      <c r="M23" s="50">
        <v>0.84760000000000002</v>
      </c>
      <c r="N23" s="58">
        <v>17.5</v>
      </c>
      <c r="O23" s="50">
        <v>29.45</v>
      </c>
      <c r="P23" s="50">
        <v>0.29010000000000002</v>
      </c>
      <c r="Q23" s="50">
        <v>0.51729999999999998</v>
      </c>
      <c r="R23" s="50">
        <v>5.78</v>
      </c>
      <c r="S23" s="50">
        <v>4.91</v>
      </c>
      <c r="T23" s="50">
        <v>0.83850000000000002</v>
      </c>
      <c r="U23" s="50">
        <v>0.42680000000000001</v>
      </c>
      <c r="V23" s="50">
        <v>0</v>
      </c>
      <c r="W23" s="50">
        <v>1.22</v>
      </c>
      <c r="X23" s="50">
        <v>0.68830000000000002</v>
      </c>
      <c r="Y23" s="51">
        <v>91.944800000000001</v>
      </c>
      <c r="Z23" s="52">
        <f>D23*'[1]Resultats '!$AB$2</f>
        <v>1.4147368421052631E-2</v>
      </c>
      <c r="AA23" s="53">
        <f>Y23-Z23</f>
        <v>91.930652631578951</v>
      </c>
      <c r="AB23" s="54">
        <v>2.2147561429019776E-3</v>
      </c>
      <c r="AC23" s="54">
        <v>0</v>
      </c>
      <c r="AD23" s="54">
        <v>7.926806134063524E-3</v>
      </c>
      <c r="AE23" s="54">
        <v>8.9411900605411432E-4</v>
      </c>
      <c r="AF23" s="54">
        <v>0</v>
      </c>
      <c r="AG23" s="54">
        <v>0</v>
      </c>
      <c r="AH23" s="54">
        <v>0.15833556229744361</v>
      </c>
      <c r="AI23" s="54">
        <v>0.23551929178865297</v>
      </c>
      <c r="AJ23" s="54">
        <v>9.2537407795610718E-2</v>
      </c>
      <c r="AK23" s="54">
        <v>1.0244425266010482E-2</v>
      </c>
      <c r="AL23" s="54">
        <v>0.1778676973229521</v>
      </c>
      <c r="AM23" s="54">
        <v>0.27750312594290483</v>
      </c>
      <c r="AN23" s="54">
        <v>2.369986174024907E-3</v>
      </c>
      <c r="AO23" s="54">
        <v>3.9768111997532732E-3</v>
      </c>
      <c r="AP23" s="54">
        <v>4.4106903415165009E-2</v>
      </c>
      <c r="AQ23" s="54">
        <v>3.6550428344167753E-2</v>
      </c>
      <c r="AR23" s="54">
        <v>6.0265743476536964E-3</v>
      </c>
      <c r="AS23" s="54">
        <v>2.4191937027905367E-3</v>
      </c>
      <c r="AT23" s="54">
        <v>0</v>
      </c>
      <c r="AU23" s="54">
        <v>5.786691702608625E-3</v>
      </c>
      <c r="AV23" s="54">
        <v>3.1923168600787302E-3</v>
      </c>
      <c r="AW23" s="55">
        <v>0.27851650574096959</v>
      </c>
      <c r="AX23" s="55">
        <v>0.1778676973229521</v>
      </c>
      <c r="AY23" s="55">
        <v>0.45779001696864746</v>
      </c>
      <c r="AZ23" s="56">
        <v>0.9141742200325691</v>
      </c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7"/>
      <c r="DH23" s="57"/>
      <c r="DI23" s="57"/>
      <c r="DJ23" s="57"/>
      <c r="DK23" s="57"/>
      <c r="DL23" s="57"/>
      <c r="DM23" s="57"/>
      <c r="DN23" s="57"/>
      <c r="DO23" s="57"/>
      <c r="DP23" s="57"/>
      <c r="DQ23" s="57"/>
      <c r="DR23" s="57"/>
      <c r="DS23" s="57"/>
      <c r="DT23" s="57"/>
      <c r="DU23" s="57"/>
      <c r="DV23" s="57"/>
      <c r="DW23" s="57"/>
      <c r="DX23" s="57"/>
      <c r="DY23" s="57"/>
      <c r="DZ23" s="57"/>
      <c r="EA23" s="57"/>
      <c r="EB23" s="57"/>
      <c r="EC23" s="57"/>
      <c r="ED23" s="57"/>
      <c r="EE23" s="57"/>
      <c r="EF23" s="57"/>
      <c r="EG23" s="57"/>
      <c r="EH23" s="57"/>
      <c r="EI23" s="57"/>
      <c r="EJ23" s="57"/>
      <c r="EK23" s="57"/>
      <c r="EL23" s="57"/>
      <c r="EM23" s="57"/>
    </row>
    <row r="24" spans="1:143" s="48" customFormat="1" x14ac:dyDescent="0.35">
      <c r="A24" s="48">
        <v>59</v>
      </c>
      <c r="B24" s="48" t="s">
        <v>61</v>
      </c>
      <c r="C24" s="49" t="s">
        <v>77</v>
      </c>
      <c r="D24" s="50">
        <v>0.29749999999999999</v>
      </c>
      <c r="E24" s="50">
        <v>0.77900000000000003</v>
      </c>
      <c r="F24" s="50">
        <v>0.21210000000000001</v>
      </c>
      <c r="G24" s="50">
        <v>6.9800000000000001E-2</v>
      </c>
      <c r="H24" s="50">
        <v>0</v>
      </c>
      <c r="I24" s="50">
        <v>0</v>
      </c>
      <c r="J24" s="50">
        <v>9.86</v>
      </c>
      <c r="K24" s="58">
        <v>12.45</v>
      </c>
      <c r="L24" s="50">
        <v>4.49</v>
      </c>
      <c r="M24" s="50">
        <v>0.39939999999999998</v>
      </c>
      <c r="N24" s="58">
        <v>14.63</v>
      </c>
      <c r="O24" s="50">
        <v>35.590000000000003</v>
      </c>
      <c r="P24" s="50">
        <v>0.1113</v>
      </c>
      <c r="Q24" s="50">
        <v>0.97689999999999999</v>
      </c>
      <c r="R24" s="50">
        <v>5.45</v>
      </c>
      <c r="S24" s="50">
        <v>2.86</v>
      </c>
      <c r="T24" s="50">
        <v>0.31540000000000001</v>
      </c>
      <c r="U24" s="50">
        <v>0.61429999999999996</v>
      </c>
      <c r="V24" s="50">
        <v>0</v>
      </c>
      <c r="W24" s="50">
        <v>2.7</v>
      </c>
      <c r="X24" s="50">
        <v>0.59670000000000001</v>
      </c>
      <c r="Y24" s="51">
        <v>93.137500000000003</v>
      </c>
      <c r="Z24" s="52">
        <f>D24*'[1]Resultats '!$AB$2</f>
        <v>0.12526315789473683</v>
      </c>
      <c r="AA24" s="53">
        <f>Y24-Z24</f>
        <v>93.012236842105267</v>
      </c>
      <c r="AB24" s="54">
        <v>1.9302155627557334E-2</v>
      </c>
      <c r="AC24" s="54">
        <v>3.0987627393328412E-2</v>
      </c>
      <c r="AD24" s="54">
        <v>6.4872502577647392E-3</v>
      </c>
      <c r="AE24" s="54">
        <v>1.4319427745366007E-3</v>
      </c>
      <c r="AF24" s="54">
        <v>0</v>
      </c>
      <c r="AG24" s="54">
        <v>0</v>
      </c>
      <c r="AH24" s="54">
        <v>0.21674114022384536</v>
      </c>
      <c r="AI24" s="54">
        <v>0.19215784110097761</v>
      </c>
      <c r="AJ24" s="54">
        <v>6.9317655334294515E-2</v>
      </c>
      <c r="AK24" s="54">
        <v>4.7515676443917283E-3</v>
      </c>
      <c r="AL24" s="54">
        <v>0.14636443663085669</v>
      </c>
      <c r="AM24" s="54">
        <v>0.33009790935574768</v>
      </c>
      <c r="AN24" s="54">
        <v>8.9500498293773384E-4</v>
      </c>
      <c r="AO24" s="54">
        <v>7.3922187446624288E-3</v>
      </c>
      <c r="AP24" s="54">
        <v>4.0936191703008086E-2</v>
      </c>
      <c r="AQ24" s="54">
        <v>2.095603992698437E-2</v>
      </c>
      <c r="AR24" s="54">
        <v>2.2313173685774585E-3</v>
      </c>
      <c r="AS24" s="54">
        <v>3.4273539180606424E-3</v>
      </c>
      <c r="AT24" s="54">
        <v>0</v>
      </c>
      <c r="AU24" s="54">
        <v>1.2605685969323358E-2</v>
      </c>
      <c r="AV24" s="54">
        <v>2.724058721098288E-3</v>
      </c>
      <c r="AW24" s="55">
        <v>0.34670810293592197</v>
      </c>
      <c r="AX24" s="55">
        <v>0.14636443663085669</v>
      </c>
      <c r="AY24" s="55">
        <v>0.47988969990466501</v>
      </c>
      <c r="AZ24" s="56">
        <v>0.97296223947144367</v>
      </c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/>
      <c r="CY24" s="57"/>
      <c r="CZ24" s="57"/>
      <c r="DA24" s="57"/>
      <c r="DB24" s="57"/>
      <c r="DC24" s="57"/>
      <c r="DD24" s="57"/>
      <c r="DE24" s="57"/>
      <c r="DF24" s="57"/>
      <c r="DG24" s="57"/>
      <c r="DH24" s="57"/>
      <c r="DI24" s="57"/>
      <c r="DJ24" s="57"/>
      <c r="DK24" s="57"/>
      <c r="DL24" s="57"/>
      <c r="DM24" s="57"/>
      <c r="DN24" s="57"/>
      <c r="DO24" s="57"/>
      <c r="DP24" s="57"/>
      <c r="DQ24" s="57"/>
      <c r="DR24" s="57"/>
      <c r="DS24" s="57"/>
      <c r="DT24" s="57"/>
      <c r="DU24" s="57"/>
      <c r="DV24" s="57"/>
      <c r="DW24" s="57"/>
      <c r="DX24" s="57"/>
      <c r="DY24" s="57"/>
      <c r="DZ24" s="57"/>
      <c r="EA24" s="57"/>
      <c r="EB24" s="57"/>
      <c r="EC24" s="57"/>
      <c r="ED24" s="57"/>
      <c r="EE24" s="57"/>
      <c r="EF24" s="57"/>
      <c r="EG24" s="57"/>
      <c r="EH24" s="57"/>
      <c r="EI24" s="57"/>
      <c r="EJ24" s="57"/>
      <c r="EK24" s="57"/>
      <c r="EL24" s="57"/>
      <c r="EM24" s="57"/>
    </row>
  </sheetData>
  <mergeCells count="2">
    <mergeCell ref="D3:AA3"/>
    <mergeCell ref="AB3:AV3"/>
  </mergeCells>
  <conditionalFormatting sqref="X18">
    <cfRule type="top10" dxfId="0" priority="1" stopIfTrue="1" percent="1" rank="10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ZIRCONOLITE BONGA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</cp:lastModifiedBy>
  <dcterms:created xsi:type="dcterms:W3CDTF">2019-06-16T19:43:07Z</dcterms:created>
  <dcterms:modified xsi:type="dcterms:W3CDTF">2019-07-17T18:18:28Z</dcterms:modified>
</cp:coreProperties>
</file>