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2022 MDPI Life\"/>
    </mc:Choice>
  </mc:AlternateContent>
  <bookViews>
    <workbookView xWindow="0" yWindow="0" windowWidth="28800" windowHeight="12300"/>
  </bookViews>
  <sheets>
    <sheet name="MCL values" sheetId="7" r:id="rId1"/>
    <sheet name="Fitting duration" sheetId="8" r:id="rId2"/>
    <sheet name="SRT" sheetId="6" r:id="rId3"/>
    <sheet name="Coding strategies" sheetId="9" r:id="rId4"/>
  </sheets>
  <definedNames>
    <definedName name="Fitting" localSheetId="1">#REF!</definedName>
    <definedName name="Fitting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" i="6" l="1"/>
  <c r="K28" i="6"/>
  <c r="F28" i="6"/>
  <c r="G28" i="6"/>
  <c r="I28" i="6"/>
  <c r="D28" i="6"/>
  <c r="E28" i="6"/>
  <c r="C28" i="6"/>
  <c r="B28" i="6"/>
  <c r="D44" i="6"/>
  <c r="C44" i="6"/>
  <c r="B44" i="6"/>
  <c r="C45" i="8" l="1"/>
  <c r="B45" i="8"/>
  <c r="C28" i="8"/>
  <c r="B28" i="8"/>
  <c r="C46" i="8" l="1"/>
  <c r="C47" i="8"/>
  <c r="B47" i="8"/>
  <c r="B46" i="8"/>
  <c r="C29" i="8"/>
  <c r="C30" i="8"/>
  <c r="B30" i="8"/>
  <c r="B29" i="8"/>
  <c r="I6" i="6" l="1"/>
  <c r="J6" i="6"/>
  <c r="K6" i="6"/>
  <c r="I7" i="6"/>
  <c r="J7" i="6"/>
  <c r="K7" i="6"/>
  <c r="I8" i="6"/>
  <c r="J8" i="6"/>
  <c r="K8" i="6"/>
  <c r="I9" i="6"/>
  <c r="J9" i="6"/>
  <c r="K9" i="6"/>
  <c r="I10" i="6"/>
  <c r="J10" i="6"/>
  <c r="K10" i="6"/>
  <c r="I11" i="6"/>
  <c r="J11" i="6"/>
  <c r="K11" i="6"/>
  <c r="I12" i="6"/>
  <c r="J12" i="6"/>
  <c r="K12" i="6"/>
  <c r="I13" i="6"/>
  <c r="J13" i="6"/>
  <c r="K13" i="6"/>
  <c r="I14" i="6"/>
  <c r="J14" i="6"/>
  <c r="K14" i="6"/>
  <c r="I15" i="6"/>
  <c r="J15" i="6"/>
  <c r="K15" i="6"/>
  <c r="I16" i="6"/>
  <c r="J16" i="6"/>
  <c r="K16" i="6"/>
  <c r="I17" i="6"/>
  <c r="J17" i="6"/>
  <c r="K17" i="6"/>
  <c r="I18" i="6"/>
  <c r="J18" i="6"/>
  <c r="K18" i="6"/>
  <c r="I19" i="6"/>
  <c r="J19" i="6"/>
  <c r="K19" i="6"/>
  <c r="I20" i="6"/>
  <c r="J20" i="6"/>
  <c r="K20" i="6"/>
  <c r="I21" i="6"/>
  <c r="J21" i="6"/>
  <c r="K21" i="6"/>
  <c r="I22" i="6"/>
  <c r="J22" i="6"/>
  <c r="K22" i="6"/>
  <c r="I23" i="6"/>
  <c r="J23" i="6"/>
  <c r="K23" i="6"/>
  <c r="I24" i="6"/>
  <c r="J24" i="6"/>
  <c r="K24" i="6"/>
  <c r="I25" i="6"/>
  <c r="J25" i="6"/>
  <c r="K25" i="6"/>
  <c r="I26" i="6"/>
  <c r="J26" i="6"/>
  <c r="K26" i="6"/>
  <c r="J5" i="6"/>
  <c r="K5" i="6"/>
  <c r="I5" i="6"/>
  <c r="C43" i="6"/>
  <c r="D43" i="6"/>
  <c r="B43" i="6"/>
  <c r="C27" i="6"/>
  <c r="D27" i="6"/>
  <c r="E27" i="6"/>
  <c r="F27" i="6"/>
  <c r="G27" i="6"/>
  <c r="B27" i="6"/>
  <c r="I27" i="6" l="1"/>
  <c r="K27" i="6"/>
  <c r="J27" i="6"/>
  <c r="CE3" i="7"/>
  <c r="CF3" i="7"/>
  <c r="CG3" i="7"/>
  <c r="CH3" i="7"/>
  <c r="CI3" i="7"/>
  <c r="CJ3" i="7"/>
  <c r="CK3" i="7"/>
  <c r="CL3" i="7"/>
  <c r="CM3" i="7"/>
  <c r="CN3" i="7"/>
  <c r="CO3" i="7"/>
  <c r="CE4" i="7"/>
  <c r="CF4" i="7"/>
  <c r="CG4" i="7"/>
  <c r="CH4" i="7"/>
  <c r="CI4" i="7"/>
  <c r="CJ4" i="7"/>
  <c r="CK4" i="7"/>
  <c r="CL4" i="7"/>
  <c r="CM4" i="7"/>
  <c r="CN4" i="7"/>
  <c r="CE5" i="7"/>
  <c r="CF5" i="7"/>
  <c r="CG5" i="7"/>
  <c r="CH5" i="7"/>
  <c r="CI5" i="7"/>
  <c r="CJ5" i="7"/>
  <c r="CK5" i="7"/>
  <c r="CL5" i="7"/>
  <c r="CM5" i="7"/>
  <c r="CN5" i="7"/>
  <c r="CO5" i="7"/>
  <c r="CE6" i="7"/>
  <c r="CF6" i="7"/>
  <c r="CG6" i="7"/>
  <c r="CH6" i="7"/>
  <c r="CI6" i="7"/>
  <c r="CJ6" i="7"/>
  <c r="CK6" i="7"/>
  <c r="CL6" i="7"/>
  <c r="CM6" i="7"/>
  <c r="CN6" i="7"/>
  <c r="CO6" i="7"/>
  <c r="CE7" i="7"/>
  <c r="CF7" i="7"/>
  <c r="CG7" i="7"/>
  <c r="CH7" i="7"/>
  <c r="CI7" i="7"/>
  <c r="CJ7" i="7"/>
  <c r="CK7" i="7"/>
  <c r="CL7" i="7"/>
  <c r="CM7" i="7"/>
  <c r="CN7" i="7"/>
  <c r="CO7" i="7"/>
  <c r="CE8" i="7"/>
  <c r="CF8" i="7"/>
  <c r="CG8" i="7"/>
  <c r="CH8" i="7"/>
  <c r="CI8" i="7"/>
  <c r="CJ8" i="7"/>
  <c r="CK8" i="7"/>
  <c r="CL8" i="7"/>
  <c r="CM8" i="7"/>
  <c r="CN8" i="7"/>
  <c r="CO8" i="7"/>
  <c r="CE9" i="7"/>
  <c r="CF9" i="7"/>
  <c r="CG9" i="7"/>
  <c r="CH9" i="7"/>
  <c r="CI9" i="7"/>
  <c r="CJ9" i="7"/>
  <c r="CK9" i="7"/>
  <c r="CL9" i="7"/>
  <c r="CM9" i="7"/>
  <c r="CN9" i="7"/>
  <c r="CO9" i="7"/>
  <c r="CE10" i="7"/>
  <c r="CF10" i="7"/>
  <c r="CG10" i="7"/>
  <c r="CH10" i="7"/>
  <c r="CI10" i="7"/>
  <c r="CJ10" i="7"/>
  <c r="CK10" i="7"/>
  <c r="CL10" i="7"/>
  <c r="CM10" i="7"/>
  <c r="CN10" i="7"/>
  <c r="CO10" i="7"/>
  <c r="CE11" i="7"/>
  <c r="CF11" i="7"/>
  <c r="CG11" i="7"/>
  <c r="CH11" i="7"/>
  <c r="CI11" i="7"/>
  <c r="CJ11" i="7"/>
  <c r="CK11" i="7"/>
  <c r="CL11" i="7"/>
  <c r="CM11" i="7"/>
  <c r="CN11" i="7"/>
  <c r="CO11" i="7"/>
  <c r="CE12" i="7"/>
  <c r="CF12" i="7"/>
  <c r="CG12" i="7"/>
  <c r="CH12" i="7"/>
  <c r="CI12" i="7"/>
  <c r="CJ12" i="7"/>
  <c r="CK12" i="7"/>
  <c r="CL12" i="7"/>
  <c r="CM12" i="7"/>
  <c r="CN12" i="7"/>
  <c r="CO12" i="7"/>
  <c r="CF13" i="7"/>
  <c r="CG13" i="7"/>
  <c r="CH13" i="7"/>
  <c r="CI13" i="7"/>
  <c r="CJ13" i="7"/>
  <c r="CK13" i="7"/>
  <c r="CL13" i="7"/>
  <c r="CM13" i="7"/>
  <c r="CN13" i="7"/>
  <c r="CO13" i="7"/>
  <c r="CE14" i="7"/>
  <c r="CF14" i="7"/>
  <c r="CG14" i="7"/>
  <c r="CH14" i="7"/>
  <c r="CI14" i="7"/>
  <c r="CJ14" i="7"/>
  <c r="CK14" i="7"/>
  <c r="CL14" i="7"/>
  <c r="CM14" i="7"/>
  <c r="CE15" i="7"/>
  <c r="CF15" i="7"/>
  <c r="CG15" i="7"/>
  <c r="CH15" i="7"/>
  <c r="CI15" i="7"/>
  <c r="CJ15" i="7"/>
  <c r="CK15" i="7"/>
  <c r="CL15" i="7"/>
  <c r="CM15" i="7"/>
  <c r="CN15" i="7"/>
  <c r="CO15" i="7"/>
  <c r="CE16" i="7"/>
  <c r="CF16" i="7"/>
  <c r="CG16" i="7"/>
  <c r="CH16" i="7"/>
  <c r="CI16" i="7"/>
  <c r="CJ16" i="7"/>
  <c r="CK16" i="7"/>
  <c r="CL16" i="7"/>
  <c r="CM16" i="7"/>
  <c r="CN16" i="7"/>
  <c r="CO16" i="7"/>
  <c r="CE17" i="7"/>
  <c r="CF17" i="7"/>
  <c r="CG17" i="7"/>
  <c r="CH17" i="7"/>
  <c r="CI17" i="7"/>
  <c r="CJ17" i="7"/>
  <c r="CK17" i="7"/>
  <c r="CL17" i="7"/>
  <c r="CM17" i="7"/>
  <c r="CN17" i="7"/>
  <c r="CO17" i="7"/>
  <c r="CE18" i="7"/>
  <c r="CF18" i="7"/>
  <c r="CG18" i="7"/>
  <c r="CH18" i="7"/>
  <c r="CI18" i="7"/>
  <c r="CJ18" i="7"/>
  <c r="CK18" i="7"/>
  <c r="CL18" i="7"/>
  <c r="CM18" i="7"/>
  <c r="CN18" i="7"/>
  <c r="CO18" i="7"/>
  <c r="CE19" i="7"/>
  <c r="CF19" i="7"/>
  <c r="CG19" i="7"/>
  <c r="CH19" i="7"/>
  <c r="CI19" i="7"/>
  <c r="CJ19" i="7"/>
  <c r="CK19" i="7"/>
  <c r="CL19" i="7"/>
  <c r="CM19" i="7"/>
  <c r="CN19" i="7"/>
  <c r="CO19" i="7"/>
  <c r="CE20" i="7"/>
  <c r="CF20" i="7"/>
  <c r="CG20" i="7"/>
  <c r="CH20" i="7"/>
  <c r="CI20" i="7"/>
  <c r="CJ20" i="7"/>
  <c r="CK20" i="7"/>
  <c r="CL20" i="7"/>
  <c r="CM20" i="7"/>
  <c r="CN20" i="7"/>
  <c r="CO20" i="7"/>
  <c r="CE21" i="7"/>
  <c r="CF21" i="7"/>
  <c r="CG21" i="7"/>
  <c r="CH21" i="7"/>
  <c r="CI21" i="7"/>
  <c r="CJ21" i="7"/>
  <c r="CK21" i="7"/>
  <c r="CL21" i="7"/>
  <c r="CM21" i="7"/>
  <c r="CN21" i="7"/>
  <c r="CO21" i="7"/>
  <c r="CE22" i="7"/>
  <c r="CF22" i="7"/>
  <c r="CG22" i="7"/>
  <c r="CH22" i="7"/>
  <c r="CI22" i="7"/>
  <c r="CJ22" i="7"/>
  <c r="CK22" i="7"/>
  <c r="CL22" i="7"/>
  <c r="CM22" i="7"/>
  <c r="CN22" i="7"/>
  <c r="CO22" i="7"/>
  <c r="CE23" i="7"/>
  <c r="CF23" i="7"/>
  <c r="CG23" i="7"/>
  <c r="CH23" i="7"/>
  <c r="CI23" i="7"/>
  <c r="CJ23" i="7"/>
  <c r="CK23" i="7"/>
  <c r="CL23" i="7"/>
  <c r="CM23" i="7"/>
  <c r="CE24" i="7"/>
  <c r="CF24" i="7"/>
  <c r="CG24" i="7"/>
  <c r="CH24" i="7"/>
  <c r="CI24" i="7"/>
  <c r="CJ24" i="7"/>
  <c r="CK24" i="7"/>
  <c r="CL24" i="7"/>
  <c r="CM24" i="7"/>
  <c r="CN24" i="7"/>
  <c r="CE30" i="7"/>
  <c r="CF30" i="7"/>
  <c r="CG30" i="7"/>
  <c r="CH30" i="7"/>
  <c r="CI30" i="7"/>
  <c r="CJ30" i="7"/>
  <c r="CK30" i="7"/>
  <c r="CL30" i="7"/>
  <c r="CM30" i="7"/>
  <c r="CN30" i="7"/>
  <c r="CO30" i="7"/>
  <c r="CE31" i="7"/>
  <c r="CF31" i="7"/>
  <c r="CG31" i="7"/>
  <c r="CH31" i="7"/>
  <c r="CI31" i="7"/>
  <c r="CJ31" i="7"/>
  <c r="CK31" i="7"/>
  <c r="CL31" i="7"/>
  <c r="CM31" i="7"/>
  <c r="CN31" i="7"/>
  <c r="CO31" i="7"/>
  <c r="CE32" i="7"/>
  <c r="CF32" i="7"/>
  <c r="CG32" i="7"/>
  <c r="CH32" i="7"/>
  <c r="CI32" i="7"/>
  <c r="CJ32" i="7"/>
  <c r="CK32" i="7"/>
  <c r="CL32" i="7"/>
  <c r="CM32" i="7"/>
  <c r="CN32" i="7"/>
  <c r="CO32" i="7"/>
  <c r="CE34" i="7"/>
  <c r="CF34" i="7"/>
  <c r="CG34" i="7"/>
  <c r="CH34" i="7"/>
  <c r="CI34" i="7"/>
  <c r="CJ34" i="7"/>
  <c r="CK34" i="7"/>
  <c r="CL34" i="7"/>
  <c r="CM34" i="7"/>
  <c r="CN34" i="7"/>
  <c r="CO34" i="7"/>
  <c r="CE35" i="7"/>
  <c r="CF35" i="7"/>
  <c r="CG35" i="7"/>
  <c r="CH35" i="7"/>
  <c r="CI35" i="7"/>
  <c r="CJ35" i="7"/>
  <c r="CK35" i="7"/>
  <c r="CL35" i="7"/>
  <c r="CM35" i="7"/>
  <c r="CN35" i="7"/>
  <c r="CO35" i="7"/>
  <c r="CE36" i="7"/>
  <c r="CF36" i="7"/>
  <c r="CG36" i="7"/>
  <c r="CH36" i="7"/>
  <c r="CI36" i="7"/>
  <c r="CJ36" i="7"/>
  <c r="CK36" i="7"/>
  <c r="CL36" i="7"/>
  <c r="CM36" i="7"/>
  <c r="CN36" i="7"/>
  <c r="CO36" i="7"/>
  <c r="CE37" i="7"/>
  <c r="CF37" i="7"/>
  <c r="CG37" i="7"/>
  <c r="CH37" i="7"/>
  <c r="CI37" i="7"/>
  <c r="CJ37" i="7"/>
  <c r="CK37" i="7"/>
  <c r="CL37" i="7"/>
  <c r="CM37" i="7"/>
  <c r="CN37" i="7"/>
  <c r="CO37" i="7"/>
  <c r="CE38" i="7"/>
  <c r="CF38" i="7"/>
  <c r="CG38" i="7"/>
  <c r="CH38" i="7"/>
  <c r="CI38" i="7"/>
  <c r="CJ38" i="7"/>
  <c r="CK38" i="7"/>
  <c r="CL38" i="7"/>
  <c r="CM38" i="7"/>
  <c r="CN38" i="7"/>
  <c r="CO38" i="7"/>
  <c r="CE39" i="7"/>
  <c r="CF39" i="7"/>
  <c r="CG39" i="7"/>
  <c r="CH39" i="7"/>
  <c r="CI39" i="7"/>
  <c r="CJ39" i="7"/>
  <c r="CK39" i="7"/>
  <c r="CL39" i="7"/>
  <c r="CM39" i="7"/>
  <c r="CN39" i="7"/>
  <c r="CO39" i="7"/>
  <c r="CD3" i="7"/>
  <c r="CD4" i="7"/>
  <c r="CD5" i="7"/>
  <c r="CD6" i="7"/>
  <c r="CD7" i="7"/>
  <c r="CD8" i="7"/>
  <c r="CD9" i="7"/>
  <c r="CD10" i="7"/>
  <c r="CD11" i="7"/>
  <c r="CD12" i="7"/>
  <c r="CD14" i="7"/>
  <c r="CD15" i="7"/>
  <c r="CD16" i="7"/>
  <c r="CD17" i="7"/>
  <c r="CD18" i="7"/>
  <c r="CD19" i="7"/>
  <c r="CD20" i="7"/>
  <c r="CD21" i="7"/>
  <c r="CD22" i="7"/>
  <c r="CD23" i="7"/>
  <c r="CD24" i="7"/>
  <c r="CD30" i="7"/>
  <c r="CD31" i="7"/>
  <c r="CD32" i="7"/>
  <c r="CD34" i="7"/>
  <c r="CD35" i="7"/>
  <c r="CD36" i="7"/>
  <c r="CD37" i="7"/>
  <c r="CD38" i="7"/>
  <c r="CD39" i="7"/>
  <c r="BD3" i="7"/>
  <c r="BE3" i="7"/>
  <c r="BF3" i="7"/>
  <c r="BG3" i="7"/>
  <c r="BH3" i="7"/>
  <c r="BI3" i="7"/>
  <c r="BJ3" i="7"/>
  <c r="BK3" i="7"/>
  <c r="BL3" i="7"/>
  <c r="BM3" i="7"/>
  <c r="BN3" i="7"/>
  <c r="BD4" i="7"/>
  <c r="BE4" i="7"/>
  <c r="BF4" i="7"/>
  <c r="BG4" i="7"/>
  <c r="BH4" i="7"/>
  <c r="BI4" i="7"/>
  <c r="BJ4" i="7"/>
  <c r="BK4" i="7"/>
  <c r="BL4" i="7"/>
  <c r="BM4" i="7"/>
  <c r="BD5" i="7"/>
  <c r="BE5" i="7"/>
  <c r="BF5" i="7"/>
  <c r="BG5" i="7"/>
  <c r="BH5" i="7"/>
  <c r="BI5" i="7"/>
  <c r="BJ5" i="7"/>
  <c r="BK5" i="7"/>
  <c r="BL5" i="7"/>
  <c r="BM5" i="7"/>
  <c r="BN5" i="7"/>
  <c r="BD6" i="7"/>
  <c r="BE6" i="7"/>
  <c r="BF6" i="7"/>
  <c r="BG6" i="7"/>
  <c r="BH6" i="7"/>
  <c r="BI6" i="7"/>
  <c r="BJ6" i="7"/>
  <c r="BK6" i="7"/>
  <c r="BL6" i="7"/>
  <c r="BM6" i="7"/>
  <c r="BN6" i="7"/>
  <c r="BD7" i="7"/>
  <c r="BE7" i="7"/>
  <c r="BF7" i="7"/>
  <c r="BG7" i="7"/>
  <c r="BH7" i="7"/>
  <c r="BI7" i="7"/>
  <c r="BJ7" i="7"/>
  <c r="BK7" i="7"/>
  <c r="BL7" i="7"/>
  <c r="BM7" i="7"/>
  <c r="BN7" i="7"/>
  <c r="BD8" i="7"/>
  <c r="BE8" i="7"/>
  <c r="BF8" i="7"/>
  <c r="BG8" i="7"/>
  <c r="BH8" i="7"/>
  <c r="BI8" i="7"/>
  <c r="BJ8" i="7"/>
  <c r="BK8" i="7"/>
  <c r="BL8" i="7"/>
  <c r="BM8" i="7"/>
  <c r="BN8" i="7"/>
  <c r="BD9" i="7"/>
  <c r="BE9" i="7"/>
  <c r="BF9" i="7"/>
  <c r="BG9" i="7"/>
  <c r="BH9" i="7"/>
  <c r="BI9" i="7"/>
  <c r="BJ9" i="7"/>
  <c r="BK9" i="7"/>
  <c r="BL9" i="7"/>
  <c r="BM9" i="7"/>
  <c r="BN9" i="7"/>
  <c r="BD10" i="7"/>
  <c r="BE10" i="7"/>
  <c r="BF10" i="7"/>
  <c r="BG10" i="7"/>
  <c r="BH10" i="7"/>
  <c r="BI10" i="7"/>
  <c r="BJ10" i="7"/>
  <c r="BK10" i="7"/>
  <c r="BL10" i="7"/>
  <c r="BM10" i="7"/>
  <c r="BN10" i="7"/>
  <c r="BD11" i="7"/>
  <c r="BE11" i="7"/>
  <c r="BF11" i="7"/>
  <c r="BG11" i="7"/>
  <c r="BH11" i="7"/>
  <c r="BI11" i="7"/>
  <c r="BJ11" i="7"/>
  <c r="BK11" i="7"/>
  <c r="BL11" i="7"/>
  <c r="BM11" i="7"/>
  <c r="BN11" i="7"/>
  <c r="BD12" i="7"/>
  <c r="BE12" i="7"/>
  <c r="BF12" i="7"/>
  <c r="BG12" i="7"/>
  <c r="BH12" i="7"/>
  <c r="BI12" i="7"/>
  <c r="BJ12" i="7"/>
  <c r="BK12" i="7"/>
  <c r="BL12" i="7"/>
  <c r="BM12" i="7"/>
  <c r="BN12" i="7"/>
  <c r="BE13" i="7"/>
  <c r="BF13" i="7"/>
  <c r="BG13" i="7"/>
  <c r="BH13" i="7"/>
  <c r="BI13" i="7"/>
  <c r="BJ13" i="7"/>
  <c r="BK13" i="7"/>
  <c r="BL13" i="7"/>
  <c r="BM13" i="7"/>
  <c r="BN13" i="7"/>
  <c r="BD14" i="7"/>
  <c r="BE14" i="7"/>
  <c r="BF14" i="7"/>
  <c r="BG14" i="7"/>
  <c r="BH14" i="7"/>
  <c r="BI14" i="7"/>
  <c r="BJ14" i="7"/>
  <c r="BK14" i="7"/>
  <c r="BL14" i="7"/>
  <c r="BD15" i="7"/>
  <c r="BE15" i="7"/>
  <c r="BF15" i="7"/>
  <c r="BG15" i="7"/>
  <c r="BH15" i="7"/>
  <c r="BI15" i="7"/>
  <c r="BJ15" i="7"/>
  <c r="BK15" i="7"/>
  <c r="BL15" i="7"/>
  <c r="BM15" i="7"/>
  <c r="BN15" i="7"/>
  <c r="BD16" i="7"/>
  <c r="BE16" i="7"/>
  <c r="BF16" i="7"/>
  <c r="BG16" i="7"/>
  <c r="BH16" i="7"/>
  <c r="BI16" i="7"/>
  <c r="BJ16" i="7"/>
  <c r="BK16" i="7"/>
  <c r="BL16" i="7"/>
  <c r="BM16" i="7"/>
  <c r="BN16" i="7"/>
  <c r="BD17" i="7"/>
  <c r="BE17" i="7"/>
  <c r="BF17" i="7"/>
  <c r="BG17" i="7"/>
  <c r="BH17" i="7"/>
  <c r="BI17" i="7"/>
  <c r="BJ17" i="7"/>
  <c r="BK17" i="7"/>
  <c r="BL17" i="7"/>
  <c r="BM17" i="7"/>
  <c r="BN17" i="7"/>
  <c r="BD18" i="7"/>
  <c r="BE18" i="7"/>
  <c r="BF18" i="7"/>
  <c r="BG18" i="7"/>
  <c r="BH18" i="7"/>
  <c r="BI18" i="7"/>
  <c r="BJ18" i="7"/>
  <c r="BK18" i="7"/>
  <c r="BL18" i="7"/>
  <c r="BM18" i="7"/>
  <c r="BN18" i="7"/>
  <c r="BD19" i="7"/>
  <c r="BE19" i="7"/>
  <c r="BF19" i="7"/>
  <c r="BG19" i="7"/>
  <c r="BH19" i="7"/>
  <c r="BI19" i="7"/>
  <c r="BJ19" i="7"/>
  <c r="BK19" i="7"/>
  <c r="BL19" i="7"/>
  <c r="BM19" i="7"/>
  <c r="BN19" i="7"/>
  <c r="BD20" i="7"/>
  <c r="BE20" i="7"/>
  <c r="BF20" i="7"/>
  <c r="BG20" i="7"/>
  <c r="BH20" i="7"/>
  <c r="BI20" i="7"/>
  <c r="BJ20" i="7"/>
  <c r="BK20" i="7"/>
  <c r="BL20" i="7"/>
  <c r="BM20" i="7"/>
  <c r="BN20" i="7"/>
  <c r="BD21" i="7"/>
  <c r="BE21" i="7"/>
  <c r="BF21" i="7"/>
  <c r="BG21" i="7"/>
  <c r="BH21" i="7"/>
  <c r="BI21" i="7"/>
  <c r="BJ21" i="7"/>
  <c r="BK21" i="7"/>
  <c r="BL21" i="7"/>
  <c r="BM21" i="7"/>
  <c r="BN21" i="7"/>
  <c r="BD22" i="7"/>
  <c r="BE22" i="7"/>
  <c r="BF22" i="7"/>
  <c r="BG22" i="7"/>
  <c r="BH22" i="7"/>
  <c r="BI22" i="7"/>
  <c r="BJ22" i="7"/>
  <c r="BK22" i="7"/>
  <c r="BL22" i="7"/>
  <c r="BM22" i="7"/>
  <c r="BN22" i="7"/>
  <c r="BD23" i="7"/>
  <c r="BE23" i="7"/>
  <c r="BF23" i="7"/>
  <c r="BG23" i="7"/>
  <c r="BH23" i="7"/>
  <c r="BI23" i="7"/>
  <c r="BJ23" i="7"/>
  <c r="BK23" i="7"/>
  <c r="BL23" i="7"/>
  <c r="BD24" i="7"/>
  <c r="BE24" i="7"/>
  <c r="BF24" i="7"/>
  <c r="BG24" i="7"/>
  <c r="BH24" i="7"/>
  <c r="BI24" i="7"/>
  <c r="BJ24" i="7"/>
  <c r="BK24" i="7"/>
  <c r="BL24" i="7"/>
  <c r="BM24" i="7"/>
  <c r="BD30" i="7"/>
  <c r="BE30" i="7"/>
  <c r="BF30" i="7"/>
  <c r="BG30" i="7"/>
  <c r="BH30" i="7"/>
  <c r="BI30" i="7"/>
  <c r="BJ30" i="7"/>
  <c r="BK30" i="7"/>
  <c r="BL30" i="7"/>
  <c r="BM30" i="7"/>
  <c r="BN30" i="7"/>
  <c r="BD31" i="7"/>
  <c r="BE31" i="7"/>
  <c r="BF31" i="7"/>
  <c r="BG31" i="7"/>
  <c r="BH31" i="7"/>
  <c r="BI31" i="7"/>
  <c r="BJ31" i="7"/>
  <c r="BK31" i="7"/>
  <c r="BL31" i="7"/>
  <c r="BM31" i="7"/>
  <c r="BN31" i="7"/>
  <c r="BD32" i="7"/>
  <c r="BE32" i="7"/>
  <c r="BF32" i="7"/>
  <c r="BG32" i="7"/>
  <c r="BH32" i="7"/>
  <c r="BI32" i="7"/>
  <c r="BJ32" i="7"/>
  <c r="BK32" i="7"/>
  <c r="BL32" i="7"/>
  <c r="BM32" i="7"/>
  <c r="BN32" i="7"/>
  <c r="BD34" i="7"/>
  <c r="BE34" i="7"/>
  <c r="BF34" i="7"/>
  <c r="BG34" i="7"/>
  <c r="BH34" i="7"/>
  <c r="BI34" i="7"/>
  <c r="BJ34" i="7"/>
  <c r="BK34" i="7"/>
  <c r="BL34" i="7"/>
  <c r="BM34" i="7"/>
  <c r="BN34" i="7"/>
  <c r="BD35" i="7"/>
  <c r="BE35" i="7"/>
  <c r="BF35" i="7"/>
  <c r="BG35" i="7"/>
  <c r="BH35" i="7"/>
  <c r="BI35" i="7"/>
  <c r="BJ35" i="7"/>
  <c r="BK35" i="7"/>
  <c r="BL35" i="7"/>
  <c r="BM35" i="7"/>
  <c r="BN35" i="7"/>
  <c r="BD36" i="7"/>
  <c r="BE36" i="7"/>
  <c r="BF36" i="7"/>
  <c r="BG36" i="7"/>
  <c r="BH36" i="7"/>
  <c r="BI36" i="7"/>
  <c r="BJ36" i="7"/>
  <c r="BK36" i="7"/>
  <c r="BL36" i="7"/>
  <c r="BM36" i="7"/>
  <c r="BN36" i="7"/>
  <c r="BD37" i="7"/>
  <c r="BE37" i="7"/>
  <c r="BF37" i="7"/>
  <c r="BG37" i="7"/>
  <c r="BH37" i="7"/>
  <c r="BI37" i="7"/>
  <c r="BJ37" i="7"/>
  <c r="BK37" i="7"/>
  <c r="BL37" i="7"/>
  <c r="BM37" i="7"/>
  <c r="BN37" i="7"/>
  <c r="BD38" i="7"/>
  <c r="BE38" i="7"/>
  <c r="BF38" i="7"/>
  <c r="BG38" i="7"/>
  <c r="BH38" i="7"/>
  <c r="BI38" i="7"/>
  <c r="BJ38" i="7"/>
  <c r="BK38" i="7"/>
  <c r="BL38" i="7"/>
  <c r="BM38" i="7"/>
  <c r="BN38" i="7"/>
  <c r="BD39" i="7"/>
  <c r="BE39" i="7"/>
  <c r="BF39" i="7"/>
  <c r="BG39" i="7"/>
  <c r="BH39" i="7"/>
  <c r="BI39" i="7"/>
  <c r="BJ39" i="7"/>
  <c r="BK39" i="7"/>
  <c r="BL39" i="7"/>
  <c r="BM39" i="7"/>
  <c r="BN39" i="7"/>
  <c r="BC3" i="7"/>
  <c r="BC4" i="7"/>
  <c r="BC5" i="7"/>
  <c r="BC6" i="7"/>
  <c r="BC7" i="7"/>
  <c r="BC8" i="7"/>
  <c r="BC9" i="7"/>
  <c r="BC10" i="7"/>
  <c r="BC11" i="7"/>
  <c r="BC12" i="7"/>
  <c r="BC14" i="7"/>
  <c r="BC15" i="7"/>
  <c r="BC16" i="7"/>
  <c r="BC17" i="7"/>
  <c r="BC18" i="7"/>
  <c r="BC19" i="7"/>
  <c r="BC20" i="7"/>
  <c r="BC21" i="7"/>
  <c r="BC22" i="7"/>
  <c r="BC23" i="7"/>
  <c r="BC24" i="7"/>
  <c r="BC30" i="7"/>
  <c r="BC31" i="7"/>
  <c r="BC32" i="7"/>
  <c r="BC34" i="7"/>
  <c r="BC35" i="7"/>
  <c r="BC36" i="7"/>
  <c r="BC37" i="7"/>
  <c r="BC38" i="7"/>
  <c r="BC39" i="7"/>
  <c r="AQ3" i="7"/>
  <c r="BQ3" i="7" s="1"/>
  <c r="AR3" i="7"/>
  <c r="BR3" i="7" s="1"/>
  <c r="AS3" i="7"/>
  <c r="BS3" i="7" s="1"/>
  <c r="AT3" i="7"/>
  <c r="BT3" i="7" s="1"/>
  <c r="AU3" i="7"/>
  <c r="BU3" i="7" s="1"/>
  <c r="AV3" i="7"/>
  <c r="BV3" i="7" s="1"/>
  <c r="AW3" i="7"/>
  <c r="BW3" i="7" s="1"/>
  <c r="AX3" i="7"/>
  <c r="BX3" i="7" s="1"/>
  <c r="AY3" i="7"/>
  <c r="BY3" i="7" s="1"/>
  <c r="AZ3" i="7"/>
  <c r="BZ3" i="7" s="1"/>
  <c r="BA3" i="7"/>
  <c r="CA3" i="7" s="1"/>
  <c r="AQ4" i="7"/>
  <c r="BQ4" i="7" s="1"/>
  <c r="AR4" i="7"/>
  <c r="BR4" i="7" s="1"/>
  <c r="AS4" i="7"/>
  <c r="BS4" i="7" s="1"/>
  <c r="AT4" i="7"/>
  <c r="BT4" i="7" s="1"/>
  <c r="AU4" i="7"/>
  <c r="BU4" i="7" s="1"/>
  <c r="AV4" i="7"/>
  <c r="BV4" i="7" s="1"/>
  <c r="AW4" i="7"/>
  <c r="BW4" i="7" s="1"/>
  <c r="AX4" i="7"/>
  <c r="BX4" i="7" s="1"/>
  <c r="AY4" i="7"/>
  <c r="BY4" i="7" s="1"/>
  <c r="AZ4" i="7"/>
  <c r="BZ4" i="7" s="1"/>
  <c r="AQ5" i="7"/>
  <c r="BQ5" i="7" s="1"/>
  <c r="AR5" i="7"/>
  <c r="BR5" i="7" s="1"/>
  <c r="AS5" i="7"/>
  <c r="BS5" i="7" s="1"/>
  <c r="AT5" i="7"/>
  <c r="BT5" i="7" s="1"/>
  <c r="AU5" i="7"/>
  <c r="BU5" i="7" s="1"/>
  <c r="AV5" i="7"/>
  <c r="BV5" i="7" s="1"/>
  <c r="AW5" i="7"/>
  <c r="BW5" i="7" s="1"/>
  <c r="AX5" i="7"/>
  <c r="BX5" i="7" s="1"/>
  <c r="AY5" i="7"/>
  <c r="BY5" i="7" s="1"/>
  <c r="AZ5" i="7"/>
  <c r="BZ5" i="7" s="1"/>
  <c r="BA5" i="7"/>
  <c r="CA5" i="7" s="1"/>
  <c r="AQ6" i="7"/>
  <c r="BQ6" i="7" s="1"/>
  <c r="AR6" i="7"/>
  <c r="BR6" i="7" s="1"/>
  <c r="AS6" i="7"/>
  <c r="BS6" i="7" s="1"/>
  <c r="AT6" i="7"/>
  <c r="BT6" i="7" s="1"/>
  <c r="AU6" i="7"/>
  <c r="BU6" i="7" s="1"/>
  <c r="AV6" i="7"/>
  <c r="BV6" i="7" s="1"/>
  <c r="AW6" i="7"/>
  <c r="BW6" i="7" s="1"/>
  <c r="AX6" i="7"/>
  <c r="BX6" i="7" s="1"/>
  <c r="AY6" i="7"/>
  <c r="BY6" i="7" s="1"/>
  <c r="AZ6" i="7"/>
  <c r="BZ6" i="7" s="1"/>
  <c r="BA6" i="7"/>
  <c r="CA6" i="7" s="1"/>
  <c r="AQ7" i="7"/>
  <c r="BQ7" i="7" s="1"/>
  <c r="AR7" i="7"/>
  <c r="BR7" i="7" s="1"/>
  <c r="AS7" i="7"/>
  <c r="BS7" i="7" s="1"/>
  <c r="AT7" i="7"/>
  <c r="BT7" i="7" s="1"/>
  <c r="AU7" i="7"/>
  <c r="BU7" i="7" s="1"/>
  <c r="AV7" i="7"/>
  <c r="BV7" i="7" s="1"/>
  <c r="AW7" i="7"/>
  <c r="BW7" i="7" s="1"/>
  <c r="AX7" i="7"/>
  <c r="BX7" i="7" s="1"/>
  <c r="AY7" i="7"/>
  <c r="BY7" i="7" s="1"/>
  <c r="AZ7" i="7"/>
  <c r="BZ7" i="7" s="1"/>
  <c r="BA7" i="7"/>
  <c r="CA7" i="7" s="1"/>
  <c r="AQ8" i="7"/>
  <c r="BQ8" i="7" s="1"/>
  <c r="AR8" i="7"/>
  <c r="BR8" i="7" s="1"/>
  <c r="AS8" i="7"/>
  <c r="BS8" i="7" s="1"/>
  <c r="AT8" i="7"/>
  <c r="BT8" i="7" s="1"/>
  <c r="AU8" i="7"/>
  <c r="BU8" i="7" s="1"/>
  <c r="AV8" i="7"/>
  <c r="BV8" i="7" s="1"/>
  <c r="AW8" i="7"/>
  <c r="BW8" i="7" s="1"/>
  <c r="AX8" i="7"/>
  <c r="BX8" i="7" s="1"/>
  <c r="AY8" i="7"/>
  <c r="BY8" i="7" s="1"/>
  <c r="AZ8" i="7"/>
  <c r="BZ8" i="7" s="1"/>
  <c r="BA8" i="7"/>
  <c r="CA8" i="7" s="1"/>
  <c r="AQ9" i="7"/>
  <c r="BQ9" i="7" s="1"/>
  <c r="AR9" i="7"/>
  <c r="BR9" i="7" s="1"/>
  <c r="AS9" i="7"/>
  <c r="BS9" i="7" s="1"/>
  <c r="AT9" i="7"/>
  <c r="BT9" i="7" s="1"/>
  <c r="AU9" i="7"/>
  <c r="BU9" i="7" s="1"/>
  <c r="AV9" i="7"/>
  <c r="BV9" i="7" s="1"/>
  <c r="AW9" i="7"/>
  <c r="BW9" i="7" s="1"/>
  <c r="AX9" i="7"/>
  <c r="BX9" i="7" s="1"/>
  <c r="AY9" i="7"/>
  <c r="BY9" i="7" s="1"/>
  <c r="AZ9" i="7"/>
  <c r="BZ9" i="7" s="1"/>
  <c r="BA9" i="7"/>
  <c r="CA9" i="7" s="1"/>
  <c r="AQ10" i="7"/>
  <c r="BQ10" i="7" s="1"/>
  <c r="AR10" i="7"/>
  <c r="BR10" i="7" s="1"/>
  <c r="AS10" i="7"/>
  <c r="BS10" i="7" s="1"/>
  <c r="AT10" i="7"/>
  <c r="BT10" i="7" s="1"/>
  <c r="AU10" i="7"/>
  <c r="BU10" i="7" s="1"/>
  <c r="AV10" i="7"/>
  <c r="BV10" i="7" s="1"/>
  <c r="AW10" i="7"/>
  <c r="BW10" i="7" s="1"/>
  <c r="AX10" i="7"/>
  <c r="BX10" i="7" s="1"/>
  <c r="AY10" i="7"/>
  <c r="BY10" i="7" s="1"/>
  <c r="AZ10" i="7"/>
  <c r="BZ10" i="7" s="1"/>
  <c r="BA10" i="7"/>
  <c r="CA10" i="7" s="1"/>
  <c r="AQ11" i="7"/>
  <c r="BQ11" i="7" s="1"/>
  <c r="AR11" i="7"/>
  <c r="BR11" i="7" s="1"/>
  <c r="AS11" i="7"/>
  <c r="BS11" i="7" s="1"/>
  <c r="AT11" i="7"/>
  <c r="BT11" i="7" s="1"/>
  <c r="AU11" i="7"/>
  <c r="BU11" i="7" s="1"/>
  <c r="AV11" i="7"/>
  <c r="BV11" i="7" s="1"/>
  <c r="AW11" i="7"/>
  <c r="BW11" i="7" s="1"/>
  <c r="AX11" i="7"/>
  <c r="BX11" i="7" s="1"/>
  <c r="AY11" i="7"/>
  <c r="BY11" i="7" s="1"/>
  <c r="AZ11" i="7"/>
  <c r="BZ11" i="7" s="1"/>
  <c r="BA11" i="7"/>
  <c r="CA11" i="7" s="1"/>
  <c r="AQ12" i="7"/>
  <c r="BQ12" i="7" s="1"/>
  <c r="AR12" i="7"/>
  <c r="BR12" i="7" s="1"/>
  <c r="AS12" i="7"/>
  <c r="BS12" i="7" s="1"/>
  <c r="AT12" i="7"/>
  <c r="BT12" i="7" s="1"/>
  <c r="AU12" i="7"/>
  <c r="BU12" i="7" s="1"/>
  <c r="AV12" i="7"/>
  <c r="BV12" i="7" s="1"/>
  <c r="AW12" i="7"/>
  <c r="BW12" i="7" s="1"/>
  <c r="AX12" i="7"/>
  <c r="BX12" i="7" s="1"/>
  <c r="AY12" i="7"/>
  <c r="BY12" i="7" s="1"/>
  <c r="AZ12" i="7"/>
  <c r="BZ12" i="7" s="1"/>
  <c r="BA12" i="7"/>
  <c r="CA12" i="7" s="1"/>
  <c r="AR13" i="7"/>
  <c r="BR13" i="7" s="1"/>
  <c r="AS13" i="7"/>
  <c r="BS13" i="7" s="1"/>
  <c r="AT13" i="7"/>
  <c r="BT13" i="7" s="1"/>
  <c r="AU13" i="7"/>
  <c r="BU13" i="7" s="1"/>
  <c r="AV13" i="7"/>
  <c r="BV13" i="7" s="1"/>
  <c r="AW13" i="7"/>
  <c r="BW13" i="7" s="1"/>
  <c r="AX13" i="7"/>
  <c r="BX13" i="7" s="1"/>
  <c r="AY13" i="7"/>
  <c r="BY13" i="7" s="1"/>
  <c r="AZ13" i="7"/>
  <c r="BZ13" i="7" s="1"/>
  <c r="BA13" i="7"/>
  <c r="CA13" i="7" s="1"/>
  <c r="AQ14" i="7"/>
  <c r="BQ14" i="7" s="1"/>
  <c r="AR14" i="7"/>
  <c r="BR14" i="7" s="1"/>
  <c r="AS14" i="7"/>
  <c r="BS14" i="7" s="1"/>
  <c r="AT14" i="7"/>
  <c r="BT14" i="7" s="1"/>
  <c r="AU14" i="7"/>
  <c r="BU14" i="7" s="1"/>
  <c r="AV14" i="7"/>
  <c r="BV14" i="7" s="1"/>
  <c r="AW14" i="7"/>
  <c r="BW14" i="7" s="1"/>
  <c r="AX14" i="7"/>
  <c r="BX14" i="7" s="1"/>
  <c r="AY14" i="7"/>
  <c r="BY14" i="7" s="1"/>
  <c r="AQ15" i="7"/>
  <c r="BQ15" i="7" s="1"/>
  <c r="AR15" i="7"/>
  <c r="BR15" i="7" s="1"/>
  <c r="AS15" i="7"/>
  <c r="BS15" i="7" s="1"/>
  <c r="AT15" i="7"/>
  <c r="BT15" i="7" s="1"/>
  <c r="AU15" i="7"/>
  <c r="BU15" i="7" s="1"/>
  <c r="AV15" i="7"/>
  <c r="BV15" i="7" s="1"/>
  <c r="AW15" i="7"/>
  <c r="BW15" i="7" s="1"/>
  <c r="AX15" i="7"/>
  <c r="BX15" i="7" s="1"/>
  <c r="AY15" i="7"/>
  <c r="BY15" i="7" s="1"/>
  <c r="AZ15" i="7"/>
  <c r="BZ15" i="7" s="1"/>
  <c r="BA15" i="7"/>
  <c r="CA15" i="7" s="1"/>
  <c r="AQ16" i="7"/>
  <c r="BQ16" i="7" s="1"/>
  <c r="AR16" i="7"/>
  <c r="BR16" i="7" s="1"/>
  <c r="AS16" i="7"/>
  <c r="BS16" i="7" s="1"/>
  <c r="AT16" i="7"/>
  <c r="BT16" i="7" s="1"/>
  <c r="AU16" i="7"/>
  <c r="BU16" i="7" s="1"/>
  <c r="AV16" i="7"/>
  <c r="BV16" i="7" s="1"/>
  <c r="AW16" i="7"/>
  <c r="BW16" i="7" s="1"/>
  <c r="AX16" i="7"/>
  <c r="BX16" i="7" s="1"/>
  <c r="AY16" i="7"/>
  <c r="BY16" i="7" s="1"/>
  <c r="AZ16" i="7"/>
  <c r="BZ16" i="7" s="1"/>
  <c r="BA16" i="7"/>
  <c r="CA16" i="7" s="1"/>
  <c r="AQ17" i="7"/>
  <c r="BQ17" i="7" s="1"/>
  <c r="AR17" i="7"/>
  <c r="BR17" i="7" s="1"/>
  <c r="AS17" i="7"/>
  <c r="BS17" i="7" s="1"/>
  <c r="AT17" i="7"/>
  <c r="BT17" i="7" s="1"/>
  <c r="AU17" i="7"/>
  <c r="BU17" i="7" s="1"/>
  <c r="AV17" i="7"/>
  <c r="BV17" i="7" s="1"/>
  <c r="AW17" i="7"/>
  <c r="BW17" i="7" s="1"/>
  <c r="AX17" i="7"/>
  <c r="BX17" i="7" s="1"/>
  <c r="AY17" i="7"/>
  <c r="BY17" i="7" s="1"/>
  <c r="AZ17" i="7"/>
  <c r="BZ17" i="7" s="1"/>
  <c r="BA17" i="7"/>
  <c r="CA17" i="7" s="1"/>
  <c r="AQ18" i="7"/>
  <c r="BQ18" i="7" s="1"/>
  <c r="AR18" i="7"/>
  <c r="BR18" i="7" s="1"/>
  <c r="AS18" i="7"/>
  <c r="BS18" i="7" s="1"/>
  <c r="AT18" i="7"/>
  <c r="BT18" i="7" s="1"/>
  <c r="AU18" i="7"/>
  <c r="BU18" i="7" s="1"/>
  <c r="AV18" i="7"/>
  <c r="BV18" i="7" s="1"/>
  <c r="AW18" i="7"/>
  <c r="BW18" i="7" s="1"/>
  <c r="AX18" i="7"/>
  <c r="BX18" i="7" s="1"/>
  <c r="AY18" i="7"/>
  <c r="BY18" i="7" s="1"/>
  <c r="AZ18" i="7"/>
  <c r="BZ18" i="7" s="1"/>
  <c r="BA18" i="7"/>
  <c r="CA18" i="7" s="1"/>
  <c r="AQ19" i="7"/>
  <c r="BQ19" i="7" s="1"/>
  <c r="AR19" i="7"/>
  <c r="BR19" i="7" s="1"/>
  <c r="AS19" i="7"/>
  <c r="BS19" i="7" s="1"/>
  <c r="AT19" i="7"/>
  <c r="BT19" i="7" s="1"/>
  <c r="AU19" i="7"/>
  <c r="BU19" i="7" s="1"/>
  <c r="AV19" i="7"/>
  <c r="BV19" i="7" s="1"/>
  <c r="AW19" i="7"/>
  <c r="BW19" i="7" s="1"/>
  <c r="AX19" i="7"/>
  <c r="BX19" i="7" s="1"/>
  <c r="AY19" i="7"/>
  <c r="BY19" i="7" s="1"/>
  <c r="AZ19" i="7"/>
  <c r="BZ19" i="7" s="1"/>
  <c r="BA19" i="7"/>
  <c r="CA19" i="7" s="1"/>
  <c r="AQ20" i="7"/>
  <c r="BQ20" i="7" s="1"/>
  <c r="AR20" i="7"/>
  <c r="BR20" i="7" s="1"/>
  <c r="AS20" i="7"/>
  <c r="BS20" i="7" s="1"/>
  <c r="AT20" i="7"/>
  <c r="BT20" i="7" s="1"/>
  <c r="AU20" i="7"/>
  <c r="BU20" i="7" s="1"/>
  <c r="AV20" i="7"/>
  <c r="BV20" i="7" s="1"/>
  <c r="AW20" i="7"/>
  <c r="BW20" i="7" s="1"/>
  <c r="AX20" i="7"/>
  <c r="BX20" i="7" s="1"/>
  <c r="AY20" i="7"/>
  <c r="BY20" i="7" s="1"/>
  <c r="AZ20" i="7"/>
  <c r="BZ20" i="7" s="1"/>
  <c r="BA20" i="7"/>
  <c r="CA20" i="7" s="1"/>
  <c r="AQ21" i="7"/>
  <c r="BQ21" i="7" s="1"/>
  <c r="AR21" i="7"/>
  <c r="BR21" i="7" s="1"/>
  <c r="AS21" i="7"/>
  <c r="BS21" i="7" s="1"/>
  <c r="AT21" i="7"/>
  <c r="BT21" i="7" s="1"/>
  <c r="AU21" i="7"/>
  <c r="BU21" i="7" s="1"/>
  <c r="AV21" i="7"/>
  <c r="BV21" i="7" s="1"/>
  <c r="AW21" i="7"/>
  <c r="BW21" i="7" s="1"/>
  <c r="AX21" i="7"/>
  <c r="BX21" i="7" s="1"/>
  <c r="AY21" i="7"/>
  <c r="BY21" i="7" s="1"/>
  <c r="AZ21" i="7"/>
  <c r="BZ21" i="7" s="1"/>
  <c r="BA21" i="7"/>
  <c r="CA21" i="7" s="1"/>
  <c r="AQ22" i="7"/>
  <c r="BQ22" i="7" s="1"/>
  <c r="AR22" i="7"/>
  <c r="BR22" i="7" s="1"/>
  <c r="AS22" i="7"/>
  <c r="BS22" i="7" s="1"/>
  <c r="AT22" i="7"/>
  <c r="BT22" i="7" s="1"/>
  <c r="AU22" i="7"/>
  <c r="BU22" i="7" s="1"/>
  <c r="AV22" i="7"/>
  <c r="BV22" i="7" s="1"/>
  <c r="AW22" i="7"/>
  <c r="BW22" i="7" s="1"/>
  <c r="AX22" i="7"/>
  <c r="BX22" i="7" s="1"/>
  <c r="AY22" i="7"/>
  <c r="BY22" i="7" s="1"/>
  <c r="AZ22" i="7"/>
  <c r="BZ22" i="7" s="1"/>
  <c r="BA22" i="7"/>
  <c r="CA22" i="7" s="1"/>
  <c r="AQ23" i="7"/>
  <c r="BQ23" i="7" s="1"/>
  <c r="AR23" i="7"/>
  <c r="BR23" i="7" s="1"/>
  <c r="AS23" i="7"/>
  <c r="BS23" i="7" s="1"/>
  <c r="AT23" i="7"/>
  <c r="BT23" i="7" s="1"/>
  <c r="AU23" i="7"/>
  <c r="BU23" i="7" s="1"/>
  <c r="AV23" i="7"/>
  <c r="BV23" i="7" s="1"/>
  <c r="AW23" i="7"/>
  <c r="BW23" i="7" s="1"/>
  <c r="AX23" i="7"/>
  <c r="BX23" i="7" s="1"/>
  <c r="AY23" i="7"/>
  <c r="BY23" i="7" s="1"/>
  <c r="AQ24" i="7"/>
  <c r="BQ24" i="7" s="1"/>
  <c r="AR24" i="7"/>
  <c r="BR24" i="7" s="1"/>
  <c r="AS24" i="7"/>
  <c r="BS24" i="7" s="1"/>
  <c r="AT24" i="7"/>
  <c r="BT24" i="7" s="1"/>
  <c r="AU24" i="7"/>
  <c r="BU24" i="7" s="1"/>
  <c r="AV24" i="7"/>
  <c r="BV24" i="7" s="1"/>
  <c r="AW24" i="7"/>
  <c r="BW24" i="7" s="1"/>
  <c r="AX24" i="7"/>
  <c r="BX24" i="7" s="1"/>
  <c r="AY24" i="7"/>
  <c r="BY24" i="7" s="1"/>
  <c r="AZ24" i="7"/>
  <c r="BZ24" i="7" s="1"/>
  <c r="AQ30" i="7"/>
  <c r="BQ30" i="7" s="1"/>
  <c r="AR30" i="7"/>
  <c r="BR30" i="7" s="1"/>
  <c r="AS30" i="7"/>
  <c r="BS30" i="7" s="1"/>
  <c r="AT30" i="7"/>
  <c r="BT30" i="7" s="1"/>
  <c r="AU30" i="7"/>
  <c r="BU30" i="7" s="1"/>
  <c r="AV30" i="7"/>
  <c r="BV30" i="7" s="1"/>
  <c r="AW30" i="7"/>
  <c r="BW30" i="7" s="1"/>
  <c r="AX30" i="7"/>
  <c r="BX30" i="7" s="1"/>
  <c r="AY30" i="7"/>
  <c r="BY30" i="7" s="1"/>
  <c r="AZ30" i="7"/>
  <c r="BZ30" i="7" s="1"/>
  <c r="BA30" i="7"/>
  <c r="CA30" i="7" s="1"/>
  <c r="AQ31" i="7"/>
  <c r="BQ31" i="7" s="1"/>
  <c r="AR31" i="7"/>
  <c r="BR31" i="7" s="1"/>
  <c r="AS31" i="7"/>
  <c r="BS31" i="7" s="1"/>
  <c r="AT31" i="7"/>
  <c r="BT31" i="7" s="1"/>
  <c r="AU31" i="7"/>
  <c r="BU31" i="7" s="1"/>
  <c r="AV31" i="7"/>
  <c r="BV31" i="7" s="1"/>
  <c r="AW31" i="7"/>
  <c r="BW31" i="7" s="1"/>
  <c r="AX31" i="7"/>
  <c r="BX31" i="7" s="1"/>
  <c r="AY31" i="7"/>
  <c r="BY31" i="7" s="1"/>
  <c r="AZ31" i="7"/>
  <c r="BZ31" i="7" s="1"/>
  <c r="BA31" i="7"/>
  <c r="CA31" i="7" s="1"/>
  <c r="AQ32" i="7"/>
  <c r="BQ32" i="7" s="1"/>
  <c r="AR32" i="7"/>
  <c r="BR32" i="7" s="1"/>
  <c r="AS32" i="7"/>
  <c r="BS32" i="7" s="1"/>
  <c r="AT32" i="7"/>
  <c r="BT32" i="7" s="1"/>
  <c r="AU32" i="7"/>
  <c r="BU32" i="7" s="1"/>
  <c r="AV32" i="7"/>
  <c r="BV32" i="7" s="1"/>
  <c r="AW32" i="7"/>
  <c r="BW32" i="7" s="1"/>
  <c r="AX32" i="7"/>
  <c r="BX32" i="7" s="1"/>
  <c r="AY32" i="7"/>
  <c r="BY32" i="7" s="1"/>
  <c r="AZ32" i="7"/>
  <c r="BZ32" i="7" s="1"/>
  <c r="BA32" i="7"/>
  <c r="CA32" i="7" s="1"/>
  <c r="AQ34" i="7"/>
  <c r="BQ34" i="7" s="1"/>
  <c r="AR34" i="7"/>
  <c r="BR34" i="7" s="1"/>
  <c r="AS34" i="7"/>
  <c r="BS34" i="7" s="1"/>
  <c r="AT34" i="7"/>
  <c r="BT34" i="7" s="1"/>
  <c r="AU34" i="7"/>
  <c r="BU34" i="7" s="1"/>
  <c r="AV34" i="7"/>
  <c r="BV34" i="7" s="1"/>
  <c r="AW34" i="7"/>
  <c r="BW34" i="7" s="1"/>
  <c r="AX34" i="7"/>
  <c r="BX34" i="7" s="1"/>
  <c r="AY34" i="7"/>
  <c r="BY34" i="7" s="1"/>
  <c r="AZ34" i="7"/>
  <c r="BZ34" i="7" s="1"/>
  <c r="BA34" i="7"/>
  <c r="CA34" i="7" s="1"/>
  <c r="AQ35" i="7"/>
  <c r="BQ35" i="7" s="1"/>
  <c r="AR35" i="7"/>
  <c r="BR35" i="7" s="1"/>
  <c r="AS35" i="7"/>
  <c r="BS35" i="7" s="1"/>
  <c r="AT35" i="7"/>
  <c r="BT35" i="7" s="1"/>
  <c r="AU35" i="7"/>
  <c r="BU35" i="7" s="1"/>
  <c r="AV35" i="7"/>
  <c r="BV35" i="7" s="1"/>
  <c r="AW35" i="7"/>
  <c r="BW35" i="7" s="1"/>
  <c r="AX35" i="7"/>
  <c r="BX35" i="7" s="1"/>
  <c r="AY35" i="7"/>
  <c r="BY35" i="7" s="1"/>
  <c r="AZ35" i="7"/>
  <c r="BZ35" i="7" s="1"/>
  <c r="BA35" i="7"/>
  <c r="CA35" i="7" s="1"/>
  <c r="AQ36" i="7"/>
  <c r="BQ36" i="7" s="1"/>
  <c r="AR36" i="7"/>
  <c r="BR36" i="7" s="1"/>
  <c r="AS36" i="7"/>
  <c r="BS36" i="7" s="1"/>
  <c r="AT36" i="7"/>
  <c r="BT36" i="7" s="1"/>
  <c r="AU36" i="7"/>
  <c r="BU36" i="7" s="1"/>
  <c r="AV36" i="7"/>
  <c r="BV36" i="7" s="1"/>
  <c r="AW36" i="7"/>
  <c r="BW36" i="7" s="1"/>
  <c r="AX36" i="7"/>
  <c r="BX36" i="7" s="1"/>
  <c r="AY36" i="7"/>
  <c r="BY36" i="7" s="1"/>
  <c r="AZ36" i="7"/>
  <c r="BZ36" i="7" s="1"/>
  <c r="BA36" i="7"/>
  <c r="CA36" i="7" s="1"/>
  <c r="AQ37" i="7"/>
  <c r="BQ37" i="7" s="1"/>
  <c r="AR37" i="7"/>
  <c r="BR37" i="7" s="1"/>
  <c r="AS37" i="7"/>
  <c r="BS37" i="7" s="1"/>
  <c r="AT37" i="7"/>
  <c r="BT37" i="7" s="1"/>
  <c r="AU37" i="7"/>
  <c r="BU37" i="7" s="1"/>
  <c r="AV37" i="7"/>
  <c r="BV37" i="7" s="1"/>
  <c r="AW37" i="7"/>
  <c r="BW37" i="7" s="1"/>
  <c r="AX37" i="7"/>
  <c r="BX37" i="7" s="1"/>
  <c r="AY37" i="7"/>
  <c r="BY37" i="7" s="1"/>
  <c r="AZ37" i="7"/>
  <c r="BZ37" i="7" s="1"/>
  <c r="BA37" i="7"/>
  <c r="CA37" i="7" s="1"/>
  <c r="AQ38" i="7"/>
  <c r="BQ38" i="7" s="1"/>
  <c r="AR38" i="7"/>
  <c r="BR38" i="7" s="1"/>
  <c r="AS38" i="7"/>
  <c r="BS38" i="7" s="1"/>
  <c r="AT38" i="7"/>
  <c r="BT38" i="7" s="1"/>
  <c r="AU38" i="7"/>
  <c r="BU38" i="7" s="1"/>
  <c r="AV38" i="7"/>
  <c r="BV38" i="7" s="1"/>
  <c r="AW38" i="7"/>
  <c r="BW38" i="7" s="1"/>
  <c r="AX38" i="7"/>
  <c r="BX38" i="7" s="1"/>
  <c r="AY38" i="7"/>
  <c r="BY38" i="7" s="1"/>
  <c r="AZ38" i="7"/>
  <c r="BZ38" i="7" s="1"/>
  <c r="BA38" i="7"/>
  <c r="CA38" i="7" s="1"/>
  <c r="AQ39" i="7"/>
  <c r="BQ39" i="7" s="1"/>
  <c r="AR39" i="7"/>
  <c r="BR39" i="7" s="1"/>
  <c r="AS39" i="7"/>
  <c r="BS39" i="7" s="1"/>
  <c r="AT39" i="7"/>
  <c r="BT39" i="7" s="1"/>
  <c r="AU39" i="7"/>
  <c r="BU39" i="7" s="1"/>
  <c r="AV39" i="7"/>
  <c r="BV39" i="7" s="1"/>
  <c r="AW39" i="7"/>
  <c r="BW39" i="7" s="1"/>
  <c r="AX39" i="7"/>
  <c r="BX39" i="7" s="1"/>
  <c r="AY39" i="7"/>
  <c r="BY39" i="7" s="1"/>
  <c r="AZ39" i="7"/>
  <c r="BZ39" i="7" s="1"/>
  <c r="BA39" i="7"/>
  <c r="CA39" i="7" s="1"/>
  <c r="AP4" i="7"/>
  <c r="BP4" i="7" s="1"/>
  <c r="AP5" i="7"/>
  <c r="BP5" i="7" s="1"/>
  <c r="AP6" i="7"/>
  <c r="BP6" i="7" s="1"/>
  <c r="AP7" i="7"/>
  <c r="BP7" i="7" s="1"/>
  <c r="AP8" i="7"/>
  <c r="BP8" i="7" s="1"/>
  <c r="AP9" i="7"/>
  <c r="BP9" i="7" s="1"/>
  <c r="AP10" i="7"/>
  <c r="BP10" i="7" s="1"/>
  <c r="AP11" i="7"/>
  <c r="BP11" i="7" s="1"/>
  <c r="AP12" i="7"/>
  <c r="BP12" i="7" s="1"/>
  <c r="AP14" i="7"/>
  <c r="BP14" i="7" s="1"/>
  <c r="AP15" i="7"/>
  <c r="BP15" i="7" s="1"/>
  <c r="AP16" i="7"/>
  <c r="BP16" i="7" s="1"/>
  <c r="AP17" i="7"/>
  <c r="BP17" i="7" s="1"/>
  <c r="AP18" i="7"/>
  <c r="BP18" i="7" s="1"/>
  <c r="AP19" i="7"/>
  <c r="BP19" i="7" s="1"/>
  <c r="AP20" i="7"/>
  <c r="BP20" i="7" s="1"/>
  <c r="AP21" i="7"/>
  <c r="BP21" i="7" s="1"/>
  <c r="AP22" i="7"/>
  <c r="BP22" i="7" s="1"/>
  <c r="AP23" i="7"/>
  <c r="BP23" i="7" s="1"/>
  <c r="AP24" i="7"/>
  <c r="BP24" i="7" s="1"/>
  <c r="AP30" i="7"/>
  <c r="BP30" i="7" s="1"/>
  <c r="AP31" i="7"/>
  <c r="BP31" i="7" s="1"/>
  <c r="AP32" i="7"/>
  <c r="BP32" i="7" s="1"/>
  <c r="AP34" i="7"/>
  <c r="BP34" i="7" s="1"/>
  <c r="AP35" i="7"/>
  <c r="BP35" i="7" s="1"/>
  <c r="AP36" i="7"/>
  <c r="BP36" i="7" s="1"/>
  <c r="AP37" i="7"/>
  <c r="BP37" i="7" s="1"/>
  <c r="AP38" i="7"/>
  <c r="BP38" i="7" s="1"/>
  <c r="AP39" i="7"/>
  <c r="BP39" i="7" s="1"/>
  <c r="AP3" i="7"/>
  <c r="BP3" i="7" s="1"/>
  <c r="CD41" i="7" l="1"/>
  <c r="CD40" i="7"/>
  <c r="CD26" i="7"/>
  <c r="CD25" i="7"/>
  <c r="CO40" i="7"/>
  <c r="CO41" i="7"/>
  <c r="CN40" i="7"/>
  <c r="CN41" i="7"/>
  <c r="CM40" i="7"/>
  <c r="CM41" i="7"/>
  <c r="CL40" i="7"/>
  <c r="CL41" i="7"/>
  <c r="CK40" i="7"/>
  <c r="CK41" i="7"/>
  <c r="CJ40" i="7"/>
  <c r="CJ41" i="7"/>
  <c r="CI40" i="7"/>
  <c r="CI41" i="7"/>
  <c r="CH40" i="7"/>
  <c r="CH41" i="7"/>
  <c r="CG40" i="7"/>
  <c r="CG41" i="7"/>
  <c r="CF40" i="7"/>
  <c r="CF41" i="7"/>
  <c r="CE40" i="7"/>
  <c r="CE41" i="7"/>
  <c r="CO25" i="7"/>
  <c r="CO26" i="7"/>
  <c r="CN25" i="7"/>
  <c r="CN26" i="7"/>
  <c r="CM25" i="7"/>
  <c r="CM26" i="7"/>
  <c r="CL25" i="7"/>
  <c r="CL26" i="7"/>
  <c r="CK25" i="7"/>
  <c r="CK26" i="7"/>
  <c r="CJ25" i="7"/>
  <c r="CJ26" i="7"/>
  <c r="CI25" i="7"/>
  <c r="CI26" i="7"/>
  <c r="CH25" i="7"/>
  <c r="CH26" i="7"/>
  <c r="CG25" i="7"/>
  <c r="CG26" i="7"/>
  <c r="CF25" i="7"/>
  <c r="CF26" i="7"/>
  <c r="CE25" i="7"/>
  <c r="CE26" i="7"/>
  <c r="C44" i="8"/>
  <c r="B44" i="8"/>
  <c r="C27" i="8"/>
  <c r="B27" i="8"/>
</calcChain>
</file>

<file path=xl/comments1.xml><?xml version="1.0" encoding="utf-8"?>
<comments xmlns="http://schemas.openxmlformats.org/spreadsheetml/2006/main">
  <authors>
    <author>Magdalena Breu</author>
  </authors>
  <commentList>
    <comment ref="A4" authorId="0" shapeId="0">
      <text>
        <r>
          <rPr>
            <b/>
            <sz val="9"/>
            <color indexed="81"/>
            <rFont val="Segoe UI"/>
            <family val="2"/>
          </rPr>
          <t>Magdalena Breu:</t>
        </r>
        <r>
          <rPr>
            <sz val="9"/>
            <color indexed="81"/>
            <rFont val="Segoe UI"/>
            <family val="2"/>
          </rPr>
          <t xml:space="preserve">
Due to device deficiencies this patient will be excluded from analysis</t>
        </r>
      </text>
    </comment>
  </commentList>
</comments>
</file>

<file path=xl/comments2.xml><?xml version="1.0" encoding="utf-8"?>
<comments xmlns="http://schemas.openxmlformats.org/spreadsheetml/2006/main">
  <authors>
    <author>Magdalena Breu</author>
  </authors>
  <commentList>
    <comment ref="A4" authorId="0" shapeId="0">
      <text>
        <r>
          <rPr>
            <b/>
            <sz val="9"/>
            <color indexed="81"/>
            <rFont val="Segoe UI"/>
            <family val="2"/>
          </rPr>
          <t>Magdalena Breu:</t>
        </r>
        <r>
          <rPr>
            <sz val="9"/>
            <color indexed="81"/>
            <rFont val="Segoe UI"/>
            <family val="2"/>
          </rPr>
          <t xml:space="preserve">
Due to device deficiencies this patient will be excluded from analysis</t>
        </r>
      </text>
    </comment>
  </commentList>
</comments>
</file>

<file path=xl/sharedStrings.xml><?xml version="1.0" encoding="utf-8"?>
<sst xmlns="http://schemas.openxmlformats.org/spreadsheetml/2006/main" count="337" uniqueCount="174">
  <si>
    <t>ClinMAP
Channel 1
[Charge Unit]</t>
  </si>
  <si>
    <t>ClinMAP
Channel 2
[Charge Unit]</t>
  </si>
  <si>
    <t>ClinMAP
Channel 3
[Charge Unit]</t>
  </si>
  <si>
    <t>ClinMAP
Channel 4
[Charge Unit]</t>
  </si>
  <si>
    <t>ClinMAP
Channel 5
[Charge Unit]</t>
  </si>
  <si>
    <t>ClinMAP
Channel 6
[Charge Unit]</t>
  </si>
  <si>
    <t>ClinMAP
Channel 7
[Charge Unit]</t>
  </si>
  <si>
    <t>ClinMAP
Channel 8
[Charge Unit]</t>
  </si>
  <si>
    <t>ClinMAP
Channel 9
[Charge Unit]</t>
  </si>
  <si>
    <t>ClinMAP
Channel 10
[Charge Unit]</t>
  </si>
  <si>
    <t>ClinMAP
Channel 11
[Charge Unit]</t>
  </si>
  <si>
    <t>ClinMAP
Channel 12
[Charge Unit]</t>
  </si>
  <si>
    <t>LiveBurstMAP
Channel 1
[Charge Unit]</t>
  </si>
  <si>
    <t>LiveBurstMAP
Channel 2
[Charge Unit]</t>
  </si>
  <si>
    <t>LiveBurstMAP
Channel 3
[Charge Unit]</t>
  </si>
  <si>
    <t>LiveBurstMAP
Channel 4
[Charge Unit]</t>
  </si>
  <si>
    <t>LiveBurstMAP
Channel 5
[Charge Unit]</t>
  </si>
  <si>
    <t>LiveBurstMAP
Channel 6
[Charge Unit]</t>
  </si>
  <si>
    <t>LiveBurstMAP
Channel 7
[Charge Unit]</t>
  </si>
  <si>
    <t>LiveBurstMAP
Channel 8
[Charge Unit]</t>
  </si>
  <si>
    <t>LiveBurstMAP
Channel 9
[Charge Unit]</t>
  </si>
  <si>
    <t>LiveBurstMAP
Channel 10
[Charge Unit]</t>
  </si>
  <si>
    <t>LiveBurstMAP
Channel 11
[Charge Unit]</t>
  </si>
  <si>
    <t>LiveBurstMAP
Channel 12
[Charge Unit]</t>
  </si>
  <si>
    <t>LiveECAPMAP
Channel 1
[Charge Unit]</t>
  </si>
  <si>
    <t>LiveECAPMAP
Channel 2
[Charge Unit]</t>
  </si>
  <si>
    <t>LiveECAPMAP
Channel 3
[Charge Unit]</t>
  </si>
  <si>
    <t>LiveECAPMAP
Channel 4
[Charge Unit]</t>
  </si>
  <si>
    <t>LiveECAPMAP
Channel 5
[Charge Unit]</t>
  </si>
  <si>
    <t>LiveECAPMAP
Channel 6
[Charge Unit]</t>
  </si>
  <si>
    <t>LiveECAPMAP
Channel 7
[Charge Unit]</t>
  </si>
  <si>
    <t>LiveECAPMAP
Channel 8
[Charge Unit]</t>
  </si>
  <si>
    <t>LiveECAPMAP
Channel 9
[Charge Unit]</t>
  </si>
  <si>
    <t>LiveECAPMAP
Channel 10
[Charge Unit]</t>
  </si>
  <si>
    <t>LiveECAPMAP
Channel 11
[Charge Unit]</t>
  </si>
  <si>
    <t>LiveECAPMAP
Channel 12
[Charge Unit]</t>
  </si>
  <si>
    <t>Eq (1): 
RDecapMCL = |(MCLclin − MCLecap)/MCLclin| ∗ 100
Channel 1</t>
  </si>
  <si>
    <t>Eq (1): 
RDecapMCL = |(MCLclin − MCLecap)/MCLclin| ∗ 100
Channel 2</t>
  </si>
  <si>
    <t>Eq (1): 
RDecapMCL = |(MCLclin − MCLecap)/MCLclin| ∗ 100
Channel 3</t>
  </si>
  <si>
    <t>Eq (1): 
RDecapMCL = |(MCLclin − MCLecap)/MCLclin| ∗ 100
Channel 4</t>
  </si>
  <si>
    <t>Eq (1): 
RDecapMCL = |(MCLclin − MCLecap)/MCLclin| ∗ 100
Channel 5</t>
  </si>
  <si>
    <t>Eq (1): 
RDecapMCL = |(MCLclin − MCLecap)/MCLclin| ∗ 100
Channel 6</t>
  </si>
  <si>
    <t>Eq (1): 
RDecapMCL = |(MCLclin − MCLecap)/MCLclin| ∗ 100
Channel 7</t>
  </si>
  <si>
    <t>Eq (1): 
RDecapMCL = |(MCLclin − MCLecap)/MCLclin| ∗ 100
Channel 8</t>
  </si>
  <si>
    <t>Eq (1): 
RDecapMCL = |(MCLclin − MCLecap)/MCLclin| ∗ 100
Channel 9</t>
  </si>
  <si>
    <t>Eq (1): 
RDecapMCL = |(MCLclin − MCLecap)/MCLclin| ∗ 100
Channel 10</t>
  </si>
  <si>
    <t>Eq (1): 
RDecapMCL = |(MCLclin − MCLecap)/MCLclin| ∗ 100
Channel 11</t>
  </si>
  <si>
    <t>Eq (1): 
RDecapMCL = |(MCLclin − MCLecap)/MCLclin| ∗ 100
Channel 12</t>
  </si>
  <si>
    <t>Eq (2): RDburstMCL = |(MCLclin – MCLburst)/MCLclin| ∗ 100
Channel 1</t>
  </si>
  <si>
    <t>Eq (2): RDburstMCL = |(MCLclin – MCLburst)/MCLclin| ∗ 100
Channel 2</t>
  </si>
  <si>
    <t>Eq (2): RDburstMCL = |(MCLclin – MCLburst)/MCLclin| ∗ 100
Channel 3</t>
  </si>
  <si>
    <t>Eq (2): RDburstMCL = |(MCLclin – MCLburst)/MCLclin| ∗ 100
Channel 4</t>
  </si>
  <si>
    <t>Eq (2): RDburstMCL = |(MCLclin – MCLburst)/MCLclin| ∗ 100
Channel 5</t>
  </si>
  <si>
    <t>Eq (2): RDburstMCL = |(MCLclin – MCLburst)/MCLclin| ∗ 100
Channel 6</t>
  </si>
  <si>
    <t>Eq (2): RDburstMCL = |(MCLclin – MCLburst)/MCLclin| ∗ 100
Channel 7</t>
  </si>
  <si>
    <t>Eq (2): RDburstMCL = |(MCLclin – MCLburst)/MCLclin| ∗ 100
Channel 8</t>
  </si>
  <si>
    <t>Eq (2): RDburstMCL = |(MCLclin – MCLburst)/MCLclin| ∗ 100
Channel 9</t>
  </si>
  <si>
    <t>Eq (2): RDburstMCL = |(MCLclin – MCLburst)/MCLclin| ∗ 100
Channel 10</t>
  </si>
  <si>
    <t>Eq (2): RDburstMCL = |(MCLclin – MCLburst)/MCLclin| ∗ 100
Channel 11</t>
  </si>
  <si>
    <t>Eq (2): RDburstMCL = |(MCLclin – MCLburst)/MCLclin| ∗ 100
Channel 12</t>
  </si>
  <si>
    <t>Eq (3): ΔMCL = RDecapMCL – RDburstMCL
Channel 1</t>
  </si>
  <si>
    <t>Eq (3): ΔMCL = RDecapMCL – RDburstMCL
Channel 2</t>
  </si>
  <si>
    <t>Eq (3): ΔMCL = RDecapMCL – RDburstMCL
Channel 3</t>
  </si>
  <si>
    <t>Eq (3): ΔMCL = RDecapMCL – RDburstMCL
Channel 4</t>
  </si>
  <si>
    <t>Eq (3): ΔMCL = RDecapMCL – RDburstMCL
Channel 5</t>
  </si>
  <si>
    <t>Eq (3): ΔMCL = RDecapMCL – RDburstMCL
Channel 6</t>
  </si>
  <si>
    <t>Eq (3): ΔMCL = RDecapMCL – RDburstMCL
Channel 7</t>
  </si>
  <si>
    <t>Eq (3): ΔMCL = RDecapMCL – RDburstMCL
Channel 8</t>
  </si>
  <si>
    <t>Eq (3): ΔMCL = RDecapMCL – RDburstMCL
Channel 9</t>
  </si>
  <si>
    <t>Eq (3): ΔMCL = RDecapMCL – RDburstMCL
Channel 10</t>
  </si>
  <si>
    <t>Eq (3): ΔMCL = RDecapMCL – RDburstMCL
Channel 11</t>
  </si>
  <si>
    <t>Eq (3): ΔMCL = RDecapMCL – RDburstMCL
Channel 12</t>
  </si>
  <si>
    <t>absolute difference ΔMCL = ecapMCL – burstMCL
Channel 1</t>
  </si>
  <si>
    <t>absolute difference ΔMCL = ecapMCL – burstMCL
Channel 2</t>
  </si>
  <si>
    <t>absolute difference ΔMCL = ecapMCL – burstMCL
Channel 3</t>
  </si>
  <si>
    <t>absolute difference ΔMCL = ecapMCL – burstMCL
Channel 4</t>
  </si>
  <si>
    <t>absolute difference ΔMCL = ecapMCL – burstMCL
Channel 5</t>
  </si>
  <si>
    <t>absolute difference ΔMCL = ecapMCL – burstMCL
Channel 6</t>
  </si>
  <si>
    <t>absolute difference ΔMCL = ecapMCL – burstMCL
Channel 7</t>
  </si>
  <si>
    <t>absolute difference ΔMCL = ecapMCL – burstMCL
Channel 8</t>
  </si>
  <si>
    <t>absolute difference ΔMCL = ecapMCL – burstMCL
Channel 9</t>
  </si>
  <si>
    <t>absolute difference ΔMCL = ecapMCL – burstMCL
Channel 10</t>
  </si>
  <si>
    <t>absolute difference ΔMCL = ecapMCL – burstMCL
Channel 11</t>
  </si>
  <si>
    <t>absolute difference ΔMCL = ecapMCL – burstMCL
Channel 12</t>
  </si>
  <si>
    <t>ARTF_43_A02</t>
  </si>
  <si>
    <t>A02</t>
  </si>
  <si>
    <t>ARTF_43_A03</t>
  </si>
  <si>
    <t>A03</t>
  </si>
  <si>
    <t>ARTF_43_A04</t>
  </si>
  <si>
    <t>A04</t>
  </si>
  <si>
    <t>ARTF_43_A05</t>
  </si>
  <si>
    <t>A05</t>
  </si>
  <si>
    <t>ARTF_43_A06</t>
  </si>
  <si>
    <t>A06</t>
  </si>
  <si>
    <t>ARTF_43_A07</t>
  </si>
  <si>
    <t>A07</t>
  </si>
  <si>
    <t>ARTF_43_A08</t>
  </si>
  <si>
    <t>A08</t>
  </si>
  <si>
    <t>ARTF_43_A09</t>
  </si>
  <si>
    <t>A09</t>
  </si>
  <si>
    <t>ARTF_43_A10</t>
  </si>
  <si>
    <t>A10</t>
  </si>
  <si>
    <t>ARTF_43_A11</t>
  </si>
  <si>
    <t>A11</t>
  </si>
  <si>
    <t>ARTF_43_A12</t>
  </si>
  <si>
    <t>A12</t>
  </si>
  <si>
    <t>ARTF_43_A13</t>
  </si>
  <si>
    <t>A13</t>
  </si>
  <si>
    <t>ARTF_43_A14</t>
  </si>
  <si>
    <t>A14</t>
  </si>
  <si>
    <t>ARTF_43_A15</t>
  </si>
  <si>
    <t>A15</t>
  </si>
  <si>
    <t>ARTF_43_A16</t>
  </si>
  <si>
    <t>A16</t>
  </si>
  <si>
    <t>ARTF_43_A17</t>
  </si>
  <si>
    <t>A17</t>
  </si>
  <si>
    <t>ARTF_43_A18</t>
  </si>
  <si>
    <t>A18</t>
  </si>
  <si>
    <t>ARTF_43_A19</t>
  </si>
  <si>
    <t>A19</t>
  </si>
  <si>
    <t>ARTF_43_A20</t>
  </si>
  <si>
    <t>A20</t>
  </si>
  <si>
    <t>ARTF_43_A21</t>
  </si>
  <si>
    <t>A21</t>
  </si>
  <si>
    <t>ARTF_43_A22</t>
  </si>
  <si>
    <t>A22</t>
  </si>
  <si>
    <t>ARTF_43_A23</t>
  </si>
  <si>
    <t>A23</t>
  </si>
  <si>
    <t>MIN</t>
  </si>
  <si>
    <t>MAX</t>
  </si>
  <si>
    <t>ARTF_43_C01</t>
  </si>
  <si>
    <t>C01</t>
  </si>
  <si>
    <t>ARTF_43_C02</t>
  </si>
  <si>
    <t>C02</t>
  </si>
  <si>
    <t>ARTF_43_C03</t>
  </si>
  <si>
    <t>C03</t>
  </si>
  <si>
    <t>ARTF_43_C05</t>
  </si>
  <si>
    <t>C05</t>
  </si>
  <si>
    <t>ARTF_43_C06</t>
  </si>
  <si>
    <t>C06</t>
  </si>
  <si>
    <t>ARTF_43_C07</t>
  </si>
  <si>
    <t>C07</t>
  </si>
  <si>
    <t>ARTF_43_C08</t>
  </si>
  <si>
    <t>C08</t>
  </si>
  <si>
    <t>ARTF_43_C09</t>
  </si>
  <si>
    <t>C09</t>
  </si>
  <si>
    <t>ARTF_43_C10</t>
  </si>
  <si>
    <t>C10</t>
  </si>
  <si>
    <t>Subject ID (Adult)</t>
  </si>
  <si>
    <t>Fitting duration of the LiveBurstMAPs (FDburst)</t>
  </si>
  <si>
    <t xml:space="preserve">Fitting duration of the  LiveECAPMAPs (FDecap) </t>
  </si>
  <si>
    <t>[mm:ss]</t>
  </si>
  <si>
    <t>MEAN</t>
  </si>
  <si>
    <t>Standard deviation</t>
  </si>
  <si>
    <t>Subject ID (Child)</t>
  </si>
  <si>
    <t xml:space="preserve">OLKISA Test </t>
  </si>
  <si>
    <t>SRT /dB SNR</t>
  </si>
  <si>
    <t>ClinMAP</t>
  </si>
  <si>
    <t>LiveBurstMAP</t>
  </si>
  <si>
    <t>LiveECAPMAP</t>
  </si>
  <si>
    <t>Test 1</t>
  </si>
  <si>
    <t>Test 2</t>
  </si>
  <si>
    <t>Mean Test 1 and Test 2</t>
  </si>
  <si>
    <t>Mean Test 1 and Test 3</t>
  </si>
  <si>
    <t>Mean Test 1 and Test 4</t>
  </si>
  <si>
    <t>x</t>
  </si>
  <si>
    <t>FS4</t>
  </si>
  <si>
    <t>FSP</t>
  </si>
  <si>
    <t>HDCIS</t>
  </si>
  <si>
    <t>Coding strategy ClinMAP</t>
  </si>
  <si>
    <t>ARTF_43_C04</t>
  </si>
  <si>
    <t xml:space="preserve">Subject ID </t>
  </si>
  <si>
    <t>*</t>
  </si>
  <si>
    <t>* The time needed to create the LiveECAPMAP was 04:37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</si>
</sst>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 applyAlignment="1">
      <alignment wrapText="1"/>
    </xf>
    <xf numFmtId="0" fontId="0" fillId="3" borderId="0" xfId="0" applyFill="1"/>
    <xf numFmtId="0" fontId="0" fillId="4" borderId="0" xfId="0" applyFill="1" applyAlignment="1"/>
    <xf numFmtId="0" fontId="0" fillId="0" borderId="0" xfId="0" applyFill="1"/>
    <xf numFmtId="45" fontId="0" fillId="4" borderId="0" xfId="0" applyNumberFormat="1" applyFill="1"/>
    <xf numFmtId="45" fontId="0" fillId="0" borderId="0" xfId="0" applyNumberFormat="1" applyFill="1"/>
    <xf numFmtId="0" fontId="0" fillId="5" borderId="0" xfId="0" applyFill="1"/>
    <xf numFmtId="45" fontId="0" fillId="0" borderId="0" xfId="0" applyNumberFormat="1"/>
    <xf numFmtId="45" fontId="0" fillId="5" borderId="0" xfId="0" applyNumberFormat="1" applyFill="1"/>
    <xf numFmtId="0" fontId="0" fillId="4" borderId="0" xfId="0" applyFill="1"/>
    <xf numFmtId="164" fontId="0" fillId="4" borderId="0" xfId="0" applyNumberFormat="1" applyFill="1"/>
    <xf numFmtId="49" fontId="0" fillId="0" borderId="0" xfId="0" applyNumberFormat="1" applyFill="1"/>
    <xf numFmtId="0" fontId="0" fillId="0" borderId="0" xfId="0" applyNumberFormat="1" applyFill="1"/>
    <xf numFmtId="49" fontId="3" fillId="0" borderId="0" xfId="0" applyNumberFormat="1" applyFont="1" applyFill="1"/>
    <xf numFmtId="0" fontId="3" fillId="0" borderId="0" xfId="0" applyFont="1" applyFill="1"/>
    <xf numFmtId="0" fontId="0" fillId="0" borderId="0" xfId="0" applyAlignment="1">
      <alignment wrapText="1"/>
    </xf>
    <xf numFmtId="0" fontId="0" fillId="0" borderId="0" xfId="0" applyNumberFormat="1"/>
    <xf numFmtId="0" fontId="0" fillId="0" borderId="0" xfId="0" applyFill="1" applyAlignment="1">
      <alignment wrapText="1"/>
    </xf>
    <xf numFmtId="14" fontId="0" fillId="0" borderId="0" xfId="0" applyNumberFormat="1" applyFill="1" applyAlignment="1">
      <alignment wrapText="1"/>
    </xf>
    <xf numFmtId="49" fontId="0" fillId="0" borderId="0" xfId="0" applyNumberFormat="1" applyFill="1" applyAlignment="1">
      <alignment wrapText="1"/>
    </xf>
    <xf numFmtId="2" fontId="0" fillId="0" borderId="0" xfId="0" applyNumberFormat="1"/>
    <xf numFmtId="2" fontId="0" fillId="6" borderId="0" xfId="0" applyNumberFormat="1" applyFill="1" applyAlignment="1">
      <alignment wrapText="1"/>
    </xf>
    <xf numFmtId="2" fontId="0" fillId="7" borderId="0" xfId="0" applyNumberFormat="1" applyFill="1" applyAlignment="1">
      <alignment wrapText="1"/>
    </xf>
    <xf numFmtId="2" fontId="0" fillId="6" borderId="0" xfId="0" applyNumberFormat="1" applyFill="1"/>
    <xf numFmtId="2" fontId="0" fillId="7" borderId="0" xfId="0" applyNumberFormat="1" applyFill="1"/>
    <xf numFmtId="0" fontId="0" fillId="6" borderId="0" xfId="0" applyFill="1"/>
    <xf numFmtId="0" fontId="0" fillId="7" borderId="0" xfId="0" applyFill="1"/>
    <xf numFmtId="2" fontId="0" fillId="0" borderId="0" xfId="0" applyNumberFormat="1" applyFill="1" applyBorder="1"/>
    <xf numFmtId="2" fontId="0" fillId="0" borderId="0" xfId="0" applyNumberFormat="1" applyFill="1" applyBorder="1" applyAlignment="1">
      <alignment wrapText="1"/>
    </xf>
    <xf numFmtId="0" fontId="0" fillId="0" borderId="0" xfId="0" applyBorder="1"/>
    <xf numFmtId="0" fontId="0" fillId="0" borderId="0" xfId="0" applyFill="1" applyBorder="1"/>
    <xf numFmtId="2" fontId="0" fillId="5" borderId="0" xfId="0" applyNumberFormat="1" applyFill="1"/>
    <xf numFmtId="2" fontId="0" fillId="5" borderId="0" xfId="0" applyNumberFormat="1" applyFill="1" applyAlignment="1">
      <alignment wrapText="1"/>
    </xf>
    <xf numFmtId="0" fontId="4" fillId="0" borderId="0" xfId="0" applyFont="1" applyFill="1"/>
    <xf numFmtId="45" fontId="4" fillId="0" borderId="0" xfId="0" applyNumberFormat="1" applyFont="1"/>
    <xf numFmtId="2" fontId="0" fillId="0" borderId="0" xfId="0" applyNumberFormat="1" applyBorder="1"/>
    <xf numFmtId="0" fontId="4" fillId="0" borderId="0" xfId="0" applyFont="1" applyBorder="1"/>
    <xf numFmtId="2" fontId="4" fillId="0" borderId="0" xfId="0" applyNumberFormat="1" applyFont="1" applyBorder="1"/>
    <xf numFmtId="164" fontId="4" fillId="0" borderId="0" xfId="0" applyNumberFormat="1" applyFont="1"/>
    <xf numFmtId="45" fontId="0" fillId="5" borderId="0" xfId="0" applyNumberFormat="1" applyFill="1" applyAlignment="1">
      <alignment horizontal="right"/>
    </xf>
    <xf numFmtId="0" fontId="4" fillId="0" borderId="0" xfId="0" applyFont="1"/>
    <xf numFmtId="2" fontId="0" fillId="5" borderId="0" xfId="0" applyNumberFormat="1" applyFill="1" applyBorder="1"/>
    <xf numFmtId="2" fontId="0" fillId="5" borderId="0" xfId="0" applyNumberFormat="1" applyFill="1" applyBorder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41"/>
  <sheetViews>
    <sheetView tabSelected="1" zoomScale="66" zoomScaleNormal="66" workbookViewId="0"/>
  </sheetViews>
  <sheetFormatPr baseColWidth="10" defaultColWidth="9" defaultRowHeight="15" x14ac:dyDescent="0.25"/>
  <cols>
    <col min="1" max="1" width="72" bestFit="1" customWidth="1"/>
    <col min="39" max="41" width="9" style="31"/>
    <col min="42" max="42" width="48.7109375" style="31" customWidth="1"/>
    <col min="43" max="54" width="9" style="31"/>
    <col min="55" max="55" width="57.140625" style="31" customWidth="1"/>
    <col min="56" max="65" width="9" style="31"/>
    <col min="66" max="67" width="9" style="30"/>
    <col min="68" max="68" width="56.28515625" style="30" customWidth="1"/>
    <col min="69" max="81" width="9" style="30"/>
    <col min="82" max="82" width="79.5703125" style="30" customWidth="1"/>
    <col min="83" max="98" width="9" style="30"/>
  </cols>
  <sheetData>
    <row r="1" spans="1:93" ht="150" x14ac:dyDescent="0.25">
      <c r="A1" s="1" t="s">
        <v>148</v>
      </c>
      <c r="B1" s="21"/>
      <c r="C1" s="22" t="s">
        <v>0</v>
      </c>
      <c r="D1" s="22" t="s">
        <v>1</v>
      </c>
      <c r="E1" s="22" t="s">
        <v>2</v>
      </c>
      <c r="F1" s="22" t="s">
        <v>3</v>
      </c>
      <c r="G1" s="22" t="s">
        <v>4</v>
      </c>
      <c r="H1" s="22" t="s">
        <v>5</v>
      </c>
      <c r="I1" s="22" t="s">
        <v>6</v>
      </c>
      <c r="J1" s="22" t="s">
        <v>7</v>
      </c>
      <c r="K1" s="22" t="s">
        <v>8</v>
      </c>
      <c r="L1" s="22" t="s">
        <v>9</v>
      </c>
      <c r="M1" s="22" t="s">
        <v>10</v>
      </c>
      <c r="N1" s="22" t="s">
        <v>11</v>
      </c>
      <c r="O1" s="23" t="s">
        <v>12</v>
      </c>
      <c r="P1" s="23" t="s">
        <v>13</v>
      </c>
      <c r="Q1" s="23" t="s">
        <v>14</v>
      </c>
      <c r="R1" s="23" t="s">
        <v>15</v>
      </c>
      <c r="S1" s="23" t="s">
        <v>16</v>
      </c>
      <c r="T1" s="23" t="s">
        <v>17</v>
      </c>
      <c r="U1" s="23" t="s">
        <v>18</v>
      </c>
      <c r="V1" s="23" t="s">
        <v>19</v>
      </c>
      <c r="W1" s="23" t="s">
        <v>20</v>
      </c>
      <c r="X1" s="23" t="s">
        <v>21</v>
      </c>
      <c r="Y1" s="23" t="s">
        <v>22</v>
      </c>
      <c r="Z1" s="23" t="s">
        <v>23</v>
      </c>
      <c r="AA1" s="22" t="s">
        <v>24</v>
      </c>
      <c r="AB1" s="22" t="s">
        <v>25</v>
      </c>
      <c r="AC1" s="22" t="s">
        <v>26</v>
      </c>
      <c r="AD1" s="22" t="s">
        <v>27</v>
      </c>
      <c r="AE1" s="22" t="s">
        <v>28</v>
      </c>
      <c r="AF1" s="22" t="s">
        <v>29</v>
      </c>
      <c r="AG1" s="22" t="s">
        <v>30</v>
      </c>
      <c r="AH1" s="22" t="s">
        <v>31</v>
      </c>
      <c r="AI1" s="22" t="s">
        <v>32</v>
      </c>
      <c r="AJ1" s="22" t="s">
        <v>33</v>
      </c>
      <c r="AK1" s="22" t="s">
        <v>34</v>
      </c>
      <c r="AL1" s="22" t="s">
        <v>35</v>
      </c>
      <c r="AM1" s="29"/>
      <c r="AN1" s="29"/>
      <c r="AO1" s="29"/>
      <c r="AP1" s="29" t="s">
        <v>36</v>
      </c>
      <c r="AQ1" s="29" t="s">
        <v>37</v>
      </c>
      <c r="AR1" s="29" t="s">
        <v>38</v>
      </c>
      <c r="AS1" s="29" t="s">
        <v>39</v>
      </c>
      <c r="AT1" s="29" t="s">
        <v>40</v>
      </c>
      <c r="AU1" s="29" t="s">
        <v>41</v>
      </c>
      <c r="AV1" s="29" t="s">
        <v>42</v>
      </c>
      <c r="AW1" s="29" t="s">
        <v>43</v>
      </c>
      <c r="AX1" s="29" t="s">
        <v>44</v>
      </c>
      <c r="AY1" s="29" t="s">
        <v>45</v>
      </c>
      <c r="AZ1" s="29" t="s">
        <v>46</v>
      </c>
      <c r="BA1" s="29" t="s">
        <v>47</v>
      </c>
      <c r="BB1" s="29"/>
      <c r="BC1" s="29" t="s">
        <v>48</v>
      </c>
      <c r="BD1" s="29" t="s">
        <v>49</v>
      </c>
      <c r="BE1" s="29" t="s">
        <v>50</v>
      </c>
      <c r="BF1" s="29" t="s">
        <v>51</v>
      </c>
      <c r="BG1" s="29" t="s">
        <v>52</v>
      </c>
      <c r="BH1" s="29" t="s">
        <v>53</v>
      </c>
      <c r="BI1" s="29" t="s">
        <v>54</v>
      </c>
      <c r="BJ1" s="29" t="s">
        <v>55</v>
      </c>
      <c r="BK1" s="29" t="s">
        <v>56</v>
      </c>
      <c r="BL1" s="29" t="s">
        <v>57</v>
      </c>
      <c r="BM1" s="29" t="s">
        <v>58</v>
      </c>
      <c r="BN1" s="29" t="s">
        <v>59</v>
      </c>
      <c r="BP1" s="29" t="s">
        <v>60</v>
      </c>
      <c r="BQ1" s="29" t="s">
        <v>61</v>
      </c>
      <c r="BR1" s="29" t="s">
        <v>62</v>
      </c>
      <c r="BS1" s="29" t="s">
        <v>63</v>
      </c>
      <c r="BT1" s="29" t="s">
        <v>64</v>
      </c>
      <c r="BU1" s="29" t="s">
        <v>65</v>
      </c>
      <c r="BV1" s="29" t="s">
        <v>66</v>
      </c>
      <c r="BW1" s="29" t="s">
        <v>67</v>
      </c>
      <c r="BX1" s="29" t="s">
        <v>68</v>
      </c>
      <c r="BY1" s="29" t="s">
        <v>69</v>
      </c>
      <c r="BZ1" s="29" t="s">
        <v>70</v>
      </c>
      <c r="CA1" s="29" t="s">
        <v>71</v>
      </c>
      <c r="CD1" s="29" t="s">
        <v>72</v>
      </c>
      <c r="CE1" s="29" t="s">
        <v>73</v>
      </c>
      <c r="CF1" s="29" t="s">
        <v>74</v>
      </c>
      <c r="CG1" s="29" t="s">
        <v>75</v>
      </c>
      <c r="CH1" s="29" t="s">
        <v>76</v>
      </c>
      <c r="CI1" s="29" t="s">
        <v>77</v>
      </c>
      <c r="CJ1" s="29" t="s">
        <v>78</v>
      </c>
      <c r="CK1" s="29" t="s">
        <v>79</v>
      </c>
      <c r="CL1" s="29" t="s">
        <v>80</v>
      </c>
      <c r="CM1" s="29" t="s">
        <v>81</v>
      </c>
      <c r="CN1" s="29" t="s">
        <v>82</v>
      </c>
      <c r="CO1" s="29" t="s">
        <v>83</v>
      </c>
    </row>
    <row r="2" spans="1:93" x14ac:dyDescent="0.25">
      <c r="A2" s="7"/>
      <c r="B2" s="32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29"/>
      <c r="AN2" s="29"/>
      <c r="AO2" s="29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29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</row>
    <row r="3" spans="1:93" x14ac:dyDescent="0.25">
      <c r="A3" s="4" t="s">
        <v>84</v>
      </c>
      <c r="B3" s="21" t="s">
        <v>85</v>
      </c>
      <c r="C3" s="24">
        <v>24.834000825881919</v>
      </c>
      <c r="D3" s="24">
        <v>24.542999386787422</v>
      </c>
      <c r="E3" s="24">
        <v>24.014999461173975</v>
      </c>
      <c r="F3" s="24">
        <v>22.339999318122821</v>
      </c>
      <c r="G3" s="24">
        <v>23.277999925613443</v>
      </c>
      <c r="H3" s="24">
        <v>25.224999380111701</v>
      </c>
      <c r="I3" s="24">
        <v>26.371999597549411</v>
      </c>
      <c r="J3" s="24">
        <v>26.990999865531911</v>
      </c>
      <c r="K3" s="24">
        <v>27.082000207900968</v>
      </c>
      <c r="L3" s="24">
        <v>26.099000263214126</v>
      </c>
      <c r="M3" s="24">
        <v>20.083999729156478</v>
      </c>
      <c r="N3" s="24">
        <v>20.794000339508035</v>
      </c>
      <c r="O3" s="25">
        <v>22.822999930381815</v>
      </c>
      <c r="P3" s="25">
        <v>19.68299925327301</v>
      </c>
      <c r="Q3" s="25">
        <v>18.554999446868862</v>
      </c>
      <c r="R3" s="25">
        <v>19.755999183654822</v>
      </c>
      <c r="S3" s="25">
        <v>22.822999930381815</v>
      </c>
      <c r="T3" s="25">
        <v>22.158000349998453</v>
      </c>
      <c r="U3" s="25">
        <v>22.158000349998453</v>
      </c>
      <c r="V3" s="25">
        <v>22.158000349998453</v>
      </c>
      <c r="W3" s="25">
        <v>24.2060003519058</v>
      </c>
      <c r="X3" s="25">
        <v>24.933999657630945</v>
      </c>
      <c r="Y3" s="25">
        <v>23.504999923706098</v>
      </c>
      <c r="Z3" s="25">
        <v>24.2060003519058</v>
      </c>
      <c r="AA3" s="24">
        <v>23.413999581336952</v>
      </c>
      <c r="AB3" s="24">
        <v>23.413999581336952</v>
      </c>
      <c r="AC3" s="24">
        <v>23.259999513626116</v>
      </c>
      <c r="AD3" s="24">
        <v>23.095999240875244</v>
      </c>
      <c r="AE3" s="24">
        <v>23.460000610351553</v>
      </c>
      <c r="AF3" s="24">
        <v>23.81500005722042</v>
      </c>
      <c r="AG3" s="24">
        <v>23.305000543594396</v>
      </c>
      <c r="AH3" s="24">
        <v>22.795999312400777</v>
      </c>
      <c r="AI3" s="24">
        <v>22.285999798774753</v>
      </c>
      <c r="AJ3" s="24">
        <v>21.776000285148637</v>
      </c>
      <c r="AK3" s="24">
        <v>21.267000746726989</v>
      </c>
      <c r="AL3" s="24">
        <v>21.267000746726989</v>
      </c>
      <c r="AM3" s="28"/>
      <c r="AN3" s="28"/>
      <c r="AO3" s="28"/>
      <c r="AP3" s="28">
        <f>ABS(C3-AA3)/C3*100</f>
        <v>5.7179721241896946</v>
      </c>
      <c r="AQ3" s="28">
        <f t="shared" ref="AQ2:BA17" si="0">ABS(D3-AB3)/D3*100</f>
        <v>4.600088960839317</v>
      </c>
      <c r="AR3" s="28">
        <f t="shared" si="0"/>
        <v>3.1438682676986844</v>
      </c>
      <c r="AS3" s="28">
        <f t="shared" si="0"/>
        <v>3.3840642158799672</v>
      </c>
      <c r="AT3" s="28">
        <f t="shared" si="0"/>
        <v>0.78185705524403593</v>
      </c>
      <c r="AU3" s="28">
        <f t="shared" si="0"/>
        <v>5.5896902182006594</v>
      </c>
      <c r="AV3" s="28">
        <f t="shared" si="0"/>
        <v>11.629755425295899</v>
      </c>
      <c r="AW3" s="28">
        <f t="shared" si="0"/>
        <v>15.542219903043458</v>
      </c>
      <c r="AX3" s="28">
        <f t="shared" si="0"/>
        <v>17.709180903584137</v>
      </c>
      <c r="AY3" s="28">
        <f t="shared" si="0"/>
        <v>16.563852770094982</v>
      </c>
      <c r="AZ3" s="28">
        <f t="shared" si="0"/>
        <v>5.8902660502086999</v>
      </c>
      <c r="BA3" s="28">
        <f t="shared" si="0"/>
        <v>2.2746965446579632</v>
      </c>
      <c r="BB3" s="28"/>
      <c r="BC3" s="29">
        <f t="shared" ref="BC3:BC39" si="1">ABS(C3-O3)/C3*100</f>
        <v>8.0977725240479366</v>
      </c>
      <c r="BD3" s="29">
        <f t="shared" ref="BD2:BN17" si="2">ABS(D3-P3)/D3*100</f>
        <v>19.801981236778925</v>
      </c>
      <c r="BE3" s="29">
        <f t="shared" si="2"/>
        <v>22.735790700859752</v>
      </c>
      <c r="BF3" s="29">
        <f t="shared" si="2"/>
        <v>11.566697463467634</v>
      </c>
      <c r="BG3" s="29">
        <f t="shared" si="2"/>
        <v>1.9546352637065623</v>
      </c>
      <c r="BH3" s="29">
        <f t="shared" si="2"/>
        <v>12.158569298246963</v>
      </c>
      <c r="BI3" s="29">
        <f t="shared" si="2"/>
        <v>15.979066099874126</v>
      </c>
      <c r="BJ3" s="29">
        <f t="shared" si="2"/>
        <v>17.905966950506723</v>
      </c>
      <c r="BK3" s="29">
        <f t="shared" si="2"/>
        <v>10.619599120880729</v>
      </c>
      <c r="BL3" s="29">
        <f t="shared" si="2"/>
        <v>4.4637748336483964</v>
      </c>
      <c r="BM3" s="29">
        <f t="shared" si="2"/>
        <v>17.033460668610061</v>
      </c>
      <c r="BN3" s="29">
        <f t="shared" si="2"/>
        <v>16.408579189618738</v>
      </c>
      <c r="BP3" s="36">
        <f t="shared" ref="BP3:BP39" si="3">AP3-BC3</f>
        <v>-2.379800399858242</v>
      </c>
      <c r="BQ3" s="36">
        <f t="shared" ref="BQ2:CA17" si="4">AQ3-BD3</f>
        <v>-15.201892275939608</v>
      </c>
      <c r="BR3" s="36">
        <f t="shared" si="4"/>
        <v>-19.591922433161066</v>
      </c>
      <c r="BS3" s="36">
        <f t="shared" si="4"/>
        <v>-8.1826332475876669</v>
      </c>
      <c r="BT3" s="36">
        <f t="shared" si="4"/>
        <v>-1.1727782084625265</v>
      </c>
      <c r="BU3" s="36">
        <f t="shared" si="4"/>
        <v>-6.5688790800463037</v>
      </c>
      <c r="BV3" s="36">
        <f t="shared" si="4"/>
        <v>-4.3493106745782271</v>
      </c>
      <c r="BW3" s="36">
        <f t="shared" si="4"/>
        <v>-2.3637470474632654</v>
      </c>
      <c r="BX3" s="36">
        <f t="shared" si="4"/>
        <v>7.0895817827034087</v>
      </c>
      <c r="BY3" s="36">
        <f t="shared" si="4"/>
        <v>12.100077936446585</v>
      </c>
      <c r="BZ3" s="36">
        <f t="shared" si="4"/>
        <v>-11.143194618401361</v>
      </c>
      <c r="CA3" s="36">
        <f t="shared" si="4"/>
        <v>-14.133882644960774</v>
      </c>
      <c r="CD3" s="36">
        <f t="shared" ref="CD3:CD39" si="5">AA3-O3</f>
        <v>0.59099965095513696</v>
      </c>
      <c r="CE3" s="36">
        <f t="shared" ref="CE3:CO17" si="6">AB3-P3</f>
        <v>3.7310003280639421</v>
      </c>
      <c r="CF3" s="36">
        <f t="shared" si="6"/>
        <v>4.705000066757254</v>
      </c>
      <c r="CG3" s="36">
        <f t="shared" si="6"/>
        <v>3.340000057220422</v>
      </c>
      <c r="CH3" s="36">
        <f t="shared" si="6"/>
        <v>0.63700067996973786</v>
      </c>
      <c r="CI3" s="36">
        <f t="shared" si="6"/>
        <v>1.6569997072219671</v>
      </c>
      <c r="CJ3" s="36">
        <f t="shared" si="6"/>
        <v>1.1470001935959431</v>
      </c>
      <c r="CK3" s="36">
        <f t="shared" si="6"/>
        <v>0.63799896240232457</v>
      </c>
      <c r="CL3" s="36">
        <f t="shared" si="6"/>
        <v>-1.9200005531310467</v>
      </c>
      <c r="CM3" s="36">
        <f t="shared" si="6"/>
        <v>-3.1579993724823083</v>
      </c>
      <c r="CN3" s="36">
        <f t="shared" si="6"/>
        <v>-2.237999176979109</v>
      </c>
      <c r="CO3" s="36">
        <f t="shared" si="6"/>
        <v>-2.938999605178811</v>
      </c>
    </row>
    <row r="4" spans="1:93" x14ac:dyDescent="0.25">
      <c r="A4" s="4" t="s">
        <v>86</v>
      </c>
      <c r="B4" s="21" t="s">
        <v>87</v>
      </c>
      <c r="C4" s="24">
        <v>33.967998886108425</v>
      </c>
      <c r="D4" s="24">
        <v>34.497000551223785</v>
      </c>
      <c r="E4" s="24">
        <v>34.497000551223785</v>
      </c>
      <c r="F4" s="24">
        <v>33.512998914718658</v>
      </c>
      <c r="G4" s="24">
        <v>36.965999746322616</v>
      </c>
      <c r="H4" s="24">
        <v>39.963000535965001</v>
      </c>
      <c r="I4" s="24">
        <v>38.798999309539752</v>
      </c>
      <c r="J4" s="24">
        <v>38.759001493453979</v>
      </c>
      <c r="K4" s="24">
        <v>37.762000942230188</v>
      </c>
      <c r="L4" s="24">
        <v>37.941998910903955</v>
      </c>
      <c r="M4" s="24">
        <v>36.947000133991246</v>
      </c>
      <c r="N4" s="32"/>
      <c r="O4" s="25">
        <v>30.667000675201461</v>
      </c>
      <c r="P4" s="25">
        <v>32.532999992370605</v>
      </c>
      <c r="Q4" s="25">
        <v>32.532999992370605</v>
      </c>
      <c r="R4" s="25">
        <v>30.667000675201461</v>
      </c>
      <c r="S4" s="25">
        <v>29.821000409126309</v>
      </c>
      <c r="T4" s="25">
        <v>31.58599917888645</v>
      </c>
      <c r="U4" s="25">
        <v>29.775001096725436</v>
      </c>
      <c r="V4" s="25">
        <v>30.667000675201461</v>
      </c>
      <c r="W4" s="25">
        <v>28.064000129699718</v>
      </c>
      <c r="X4" s="25">
        <v>37.719000673294111</v>
      </c>
      <c r="Y4" s="25">
        <v>28.911000418663047</v>
      </c>
      <c r="Z4" s="32"/>
      <c r="AA4" s="24">
        <v>30.038998484611511</v>
      </c>
      <c r="AB4" s="24">
        <v>31.540999865531916</v>
      </c>
      <c r="AC4" s="24">
        <v>31.649998903274561</v>
      </c>
      <c r="AD4" s="24">
        <v>31.759001374244683</v>
      </c>
      <c r="AE4" s="24">
        <v>31.794998764991774</v>
      </c>
      <c r="AF4" s="24">
        <v>31.841001510620117</v>
      </c>
      <c r="AG4" s="24">
        <v>31.886000823974573</v>
      </c>
      <c r="AH4" s="24">
        <v>31.923001646995559</v>
      </c>
      <c r="AI4" s="24">
        <v>31.968000960350004</v>
      </c>
      <c r="AJ4" s="24">
        <v>32.004998350143424</v>
      </c>
      <c r="AK4" s="24">
        <v>32.004998350143424</v>
      </c>
      <c r="AL4" s="32"/>
      <c r="AM4" s="28"/>
      <c r="AN4" s="28"/>
      <c r="AO4" s="28"/>
      <c r="AP4" s="28">
        <f t="shared" ref="AP4:AP39" si="7">ABS(C4-AA4)/C4*100</f>
        <v>11.56677028479214</v>
      </c>
      <c r="AQ4" s="28">
        <f t="shared" si="0"/>
        <v>8.5688629111466454</v>
      </c>
      <c r="AR4" s="28">
        <f t="shared" si="0"/>
        <v>8.2528962009951492</v>
      </c>
      <c r="AS4" s="28">
        <f t="shared" si="0"/>
        <v>5.2337827030562529</v>
      </c>
      <c r="AT4" s="28">
        <f t="shared" si="0"/>
        <v>13.988532751221625</v>
      </c>
      <c r="AU4" s="28">
        <f t="shared" si="0"/>
        <v>20.323796803083969</v>
      </c>
      <c r="AV4" s="28">
        <f t="shared" si="0"/>
        <v>17.817465936203764</v>
      </c>
      <c r="AW4" s="28">
        <f t="shared" si="0"/>
        <v>17.637192866315079</v>
      </c>
      <c r="AX4" s="28">
        <f t="shared" si="0"/>
        <v>15.343466546553175</v>
      </c>
      <c r="AY4" s="28">
        <f t="shared" si="0"/>
        <v>15.647569266716538</v>
      </c>
      <c r="AZ4" s="28">
        <f t="shared" si="0"/>
        <v>13.375921633489208</v>
      </c>
      <c r="BA4" s="42"/>
      <c r="BB4" s="28"/>
      <c r="BC4" s="29">
        <f t="shared" si="1"/>
        <v>9.7179649056599064</v>
      </c>
      <c r="BD4" s="29">
        <f t="shared" si="2"/>
        <v>5.6932502173250716</v>
      </c>
      <c r="BE4" s="29">
        <f t="shared" si="2"/>
        <v>5.6932502173250716</v>
      </c>
      <c r="BF4" s="29">
        <f t="shared" si="2"/>
        <v>8.4922219189022083</v>
      </c>
      <c r="BG4" s="29">
        <f t="shared" si="2"/>
        <v>19.328570541114861</v>
      </c>
      <c r="BH4" s="29">
        <f t="shared" si="2"/>
        <v>20.961892862723374</v>
      </c>
      <c r="BI4" s="29">
        <f t="shared" si="2"/>
        <v>23.258327207927575</v>
      </c>
      <c r="BJ4" s="29">
        <f t="shared" si="2"/>
        <v>20.87773293029538</v>
      </c>
      <c r="BK4" s="29">
        <f t="shared" si="2"/>
        <v>25.681903952512624</v>
      </c>
      <c r="BL4" s="29">
        <f t="shared" si="2"/>
        <v>0.58773455276695263</v>
      </c>
      <c r="BM4" s="29">
        <f t="shared" si="2"/>
        <v>21.750073581576324</v>
      </c>
      <c r="BN4" s="43"/>
      <c r="BP4" s="36">
        <f t="shared" si="3"/>
        <v>1.8488053791322336</v>
      </c>
      <c r="BQ4" s="36">
        <f t="shared" si="4"/>
        <v>2.8756126938215738</v>
      </c>
      <c r="BR4" s="36">
        <f t="shared" si="4"/>
        <v>2.5596459836700776</v>
      </c>
      <c r="BS4" s="36">
        <f t="shared" si="4"/>
        <v>-3.2584392158459554</v>
      </c>
      <c r="BT4" s="36">
        <f t="shared" si="4"/>
        <v>-5.3400377898932359</v>
      </c>
      <c r="BU4" s="36">
        <f t="shared" si="4"/>
        <v>-0.63809605963940541</v>
      </c>
      <c r="BV4" s="36">
        <f t="shared" si="4"/>
        <v>-5.4408612717238114</v>
      </c>
      <c r="BW4" s="36">
        <f t="shared" si="4"/>
        <v>-3.2405400639803013</v>
      </c>
      <c r="BX4" s="36">
        <f t="shared" si="4"/>
        <v>-10.338437405959448</v>
      </c>
      <c r="BY4" s="36">
        <f t="shared" si="4"/>
        <v>15.059834713949584</v>
      </c>
      <c r="BZ4" s="36">
        <f t="shared" si="4"/>
        <v>-8.3741519480871158</v>
      </c>
      <c r="CA4" s="42"/>
      <c r="CD4" s="36">
        <f t="shared" si="5"/>
        <v>-0.62800219058994955</v>
      </c>
      <c r="CE4" s="36">
        <f t="shared" si="6"/>
        <v>-0.99200012683868977</v>
      </c>
      <c r="CF4" s="36">
        <f t="shared" si="6"/>
        <v>-0.88300108909604447</v>
      </c>
      <c r="CG4" s="36">
        <f t="shared" si="6"/>
        <v>1.0920006990432221</v>
      </c>
      <c r="CH4" s="36">
        <f t="shared" si="6"/>
        <v>1.973998355865465</v>
      </c>
      <c r="CI4" s="36">
        <f t="shared" si="6"/>
        <v>0.25500233173366738</v>
      </c>
      <c r="CJ4" s="36">
        <f t="shared" si="6"/>
        <v>2.110999727249137</v>
      </c>
      <c r="CK4" s="36">
        <f t="shared" si="6"/>
        <v>1.2560009717940979</v>
      </c>
      <c r="CL4" s="36">
        <f t="shared" si="6"/>
        <v>3.9040008306502862</v>
      </c>
      <c r="CM4" s="36">
        <f t="shared" si="6"/>
        <v>-5.7140023231506873</v>
      </c>
      <c r="CN4" s="36">
        <f t="shared" si="6"/>
        <v>3.0939979314803772</v>
      </c>
      <c r="CO4" s="42"/>
    </row>
    <row r="5" spans="1:93" x14ac:dyDescent="0.25">
      <c r="A5" s="4" t="s">
        <v>88</v>
      </c>
      <c r="B5" s="21" t="s">
        <v>89</v>
      </c>
      <c r="C5" s="24">
        <v>16.106000471115095</v>
      </c>
      <c r="D5" s="24">
        <v>16.547000265121476</v>
      </c>
      <c r="E5" s="24">
        <v>16.456999921798747</v>
      </c>
      <c r="F5" s="24">
        <v>14.834000349044778</v>
      </c>
      <c r="G5" s="24">
        <v>16.467000675201458</v>
      </c>
      <c r="H5" s="24">
        <v>17.533999729156477</v>
      </c>
      <c r="I5" s="24">
        <v>18.211000823974572</v>
      </c>
      <c r="J5" s="24">
        <v>18.923999309539752</v>
      </c>
      <c r="K5" s="24">
        <v>18.157999372482308</v>
      </c>
      <c r="L5" s="24">
        <v>16.177999663352988</v>
      </c>
      <c r="M5" s="24">
        <v>12.068999862670889</v>
      </c>
      <c r="N5" s="24">
        <v>13.706999588012671</v>
      </c>
      <c r="O5" s="25">
        <v>18.554999446868862</v>
      </c>
      <c r="P5" s="25">
        <v>18.0179993152618</v>
      </c>
      <c r="Q5" s="25">
        <v>18.0179993152618</v>
      </c>
      <c r="R5" s="25">
        <v>15.542999935150188</v>
      </c>
      <c r="S5" s="25">
        <v>16.489000749588012</v>
      </c>
      <c r="T5" s="25">
        <v>15.542999935150188</v>
      </c>
      <c r="U5" s="25">
        <v>14.223000097274765</v>
      </c>
      <c r="V5" s="25">
        <v>15.087999927997632</v>
      </c>
      <c r="W5" s="25">
        <v>13.80500006675716</v>
      </c>
      <c r="X5" s="25">
        <v>12.266999590396855</v>
      </c>
      <c r="Y5" s="25">
        <v>13.403999590873694</v>
      </c>
      <c r="Z5" s="25">
        <v>17.489999377727514</v>
      </c>
      <c r="AA5" s="24">
        <v>16.816999590396854</v>
      </c>
      <c r="AB5" s="24">
        <v>16.816999590396854</v>
      </c>
      <c r="AC5" s="24">
        <v>16.816999590396854</v>
      </c>
      <c r="AD5" s="24">
        <v>16.816999590396854</v>
      </c>
      <c r="AE5" s="24">
        <v>16.162000203132596</v>
      </c>
      <c r="AF5" s="24">
        <v>15.506000828742943</v>
      </c>
      <c r="AG5" s="24">
        <v>16.070999860763539</v>
      </c>
      <c r="AH5" s="24">
        <v>16.635000622272486</v>
      </c>
      <c r="AI5" s="24">
        <v>17.207999861240378</v>
      </c>
      <c r="AJ5" s="24">
        <v>15.333000338077525</v>
      </c>
      <c r="AK5" s="24">
        <v>15.333000338077525</v>
      </c>
      <c r="AL5" s="24">
        <v>15.333000338077525</v>
      </c>
      <c r="AM5" s="28"/>
      <c r="AN5" s="28"/>
      <c r="AO5" s="28"/>
      <c r="AP5" s="28">
        <f t="shared" si="7"/>
        <v>4.414498314195896</v>
      </c>
      <c r="AQ5" s="28">
        <f t="shared" si="0"/>
        <v>1.6317116150925279</v>
      </c>
      <c r="AR5" s="28">
        <f t="shared" si="0"/>
        <v>2.1875169855306105</v>
      </c>
      <c r="AS5" s="28">
        <f t="shared" si="0"/>
        <v>13.367933090818413</v>
      </c>
      <c r="AT5" s="28">
        <f t="shared" si="0"/>
        <v>1.8521920177496474</v>
      </c>
      <c r="AU5" s="28">
        <f t="shared" si="0"/>
        <v>11.566094055774785</v>
      </c>
      <c r="AV5" s="28">
        <f t="shared" si="0"/>
        <v>11.751144178708437</v>
      </c>
      <c r="AW5" s="28">
        <f t="shared" si="0"/>
        <v>12.09574493121738</v>
      </c>
      <c r="AX5" s="28">
        <f t="shared" si="0"/>
        <v>5.231851217494893</v>
      </c>
      <c r="AY5" s="28">
        <f t="shared" si="0"/>
        <v>5.2231384773087068</v>
      </c>
      <c r="AZ5" s="28">
        <f t="shared" si="0"/>
        <v>27.044498405390716</v>
      </c>
      <c r="BA5" s="28">
        <f t="shared" si="0"/>
        <v>11.862557809419195</v>
      </c>
      <c r="BB5" s="28"/>
      <c r="BC5" s="29">
        <f t="shared" si="1"/>
        <v>15.205506669057058</v>
      </c>
      <c r="BD5" s="29">
        <f t="shared" si="2"/>
        <v>8.8898230892094929</v>
      </c>
      <c r="BE5" s="29">
        <f t="shared" si="2"/>
        <v>9.4853217529360982</v>
      </c>
      <c r="BF5" s="29">
        <f t="shared" si="2"/>
        <v>4.7795575665539562</v>
      </c>
      <c r="BG5" s="29">
        <f t="shared" si="2"/>
        <v>0.13360098065511797</v>
      </c>
      <c r="BH5" s="29">
        <f t="shared" si="2"/>
        <v>11.355080556409199</v>
      </c>
      <c r="BI5" s="29">
        <f t="shared" si="2"/>
        <v>21.898855341600175</v>
      </c>
      <c r="BJ5" s="29">
        <f t="shared" si="2"/>
        <v>20.2705533793185</v>
      </c>
      <c r="BK5" s="29">
        <f t="shared" si="2"/>
        <v>23.972901509854317</v>
      </c>
      <c r="BL5" s="29">
        <f t="shared" si="2"/>
        <v>24.174806245147089</v>
      </c>
      <c r="BM5" s="29">
        <f t="shared" si="2"/>
        <v>11.061394841273673</v>
      </c>
      <c r="BN5" s="29">
        <f t="shared" si="2"/>
        <v>27.599036283792046</v>
      </c>
      <c r="BP5" s="36">
        <f t="shared" si="3"/>
        <v>-10.791008354861162</v>
      </c>
      <c r="BQ5" s="36">
        <f t="shared" si="4"/>
        <v>-7.2581114741169648</v>
      </c>
      <c r="BR5" s="36">
        <f t="shared" si="4"/>
        <v>-7.2978047674054878</v>
      </c>
      <c r="BS5" s="36">
        <f t="shared" si="4"/>
        <v>8.5883755242644568</v>
      </c>
      <c r="BT5" s="36">
        <f t="shared" si="4"/>
        <v>1.7185910370945294</v>
      </c>
      <c r="BU5" s="36">
        <f t="shared" si="4"/>
        <v>0.21101349936558655</v>
      </c>
      <c r="BV5" s="36">
        <f t="shared" si="4"/>
        <v>-10.147711162891738</v>
      </c>
      <c r="BW5" s="36">
        <f t="shared" si="4"/>
        <v>-8.1748084481011194</v>
      </c>
      <c r="BX5" s="36">
        <f t="shared" si="4"/>
        <v>-18.741050292359425</v>
      </c>
      <c r="BY5" s="36">
        <f t="shared" si="4"/>
        <v>-18.95166776783838</v>
      </c>
      <c r="BZ5" s="36">
        <f t="shared" si="4"/>
        <v>15.983103564117043</v>
      </c>
      <c r="CA5" s="36">
        <f t="shared" si="4"/>
        <v>-15.73647847437285</v>
      </c>
      <c r="CD5" s="36">
        <f t="shared" si="5"/>
        <v>-1.7379998564720083</v>
      </c>
      <c r="CE5" s="36">
        <f t="shared" si="6"/>
        <v>-1.2009997248649462</v>
      </c>
      <c r="CF5" s="36">
        <f t="shared" si="6"/>
        <v>-1.2009997248649462</v>
      </c>
      <c r="CG5" s="36">
        <f t="shared" si="6"/>
        <v>1.2739996552466657</v>
      </c>
      <c r="CH5" s="36">
        <f t="shared" si="6"/>
        <v>-0.32700054645541599</v>
      </c>
      <c r="CI5" s="36">
        <f t="shared" si="6"/>
        <v>-3.6999106407245463E-2</v>
      </c>
      <c r="CJ5" s="36">
        <f t="shared" si="6"/>
        <v>1.8479997634887741</v>
      </c>
      <c r="CK5" s="36">
        <f t="shared" si="6"/>
        <v>1.5470006942748533</v>
      </c>
      <c r="CL5" s="36">
        <f t="shared" si="6"/>
        <v>3.4029997944832182</v>
      </c>
      <c r="CM5" s="36">
        <f t="shared" si="6"/>
        <v>3.0660007476806701</v>
      </c>
      <c r="CN5" s="36">
        <f t="shared" si="6"/>
        <v>1.9290007472038315</v>
      </c>
      <c r="CO5" s="36">
        <f t="shared" si="6"/>
        <v>-2.156999039649989</v>
      </c>
    </row>
    <row r="6" spans="1:93" x14ac:dyDescent="0.25">
      <c r="A6" s="4" t="s">
        <v>90</v>
      </c>
      <c r="B6" s="21" t="s">
        <v>91</v>
      </c>
      <c r="C6" s="24">
        <v>12.87</v>
      </c>
      <c r="D6" s="24">
        <v>12.492000000000001</v>
      </c>
      <c r="E6" s="24">
        <v>13.652999999999999</v>
      </c>
      <c r="F6" s="24">
        <v>12.132</v>
      </c>
      <c r="G6" s="24">
        <v>11.780999999999999</v>
      </c>
      <c r="H6" s="24">
        <v>12.492000000000001</v>
      </c>
      <c r="I6" s="24">
        <v>12.492000000000001</v>
      </c>
      <c r="J6" s="24">
        <v>12.87</v>
      </c>
      <c r="K6" s="24">
        <v>12.87</v>
      </c>
      <c r="L6" s="24">
        <v>12.87</v>
      </c>
      <c r="M6" s="24">
        <v>12.87</v>
      </c>
      <c r="N6" s="24">
        <v>13.257</v>
      </c>
      <c r="O6" s="25">
        <v>12.631</v>
      </c>
      <c r="P6" s="25">
        <v>11.912000000000001</v>
      </c>
      <c r="Q6" s="25">
        <v>11.566000000000001</v>
      </c>
      <c r="R6" s="25">
        <v>11.229000000000001</v>
      </c>
      <c r="S6" s="25">
        <v>11.566000000000001</v>
      </c>
      <c r="T6" s="25">
        <v>12.266999999999999</v>
      </c>
      <c r="U6" s="25">
        <v>12.631</v>
      </c>
      <c r="V6" s="25">
        <v>11.912000000000001</v>
      </c>
      <c r="W6" s="25">
        <v>12.266999999999999</v>
      </c>
      <c r="X6" s="25">
        <v>13.404000000000002</v>
      </c>
      <c r="Y6" s="25">
        <v>14.651000000000002</v>
      </c>
      <c r="Z6" s="25">
        <v>12.631</v>
      </c>
      <c r="AA6" s="24">
        <v>12.786000000000001</v>
      </c>
      <c r="AB6" s="24">
        <v>12.786000000000001</v>
      </c>
      <c r="AC6" s="24">
        <v>12.657999999999999</v>
      </c>
      <c r="AD6" s="24">
        <v>12.531000000000002</v>
      </c>
      <c r="AE6" s="24">
        <v>12.667000000000002</v>
      </c>
      <c r="AF6" s="24">
        <v>12.804</v>
      </c>
      <c r="AG6" s="24">
        <v>12.712999999999999</v>
      </c>
      <c r="AH6" s="24">
        <v>12.613</v>
      </c>
      <c r="AI6" s="24">
        <v>12.521999999999998</v>
      </c>
      <c r="AJ6" s="24">
        <v>12.431000000000001</v>
      </c>
      <c r="AK6" s="24">
        <v>12.331000000000001</v>
      </c>
      <c r="AL6" s="24">
        <v>12.331000000000001</v>
      </c>
      <c r="AM6" s="28"/>
      <c r="AN6" s="28"/>
      <c r="AO6" s="28"/>
      <c r="AP6" s="28">
        <f t="shared" si="7"/>
        <v>0.65268065268063602</v>
      </c>
      <c r="AQ6" s="28">
        <f t="shared" si="0"/>
        <v>2.3535062439961609</v>
      </c>
      <c r="AR6" s="28">
        <f t="shared" si="0"/>
        <v>7.2877755804585025</v>
      </c>
      <c r="AS6" s="28">
        <f t="shared" si="0"/>
        <v>3.288822947576679</v>
      </c>
      <c r="AT6" s="28">
        <f t="shared" si="0"/>
        <v>7.5205839911722512</v>
      </c>
      <c r="AU6" s="28">
        <f t="shared" si="0"/>
        <v>2.4975984630163253</v>
      </c>
      <c r="AV6" s="28">
        <f t="shared" si="0"/>
        <v>1.7691322446365536</v>
      </c>
      <c r="AW6" s="28">
        <f t="shared" si="0"/>
        <v>1.9968919968919945</v>
      </c>
      <c r="AX6" s="28">
        <f t="shared" si="0"/>
        <v>2.7039627039627101</v>
      </c>
      <c r="AY6" s="28">
        <f t="shared" si="0"/>
        <v>3.4110334110333977</v>
      </c>
      <c r="AZ6" s="28">
        <f t="shared" si="0"/>
        <v>4.1880341880341723</v>
      </c>
      <c r="BA6" s="28">
        <f t="shared" si="0"/>
        <v>6.9849890623821258</v>
      </c>
      <c r="BB6" s="28"/>
      <c r="BC6" s="29">
        <f t="shared" si="1"/>
        <v>1.8570318570318494</v>
      </c>
      <c r="BD6" s="29">
        <f t="shared" si="2"/>
        <v>4.6429715017611279</v>
      </c>
      <c r="BE6" s="29">
        <f t="shared" si="2"/>
        <v>15.286017725042104</v>
      </c>
      <c r="BF6" s="29">
        <f t="shared" si="2"/>
        <v>7.443125618199792</v>
      </c>
      <c r="BG6" s="29">
        <f t="shared" si="2"/>
        <v>1.8249724132076914</v>
      </c>
      <c r="BH6" s="29">
        <f t="shared" si="2"/>
        <v>1.8011527377521726</v>
      </c>
      <c r="BI6" s="29">
        <f t="shared" si="2"/>
        <v>1.1127121357668854</v>
      </c>
      <c r="BJ6" s="29">
        <f t="shared" si="2"/>
        <v>7.4436674436674313</v>
      </c>
      <c r="BK6" s="29">
        <f t="shared" si="2"/>
        <v>4.6853146853146832</v>
      </c>
      <c r="BL6" s="29">
        <f t="shared" si="2"/>
        <v>4.149184149184169</v>
      </c>
      <c r="BM6" s="29">
        <f t="shared" si="2"/>
        <v>13.838383838383859</v>
      </c>
      <c r="BN6" s="29">
        <f t="shared" si="2"/>
        <v>4.7220336426039031</v>
      </c>
      <c r="BP6" s="36">
        <f t="shared" si="3"/>
        <v>-1.2043512043512132</v>
      </c>
      <c r="BQ6" s="36">
        <f t="shared" si="4"/>
        <v>-2.289465257764967</v>
      </c>
      <c r="BR6" s="36">
        <f t="shared" si="4"/>
        <v>-7.9982421445836014</v>
      </c>
      <c r="BS6" s="36">
        <f t="shared" si="4"/>
        <v>-4.154302670623113</v>
      </c>
      <c r="BT6" s="36">
        <f t="shared" si="4"/>
        <v>5.6956115779645593</v>
      </c>
      <c r="BU6" s="36">
        <f t="shared" si="4"/>
        <v>0.69644572526415272</v>
      </c>
      <c r="BV6" s="36">
        <f t="shared" si="4"/>
        <v>0.65642010886966817</v>
      </c>
      <c r="BW6" s="36">
        <f t="shared" si="4"/>
        <v>-5.4467754467754368</v>
      </c>
      <c r="BX6" s="36">
        <f t="shared" si="4"/>
        <v>-1.9813519813519731</v>
      </c>
      <c r="BY6" s="36">
        <f t="shared" si="4"/>
        <v>-0.73815073815077126</v>
      </c>
      <c r="BZ6" s="36">
        <f t="shared" si="4"/>
        <v>-9.6503496503496855</v>
      </c>
      <c r="CA6" s="36">
        <f t="shared" si="4"/>
        <v>2.2629554197782227</v>
      </c>
      <c r="CD6" s="36">
        <f t="shared" si="5"/>
        <v>0.15500000000000114</v>
      </c>
      <c r="CE6" s="36">
        <f t="shared" si="6"/>
        <v>0.87400000000000055</v>
      </c>
      <c r="CF6" s="36">
        <f t="shared" si="6"/>
        <v>1.0919999999999987</v>
      </c>
      <c r="CG6" s="36">
        <f t="shared" si="6"/>
        <v>1.3020000000000014</v>
      </c>
      <c r="CH6" s="36">
        <f t="shared" si="6"/>
        <v>1.1010000000000009</v>
      </c>
      <c r="CI6" s="36">
        <f t="shared" si="6"/>
        <v>0.53700000000000081</v>
      </c>
      <c r="CJ6" s="36">
        <f t="shared" si="6"/>
        <v>8.1999999999998963E-2</v>
      </c>
      <c r="CK6" s="36">
        <f t="shared" si="6"/>
        <v>0.70099999999999874</v>
      </c>
      <c r="CL6" s="36">
        <f t="shared" si="6"/>
        <v>0.25499999999999901</v>
      </c>
      <c r="CM6" s="36">
        <f t="shared" si="6"/>
        <v>-0.97300000000000075</v>
      </c>
      <c r="CN6" s="36">
        <f t="shared" si="6"/>
        <v>-2.3200000000000003</v>
      </c>
      <c r="CO6" s="36">
        <f t="shared" si="6"/>
        <v>-0.29999999999999893</v>
      </c>
    </row>
    <row r="7" spans="1:93" x14ac:dyDescent="0.25">
      <c r="A7" s="4" t="s">
        <v>92</v>
      </c>
      <c r="B7" s="21" t="s">
        <v>93</v>
      </c>
      <c r="C7" s="24">
        <v>29.447999999999997</v>
      </c>
      <c r="D7" s="24">
        <v>30.581999999999997</v>
      </c>
      <c r="E7" s="24">
        <v>29.933999999999997</v>
      </c>
      <c r="F7" s="24">
        <v>30.482999999999997</v>
      </c>
      <c r="G7" s="24">
        <v>30.080000000000002</v>
      </c>
      <c r="H7" s="24">
        <v>28.364000000000001</v>
      </c>
      <c r="I7" s="24">
        <v>32.137</v>
      </c>
      <c r="J7" s="24">
        <v>31.743999999999996</v>
      </c>
      <c r="K7" s="24">
        <v>32.682000000000002</v>
      </c>
      <c r="L7" s="24">
        <v>32.521999999999998</v>
      </c>
      <c r="M7" s="24">
        <v>28.632999999999999</v>
      </c>
      <c r="N7" s="24">
        <v>22.881000000000004</v>
      </c>
      <c r="O7" s="25">
        <v>24.206</v>
      </c>
      <c r="P7" s="25">
        <v>20.275000000000002</v>
      </c>
      <c r="Q7" s="25">
        <v>20.884</v>
      </c>
      <c r="R7" s="25">
        <v>20.884</v>
      </c>
      <c r="S7" s="25">
        <v>28.910999999999998</v>
      </c>
      <c r="T7" s="25">
        <v>24.206</v>
      </c>
      <c r="U7" s="25">
        <v>23.505000000000003</v>
      </c>
      <c r="V7" s="25">
        <v>23.505000000000003</v>
      </c>
      <c r="W7" s="25">
        <v>24.206</v>
      </c>
      <c r="X7" s="25">
        <v>22.823</v>
      </c>
      <c r="Y7" s="25">
        <v>20.884</v>
      </c>
      <c r="Z7" s="25">
        <v>19.683</v>
      </c>
      <c r="AA7" s="24">
        <v>22.832000000000001</v>
      </c>
      <c r="AB7" s="24">
        <v>23.196000000000002</v>
      </c>
      <c r="AC7" s="24">
        <v>23.56</v>
      </c>
      <c r="AD7" s="24">
        <v>21.766999999999999</v>
      </c>
      <c r="AE7" s="24">
        <v>22.795000000000002</v>
      </c>
      <c r="AF7" s="24">
        <v>23.815000000000001</v>
      </c>
      <c r="AG7" s="24">
        <v>23.815000000000001</v>
      </c>
      <c r="AH7" s="24">
        <v>23.815000000000001</v>
      </c>
      <c r="AI7" s="24">
        <v>23.815000000000001</v>
      </c>
      <c r="AJ7" s="24">
        <v>23.815000000000001</v>
      </c>
      <c r="AK7" s="24">
        <v>23.815000000000001</v>
      </c>
      <c r="AL7" s="24">
        <v>23.815000000000001</v>
      </c>
      <c r="AM7" s="28"/>
      <c r="AN7" s="28"/>
      <c r="AO7" s="28"/>
      <c r="AP7" s="28">
        <f t="shared" si="7"/>
        <v>22.466720999728324</v>
      </c>
      <c r="AQ7" s="28">
        <f t="shared" si="0"/>
        <v>24.151461644104362</v>
      </c>
      <c r="AR7" s="28">
        <f t="shared" si="0"/>
        <v>21.293512393933316</v>
      </c>
      <c r="AS7" s="28">
        <f t="shared" si="0"/>
        <v>28.592986254633722</v>
      </c>
      <c r="AT7" s="28">
        <f t="shared" si="0"/>
        <v>24.21875</v>
      </c>
      <c r="AU7" s="28">
        <f t="shared" si="0"/>
        <v>16.037935411084472</v>
      </c>
      <c r="AV7" s="28">
        <f t="shared" si="0"/>
        <v>25.895385381336151</v>
      </c>
      <c r="AW7" s="28">
        <f t="shared" si="0"/>
        <v>24.977948588709666</v>
      </c>
      <c r="AX7" s="28">
        <f t="shared" si="0"/>
        <v>27.131142524937275</v>
      </c>
      <c r="AY7" s="28">
        <f t="shared" si="0"/>
        <v>26.772646208720239</v>
      </c>
      <c r="AZ7" s="28">
        <f t="shared" si="0"/>
        <v>16.826738378793692</v>
      </c>
      <c r="BA7" s="28">
        <f t="shared" si="0"/>
        <v>4.0819894235391692</v>
      </c>
      <c r="BB7" s="28"/>
      <c r="BC7" s="29">
        <f t="shared" si="1"/>
        <v>17.800869328986682</v>
      </c>
      <c r="BD7" s="29">
        <f t="shared" si="2"/>
        <v>33.702831731083634</v>
      </c>
      <c r="BE7" s="29">
        <f t="shared" si="2"/>
        <v>30.233179661922886</v>
      </c>
      <c r="BF7" s="29">
        <f t="shared" si="2"/>
        <v>31.489682774005175</v>
      </c>
      <c r="BG7" s="29">
        <f t="shared" si="2"/>
        <v>3.8863031914893749</v>
      </c>
      <c r="BH7" s="29">
        <f t="shared" si="2"/>
        <v>14.659427443237909</v>
      </c>
      <c r="BI7" s="29">
        <f t="shared" si="2"/>
        <v>26.860005601020625</v>
      </c>
      <c r="BJ7" s="29">
        <f t="shared" si="2"/>
        <v>25.954511088709658</v>
      </c>
      <c r="BK7" s="29">
        <f t="shared" si="2"/>
        <v>25.934765314240259</v>
      </c>
      <c r="BL7" s="29">
        <f t="shared" si="2"/>
        <v>29.822889121210256</v>
      </c>
      <c r="BM7" s="29">
        <f t="shared" si="2"/>
        <v>27.063178849579156</v>
      </c>
      <c r="BN7" s="29">
        <f t="shared" si="2"/>
        <v>13.976661859184492</v>
      </c>
      <c r="BP7" s="36">
        <f t="shared" si="3"/>
        <v>4.6658516707416418</v>
      </c>
      <c r="BQ7" s="36">
        <f t="shared" si="4"/>
        <v>-9.5513700869792721</v>
      </c>
      <c r="BR7" s="36">
        <f t="shared" si="4"/>
        <v>-8.9396672679895701</v>
      </c>
      <c r="BS7" s="36">
        <f t="shared" si="4"/>
        <v>-2.8966965193714529</v>
      </c>
      <c r="BT7" s="36">
        <f t="shared" si="4"/>
        <v>20.332446808510625</v>
      </c>
      <c r="BU7" s="36">
        <f t="shared" si="4"/>
        <v>1.3785079678465628</v>
      </c>
      <c r="BV7" s="36">
        <f t="shared" si="4"/>
        <v>-0.96462021968447331</v>
      </c>
      <c r="BW7" s="36">
        <f t="shared" si="4"/>
        <v>-0.97656249999999289</v>
      </c>
      <c r="BX7" s="36">
        <f t="shared" si="4"/>
        <v>1.1963772106970154</v>
      </c>
      <c r="BY7" s="36">
        <f t="shared" si="4"/>
        <v>-3.0502429124900168</v>
      </c>
      <c r="BZ7" s="36">
        <f t="shared" si="4"/>
        <v>-10.236440470785464</v>
      </c>
      <c r="CA7" s="36">
        <f t="shared" si="4"/>
        <v>-9.8946724356453224</v>
      </c>
      <c r="CD7" s="36">
        <f t="shared" si="5"/>
        <v>-1.3739999999999988</v>
      </c>
      <c r="CE7" s="36">
        <f t="shared" si="6"/>
        <v>2.9209999999999994</v>
      </c>
      <c r="CF7" s="36">
        <f t="shared" si="6"/>
        <v>2.6759999999999984</v>
      </c>
      <c r="CG7" s="36">
        <f t="shared" si="6"/>
        <v>0.88299999999999912</v>
      </c>
      <c r="CH7" s="36">
        <f t="shared" si="6"/>
        <v>-6.1159999999999961</v>
      </c>
      <c r="CI7" s="36">
        <f t="shared" si="6"/>
        <v>-0.39099999999999824</v>
      </c>
      <c r="CJ7" s="36">
        <f t="shared" si="6"/>
        <v>0.30999999999999872</v>
      </c>
      <c r="CK7" s="36">
        <f t="shared" si="6"/>
        <v>0.30999999999999872</v>
      </c>
      <c r="CL7" s="36">
        <f t="shared" si="6"/>
        <v>-0.39099999999999824</v>
      </c>
      <c r="CM7" s="36">
        <f t="shared" si="6"/>
        <v>0.99200000000000088</v>
      </c>
      <c r="CN7" s="36">
        <f t="shared" si="6"/>
        <v>2.9310000000000009</v>
      </c>
      <c r="CO7" s="36">
        <f t="shared" si="6"/>
        <v>4.1320000000000014</v>
      </c>
    </row>
    <row r="8" spans="1:93" x14ac:dyDescent="0.25">
      <c r="A8" s="4" t="s">
        <v>94</v>
      </c>
      <c r="B8" s="21" t="s">
        <v>95</v>
      </c>
      <c r="C8" s="24">
        <v>23.94</v>
      </c>
      <c r="D8" s="24">
        <v>24.66</v>
      </c>
      <c r="E8" s="24">
        <v>26.945999999999998</v>
      </c>
      <c r="F8" s="24">
        <v>28.593000000000004</v>
      </c>
      <c r="G8" s="24">
        <v>28.593000000000004</v>
      </c>
      <c r="H8" s="24">
        <v>27.756</v>
      </c>
      <c r="I8" s="24">
        <v>24.66</v>
      </c>
      <c r="J8" s="24">
        <v>25.397999999999996</v>
      </c>
      <c r="K8" s="24">
        <v>20.052</v>
      </c>
      <c r="L8" s="24">
        <v>13.652999999999999</v>
      </c>
      <c r="M8" s="24">
        <v>18.899999999999999</v>
      </c>
      <c r="N8" s="24">
        <v>25.397999999999996</v>
      </c>
      <c r="O8" s="25">
        <v>24.206</v>
      </c>
      <c r="P8" s="25">
        <v>21.512</v>
      </c>
      <c r="Q8" s="25">
        <v>22.158000000000001</v>
      </c>
      <c r="R8" s="25">
        <v>25.68</v>
      </c>
      <c r="S8" s="25">
        <v>29.774999999999999</v>
      </c>
      <c r="T8" s="25">
        <v>28.063999999999993</v>
      </c>
      <c r="U8" s="25">
        <v>26.454000000000001</v>
      </c>
      <c r="V8" s="25">
        <v>24.933999999999997</v>
      </c>
      <c r="W8" s="25">
        <v>20.884</v>
      </c>
      <c r="X8" s="25">
        <v>19.683</v>
      </c>
      <c r="Y8" s="25">
        <v>22.823</v>
      </c>
      <c r="Z8" s="25">
        <v>30.667000000000005</v>
      </c>
      <c r="AA8" s="24">
        <v>26.981999999999996</v>
      </c>
      <c r="AB8" s="24">
        <v>23.241</v>
      </c>
      <c r="AC8" s="24">
        <v>24.105999999999998</v>
      </c>
      <c r="AD8" s="24">
        <v>24.978999999999999</v>
      </c>
      <c r="AE8" s="24">
        <v>25.844000000000001</v>
      </c>
      <c r="AF8" s="24">
        <v>26.708000000000002</v>
      </c>
      <c r="AG8" s="24">
        <v>27.573000000000004</v>
      </c>
      <c r="AH8" s="24">
        <v>28.438000000000002</v>
      </c>
      <c r="AI8" s="24">
        <v>27.491</v>
      </c>
      <c r="AJ8" s="24">
        <v>22.722999999999999</v>
      </c>
      <c r="AK8" s="24">
        <v>21.722000000000001</v>
      </c>
      <c r="AL8" s="24">
        <v>21.722000000000001</v>
      </c>
      <c r="AM8" s="28"/>
      <c r="AN8" s="28"/>
      <c r="AO8" s="28"/>
      <c r="AP8" s="28">
        <f t="shared" si="7"/>
        <v>12.70676691729321</v>
      </c>
      <c r="AQ8" s="28">
        <f t="shared" si="0"/>
        <v>5.7542579075425806</v>
      </c>
      <c r="AR8" s="28">
        <f t="shared" si="0"/>
        <v>10.539597713946412</v>
      </c>
      <c r="AS8" s="28">
        <f t="shared" si="0"/>
        <v>12.63945720980661</v>
      </c>
      <c r="AT8" s="28">
        <f t="shared" si="0"/>
        <v>9.6142412478578745</v>
      </c>
      <c r="AU8" s="28">
        <f t="shared" si="0"/>
        <v>3.7757601959936529</v>
      </c>
      <c r="AV8" s="28">
        <f t="shared" si="0"/>
        <v>11.812652068126535</v>
      </c>
      <c r="AW8" s="28">
        <f t="shared" si="0"/>
        <v>11.96944641310342</v>
      </c>
      <c r="AX8" s="28">
        <f t="shared" si="0"/>
        <v>37.098543786155993</v>
      </c>
      <c r="AY8" s="28">
        <f t="shared" si="0"/>
        <v>66.432285944481066</v>
      </c>
      <c r="AZ8" s="28">
        <f t="shared" si="0"/>
        <v>14.931216931216948</v>
      </c>
      <c r="BA8" s="28">
        <f t="shared" si="0"/>
        <v>14.473580596897376</v>
      </c>
      <c r="BB8" s="28"/>
      <c r="BC8" s="29">
        <f t="shared" si="1"/>
        <v>1.1111111111111036</v>
      </c>
      <c r="BD8" s="29">
        <f t="shared" si="2"/>
        <v>12.765612327656124</v>
      </c>
      <c r="BE8" s="29">
        <f t="shared" si="2"/>
        <v>17.768871075484292</v>
      </c>
      <c r="BF8" s="29">
        <f t="shared" si="2"/>
        <v>10.187808204805384</v>
      </c>
      <c r="BG8" s="29">
        <f t="shared" si="2"/>
        <v>4.1338789214143139</v>
      </c>
      <c r="BH8" s="29">
        <f t="shared" si="2"/>
        <v>1.1096699812652857</v>
      </c>
      <c r="BI8" s="29">
        <f t="shared" si="2"/>
        <v>7.2749391727493933</v>
      </c>
      <c r="BJ8" s="29">
        <f t="shared" si="2"/>
        <v>1.8269155051578814</v>
      </c>
      <c r="BK8" s="29">
        <f t="shared" si="2"/>
        <v>4.1492120486734532</v>
      </c>
      <c r="BL8" s="29">
        <f t="shared" si="2"/>
        <v>44.166117336849062</v>
      </c>
      <c r="BM8" s="29">
        <f t="shared" si="2"/>
        <v>20.756613756613767</v>
      </c>
      <c r="BN8" s="29">
        <f t="shared" si="2"/>
        <v>20.745728010079574</v>
      </c>
      <c r="BP8" s="36">
        <f t="shared" si="3"/>
        <v>11.595655806182107</v>
      </c>
      <c r="BQ8" s="36">
        <f t="shared" si="4"/>
        <v>-7.0113544201135429</v>
      </c>
      <c r="BR8" s="36">
        <f t="shared" si="4"/>
        <v>-7.2292733615378797</v>
      </c>
      <c r="BS8" s="36">
        <f t="shared" si="4"/>
        <v>2.4516490050012258</v>
      </c>
      <c r="BT8" s="36">
        <f t="shared" si="4"/>
        <v>5.4803623264435606</v>
      </c>
      <c r="BU8" s="36">
        <f t="shared" si="4"/>
        <v>2.6660902147283672</v>
      </c>
      <c r="BV8" s="36">
        <f t="shared" si="4"/>
        <v>4.5377128953771422</v>
      </c>
      <c r="BW8" s="36">
        <f t="shared" si="4"/>
        <v>10.142530907945538</v>
      </c>
      <c r="BX8" s="36">
        <f t="shared" si="4"/>
        <v>32.949331737482538</v>
      </c>
      <c r="BY8" s="36">
        <f t="shared" si="4"/>
        <v>22.266168607632004</v>
      </c>
      <c r="BZ8" s="36">
        <f t="shared" si="4"/>
        <v>-5.8253968253968189</v>
      </c>
      <c r="CA8" s="36">
        <f t="shared" si="4"/>
        <v>-6.2721474131821982</v>
      </c>
      <c r="CD8" s="36">
        <f t="shared" si="5"/>
        <v>2.7759999999999962</v>
      </c>
      <c r="CE8" s="36">
        <f t="shared" si="6"/>
        <v>1.7289999999999992</v>
      </c>
      <c r="CF8" s="36">
        <f t="shared" si="6"/>
        <v>1.9479999999999968</v>
      </c>
      <c r="CG8" s="36">
        <f t="shared" si="6"/>
        <v>-0.70100000000000051</v>
      </c>
      <c r="CH8" s="36">
        <f t="shared" si="6"/>
        <v>-3.9309999999999974</v>
      </c>
      <c r="CI8" s="36">
        <f t="shared" si="6"/>
        <v>-1.355999999999991</v>
      </c>
      <c r="CJ8" s="36">
        <f t="shared" si="6"/>
        <v>1.1190000000000033</v>
      </c>
      <c r="CK8" s="36">
        <f t="shared" si="6"/>
        <v>3.5040000000000049</v>
      </c>
      <c r="CL8" s="36">
        <f t="shared" si="6"/>
        <v>6.6069999999999993</v>
      </c>
      <c r="CM8" s="36">
        <f t="shared" si="6"/>
        <v>3.0399999999999991</v>
      </c>
      <c r="CN8" s="36">
        <f t="shared" si="6"/>
        <v>-1.1009999999999991</v>
      </c>
      <c r="CO8" s="36">
        <f t="shared" si="6"/>
        <v>-8.9450000000000038</v>
      </c>
    </row>
    <row r="9" spans="1:93" x14ac:dyDescent="0.25">
      <c r="A9" s="4" t="s">
        <v>96</v>
      </c>
      <c r="B9" s="21" t="s">
        <v>97</v>
      </c>
      <c r="C9" s="24">
        <v>23.984999999999999</v>
      </c>
      <c r="D9" s="24">
        <v>25.766999999999999</v>
      </c>
      <c r="E9" s="24">
        <v>28.215</v>
      </c>
      <c r="F9" s="24">
        <v>30.644999999999996</v>
      </c>
      <c r="G9" s="24">
        <v>29.132999999999996</v>
      </c>
      <c r="H9" s="24">
        <v>32.616000000000007</v>
      </c>
      <c r="I9" s="24">
        <v>33.075000000000003</v>
      </c>
      <c r="J9" s="24">
        <v>31.706999999999997</v>
      </c>
      <c r="K9" s="24">
        <v>31.661999999999999</v>
      </c>
      <c r="L9" s="24">
        <v>30.402000000000001</v>
      </c>
      <c r="M9" s="24">
        <v>22.896000000000001</v>
      </c>
      <c r="N9" s="24">
        <v>26.82</v>
      </c>
      <c r="O9" s="25">
        <v>20.884</v>
      </c>
      <c r="P9" s="25">
        <v>22.823</v>
      </c>
      <c r="Q9" s="25">
        <v>24.933999999999997</v>
      </c>
      <c r="R9" s="25">
        <v>25.68</v>
      </c>
      <c r="S9" s="25">
        <v>27.245000000000005</v>
      </c>
      <c r="T9" s="25">
        <v>24.206</v>
      </c>
      <c r="U9" s="25">
        <v>26.454000000000001</v>
      </c>
      <c r="V9" s="25">
        <v>28.063999999999993</v>
      </c>
      <c r="W9" s="25">
        <v>28.910999999999998</v>
      </c>
      <c r="X9" s="25">
        <v>29.774999999999999</v>
      </c>
      <c r="Y9" s="25">
        <v>28.910999999999998</v>
      </c>
      <c r="Z9" s="25">
        <v>25.68</v>
      </c>
      <c r="AA9" s="24">
        <v>23.169</v>
      </c>
      <c r="AB9" s="24">
        <v>23.169</v>
      </c>
      <c r="AC9" s="24">
        <v>23.169</v>
      </c>
      <c r="AD9" s="24">
        <v>24.470000000000002</v>
      </c>
      <c r="AE9" s="24">
        <v>24.533999999999999</v>
      </c>
      <c r="AF9" s="24">
        <v>23.442</v>
      </c>
      <c r="AG9" s="24">
        <v>23.442</v>
      </c>
      <c r="AH9" s="24">
        <v>23.442</v>
      </c>
      <c r="AI9" s="24">
        <v>23.442</v>
      </c>
      <c r="AJ9" s="24">
        <v>23.442</v>
      </c>
      <c r="AK9" s="24">
        <v>23.442</v>
      </c>
      <c r="AL9" s="24">
        <v>23.442</v>
      </c>
      <c r="AM9" s="28"/>
      <c r="AN9" s="28"/>
      <c r="AO9" s="28"/>
      <c r="AP9" s="28">
        <f t="shared" si="7"/>
        <v>3.402126328955593</v>
      </c>
      <c r="AQ9" s="28">
        <f t="shared" si="0"/>
        <v>10.082663872394921</v>
      </c>
      <c r="AR9" s="28">
        <f t="shared" si="0"/>
        <v>17.88410419989367</v>
      </c>
      <c r="AS9" s="28">
        <f t="shared" si="0"/>
        <v>20.150106053189734</v>
      </c>
      <c r="AT9" s="28">
        <f t="shared" si="0"/>
        <v>15.786221810318187</v>
      </c>
      <c r="AU9" s="28">
        <f t="shared" si="0"/>
        <v>28.12729948491539</v>
      </c>
      <c r="AV9" s="28">
        <f t="shared" si="0"/>
        <v>29.124716553287989</v>
      </c>
      <c r="AW9" s="28">
        <f t="shared" si="0"/>
        <v>26.066799129529748</v>
      </c>
      <c r="AX9" s="28">
        <f t="shared" si="0"/>
        <v>25.961720674625731</v>
      </c>
      <c r="AY9" s="28">
        <f t="shared" si="0"/>
        <v>22.893230708506021</v>
      </c>
      <c r="AZ9" s="28">
        <f t="shared" si="0"/>
        <v>2.3846960167714855</v>
      </c>
      <c r="BA9" s="28">
        <f t="shared" si="0"/>
        <v>12.595078299776286</v>
      </c>
      <c r="BB9" s="28"/>
      <c r="BC9" s="29">
        <f t="shared" si="1"/>
        <v>12.928913904523656</v>
      </c>
      <c r="BD9" s="29">
        <f t="shared" si="2"/>
        <v>11.425466682190395</v>
      </c>
      <c r="BE9" s="29">
        <f t="shared" si="2"/>
        <v>11.62856636540848</v>
      </c>
      <c r="BF9" s="29">
        <f t="shared" si="2"/>
        <v>16.201664219285355</v>
      </c>
      <c r="BG9" s="29">
        <f t="shared" si="2"/>
        <v>6.4806233480931983</v>
      </c>
      <c r="BH9" s="29">
        <f t="shared" si="2"/>
        <v>25.784890851116032</v>
      </c>
      <c r="BI9" s="29">
        <f t="shared" si="2"/>
        <v>20.018140589569168</v>
      </c>
      <c r="BJ9" s="29">
        <f t="shared" si="2"/>
        <v>11.489576434225896</v>
      </c>
      <c r="BK9" s="29">
        <f t="shared" si="2"/>
        <v>8.6886488535152591</v>
      </c>
      <c r="BL9" s="29">
        <f t="shared" si="2"/>
        <v>2.0623643181369724</v>
      </c>
      <c r="BM9" s="29">
        <f t="shared" si="2"/>
        <v>26.270964360586991</v>
      </c>
      <c r="BN9" s="29">
        <f t="shared" si="2"/>
        <v>4.2505592841163331</v>
      </c>
      <c r="BP9" s="36">
        <f t="shared" si="3"/>
        <v>-9.5267875755680631</v>
      </c>
      <c r="BQ9" s="36">
        <f t="shared" si="4"/>
        <v>-1.3428028097954741</v>
      </c>
      <c r="BR9" s="36">
        <f t="shared" si="4"/>
        <v>6.2555378344851906</v>
      </c>
      <c r="BS9" s="36">
        <f t="shared" si="4"/>
        <v>3.9484418339043792</v>
      </c>
      <c r="BT9" s="36">
        <f t="shared" si="4"/>
        <v>9.3055984622249888</v>
      </c>
      <c r="BU9" s="36">
        <f t="shared" si="4"/>
        <v>2.3424086337993586</v>
      </c>
      <c r="BV9" s="36">
        <f t="shared" si="4"/>
        <v>9.1065759637188215</v>
      </c>
      <c r="BW9" s="36">
        <f t="shared" si="4"/>
        <v>14.577222695303853</v>
      </c>
      <c r="BX9" s="36">
        <f t="shared" si="4"/>
        <v>17.27307182111047</v>
      </c>
      <c r="BY9" s="36">
        <f t="shared" si="4"/>
        <v>20.830866390369049</v>
      </c>
      <c r="BZ9" s="36">
        <f t="shared" si="4"/>
        <v>-23.886268343815505</v>
      </c>
      <c r="CA9" s="36">
        <f t="shared" si="4"/>
        <v>8.3445190156599534</v>
      </c>
      <c r="CD9" s="36">
        <f t="shared" si="5"/>
        <v>2.2850000000000001</v>
      </c>
      <c r="CE9" s="36">
        <f t="shared" si="6"/>
        <v>0.34600000000000009</v>
      </c>
      <c r="CF9" s="36">
        <f t="shared" si="6"/>
        <v>-1.764999999999997</v>
      </c>
      <c r="CG9" s="36">
        <f t="shared" si="6"/>
        <v>-1.2099999999999973</v>
      </c>
      <c r="CH9" s="36">
        <f t="shared" si="6"/>
        <v>-2.7110000000000056</v>
      </c>
      <c r="CI9" s="36">
        <f t="shared" si="6"/>
        <v>-0.76399999999999935</v>
      </c>
      <c r="CJ9" s="36">
        <f t="shared" si="6"/>
        <v>-3.0120000000000005</v>
      </c>
      <c r="CK9" s="36">
        <f t="shared" si="6"/>
        <v>-4.6219999999999928</v>
      </c>
      <c r="CL9" s="36">
        <f t="shared" si="6"/>
        <v>-5.4689999999999976</v>
      </c>
      <c r="CM9" s="36">
        <f t="shared" si="6"/>
        <v>-6.3329999999999984</v>
      </c>
      <c r="CN9" s="36">
        <f t="shared" si="6"/>
        <v>-5.4689999999999976</v>
      </c>
      <c r="CO9" s="36">
        <f t="shared" si="6"/>
        <v>-2.2379999999999995</v>
      </c>
    </row>
    <row r="10" spans="1:93" x14ac:dyDescent="0.25">
      <c r="A10" s="4" t="s">
        <v>98</v>
      </c>
      <c r="B10" s="21" t="s">
        <v>99</v>
      </c>
      <c r="C10" s="24">
        <v>47.5</v>
      </c>
      <c r="D10" s="24">
        <v>46.856000000000002</v>
      </c>
      <c r="E10" s="24">
        <v>44.833000000000006</v>
      </c>
      <c r="F10" s="24">
        <v>42.596000000000004</v>
      </c>
      <c r="G10" s="24">
        <v>41.750999999999998</v>
      </c>
      <c r="H10" s="24">
        <v>49.747</v>
      </c>
      <c r="I10" s="24">
        <v>44.007999999999996</v>
      </c>
      <c r="J10" s="24">
        <v>41.478000000000002</v>
      </c>
      <c r="K10" s="24">
        <v>39.484999999999999</v>
      </c>
      <c r="L10" s="24">
        <v>35.782000000000004</v>
      </c>
      <c r="M10" s="24">
        <v>30.343000000000004</v>
      </c>
      <c r="N10" s="24">
        <v>27.326000000000001</v>
      </c>
      <c r="O10" s="25">
        <v>30.667000000000005</v>
      </c>
      <c r="P10" s="25">
        <v>29.774999999999999</v>
      </c>
      <c r="Q10" s="25">
        <v>28.063999999999993</v>
      </c>
      <c r="R10" s="25">
        <v>27.245000000000005</v>
      </c>
      <c r="S10" s="25">
        <v>33.506</v>
      </c>
      <c r="T10" s="25">
        <v>34.515999999999998</v>
      </c>
      <c r="U10" s="25">
        <v>30.667000000000005</v>
      </c>
      <c r="V10" s="25">
        <v>28.910999999999998</v>
      </c>
      <c r="W10" s="25">
        <v>28.910999999999998</v>
      </c>
      <c r="X10" s="25">
        <v>28.063999999999993</v>
      </c>
      <c r="Y10" s="25">
        <v>27.245000000000005</v>
      </c>
      <c r="Z10" s="25">
        <v>24.933999999999997</v>
      </c>
      <c r="AA10" s="24">
        <v>30.175999999999995</v>
      </c>
      <c r="AB10" s="24">
        <v>30.175999999999995</v>
      </c>
      <c r="AC10" s="24">
        <v>29.739000000000001</v>
      </c>
      <c r="AD10" s="24">
        <v>29.302000000000003</v>
      </c>
      <c r="AE10" s="24">
        <v>28.864999999999995</v>
      </c>
      <c r="AF10" s="24">
        <v>28.828999999999994</v>
      </c>
      <c r="AG10" s="24">
        <v>28.791999999999998</v>
      </c>
      <c r="AH10" s="24">
        <v>28.756</v>
      </c>
      <c r="AI10" s="24">
        <v>28.729000000000003</v>
      </c>
      <c r="AJ10" s="24">
        <v>28.692</v>
      </c>
      <c r="AK10" s="24">
        <v>28.655999999999999</v>
      </c>
      <c r="AL10" s="24">
        <v>27.1</v>
      </c>
      <c r="AM10" s="28"/>
      <c r="AN10" s="28"/>
      <c r="AO10" s="28"/>
      <c r="AP10" s="28">
        <f t="shared" si="7"/>
        <v>36.471578947368435</v>
      </c>
      <c r="AQ10" s="28">
        <f t="shared" si="0"/>
        <v>35.598429229981235</v>
      </c>
      <c r="AR10" s="28">
        <f t="shared" si="0"/>
        <v>33.667164811634294</v>
      </c>
      <c r="AS10" s="28">
        <f t="shared" si="0"/>
        <v>31.209503239740823</v>
      </c>
      <c r="AT10" s="28">
        <f t="shared" si="0"/>
        <v>30.86393140284066</v>
      </c>
      <c r="AU10" s="28">
        <f t="shared" si="0"/>
        <v>42.048766759804622</v>
      </c>
      <c r="AV10" s="28">
        <f t="shared" si="0"/>
        <v>34.575531721505179</v>
      </c>
      <c r="AW10" s="28">
        <f t="shared" si="0"/>
        <v>30.671681373258114</v>
      </c>
      <c r="AX10" s="28">
        <f t="shared" si="0"/>
        <v>27.240724325693293</v>
      </c>
      <c r="AY10" s="28">
        <f t="shared" si="0"/>
        <v>19.814431837236608</v>
      </c>
      <c r="AZ10" s="28">
        <f t="shared" si="0"/>
        <v>5.5597666677652331</v>
      </c>
      <c r="BA10" s="28">
        <f t="shared" si="0"/>
        <v>0.82705116006733181</v>
      </c>
      <c r="BB10" s="28"/>
      <c r="BC10" s="29">
        <f t="shared" si="1"/>
        <v>35.437894736842097</v>
      </c>
      <c r="BD10" s="29">
        <f t="shared" si="2"/>
        <v>36.454242786409431</v>
      </c>
      <c r="BE10" s="29">
        <f t="shared" si="2"/>
        <v>37.403252068788639</v>
      </c>
      <c r="BF10" s="29">
        <f t="shared" si="2"/>
        <v>36.0385951732557</v>
      </c>
      <c r="BG10" s="29">
        <f t="shared" si="2"/>
        <v>19.748029987305689</v>
      </c>
      <c r="BH10" s="29">
        <f t="shared" si="2"/>
        <v>30.616921623414477</v>
      </c>
      <c r="BI10" s="29">
        <f t="shared" si="2"/>
        <v>30.314942737684035</v>
      </c>
      <c r="BJ10" s="29">
        <f t="shared" si="2"/>
        <v>30.297989295530169</v>
      </c>
      <c r="BK10" s="29">
        <f t="shared" si="2"/>
        <v>26.779789793592506</v>
      </c>
      <c r="BL10" s="29">
        <f t="shared" si="2"/>
        <v>21.569504219998908</v>
      </c>
      <c r="BM10" s="29">
        <f t="shared" si="2"/>
        <v>10.209933098243413</v>
      </c>
      <c r="BN10" s="29">
        <f t="shared" si="2"/>
        <v>8.7535680304472034</v>
      </c>
      <c r="BP10" s="36">
        <f t="shared" si="3"/>
        <v>1.0336842105263386</v>
      </c>
      <c r="BQ10" s="36">
        <f t="shared" si="4"/>
        <v>-0.85581355642819545</v>
      </c>
      <c r="BR10" s="36">
        <f t="shared" si="4"/>
        <v>-3.7360872571543453</v>
      </c>
      <c r="BS10" s="36">
        <f t="shared" si="4"/>
        <v>-4.8290919335148779</v>
      </c>
      <c r="BT10" s="36">
        <f t="shared" si="4"/>
        <v>11.115901415534971</v>
      </c>
      <c r="BU10" s="36">
        <f t="shared" si="4"/>
        <v>11.431845136390145</v>
      </c>
      <c r="BV10" s="36">
        <f t="shared" si="4"/>
        <v>4.2605889838211439</v>
      </c>
      <c r="BW10" s="36">
        <f t="shared" si="4"/>
        <v>0.3736920777279451</v>
      </c>
      <c r="BX10" s="36">
        <f t="shared" si="4"/>
        <v>0.4609345321007865</v>
      </c>
      <c r="BY10" s="36">
        <f t="shared" si="4"/>
        <v>-1.7550723827623003</v>
      </c>
      <c r="BZ10" s="36">
        <f t="shared" si="4"/>
        <v>-4.6501664304781798</v>
      </c>
      <c r="CA10" s="36">
        <f t="shared" si="4"/>
        <v>-7.9265168703798716</v>
      </c>
      <c r="CD10" s="36">
        <f t="shared" si="5"/>
        <v>-0.49100000000001032</v>
      </c>
      <c r="CE10" s="36">
        <f t="shared" si="6"/>
        <v>0.40099999999999625</v>
      </c>
      <c r="CF10" s="36">
        <f t="shared" si="6"/>
        <v>1.6750000000000078</v>
      </c>
      <c r="CG10" s="36">
        <f t="shared" si="6"/>
        <v>2.0569999999999986</v>
      </c>
      <c r="CH10" s="36">
        <f t="shared" si="6"/>
        <v>-4.6410000000000053</v>
      </c>
      <c r="CI10" s="36">
        <f t="shared" si="6"/>
        <v>-5.6870000000000047</v>
      </c>
      <c r="CJ10" s="36">
        <f t="shared" si="6"/>
        <v>-1.8750000000000071</v>
      </c>
      <c r="CK10" s="36">
        <f t="shared" si="6"/>
        <v>-0.15499999999999758</v>
      </c>
      <c r="CL10" s="36">
        <f t="shared" si="6"/>
        <v>-0.18199999999999505</v>
      </c>
      <c r="CM10" s="36">
        <f t="shared" si="6"/>
        <v>0.62800000000000722</v>
      </c>
      <c r="CN10" s="36">
        <f t="shared" si="6"/>
        <v>1.4109999999999943</v>
      </c>
      <c r="CO10" s="36">
        <f t="shared" si="6"/>
        <v>2.1660000000000039</v>
      </c>
    </row>
    <row r="11" spans="1:93" x14ac:dyDescent="0.25">
      <c r="A11" s="4" t="s">
        <v>100</v>
      </c>
      <c r="B11" s="21" t="s">
        <v>101</v>
      </c>
      <c r="C11" s="24">
        <v>18.090999999999998</v>
      </c>
      <c r="D11" s="24">
        <v>17.059000000000001</v>
      </c>
      <c r="E11" s="24">
        <v>19.195</v>
      </c>
      <c r="F11" s="24">
        <v>20.363</v>
      </c>
      <c r="G11" s="24">
        <v>22.254000000000001</v>
      </c>
      <c r="H11" s="24">
        <v>22.923999999999999</v>
      </c>
      <c r="I11" s="24">
        <v>22.923999999999999</v>
      </c>
      <c r="J11" s="24">
        <v>21.602</v>
      </c>
      <c r="K11" s="24">
        <v>20.363</v>
      </c>
      <c r="L11" s="24">
        <v>18.090999999999998</v>
      </c>
      <c r="M11" s="24">
        <v>20.977999999999998</v>
      </c>
      <c r="N11" s="24">
        <v>23.82</v>
      </c>
      <c r="O11" s="25">
        <v>15.087999999999997</v>
      </c>
      <c r="P11" s="25">
        <v>16.980999999999998</v>
      </c>
      <c r="Q11" s="25">
        <v>19.11</v>
      </c>
      <c r="R11" s="25">
        <v>16.489000000000001</v>
      </c>
      <c r="S11" s="25">
        <v>19.683</v>
      </c>
      <c r="T11" s="25">
        <v>19.11</v>
      </c>
      <c r="U11" s="25">
        <v>18.555</v>
      </c>
      <c r="V11" s="25">
        <v>16.980999999999998</v>
      </c>
      <c r="W11" s="25">
        <v>16.980999999999998</v>
      </c>
      <c r="X11" s="25">
        <v>16.007000000000001</v>
      </c>
      <c r="Y11" s="25">
        <v>19.683</v>
      </c>
      <c r="Z11" s="25">
        <v>23.505000000000003</v>
      </c>
      <c r="AA11" s="24">
        <v>18.664000000000001</v>
      </c>
      <c r="AB11" s="24">
        <v>18.664000000000001</v>
      </c>
      <c r="AC11" s="24">
        <v>18.664000000000001</v>
      </c>
      <c r="AD11" s="24">
        <v>18.664000000000001</v>
      </c>
      <c r="AE11" s="24">
        <v>19.391999999999999</v>
      </c>
      <c r="AF11" s="24">
        <v>19.656000000000002</v>
      </c>
      <c r="AG11" s="24">
        <v>19.920000000000002</v>
      </c>
      <c r="AH11" s="24">
        <v>20.184000000000001</v>
      </c>
      <c r="AI11" s="24">
        <v>20.448</v>
      </c>
      <c r="AJ11" s="24">
        <v>20.548000000000002</v>
      </c>
      <c r="AK11" s="24">
        <v>20.548000000000002</v>
      </c>
      <c r="AL11" s="24">
        <v>20.548000000000002</v>
      </c>
      <c r="AM11" s="28"/>
      <c r="AN11" s="28"/>
      <c r="AO11" s="28"/>
      <c r="AP11" s="28">
        <f t="shared" si="7"/>
        <v>3.1673207672323476</v>
      </c>
      <c r="AQ11" s="28">
        <f t="shared" si="0"/>
        <v>9.4085233601031728</v>
      </c>
      <c r="AR11" s="28">
        <f t="shared" si="0"/>
        <v>2.7663454024485481</v>
      </c>
      <c r="AS11" s="28">
        <f t="shared" si="0"/>
        <v>8.3435643078131818</v>
      </c>
      <c r="AT11" s="28">
        <f t="shared" si="0"/>
        <v>12.860609328660026</v>
      </c>
      <c r="AU11" s="28">
        <f t="shared" si="0"/>
        <v>14.255801779794089</v>
      </c>
      <c r="AV11" s="28">
        <f t="shared" si="0"/>
        <v>13.104170301867029</v>
      </c>
      <c r="AW11" s="28">
        <f t="shared" si="0"/>
        <v>6.5642070178687115</v>
      </c>
      <c r="AX11" s="28">
        <f t="shared" si="0"/>
        <v>0.41742375877818033</v>
      </c>
      <c r="AY11" s="28">
        <f t="shared" si="0"/>
        <v>13.5813387872423</v>
      </c>
      <c r="AZ11" s="28">
        <f t="shared" si="0"/>
        <v>2.0497664219658507</v>
      </c>
      <c r="BA11" s="28">
        <f t="shared" si="0"/>
        <v>13.736356003358516</v>
      </c>
      <c r="BB11" s="28"/>
      <c r="BC11" s="29">
        <f t="shared" si="1"/>
        <v>16.599414073296117</v>
      </c>
      <c r="BD11" s="29">
        <f t="shared" si="2"/>
        <v>0.45723664927605923</v>
      </c>
      <c r="BE11" s="29">
        <f t="shared" si="2"/>
        <v>0.44282365199271084</v>
      </c>
      <c r="BF11" s="29">
        <f t="shared" si="2"/>
        <v>19.02470166478416</v>
      </c>
      <c r="BG11" s="29">
        <f t="shared" si="2"/>
        <v>11.552979239687252</v>
      </c>
      <c r="BH11" s="29">
        <f t="shared" si="2"/>
        <v>16.637585063688711</v>
      </c>
      <c r="BI11" s="29">
        <f t="shared" si="2"/>
        <v>19.058628511603558</v>
      </c>
      <c r="BJ11" s="29">
        <f t="shared" si="2"/>
        <v>21.391537820572179</v>
      </c>
      <c r="BK11" s="29">
        <f t="shared" si="2"/>
        <v>16.608554731621087</v>
      </c>
      <c r="BL11" s="29">
        <f t="shared" si="2"/>
        <v>11.519540102813533</v>
      </c>
      <c r="BM11" s="29">
        <f t="shared" si="2"/>
        <v>6.1731337591762721</v>
      </c>
      <c r="BN11" s="29">
        <f t="shared" si="2"/>
        <v>1.3224181360201415</v>
      </c>
      <c r="BP11" s="36">
        <f t="shared" si="3"/>
        <v>-13.43209330606377</v>
      </c>
      <c r="BQ11" s="36">
        <f t="shared" si="4"/>
        <v>8.9512867108271141</v>
      </c>
      <c r="BR11" s="36">
        <f t="shared" si="4"/>
        <v>2.3235217504558374</v>
      </c>
      <c r="BS11" s="36">
        <f t="shared" si="4"/>
        <v>-10.681137356970979</v>
      </c>
      <c r="BT11" s="36">
        <f t="shared" si="4"/>
        <v>1.3076300889727737</v>
      </c>
      <c r="BU11" s="36">
        <f t="shared" si="4"/>
        <v>-2.381783283894622</v>
      </c>
      <c r="BV11" s="36">
        <f t="shared" si="4"/>
        <v>-5.9544582097365293</v>
      </c>
      <c r="BW11" s="36">
        <f t="shared" si="4"/>
        <v>-14.827330802703468</v>
      </c>
      <c r="BX11" s="36">
        <f t="shared" si="4"/>
        <v>-16.191130972842906</v>
      </c>
      <c r="BY11" s="36">
        <f t="shared" si="4"/>
        <v>2.0617986844287675</v>
      </c>
      <c r="BZ11" s="36">
        <f t="shared" si="4"/>
        <v>-4.1233673372104214</v>
      </c>
      <c r="CA11" s="36">
        <f t="shared" si="4"/>
        <v>12.413937867338374</v>
      </c>
      <c r="CD11" s="36">
        <f t="shared" si="5"/>
        <v>3.5760000000000041</v>
      </c>
      <c r="CE11" s="36">
        <f t="shared" si="6"/>
        <v>1.6830000000000034</v>
      </c>
      <c r="CF11" s="36">
        <f t="shared" si="6"/>
        <v>-0.44599999999999795</v>
      </c>
      <c r="CG11" s="36">
        <f t="shared" si="6"/>
        <v>2.1750000000000007</v>
      </c>
      <c r="CH11" s="36">
        <f t="shared" si="6"/>
        <v>-0.29100000000000037</v>
      </c>
      <c r="CI11" s="36">
        <f t="shared" si="6"/>
        <v>0.54600000000000293</v>
      </c>
      <c r="CJ11" s="36">
        <f t="shared" si="6"/>
        <v>1.365000000000002</v>
      </c>
      <c r="CK11" s="36">
        <f t="shared" si="6"/>
        <v>3.203000000000003</v>
      </c>
      <c r="CL11" s="36">
        <f t="shared" si="6"/>
        <v>3.4670000000000023</v>
      </c>
      <c r="CM11" s="36">
        <f t="shared" si="6"/>
        <v>4.5410000000000004</v>
      </c>
      <c r="CN11" s="36">
        <f t="shared" si="6"/>
        <v>0.86500000000000199</v>
      </c>
      <c r="CO11" s="36">
        <f t="shared" si="6"/>
        <v>-2.9570000000000007</v>
      </c>
    </row>
    <row r="12" spans="1:93" x14ac:dyDescent="0.25">
      <c r="A12" s="4" t="s">
        <v>102</v>
      </c>
      <c r="B12" s="21" t="s">
        <v>103</v>
      </c>
      <c r="C12" s="24">
        <v>44.541000000000004</v>
      </c>
      <c r="D12" s="24">
        <v>43.244999999999997</v>
      </c>
      <c r="E12" s="24">
        <v>50.13</v>
      </c>
      <c r="F12" s="24">
        <v>48.671999999999997</v>
      </c>
      <c r="G12" s="24">
        <v>50.13</v>
      </c>
      <c r="H12" s="24">
        <v>47.25</v>
      </c>
      <c r="I12" s="24">
        <v>51.831000000000003</v>
      </c>
      <c r="J12" s="24">
        <v>53.181000000000004</v>
      </c>
      <c r="K12" s="24">
        <v>53.181000000000004</v>
      </c>
      <c r="L12" s="24">
        <v>47.106000000000002</v>
      </c>
      <c r="M12" s="24">
        <v>35.783999999999999</v>
      </c>
      <c r="N12" s="24">
        <v>19.719000000000001</v>
      </c>
      <c r="O12" s="25">
        <v>46.383000000000003</v>
      </c>
      <c r="P12" s="25">
        <v>41.213999999999999</v>
      </c>
      <c r="Q12" s="25">
        <v>49.213000000000008</v>
      </c>
      <c r="R12" s="25">
        <v>46.383000000000003</v>
      </c>
      <c r="S12" s="25">
        <v>49.213000000000008</v>
      </c>
      <c r="T12" s="25">
        <v>42.450999999999993</v>
      </c>
      <c r="U12" s="25">
        <v>42.450999999999993</v>
      </c>
      <c r="V12" s="25">
        <v>42.450999999999993</v>
      </c>
      <c r="W12" s="25">
        <v>40.012999999999998</v>
      </c>
      <c r="X12" s="25">
        <v>35.553999999999995</v>
      </c>
      <c r="Y12" s="25">
        <v>31.586000000000002</v>
      </c>
      <c r="Z12" s="25">
        <v>25.68</v>
      </c>
      <c r="AA12" s="24">
        <v>44.308</v>
      </c>
      <c r="AB12" s="24">
        <v>44.308</v>
      </c>
      <c r="AC12" s="24">
        <v>44.226000000000006</v>
      </c>
      <c r="AD12" s="24">
        <v>44.153000000000006</v>
      </c>
      <c r="AE12" s="24">
        <v>44.070999999999998</v>
      </c>
      <c r="AF12" s="24">
        <v>41.804999999999993</v>
      </c>
      <c r="AG12" s="24">
        <v>40.877000000000002</v>
      </c>
      <c r="AH12" s="24">
        <v>39.94</v>
      </c>
      <c r="AI12" s="24">
        <v>39.012</v>
      </c>
      <c r="AJ12" s="24">
        <v>38.074000000000005</v>
      </c>
      <c r="AK12" s="24">
        <v>37.146000000000001</v>
      </c>
      <c r="AL12" s="24">
        <v>37.146000000000001</v>
      </c>
      <c r="AM12" s="28"/>
      <c r="AN12" s="28"/>
      <c r="AO12" s="28"/>
      <c r="AP12" s="28">
        <f t="shared" si="7"/>
        <v>0.52311353584338938</v>
      </c>
      <c r="AQ12" s="28">
        <f t="shared" si="0"/>
        <v>2.458087640189623</v>
      </c>
      <c r="AR12" s="28">
        <f t="shared" si="0"/>
        <v>11.777378815080782</v>
      </c>
      <c r="AS12" s="28">
        <f t="shared" si="0"/>
        <v>9.2845989480604683</v>
      </c>
      <c r="AT12" s="28">
        <f t="shared" si="0"/>
        <v>12.086574905246367</v>
      </c>
      <c r="AU12" s="28">
        <f t="shared" si="0"/>
        <v>11.52380952380954</v>
      </c>
      <c r="AV12" s="28">
        <f t="shared" si="0"/>
        <v>21.134070344002623</v>
      </c>
      <c r="AW12" s="28">
        <f t="shared" si="0"/>
        <v>24.897989883605057</v>
      </c>
      <c r="AX12" s="28">
        <f t="shared" si="0"/>
        <v>26.642973994471713</v>
      </c>
      <c r="AY12" s="28">
        <f t="shared" si="0"/>
        <v>19.173778287267005</v>
      </c>
      <c r="AZ12" s="28">
        <f t="shared" si="0"/>
        <v>3.8061703554661355</v>
      </c>
      <c r="BA12" s="28">
        <f t="shared" si="0"/>
        <v>88.376692530047151</v>
      </c>
      <c r="BB12" s="28"/>
      <c r="BC12" s="29">
        <f t="shared" si="1"/>
        <v>4.1355155923755609</v>
      </c>
      <c r="BD12" s="29">
        <f t="shared" si="2"/>
        <v>4.6964967048213646</v>
      </c>
      <c r="BE12" s="29">
        <f t="shared" si="2"/>
        <v>1.8292439656891968</v>
      </c>
      <c r="BF12" s="29">
        <f t="shared" si="2"/>
        <v>4.702909270216951</v>
      </c>
      <c r="BG12" s="29">
        <f t="shared" si="2"/>
        <v>1.8292439656891968</v>
      </c>
      <c r="BH12" s="29">
        <f t="shared" si="2"/>
        <v>10.156613756613771</v>
      </c>
      <c r="BI12" s="29">
        <f t="shared" si="2"/>
        <v>18.097277690957167</v>
      </c>
      <c r="BJ12" s="29">
        <f t="shared" si="2"/>
        <v>20.17637878189581</v>
      </c>
      <c r="BK12" s="29">
        <f t="shared" si="2"/>
        <v>24.760722814539037</v>
      </c>
      <c r="BL12" s="29">
        <f t="shared" si="2"/>
        <v>24.523415276185638</v>
      </c>
      <c r="BM12" s="29">
        <f t="shared" si="2"/>
        <v>11.731500111781793</v>
      </c>
      <c r="BN12" s="29">
        <f t="shared" si="2"/>
        <v>30.22972767381712</v>
      </c>
      <c r="BP12" s="36">
        <f t="shared" si="3"/>
        <v>-3.6124020565321713</v>
      </c>
      <c r="BQ12" s="36">
        <f t="shared" si="4"/>
        <v>-2.2384090646317416</v>
      </c>
      <c r="BR12" s="36">
        <f t="shared" si="4"/>
        <v>9.948134849391586</v>
      </c>
      <c r="BS12" s="36">
        <f t="shared" si="4"/>
        <v>4.5816896778435172</v>
      </c>
      <c r="BT12" s="36">
        <f t="shared" si="4"/>
        <v>10.257330939557171</v>
      </c>
      <c r="BU12" s="36">
        <f t="shared" si="4"/>
        <v>1.3671957671957689</v>
      </c>
      <c r="BV12" s="36">
        <f t="shared" si="4"/>
        <v>3.0367926530454561</v>
      </c>
      <c r="BW12" s="36">
        <f t="shared" si="4"/>
        <v>4.7216111017092466</v>
      </c>
      <c r="BX12" s="36">
        <f t="shared" si="4"/>
        <v>1.8822511799326769</v>
      </c>
      <c r="BY12" s="36">
        <f t="shared" si="4"/>
        <v>-5.3496369889186326</v>
      </c>
      <c r="BZ12" s="36">
        <f t="shared" si="4"/>
        <v>-7.9253297563156577</v>
      </c>
      <c r="CA12" s="36">
        <f t="shared" si="4"/>
        <v>58.146964856230028</v>
      </c>
      <c r="CD12" s="36">
        <f t="shared" si="5"/>
        <v>-2.0750000000000028</v>
      </c>
      <c r="CE12" s="36">
        <f t="shared" si="6"/>
        <v>3.0940000000000012</v>
      </c>
      <c r="CF12" s="36">
        <f t="shared" si="6"/>
        <v>-4.9870000000000019</v>
      </c>
      <c r="CG12" s="36">
        <f t="shared" si="6"/>
        <v>-2.2299999999999969</v>
      </c>
      <c r="CH12" s="36">
        <f t="shared" si="6"/>
        <v>-5.1420000000000101</v>
      </c>
      <c r="CI12" s="36">
        <f t="shared" si="6"/>
        <v>-0.6460000000000008</v>
      </c>
      <c r="CJ12" s="36">
        <f t="shared" si="6"/>
        <v>-1.573999999999991</v>
      </c>
      <c r="CK12" s="36">
        <f t="shared" si="6"/>
        <v>-2.5109999999999957</v>
      </c>
      <c r="CL12" s="36">
        <f t="shared" si="6"/>
        <v>-1.0009999999999977</v>
      </c>
      <c r="CM12" s="36">
        <f t="shared" si="6"/>
        <v>2.5200000000000102</v>
      </c>
      <c r="CN12" s="36">
        <f t="shared" si="6"/>
        <v>5.5599999999999987</v>
      </c>
      <c r="CO12" s="36">
        <f t="shared" si="6"/>
        <v>11.466000000000001</v>
      </c>
    </row>
    <row r="13" spans="1:93" x14ac:dyDescent="0.25">
      <c r="A13" s="4" t="s">
        <v>104</v>
      </c>
      <c r="B13" s="21" t="s">
        <v>105</v>
      </c>
      <c r="C13" s="32"/>
      <c r="D13" s="32"/>
      <c r="E13" s="24">
        <v>11.898</v>
      </c>
      <c r="F13" s="24">
        <v>12.995999999999999</v>
      </c>
      <c r="G13" s="24">
        <v>14.391000000000002</v>
      </c>
      <c r="H13" s="24">
        <v>15.443999999999999</v>
      </c>
      <c r="I13" s="24">
        <v>16.436999999999998</v>
      </c>
      <c r="J13" s="24">
        <v>17.166</v>
      </c>
      <c r="K13" s="24">
        <v>16.811</v>
      </c>
      <c r="L13" s="24">
        <v>18.406000000000002</v>
      </c>
      <c r="M13" s="24">
        <v>19.634</v>
      </c>
      <c r="N13" s="24">
        <v>18.376000000000001</v>
      </c>
      <c r="O13" s="32"/>
      <c r="P13" s="32"/>
      <c r="Q13" s="25">
        <v>13.013000000000002</v>
      </c>
      <c r="R13" s="25">
        <v>12.631</v>
      </c>
      <c r="S13" s="25">
        <v>14.651000000000002</v>
      </c>
      <c r="T13" s="25">
        <v>16.007000000000001</v>
      </c>
      <c r="U13" s="25">
        <v>16.007000000000001</v>
      </c>
      <c r="V13" s="25">
        <v>15.542999999999996</v>
      </c>
      <c r="W13" s="25">
        <v>14.651000000000002</v>
      </c>
      <c r="X13" s="25">
        <v>16.007000000000001</v>
      </c>
      <c r="Y13" s="25">
        <v>18.018000000000001</v>
      </c>
      <c r="Z13" s="25">
        <v>16.489000000000001</v>
      </c>
      <c r="AA13" s="32"/>
      <c r="AB13" s="32"/>
      <c r="AC13" s="24">
        <v>14.314000000000002</v>
      </c>
      <c r="AD13" s="24">
        <v>14.314000000000002</v>
      </c>
      <c r="AE13" s="24">
        <v>13.904999999999999</v>
      </c>
      <c r="AF13" s="24">
        <v>14.504999999999999</v>
      </c>
      <c r="AG13" s="24">
        <v>15.106000000000002</v>
      </c>
      <c r="AH13" s="24">
        <v>15.151</v>
      </c>
      <c r="AI13" s="24">
        <v>15.197000000000001</v>
      </c>
      <c r="AJ13" s="24">
        <v>15.242000000000001</v>
      </c>
      <c r="AK13" s="24">
        <v>15.288000000000002</v>
      </c>
      <c r="AL13" s="24">
        <v>15.288000000000002</v>
      </c>
      <c r="AM13" s="28"/>
      <c r="AN13" s="28"/>
      <c r="AO13" s="28"/>
      <c r="AP13" s="42"/>
      <c r="AQ13" s="42"/>
      <c r="AR13" s="28">
        <f t="shared" si="0"/>
        <v>20.305933770381596</v>
      </c>
      <c r="AS13" s="28">
        <f t="shared" si="0"/>
        <v>10.141582025238559</v>
      </c>
      <c r="AT13" s="28">
        <f t="shared" si="0"/>
        <v>3.3771106941838811</v>
      </c>
      <c r="AU13" s="28">
        <f t="shared" si="0"/>
        <v>6.0800310800310804</v>
      </c>
      <c r="AV13" s="28">
        <f t="shared" si="0"/>
        <v>8.0975847174058302</v>
      </c>
      <c r="AW13" s="28">
        <f t="shared" si="0"/>
        <v>11.738319934754751</v>
      </c>
      <c r="AX13" s="28">
        <f t="shared" si="0"/>
        <v>9.6008565819998761</v>
      </c>
      <c r="AY13" s="28">
        <f t="shared" si="0"/>
        <v>17.19004672389439</v>
      </c>
      <c r="AZ13" s="28">
        <f t="shared" si="0"/>
        <v>22.135071814199847</v>
      </c>
      <c r="BA13" s="28">
        <f t="shared" si="0"/>
        <v>16.804527644754021</v>
      </c>
      <c r="BB13" s="28"/>
      <c r="BC13" s="43"/>
      <c r="BD13" s="43"/>
      <c r="BE13" s="29">
        <f t="shared" si="2"/>
        <v>9.3713229114136993</v>
      </c>
      <c r="BF13" s="29">
        <f t="shared" si="2"/>
        <v>2.8085564789165778</v>
      </c>
      <c r="BG13" s="29">
        <f t="shared" si="2"/>
        <v>1.8066847335139999</v>
      </c>
      <c r="BH13" s="29">
        <f t="shared" si="2"/>
        <v>3.6454286454286611</v>
      </c>
      <c r="BI13" s="29">
        <f t="shared" si="2"/>
        <v>2.6160491573887947</v>
      </c>
      <c r="BJ13" s="29">
        <f t="shared" si="2"/>
        <v>9.4547361062565809</v>
      </c>
      <c r="BK13" s="29">
        <f t="shared" si="2"/>
        <v>12.848729998215443</v>
      </c>
      <c r="BL13" s="29">
        <f t="shared" si="2"/>
        <v>13.033793328262528</v>
      </c>
      <c r="BM13" s="29">
        <f t="shared" si="2"/>
        <v>8.2306203524498294</v>
      </c>
      <c r="BN13" s="29">
        <f t="shared" si="2"/>
        <v>10.268828907270354</v>
      </c>
      <c r="BP13" s="42"/>
      <c r="BQ13" s="42"/>
      <c r="BR13" s="36">
        <f t="shared" si="4"/>
        <v>10.934610858967897</v>
      </c>
      <c r="BS13" s="36">
        <f t="shared" si="4"/>
        <v>7.3330255463219816</v>
      </c>
      <c r="BT13" s="36">
        <f t="shared" si="4"/>
        <v>1.5704259606698812</v>
      </c>
      <c r="BU13" s="36">
        <f t="shared" si="4"/>
        <v>2.4346024346024193</v>
      </c>
      <c r="BV13" s="36">
        <f t="shared" si="4"/>
        <v>5.4815355600170355</v>
      </c>
      <c r="BW13" s="36">
        <f t="shared" si="4"/>
        <v>2.2835838284981698</v>
      </c>
      <c r="BX13" s="36">
        <f t="shared" si="4"/>
        <v>-3.2478734162155671</v>
      </c>
      <c r="BY13" s="36">
        <f t="shared" si="4"/>
        <v>4.1562533956318628</v>
      </c>
      <c r="BZ13" s="36">
        <f t="shared" si="4"/>
        <v>13.904451461750018</v>
      </c>
      <c r="CA13" s="36">
        <f t="shared" si="4"/>
        <v>6.535698737483667</v>
      </c>
      <c r="CD13" s="42"/>
      <c r="CE13" s="42"/>
      <c r="CF13" s="36">
        <f t="shared" si="6"/>
        <v>1.3010000000000002</v>
      </c>
      <c r="CG13" s="36">
        <f t="shared" si="6"/>
        <v>1.6830000000000016</v>
      </c>
      <c r="CH13" s="36">
        <f t="shared" si="6"/>
        <v>-0.74600000000000222</v>
      </c>
      <c r="CI13" s="36">
        <f t="shared" si="6"/>
        <v>-1.5020000000000024</v>
      </c>
      <c r="CJ13" s="36">
        <f t="shared" si="6"/>
        <v>-0.9009999999999998</v>
      </c>
      <c r="CK13" s="36">
        <f t="shared" si="6"/>
        <v>-0.39199999999999591</v>
      </c>
      <c r="CL13" s="36">
        <f t="shared" si="6"/>
        <v>0.54599999999999937</v>
      </c>
      <c r="CM13" s="36">
        <f t="shared" si="6"/>
        <v>-0.76500000000000057</v>
      </c>
      <c r="CN13" s="36">
        <f t="shared" si="6"/>
        <v>-2.7299999999999986</v>
      </c>
      <c r="CO13" s="36">
        <f t="shared" si="6"/>
        <v>-1.2009999999999987</v>
      </c>
    </row>
    <row r="14" spans="1:93" x14ac:dyDescent="0.25">
      <c r="A14" s="4" t="s">
        <v>106</v>
      </c>
      <c r="B14" s="21" t="s">
        <v>107</v>
      </c>
      <c r="C14" s="24">
        <v>19.259</v>
      </c>
      <c r="D14" s="24">
        <v>19.259</v>
      </c>
      <c r="E14" s="24">
        <v>19.259</v>
      </c>
      <c r="F14" s="24">
        <v>18.696000000000002</v>
      </c>
      <c r="G14" s="24">
        <v>21.256</v>
      </c>
      <c r="H14" s="24">
        <v>21.256</v>
      </c>
      <c r="I14" s="24">
        <v>21.891999999999999</v>
      </c>
      <c r="J14" s="24">
        <v>22.545999999999996</v>
      </c>
      <c r="K14" s="24">
        <v>21.891999999999999</v>
      </c>
      <c r="L14" s="24">
        <v>20.838999999999999</v>
      </c>
      <c r="M14" s="32"/>
      <c r="N14" s="32"/>
      <c r="O14" s="25">
        <v>19.683</v>
      </c>
      <c r="P14" s="25">
        <v>15.087999999999997</v>
      </c>
      <c r="Q14" s="25">
        <v>20.884</v>
      </c>
      <c r="R14" s="25">
        <v>19.11</v>
      </c>
      <c r="S14" s="25">
        <v>27.245000000000005</v>
      </c>
      <c r="T14" s="25">
        <v>20.884</v>
      </c>
      <c r="U14" s="25">
        <v>20.884</v>
      </c>
      <c r="V14" s="25">
        <v>20.275000000000002</v>
      </c>
      <c r="W14" s="25">
        <v>19.683</v>
      </c>
      <c r="X14" s="25">
        <v>23.505000000000003</v>
      </c>
      <c r="Y14" s="32"/>
      <c r="Z14" s="32"/>
      <c r="AA14" s="24">
        <v>19.710999999999999</v>
      </c>
      <c r="AB14" s="24">
        <v>19.710999999999999</v>
      </c>
      <c r="AC14" s="24">
        <v>18.127000000000002</v>
      </c>
      <c r="AD14" s="24">
        <v>19.037000000000003</v>
      </c>
      <c r="AE14" s="24">
        <v>19.947000000000003</v>
      </c>
      <c r="AF14" s="24">
        <v>19.756</v>
      </c>
      <c r="AG14" s="24">
        <v>19.565000000000001</v>
      </c>
      <c r="AH14" s="24">
        <v>19.373999999999999</v>
      </c>
      <c r="AI14" s="24">
        <v>19.373999999999999</v>
      </c>
      <c r="AJ14" s="24">
        <v>19.373999999999999</v>
      </c>
      <c r="AK14" s="32"/>
      <c r="AL14" s="32"/>
      <c r="AM14" s="28"/>
      <c r="AN14" s="28"/>
      <c r="AO14" s="28"/>
      <c r="AP14" s="28">
        <f t="shared" si="7"/>
        <v>2.3469546705436324</v>
      </c>
      <c r="AQ14" s="28">
        <f t="shared" si="0"/>
        <v>2.3469546705436324</v>
      </c>
      <c r="AR14" s="28">
        <f t="shared" si="0"/>
        <v>5.8777714315384904</v>
      </c>
      <c r="AS14" s="28">
        <f t="shared" si="0"/>
        <v>1.8239195549850291</v>
      </c>
      <c r="AT14" s="28">
        <f t="shared" si="0"/>
        <v>6.1582611968385281</v>
      </c>
      <c r="AU14" s="28">
        <f t="shared" si="0"/>
        <v>7.0568310124200231</v>
      </c>
      <c r="AV14" s="28">
        <f t="shared" si="0"/>
        <v>10.629453681710206</v>
      </c>
      <c r="AW14" s="28">
        <f t="shared" si="0"/>
        <v>14.069014459327587</v>
      </c>
      <c r="AX14" s="28">
        <f t="shared" si="0"/>
        <v>11.501918509044403</v>
      </c>
      <c r="AY14" s="28">
        <f t="shared" si="0"/>
        <v>7.0300878161140172</v>
      </c>
      <c r="AZ14" s="42"/>
      <c r="BA14" s="42"/>
      <c r="BB14" s="28"/>
      <c r="BC14" s="29">
        <f t="shared" si="1"/>
        <v>2.2015680980320864</v>
      </c>
      <c r="BD14" s="29">
        <f t="shared" si="2"/>
        <v>21.657406926631719</v>
      </c>
      <c r="BE14" s="29">
        <f t="shared" si="2"/>
        <v>8.4376135832597754</v>
      </c>
      <c r="BF14" s="29">
        <f t="shared" si="2"/>
        <v>2.2143774069319528</v>
      </c>
      <c r="BG14" s="29">
        <f t="shared" si="2"/>
        <v>28.17557395558903</v>
      </c>
      <c r="BH14" s="29">
        <f t="shared" si="2"/>
        <v>1.750094091080165</v>
      </c>
      <c r="BI14" s="29">
        <f t="shared" si="2"/>
        <v>4.6044217065594699</v>
      </c>
      <c r="BJ14" s="29">
        <f t="shared" si="2"/>
        <v>10.072740175640886</v>
      </c>
      <c r="BK14" s="29">
        <f t="shared" si="2"/>
        <v>10.090443997807416</v>
      </c>
      <c r="BL14" s="29">
        <f t="shared" si="2"/>
        <v>12.793320216901021</v>
      </c>
      <c r="BM14" s="43"/>
      <c r="BN14" s="43"/>
      <c r="BP14" s="36">
        <f t="shared" si="3"/>
        <v>0.14538657251154596</v>
      </c>
      <c r="BQ14" s="36">
        <f t="shared" si="4"/>
        <v>-19.310452256088087</v>
      </c>
      <c r="BR14" s="36">
        <f t="shared" si="4"/>
        <v>-2.559842151721285</v>
      </c>
      <c r="BS14" s="36">
        <f t="shared" si="4"/>
        <v>-0.39045785194692373</v>
      </c>
      <c r="BT14" s="36">
        <f t="shared" si="4"/>
        <v>-22.017312758750503</v>
      </c>
      <c r="BU14" s="36">
        <f t="shared" si="4"/>
        <v>5.3067369213398585</v>
      </c>
      <c r="BV14" s="36">
        <f t="shared" si="4"/>
        <v>6.0250319751507364</v>
      </c>
      <c r="BW14" s="36">
        <f t="shared" si="4"/>
        <v>3.9962742836867005</v>
      </c>
      <c r="BX14" s="36">
        <f t="shared" si="4"/>
        <v>1.4114745112369871</v>
      </c>
      <c r="BY14" s="36">
        <f t="shared" si="4"/>
        <v>-5.7632324007870039</v>
      </c>
      <c r="BZ14" s="42"/>
      <c r="CA14" s="42"/>
      <c r="CD14" s="36">
        <f t="shared" si="5"/>
        <v>2.7999999999998693E-2</v>
      </c>
      <c r="CE14" s="36">
        <f t="shared" si="6"/>
        <v>4.6230000000000011</v>
      </c>
      <c r="CF14" s="36">
        <f t="shared" si="6"/>
        <v>-2.7569999999999979</v>
      </c>
      <c r="CG14" s="36">
        <f t="shared" si="6"/>
        <v>-7.2999999999996845E-2</v>
      </c>
      <c r="CH14" s="36">
        <f t="shared" si="6"/>
        <v>-7.2980000000000018</v>
      </c>
      <c r="CI14" s="36">
        <f t="shared" si="6"/>
        <v>-1.1280000000000001</v>
      </c>
      <c r="CJ14" s="36">
        <f t="shared" si="6"/>
        <v>-1.3189999999999991</v>
      </c>
      <c r="CK14" s="36">
        <f t="shared" si="6"/>
        <v>-0.90100000000000335</v>
      </c>
      <c r="CL14" s="36">
        <f t="shared" si="6"/>
        <v>-0.30900000000000105</v>
      </c>
      <c r="CM14" s="36">
        <f t="shared" si="6"/>
        <v>-4.1310000000000038</v>
      </c>
      <c r="CN14" s="42"/>
      <c r="CO14" s="42"/>
    </row>
    <row r="15" spans="1:93" x14ac:dyDescent="0.25">
      <c r="A15" s="4" t="s">
        <v>108</v>
      </c>
      <c r="B15" s="21" t="s">
        <v>109</v>
      </c>
      <c r="C15" s="24">
        <v>22.158000000000001</v>
      </c>
      <c r="D15" s="24">
        <v>19.992999999999999</v>
      </c>
      <c r="E15" s="24">
        <v>19.701999999999998</v>
      </c>
      <c r="F15" s="24">
        <v>19.11</v>
      </c>
      <c r="G15" s="24">
        <v>19.11</v>
      </c>
      <c r="H15" s="24">
        <v>19.11</v>
      </c>
      <c r="I15" s="24">
        <v>19.683</v>
      </c>
      <c r="J15" s="24">
        <v>19.11</v>
      </c>
      <c r="K15" s="24">
        <v>19.883000000000003</v>
      </c>
      <c r="L15" s="24">
        <v>14.933</v>
      </c>
      <c r="M15" s="24">
        <v>16.807999999999996</v>
      </c>
      <c r="N15" s="24">
        <v>21.303000000000001</v>
      </c>
      <c r="O15" s="25">
        <v>22.823</v>
      </c>
      <c r="P15" s="25">
        <v>18.555</v>
      </c>
      <c r="Q15" s="25">
        <v>16.980999999999998</v>
      </c>
      <c r="R15" s="25">
        <v>19.683</v>
      </c>
      <c r="S15" s="25">
        <v>24.206</v>
      </c>
      <c r="T15" s="25">
        <v>23.505000000000003</v>
      </c>
      <c r="U15" s="25">
        <v>23.505000000000003</v>
      </c>
      <c r="V15" s="25">
        <v>24.206</v>
      </c>
      <c r="W15" s="25">
        <v>24.933999999999997</v>
      </c>
      <c r="X15" s="25">
        <v>19.11</v>
      </c>
      <c r="Y15" s="25">
        <v>20.275000000000002</v>
      </c>
      <c r="Z15" s="25">
        <v>27.245000000000005</v>
      </c>
      <c r="AA15" s="24">
        <v>18.864000000000001</v>
      </c>
      <c r="AB15" s="24">
        <v>18.864000000000001</v>
      </c>
      <c r="AC15" s="24">
        <v>18.810000000000002</v>
      </c>
      <c r="AD15" s="24">
        <v>23.123000000000001</v>
      </c>
      <c r="AE15" s="24">
        <v>22.312999999999999</v>
      </c>
      <c r="AF15" s="24">
        <v>21.349</v>
      </c>
      <c r="AG15" s="24">
        <v>20.375</v>
      </c>
      <c r="AH15" s="24">
        <v>19.401</v>
      </c>
      <c r="AI15" s="24">
        <v>18.428000000000001</v>
      </c>
      <c r="AJ15" s="24">
        <v>18.428000000000001</v>
      </c>
      <c r="AK15" s="24">
        <v>18.428000000000001</v>
      </c>
      <c r="AL15" s="24">
        <v>18.428000000000001</v>
      </c>
      <c r="AM15" s="28"/>
      <c r="AN15" s="28"/>
      <c r="AO15" s="28"/>
      <c r="AP15" s="28">
        <f t="shared" si="7"/>
        <v>14.865962632006498</v>
      </c>
      <c r="AQ15" s="28">
        <f t="shared" si="0"/>
        <v>5.6469764417546031</v>
      </c>
      <c r="AR15" s="28">
        <f t="shared" si="0"/>
        <v>4.5274591412039182</v>
      </c>
      <c r="AS15" s="28">
        <f t="shared" si="0"/>
        <v>20.999476713762437</v>
      </c>
      <c r="AT15" s="28">
        <f t="shared" si="0"/>
        <v>16.760858189429616</v>
      </c>
      <c r="AU15" s="28">
        <f t="shared" si="0"/>
        <v>11.716378859236007</v>
      </c>
      <c r="AV15" s="28">
        <f t="shared" si="0"/>
        <v>3.5157242290301283</v>
      </c>
      <c r="AW15" s="28">
        <f t="shared" si="0"/>
        <v>1.5227629513343819</v>
      </c>
      <c r="AX15" s="28">
        <f t="shared" si="0"/>
        <v>7.3178091837247976</v>
      </c>
      <c r="AY15" s="28">
        <f t="shared" si="0"/>
        <v>23.404540279916969</v>
      </c>
      <c r="AZ15" s="28">
        <f t="shared" si="0"/>
        <v>9.6382674916706623</v>
      </c>
      <c r="BA15" s="28">
        <f t="shared" si="0"/>
        <v>13.495751772050884</v>
      </c>
      <c r="BB15" s="28"/>
      <c r="BC15" s="29">
        <f t="shared" si="1"/>
        <v>3.0011733911002758</v>
      </c>
      <c r="BD15" s="29">
        <f t="shared" si="2"/>
        <v>7.1925173810833742</v>
      </c>
      <c r="BE15" s="29">
        <f t="shared" si="2"/>
        <v>13.810780631407981</v>
      </c>
      <c r="BF15" s="29">
        <f t="shared" si="2"/>
        <v>2.9984301412872862</v>
      </c>
      <c r="BG15" s="29">
        <f t="shared" si="2"/>
        <v>26.666666666666668</v>
      </c>
      <c r="BH15" s="29">
        <f t="shared" si="2"/>
        <v>22.998430141287301</v>
      </c>
      <c r="BI15" s="29">
        <f t="shared" si="2"/>
        <v>19.417771681146181</v>
      </c>
      <c r="BJ15" s="29">
        <f t="shared" si="2"/>
        <v>26.666666666666668</v>
      </c>
      <c r="BK15" s="29">
        <f t="shared" si="2"/>
        <v>25.403611125081699</v>
      </c>
      <c r="BL15" s="29">
        <f t="shared" si="2"/>
        <v>27.971606509073858</v>
      </c>
      <c r="BM15" s="29">
        <f t="shared" si="2"/>
        <v>20.627082341742067</v>
      </c>
      <c r="BN15" s="29">
        <f t="shared" si="2"/>
        <v>27.892785053748316</v>
      </c>
      <c r="BP15" s="36">
        <f t="shared" si="3"/>
        <v>11.864789240906223</v>
      </c>
      <c r="BQ15" s="36">
        <f t="shared" si="4"/>
        <v>-1.5455409393287711</v>
      </c>
      <c r="BR15" s="36">
        <f t="shared" si="4"/>
        <v>-9.2833214902040631</v>
      </c>
      <c r="BS15" s="36">
        <f t="shared" si="4"/>
        <v>18.00104657247515</v>
      </c>
      <c r="BT15" s="36">
        <f t="shared" si="4"/>
        <v>-9.905808477237052</v>
      </c>
      <c r="BU15" s="36">
        <f t="shared" si="4"/>
        <v>-11.282051282051293</v>
      </c>
      <c r="BV15" s="36">
        <f t="shared" si="4"/>
        <v>-15.902047452116053</v>
      </c>
      <c r="BW15" s="36">
        <f t="shared" si="4"/>
        <v>-25.143903715332286</v>
      </c>
      <c r="BX15" s="36">
        <f t="shared" si="4"/>
        <v>-18.085801941356902</v>
      </c>
      <c r="BY15" s="36">
        <f t="shared" si="4"/>
        <v>-4.5670662291568895</v>
      </c>
      <c r="BZ15" s="36">
        <f t="shared" si="4"/>
        <v>-10.988814850071405</v>
      </c>
      <c r="CA15" s="36">
        <f t="shared" si="4"/>
        <v>-14.397033281697432</v>
      </c>
      <c r="CD15" s="36">
        <f t="shared" si="5"/>
        <v>-3.9589999999999996</v>
      </c>
      <c r="CE15" s="36">
        <f t="shared" si="6"/>
        <v>0.30900000000000105</v>
      </c>
      <c r="CF15" s="36">
        <f t="shared" si="6"/>
        <v>1.8290000000000042</v>
      </c>
      <c r="CG15" s="36">
        <f t="shared" si="6"/>
        <v>3.4400000000000013</v>
      </c>
      <c r="CH15" s="36">
        <f t="shared" si="6"/>
        <v>-1.8930000000000007</v>
      </c>
      <c r="CI15" s="36">
        <f t="shared" si="6"/>
        <v>-2.1560000000000024</v>
      </c>
      <c r="CJ15" s="36">
        <f t="shared" si="6"/>
        <v>-3.1300000000000026</v>
      </c>
      <c r="CK15" s="36">
        <f t="shared" si="6"/>
        <v>-4.8049999999999997</v>
      </c>
      <c r="CL15" s="36">
        <f t="shared" si="6"/>
        <v>-6.5059999999999967</v>
      </c>
      <c r="CM15" s="36">
        <f t="shared" si="6"/>
        <v>-0.68199999999999861</v>
      </c>
      <c r="CN15" s="36">
        <f t="shared" si="6"/>
        <v>-1.8470000000000013</v>
      </c>
      <c r="CO15" s="36">
        <f t="shared" si="6"/>
        <v>-8.8170000000000037</v>
      </c>
    </row>
    <row r="16" spans="1:93" x14ac:dyDescent="0.25">
      <c r="A16" s="4" t="s">
        <v>110</v>
      </c>
      <c r="B16" s="21" t="s">
        <v>111</v>
      </c>
      <c r="C16" s="24">
        <v>32.412000000000006</v>
      </c>
      <c r="D16" s="24">
        <v>34.357999999999997</v>
      </c>
      <c r="E16" s="24">
        <v>33.767000000000003</v>
      </c>
      <c r="F16" s="24">
        <v>32.102999999999994</v>
      </c>
      <c r="G16" s="24">
        <v>29.72</v>
      </c>
      <c r="H16" s="24">
        <v>32.576000000000001</v>
      </c>
      <c r="I16" s="24">
        <v>37.458999999999996</v>
      </c>
      <c r="J16" s="24">
        <v>40.863</v>
      </c>
      <c r="K16" s="24">
        <v>42.038000000000004</v>
      </c>
      <c r="L16" s="24">
        <v>41.766000000000005</v>
      </c>
      <c r="M16" s="24">
        <v>31.699000000000005</v>
      </c>
      <c r="N16" s="24">
        <v>31.653000000000002</v>
      </c>
      <c r="O16" s="25">
        <v>23.505000000000003</v>
      </c>
      <c r="P16" s="25">
        <v>26.454000000000001</v>
      </c>
      <c r="Q16" s="25">
        <v>21.512</v>
      </c>
      <c r="R16" s="25">
        <v>20.884</v>
      </c>
      <c r="S16" s="25">
        <v>26.454000000000001</v>
      </c>
      <c r="T16" s="25">
        <v>23.505000000000003</v>
      </c>
      <c r="U16" s="25">
        <v>27.245000000000005</v>
      </c>
      <c r="V16" s="25">
        <v>26.454000000000001</v>
      </c>
      <c r="W16" s="25">
        <v>29.774999999999999</v>
      </c>
      <c r="X16" s="25">
        <v>28.910999999999998</v>
      </c>
      <c r="Y16" s="25">
        <v>23.505000000000003</v>
      </c>
      <c r="Z16" s="25">
        <v>28.910999999999998</v>
      </c>
      <c r="AA16" s="24">
        <v>24.915999999999997</v>
      </c>
      <c r="AB16" s="24">
        <v>24.915999999999997</v>
      </c>
      <c r="AC16" s="24">
        <v>24.915999999999997</v>
      </c>
      <c r="AD16" s="24">
        <v>24.915999999999997</v>
      </c>
      <c r="AE16" s="24">
        <v>29.292999999999996</v>
      </c>
      <c r="AF16" s="24">
        <v>26.589999999999996</v>
      </c>
      <c r="AG16" s="24">
        <v>23.887</v>
      </c>
      <c r="AH16" s="24">
        <v>23.706</v>
      </c>
      <c r="AI16" s="24">
        <v>23.533000000000001</v>
      </c>
      <c r="AJ16" s="24">
        <v>23.350999999999999</v>
      </c>
      <c r="AK16" s="24">
        <v>23.177999999999997</v>
      </c>
      <c r="AL16" s="24">
        <v>23.177999999999997</v>
      </c>
      <c r="AM16" s="28"/>
      <c r="AN16" s="28"/>
      <c r="AO16" s="28"/>
      <c r="AP16" s="28">
        <f t="shared" si="7"/>
        <v>23.127236825866987</v>
      </c>
      <c r="AQ16" s="28">
        <f t="shared" si="0"/>
        <v>27.481227079573898</v>
      </c>
      <c r="AR16" s="28">
        <f t="shared" si="0"/>
        <v>26.21198211271361</v>
      </c>
      <c r="AS16" s="28">
        <f t="shared" si="0"/>
        <v>22.387315827181258</v>
      </c>
      <c r="AT16" s="28">
        <f t="shared" si="0"/>
        <v>1.4367429340511546</v>
      </c>
      <c r="AU16" s="28">
        <f t="shared" si="0"/>
        <v>18.375491159135574</v>
      </c>
      <c r="AV16" s="28">
        <f t="shared" si="0"/>
        <v>36.2316132304653</v>
      </c>
      <c r="AW16" s="28">
        <f t="shared" si="0"/>
        <v>41.986638279127817</v>
      </c>
      <c r="AX16" s="28">
        <f t="shared" si="0"/>
        <v>44.019696465103003</v>
      </c>
      <c r="AY16" s="28">
        <f t="shared" si="0"/>
        <v>44.090887324618123</v>
      </c>
      <c r="AZ16" s="28">
        <f t="shared" si="0"/>
        <v>26.880974163222838</v>
      </c>
      <c r="BA16" s="28">
        <f t="shared" si="0"/>
        <v>26.774713297317803</v>
      </c>
      <c r="BB16" s="28"/>
      <c r="BC16" s="29">
        <f t="shared" si="1"/>
        <v>27.480562754535363</v>
      </c>
      <c r="BD16" s="29">
        <f t="shared" si="2"/>
        <v>23.004831480295699</v>
      </c>
      <c r="BE16" s="29">
        <f t="shared" si="2"/>
        <v>36.292830278082157</v>
      </c>
      <c r="BF16" s="29">
        <f t="shared" si="2"/>
        <v>34.946889698782037</v>
      </c>
      <c r="BG16" s="29">
        <f t="shared" si="2"/>
        <v>10.989232839838486</v>
      </c>
      <c r="BH16" s="29">
        <f t="shared" si="2"/>
        <v>27.845653241650286</v>
      </c>
      <c r="BI16" s="29">
        <f t="shared" si="2"/>
        <v>27.267145412317443</v>
      </c>
      <c r="BJ16" s="29">
        <f t="shared" si="2"/>
        <v>35.261728213787528</v>
      </c>
      <c r="BK16" s="29">
        <f t="shared" si="2"/>
        <v>29.171226033588667</v>
      </c>
      <c r="BL16" s="29">
        <f t="shared" si="2"/>
        <v>30.778623760953899</v>
      </c>
      <c r="BM16" s="29">
        <f t="shared" si="2"/>
        <v>25.849395879996216</v>
      </c>
      <c r="BN16" s="29">
        <f t="shared" si="2"/>
        <v>8.662686001326902</v>
      </c>
      <c r="BP16" s="36">
        <f t="shared" si="3"/>
        <v>-4.3533259286683759</v>
      </c>
      <c r="BQ16" s="36">
        <f t="shared" si="4"/>
        <v>4.4763955992781987</v>
      </c>
      <c r="BR16" s="36">
        <f t="shared" si="4"/>
        <v>-10.080848165368547</v>
      </c>
      <c r="BS16" s="36">
        <f t="shared" si="4"/>
        <v>-12.559573871600779</v>
      </c>
      <c r="BT16" s="36">
        <f t="shared" si="4"/>
        <v>-9.5524899057873309</v>
      </c>
      <c r="BU16" s="36">
        <f t="shared" si="4"/>
        <v>-9.4701620825147117</v>
      </c>
      <c r="BV16" s="36">
        <f t="shared" si="4"/>
        <v>8.9644678181478561</v>
      </c>
      <c r="BW16" s="36">
        <f t="shared" si="4"/>
        <v>6.7249100653402891</v>
      </c>
      <c r="BX16" s="36">
        <f t="shared" si="4"/>
        <v>14.848470431514336</v>
      </c>
      <c r="BY16" s="36">
        <f t="shared" si="4"/>
        <v>13.312263563664224</v>
      </c>
      <c r="BZ16" s="36">
        <f t="shared" si="4"/>
        <v>1.0315782832266223</v>
      </c>
      <c r="CA16" s="36">
        <f t="shared" si="4"/>
        <v>18.112027295990899</v>
      </c>
      <c r="CD16" s="36">
        <f t="shared" si="5"/>
        <v>1.4109999999999943</v>
      </c>
      <c r="CE16" s="36">
        <f t="shared" si="6"/>
        <v>-1.5380000000000038</v>
      </c>
      <c r="CF16" s="36">
        <f t="shared" si="6"/>
        <v>3.4039999999999964</v>
      </c>
      <c r="CG16" s="36">
        <f t="shared" si="6"/>
        <v>4.0319999999999965</v>
      </c>
      <c r="CH16" s="36">
        <f t="shared" si="6"/>
        <v>2.8389999999999951</v>
      </c>
      <c r="CI16" s="36">
        <f t="shared" si="6"/>
        <v>3.0849999999999937</v>
      </c>
      <c r="CJ16" s="36">
        <f t="shared" si="6"/>
        <v>-3.3580000000000041</v>
      </c>
      <c r="CK16" s="36">
        <f t="shared" si="6"/>
        <v>-2.7480000000000011</v>
      </c>
      <c r="CL16" s="36">
        <f t="shared" si="6"/>
        <v>-6.2419999999999973</v>
      </c>
      <c r="CM16" s="36">
        <f t="shared" si="6"/>
        <v>-5.5599999999999987</v>
      </c>
      <c r="CN16" s="36">
        <f t="shared" si="6"/>
        <v>-0.32700000000000529</v>
      </c>
      <c r="CO16" s="36">
        <f t="shared" si="6"/>
        <v>-5.7330000000000005</v>
      </c>
    </row>
    <row r="17" spans="1:93" ht="13.5" customHeight="1" x14ac:dyDescent="0.25">
      <c r="A17" s="4" t="s">
        <v>112</v>
      </c>
      <c r="B17" s="21" t="s">
        <v>113</v>
      </c>
      <c r="C17" s="24">
        <v>19.594999999999999</v>
      </c>
      <c r="D17" s="24">
        <v>19.616</v>
      </c>
      <c r="E17" s="24">
        <v>20.192</v>
      </c>
      <c r="F17" s="24">
        <v>19.337999999999997</v>
      </c>
      <c r="G17" s="24">
        <v>20.029</v>
      </c>
      <c r="H17" s="24">
        <v>21.524999999999999</v>
      </c>
      <c r="I17" s="24">
        <v>22.122</v>
      </c>
      <c r="J17" s="24">
        <v>23.237999999999996</v>
      </c>
      <c r="K17" s="24">
        <v>23.848000000000003</v>
      </c>
      <c r="L17" s="24">
        <v>22.268999999999998</v>
      </c>
      <c r="M17" s="24">
        <v>15.831</v>
      </c>
      <c r="N17" s="24">
        <v>14.13</v>
      </c>
      <c r="O17" s="25">
        <v>20.275000000000002</v>
      </c>
      <c r="P17" s="25">
        <v>20.884</v>
      </c>
      <c r="Q17" s="25">
        <v>20.275000000000002</v>
      </c>
      <c r="R17" s="25">
        <v>21.512</v>
      </c>
      <c r="S17" s="25">
        <v>24.206</v>
      </c>
      <c r="T17" s="25">
        <v>26.454000000000001</v>
      </c>
      <c r="U17" s="25">
        <v>23.505000000000003</v>
      </c>
      <c r="V17" s="25">
        <v>26.454000000000001</v>
      </c>
      <c r="W17" s="25">
        <v>25.68</v>
      </c>
      <c r="X17" s="25">
        <v>22.823</v>
      </c>
      <c r="Y17" s="25">
        <v>21.512</v>
      </c>
      <c r="Z17" s="25">
        <v>18.555</v>
      </c>
      <c r="AA17" s="24">
        <v>21.886000000000003</v>
      </c>
      <c r="AB17" s="24">
        <v>21.886000000000003</v>
      </c>
      <c r="AC17" s="24">
        <v>21.886000000000003</v>
      </c>
      <c r="AD17" s="24">
        <v>21.886000000000003</v>
      </c>
      <c r="AE17" s="24">
        <v>22.095000000000002</v>
      </c>
      <c r="AF17" s="24">
        <v>22.303999999999998</v>
      </c>
      <c r="AG17" s="24">
        <v>22.504000000000001</v>
      </c>
      <c r="AH17" s="24">
        <v>22.714000000000002</v>
      </c>
      <c r="AI17" s="24">
        <v>22.914000000000001</v>
      </c>
      <c r="AJ17" s="24">
        <v>23.123000000000001</v>
      </c>
      <c r="AK17" s="24">
        <v>22.722999999999999</v>
      </c>
      <c r="AL17" s="24">
        <v>20.302</v>
      </c>
      <c r="AM17" s="28"/>
      <c r="AN17" s="28"/>
      <c r="AO17" s="28"/>
      <c r="AP17" s="28">
        <f t="shared" si="7"/>
        <v>11.691758101556541</v>
      </c>
      <c r="AQ17" s="28">
        <f t="shared" si="0"/>
        <v>11.572185970636232</v>
      </c>
      <c r="AR17" s="28">
        <f t="shared" si="0"/>
        <v>8.3894611727416919</v>
      </c>
      <c r="AS17" s="28">
        <f t="shared" si="0"/>
        <v>13.176129899679417</v>
      </c>
      <c r="AT17" s="28">
        <f t="shared" si="0"/>
        <v>10.315043187378315</v>
      </c>
      <c r="AU17" s="28">
        <f t="shared" si="0"/>
        <v>3.6190476190476191</v>
      </c>
      <c r="AV17" s="28">
        <f t="shared" si="0"/>
        <v>1.7267878130368026</v>
      </c>
      <c r="AW17" s="28">
        <f t="shared" si="0"/>
        <v>2.2549272742920814</v>
      </c>
      <c r="AX17" s="28">
        <f t="shared" si="0"/>
        <v>3.9164709828916511</v>
      </c>
      <c r="AY17" s="28">
        <f t="shared" si="0"/>
        <v>3.8349274776595395</v>
      </c>
      <c r="AZ17" s="28">
        <f t="shared" si="0"/>
        <v>43.534836712778727</v>
      </c>
      <c r="BA17" s="28">
        <f t="shared" si="0"/>
        <v>43.680113234253348</v>
      </c>
      <c r="BB17" s="28"/>
      <c r="BC17" s="29">
        <f t="shared" si="1"/>
        <v>3.4702730288339025</v>
      </c>
      <c r="BD17" s="29">
        <f t="shared" si="2"/>
        <v>6.4641109298531845</v>
      </c>
      <c r="BE17" s="29">
        <f t="shared" si="2"/>
        <v>0.41105388272584176</v>
      </c>
      <c r="BF17" s="29">
        <f t="shared" si="2"/>
        <v>11.242113972489417</v>
      </c>
      <c r="BG17" s="29">
        <f t="shared" si="2"/>
        <v>20.854760597134153</v>
      </c>
      <c r="BH17" s="29">
        <f t="shared" si="2"/>
        <v>22.898954703832764</v>
      </c>
      <c r="BI17" s="29">
        <f t="shared" si="2"/>
        <v>6.2516951451044331</v>
      </c>
      <c r="BJ17" s="29">
        <f t="shared" si="2"/>
        <v>13.839400981151584</v>
      </c>
      <c r="BK17" s="29">
        <f t="shared" si="2"/>
        <v>7.6819859107681854</v>
      </c>
      <c r="BL17" s="29">
        <f t="shared" si="2"/>
        <v>2.4877632583412015</v>
      </c>
      <c r="BM17" s="29">
        <f t="shared" si="2"/>
        <v>35.885288358284384</v>
      </c>
      <c r="BN17" s="29">
        <f t="shared" si="2"/>
        <v>31.316348195329081</v>
      </c>
      <c r="BP17" s="36">
        <f t="shared" si="3"/>
        <v>8.2214850727226381</v>
      </c>
      <c r="BQ17" s="36">
        <f t="shared" si="4"/>
        <v>5.1080750407830475</v>
      </c>
      <c r="BR17" s="36">
        <f t="shared" si="4"/>
        <v>7.9784072900158503</v>
      </c>
      <c r="BS17" s="36">
        <f t="shared" si="4"/>
        <v>1.9340159271899999</v>
      </c>
      <c r="BT17" s="36">
        <f t="shared" si="4"/>
        <v>-10.539717409755838</v>
      </c>
      <c r="BU17" s="36">
        <f t="shared" si="4"/>
        <v>-19.279907084785144</v>
      </c>
      <c r="BV17" s="36">
        <f t="shared" si="4"/>
        <v>-4.524907332067631</v>
      </c>
      <c r="BW17" s="36">
        <f t="shared" si="4"/>
        <v>-11.584473706859503</v>
      </c>
      <c r="BX17" s="36">
        <f t="shared" si="4"/>
        <v>-3.7655149278765343</v>
      </c>
      <c r="BY17" s="36">
        <f t="shared" si="4"/>
        <v>1.347164219318338</v>
      </c>
      <c r="BZ17" s="36">
        <f t="shared" si="4"/>
        <v>7.6495483544943426</v>
      </c>
      <c r="CA17" s="36">
        <f t="shared" si="4"/>
        <v>12.363765038924267</v>
      </c>
      <c r="CD17" s="36">
        <f t="shared" si="5"/>
        <v>1.6110000000000007</v>
      </c>
      <c r="CE17" s="36">
        <f t="shared" si="6"/>
        <v>1.0020000000000024</v>
      </c>
      <c r="CF17" s="36">
        <f t="shared" si="6"/>
        <v>1.6110000000000007</v>
      </c>
      <c r="CG17" s="36">
        <f t="shared" si="6"/>
        <v>0.37400000000000233</v>
      </c>
      <c r="CH17" s="36">
        <f t="shared" si="6"/>
        <v>-2.1109999999999971</v>
      </c>
      <c r="CI17" s="36">
        <f t="shared" si="6"/>
        <v>-4.1500000000000021</v>
      </c>
      <c r="CJ17" s="36">
        <f t="shared" si="6"/>
        <v>-1.0010000000000012</v>
      </c>
      <c r="CK17" s="36">
        <f t="shared" si="6"/>
        <v>-3.7399999999999984</v>
      </c>
      <c r="CL17" s="36">
        <f t="shared" si="6"/>
        <v>-2.7659999999999982</v>
      </c>
      <c r="CM17" s="36">
        <f t="shared" si="6"/>
        <v>0.30000000000000071</v>
      </c>
      <c r="CN17" s="36">
        <f t="shared" si="6"/>
        <v>1.2109999999999985</v>
      </c>
      <c r="CO17" s="36">
        <f t="shared" si="6"/>
        <v>1.7469999999999999</v>
      </c>
    </row>
    <row r="18" spans="1:93" ht="13.5" customHeight="1" x14ac:dyDescent="0.25">
      <c r="A18" s="4" t="s">
        <v>114</v>
      </c>
      <c r="B18" s="21" t="s">
        <v>115</v>
      </c>
      <c r="C18" s="24">
        <v>21.566000000000003</v>
      </c>
      <c r="D18" s="24">
        <v>21.65</v>
      </c>
      <c r="E18" s="24">
        <v>20.443000000000001</v>
      </c>
      <c r="F18" s="24">
        <v>20.85</v>
      </c>
      <c r="G18" s="24">
        <v>22.75</v>
      </c>
      <c r="H18" s="24">
        <v>22.911000000000001</v>
      </c>
      <c r="I18" s="24">
        <v>23.263000000000002</v>
      </c>
      <c r="J18" s="24">
        <v>24.471999999999998</v>
      </c>
      <c r="K18" s="24">
        <v>22.863</v>
      </c>
      <c r="L18" s="24">
        <v>19.683</v>
      </c>
      <c r="M18" s="24">
        <v>18.233000000000004</v>
      </c>
      <c r="N18" s="24">
        <v>16.63</v>
      </c>
      <c r="O18" s="25">
        <v>20.275000000000002</v>
      </c>
      <c r="P18" s="25">
        <v>20.275000000000002</v>
      </c>
      <c r="Q18" s="25">
        <v>19.11</v>
      </c>
      <c r="R18" s="25">
        <v>18.018000000000001</v>
      </c>
      <c r="S18" s="25">
        <v>22.158000000000001</v>
      </c>
      <c r="T18" s="25">
        <v>19.11</v>
      </c>
      <c r="U18" s="25">
        <v>18.555</v>
      </c>
      <c r="V18" s="25">
        <v>20.275000000000002</v>
      </c>
      <c r="W18" s="25">
        <v>18.555</v>
      </c>
      <c r="X18" s="25">
        <v>16.980999999999998</v>
      </c>
      <c r="Y18" s="25">
        <v>17.489999999999998</v>
      </c>
      <c r="Z18" s="25">
        <v>15.542999999999996</v>
      </c>
      <c r="AA18" s="24">
        <v>21.038999999999998</v>
      </c>
      <c r="AB18" s="24">
        <v>21.038999999999998</v>
      </c>
      <c r="AC18" s="24">
        <v>21.038999999999998</v>
      </c>
      <c r="AD18" s="24">
        <v>21.038999999999998</v>
      </c>
      <c r="AE18" s="24">
        <v>21.038999999999998</v>
      </c>
      <c r="AF18" s="24">
        <v>21.167000000000002</v>
      </c>
      <c r="AG18" s="24">
        <v>22.450000000000003</v>
      </c>
      <c r="AH18" s="24">
        <v>19.911000000000001</v>
      </c>
      <c r="AI18" s="24">
        <v>19.911000000000001</v>
      </c>
      <c r="AJ18" s="24">
        <v>19.911000000000001</v>
      </c>
      <c r="AK18" s="24">
        <v>19.911000000000001</v>
      </c>
      <c r="AL18" s="24">
        <v>19.911000000000001</v>
      </c>
      <c r="AM18" s="28"/>
      <c r="AN18" s="28"/>
      <c r="AO18" s="28"/>
      <c r="AP18" s="28">
        <f t="shared" si="7"/>
        <v>2.4436613187424858</v>
      </c>
      <c r="AQ18" s="28">
        <f t="shared" ref="AQ18:AQ39" si="8">ABS(D18-AB18)/D18*100</f>
        <v>2.8221709006928437</v>
      </c>
      <c r="AR18" s="28">
        <f t="shared" ref="AR18:AR39" si="9">ABS(E18-AC18)/E18*100</f>
        <v>2.915423372303461</v>
      </c>
      <c r="AS18" s="28">
        <f t="shared" ref="AS18:AS39" si="10">ABS(F18-AD18)/F18*100</f>
        <v>0.90647482014386804</v>
      </c>
      <c r="AT18" s="28">
        <f t="shared" ref="AT18:AT39" si="11">ABS(G18-AE18)/G18*100</f>
        <v>7.5208791208791297</v>
      </c>
      <c r="AU18" s="28">
        <f t="shared" ref="AU18:AU39" si="12">ABS(H18-AF18)/H18*100</f>
        <v>7.6120640740255761</v>
      </c>
      <c r="AV18" s="28">
        <f t="shared" ref="AV18:AV39" si="13">ABS(I18-AG18)/I18*100</f>
        <v>3.4948201005889126</v>
      </c>
      <c r="AW18" s="28">
        <f t="shared" ref="AW18:AW39" si="14">ABS(J18-AH18)/J18*100</f>
        <v>18.637626675384102</v>
      </c>
      <c r="AX18" s="28">
        <f t="shared" ref="AX18:AX39" si="15">ABS(K18-AI18)/K18*100</f>
        <v>12.911691379084104</v>
      </c>
      <c r="AY18" s="28">
        <f t="shared" ref="AY18:AY39" si="16">ABS(L18-AJ18)/L18*100</f>
        <v>1.1583600060966395</v>
      </c>
      <c r="AZ18" s="28">
        <f t="shared" ref="AZ18:AZ39" si="17">ABS(M18-AK18)/M18*100</f>
        <v>9.2030932923819275</v>
      </c>
      <c r="BA18" s="28">
        <f t="shared" ref="BA18:BA39" si="18">ABS(N18-AL18)/N18*100</f>
        <v>19.729404690318717</v>
      </c>
      <c r="BB18" s="28"/>
      <c r="BC18" s="29">
        <f t="shared" si="1"/>
        <v>5.9862746916442555</v>
      </c>
      <c r="BD18" s="29">
        <f t="shared" ref="BD18:BD39" si="19">ABS(D18-P18)/D18*100</f>
        <v>6.3510392609699613</v>
      </c>
      <c r="BE18" s="29">
        <f t="shared" ref="BE18:BE39" si="20">ABS(E18-Q18)/E18*100</f>
        <v>6.520569388054601</v>
      </c>
      <c r="BF18" s="29">
        <f t="shared" ref="BF18:BF39" si="21">ABS(F18-R18)/F18*100</f>
        <v>13.582733812949643</v>
      </c>
      <c r="BG18" s="29">
        <f t="shared" ref="BG18:BG39" si="22">ABS(G18-S18)/G18*100</f>
        <v>2.6021978021977965</v>
      </c>
      <c r="BH18" s="29">
        <f t="shared" ref="BH18:BH39" si="23">ABS(H18-T18)/H18*100</f>
        <v>16.590284142988089</v>
      </c>
      <c r="BI18" s="29">
        <f t="shared" ref="BI18:BI39" si="24">ABS(I18-U18)/I18*100</f>
        <v>20.238146412758464</v>
      </c>
      <c r="BJ18" s="29">
        <f t="shared" ref="BJ18:BJ39" si="25">ABS(J18-V18)/J18*100</f>
        <v>17.150212487741076</v>
      </c>
      <c r="BK18" s="29">
        <f t="shared" ref="BK18:BK39" si="26">ABS(K18-W18)/K18*100</f>
        <v>18.842671565411361</v>
      </c>
      <c r="BL18" s="29">
        <f t="shared" ref="BL18:BL39" si="27">ABS(L18-X18)/L18*100</f>
        <v>13.7275821775136</v>
      </c>
      <c r="BM18" s="29">
        <f t="shared" ref="BM18:BM39" si="28">ABS(M18-Y18)/M18*100</f>
        <v>4.0750287939450747</v>
      </c>
      <c r="BN18" s="29">
        <f t="shared" ref="BN18:BN39" si="29">ABS(N18-Z18)/N18*100</f>
        <v>6.5363800360793949</v>
      </c>
      <c r="BP18" s="36">
        <f t="shared" si="3"/>
        <v>-3.5426133729017697</v>
      </c>
      <c r="BQ18" s="36">
        <f t="shared" ref="BQ18:BQ39" si="30">AQ18-BD18</f>
        <v>-3.5288683602771176</v>
      </c>
      <c r="BR18" s="36">
        <f t="shared" ref="BR18:BR39" si="31">AR18-BE18</f>
        <v>-3.6051460157511399</v>
      </c>
      <c r="BS18" s="36">
        <f t="shared" ref="BS18:BS39" si="32">AS18-BF18</f>
        <v>-12.676258992805774</v>
      </c>
      <c r="BT18" s="36">
        <f t="shared" ref="BT18:BT39" si="33">AT18-BG18</f>
        <v>4.9186813186813332</v>
      </c>
      <c r="BU18" s="36">
        <f t="shared" ref="BU18:BU39" si="34">AU18-BH18</f>
        <v>-8.9782200689625142</v>
      </c>
      <c r="BV18" s="36">
        <f t="shared" ref="BV18:BV39" si="35">AV18-BI18</f>
        <v>-16.74332631216955</v>
      </c>
      <c r="BW18" s="36">
        <f t="shared" ref="BW18:BW39" si="36">AW18-BJ18</f>
        <v>1.4874141876430258</v>
      </c>
      <c r="BX18" s="36">
        <f t="shared" ref="BX18:BX39" si="37">AX18-BK18</f>
        <v>-5.9309801863272575</v>
      </c>
      <c r="BY18" s="36">
        <f t="shared" ref="BY18:BY39" si="38">AY18-BL18</f>
        <v>-12.569222171416961</v>
      </c>
      <c r="BZ18" s="36">
        <f t="shared" ref="BZ18:BZ39" si="39">AZ18-BM18</f>
        <v>5.1280644984368529</v>
      </c>
      <c r="CA18" s="36">
        <f t="shared" ref="CA18:CA39" si="40">BA18-BN18</f>
        <v>13.193024654239322</v>
      </c>
      <c r="CD18" s="36">
        <f t="shared" si="5"/>
        <v>0.76399999999999579</v>
      </c>
      <c r="CE18" s="36">
        <f t="shared" ref="CE18:CE39" si="41">AB18-P18</f>
        <v>0.76399999999999579</v>
      </c>
      <c r="CF18" s="36">
        <f t="shared" ref="CF18:CF39" si="42">AC18-Q18</f>
        <v>1.9289999999999985</v>
      </c>
      <c r="CG18" s="36">
        <f t="shared" ref="CG18:CG39" si="43">AD18-R18</f>
        <v>3.0209999999999972</v>
      </c>
      <c r="CH18" s="36">
        <f t="shared" ref="CH18:CH39" si="44">AE18-S18</f>
        <v>-1.1190000000000033</v>
      </c>
      <c r="CI18" s="36">
        <f t="shared" ref="CI18:CI39" si="45">AF18-T18</f>
        <v>2.0570000000000022</v>
      </c>
      <c r="CJ18" s="36">
        <f t="shared" ref="CJ18:CJ39" si="46">AG18-U18</f>
        <v>3.8950000000000031</v>
      </c>
      <c r="CK18" s="36">
        <f t="shared" ref="CK18:CK39" si="47">AH18-V18</f>
        <v>-0.36400000000000077</v>
      </c>
      <c r="CL18" s="36">
        <f t="shared" ref="CL18:CL39" si="48">AI18-W18</f>
        <v>1.3560000000000016</v>
      </c>
      <c r="CM18" s="36">
        <f t="shared" ref="CM18:CM39" si="49">AJ18-X18</f>
        <v>2.9300000000000033</v>
      </c>
      <c r="CN18" s="36">
        <f t="shared" ref="CN18:CN39" si="50">AK18-Y18</f>
        <v>2.4210000000000029</v>
      </c>
      <c r="CO18" s="36">
        <f t="shared" ref="CO18:CO39" si="51">AL18-Z18</f>
        <v>4.3680000000000057</v>
      </c>
    </row>
    <row r="19" spans="1:93" x14ac:dyDescent="0.25">
      <c r="A19" s="4" t="s">
        <v>116</v>
      </c>
      <c r="B19" s="21" t="s">
        <v>117</v>
      </c>
      <c r="C19" s="26">
        <v>39.748999999999995</v>
      </c>
      <c r="D19" s="26">
        <v>39.776000000000003</v>
      </c>
      <c r="E19" s="26">
        <v>39.256999999999998</v>
      </c>
      <c r="F19" s="26">
        <v>37.365000000000002</v>
      </c>
      <c r="G19" s="26">
        <v>36.4</v>
      </c>
      <c r="H19" s="26">
        <v>39.420999999999999</v>
      </c>
      <c r="I19" s="26">
        <v>39.621000000000002</v>
      </c>
      <c r="J19" s="26">
        <v>38.957000000000001</v>
      </c>
      <c r="K19" s="26">
        <v>36.836999999999996</v>
      </c>
      <c r="L19" s="26">
        <v>32.96</v>
      </c>
      <c r="M19" s="26">
        <v>30.23</v>
      </c>
      <c r="N19" s="26">
        <v>30.402999999999999</v>
      </c>
      <c r="O19" s="27">
        <v>49.958999999999996</v>
      </c>
      <c r="P19" s="27">
        <v>39.439000000000007</v>
      </c>
      <c r="Q19" s="27">
        <v>36.091000000000001</v>
      </c>
      <c r="R19" s="27">
        <v>37.174000000000007</v>
      </c>
      <c r="S19" s="27">
        <v>37.174000000000007</v>
      </c>
      <c r="T19" s="27">
        <v>36.091000000000001</v>
      </c>
      <c r="U19" s="27">
        <v>34.024999999999999</v>
      </c>
      <c r="V19" s="27">
        <v>35.043999999999997</v>
      </c>
      <c r="W19" s="27">
        <v>38.292999999999999</v>
      </c>
      <c r="X19" s="27">
        <v>28.491999999999997</v>
      </c>
      <c r="Y19" s="27">
        <v>29.347000000000001</v>
      </c>
      <c r="Z19" s="27">
        <v>31.131</v>
      </c>
      <c r="AA19" s="26">
        <v>37.11</v>
      </c>
      <c r="AB19" s="26">
        <v>37.11</v>
      </c>
      <c r="AC19" s="26">
        <v>38.011000000000003</v>
      </c>
      <c r="AD19" s="26">
        <v>37.064</v>
      </c>
      <c r="AE19" s="26">
        <v>36.117999999999995</v>
      </c>
      <c r="AF19" s="26">
        <v>37.218999999999994</v>
      </c>
      <c r="AG19" s="26">
        <v>38.329000000000001</v>
      </c>
      <c r="AH19" s="26">
        <v>39.43</v>
      </c>
      <c r="AI19" s="26">
        <v>40.530999999999999</v>
      </c>
      <c r="AJ19" s="26">
        <v>41.633000000000003</v>
      </c>
      <c r="AK19" s="26">
        <v>41.633000000000003</v>
      </c>
      <c r="AL19" s="26">
        <v>41.633000000000003</v>
      </c>
      <c r="AM19" s="28"/>
      <c r="AN19" s="28"/>
      <c r="AO19" s="28"/>
      <c r="AP19" s="28">
        <f t="shared" si="7"/>
        <v>6.6391607336033509</v>
      </c>
      <c r="AQ19" s="28">
        <f t="shared" si="8"/>
        <v>6.7025341914722532</v>
      </c>
      <c r="AR19" s="28">
        <f t="shared" si="9"/>
        <v>3.1739562371041989</v>
      </c>
      <c r="AS19" s="28">
        <f t="shared" si="10"/>
        <v>0.80556670681119213</v>
      </c>
      <c r="AT19" s="28">
        <f t="shared" si="11"/>
        <v>0.77472527472528463</v>
      </c>
      <c r="AU19" s="28">
        <f t="shared" si="12"/>
        <v>5.5858552548134375</v>
      </c>
      <c r="AV19" s="28">
        <f t="shared" si="13"/>
        <v>3.2608969990661554</v>
      </c>
      <c r="AW19" s="28">
        <f t="shared" si="14"/>
        <v>1.2141592011705187</v>
      </c>
      <c r="AX19" s="28">
        <f t="shared" si="15"/>
        <v>10.027961017455283</v>
      </c>
      <c r="AY19" s="28">
        <f t="shared" si="16"/>
        <v>26.313713592233011</v>
      </c>
      <c r="AZ19" s="28">
        <f t="shared" si="17"/>
        <v>37.720807145219986</v>
      </c>
      <c r="BA19" s="28">
        <f t="shared" si="18"/>
        <v>36.937144360753891</v>
      </c>
      <c r="BB19" s="28"/>
      <c r="BC19" s="29">
        <f t="shared" si="1"/>
        <v>25.686180784422252</v>
      </c>
      <c r="BD19" s="29">
        <f t="shared" si="19"/>
        <v>0.84724456958969274</v>
      </c>
      <c r="BE19" s="29">
        <f t="shared" si="20"/>
        <v>8.0648037292712047</v>
      </c>
      <c r="BF19" s="29">
        <f t="shared" si="21"/>
        <v>0.51117355814263454</v>
      </c>
      <c r="BG19" s="29">
        <f t="shared" si="22"/>
        <v>2.1263736263736486</v>
      </c>
      <c r="BH19" s="29">
        <f t="shared" si="23"/>
        <v>8.4472742954262916</v>
      </c>
      <c r="BI19" s="29">
        <f t="shared" si="24"/>
        <v>14.123823225057427</v>
      </c>
      <c r="BJ19" s="29">
        <f t="shared" si="25"/>
        <v>10.044407936956141</v>
      </c>
      <c r="BK19" s="29">
        <f t="shared" si="26"/>
        <v>3.9525477101827056</v>
      </c>
      <c r="BL19" s="29">
        <f t="shared" si="27"/>
        <v>13.555825242718456</v>
      </c>
      <c r="BM19" s="29">
        <f t="shared" si="28"/>
        <v>2.9209394641084985</v>
      </c>
      <c r="BN19" s="29">
        <f t="shared" si="29"/>
        <v>2.394500542709606</v>
      </c>
      <c r="BP19" s="36">
        <f t="shared" si="3"/>
        <v>-19.047020050818901</v>
      </c>
      <c r="BQ19" s="36">
        <f t="shared" si="30"/>
        <v>5.8552896218825605</v>
      </c>
      <c r="BR19" s="36">
        <f t="shared" si="31"/>
        <v>-4.8908474921670058</v>
      </c>
      <c r="BS19" s="36">
        <f t="shared" si="32"/>
        <v>0.29439314866855759</v>
      </c>
      <c r="BT19" s="36">
        <f t="shared" si="33"/>
        <v>-1.3516483516483639</v>
      </c>
      <c r="BU19" s="36">
        <f t="shared" si="34"/>
        <v>-2.8614190406128541</v>
      </c>
      <c r="BV19" s="36">
        <f t="shared" si="35"/>
        <v>-10.862926225991272</v>
      </c>
      <c r="BW19" s="36">
        <f t="shared" si="36"/>
        <v>-8.8302487357856219</v>
      </c>
      <c r="BX19" s="36">
        <f t="shared" si="37"/>
        <v>6.0754133072725773</v>
      </c>
      <c r="BY19" s="36">
        <f t="shared" si="38"/>
        <v>12.757888349514555</v>
      </c>
      <c r="BZ19" s="36">
        <f t="shared" si="39"/>
        <v>34.799867681111486</v>
      </c>
      <c r="CA19" s="36">
        <f t="shared" si="40"/>
        <v>34.542643818044283</v>
      </c>
      <c r="CD19" s="36">
        <f t="shared" si="5"/>
        <v>-12.848999999999997</v>
      </c>
      <c r="CE19" s="36">
        <f t="shared" si="41"/>
        <v>-2.3290000000000077</v>
      </c>
      <c r="CF19" s="36">
        <f t="shared" si="42"/>
        <v>1.9200000000000017</v>
      </c>
      <c r="CG19" s="36">
        <f t="shared" si="43"/>
        <v>-0.11000000000000654</v>
      </c>
      <c r="CH19" s="36">
        <f t="shared" si="44"/>
        <v>-1.0560000000000116</v>
      </c>
      <c r="CI19" s="36">
        <f t="shared" si="45"/>
        <v>1.127999999999993</v>
      </c>
      <c r="CJ19" s="36">
        <f t="shared" si="46"/>
        <v>4.304000000000002</v>
      </c>
      <c r="CK19" s="36">
        <f t="shared" si="47"/>
        <v>4.3860000000000028</v>
      </c>
      <c r="CL19" s="36">
        <f t="shared" si="48"/>
        <v>2.2379999999999995</v>
      </c>
      <c r="CM19" s="36">
        <f t="shared" si="49"/>
        <v>13.141000000000005</v>
      </c>
      <c r="CN19" s="36">
        <f t="shared" si="50"/>
        <v>12.286000000000001</v>
      </c>
      <c r="CO19" s="36">
        <f t="shared" si="51"/>
        <v>10.502000000000002</v>
      </c>
    </row>
    <row r="20" spans="1:93" x14ac:dyDescent="0.25">
      <c r="A20" s="4" t="s">
        <v>118</v>
      </c>
      <c r="B20" s="21" t="s">
        <v>119</v>
      </c>
      <c r="C20" s="26">
        <v>16.452000000000002</v>
      </c>
      <c r="D20" s="26">
        <v>18.351000000000003</v>
      </c>
      <c r="E20" s="26">
        <v>18.351000000000003</v>
      </c>
      <c r="F20" s="26">
        <v>18.899999999999999</v>
      </c>
      <c r="G20" s="26">
        <v>20.149000000000001</v>
      </c>
      <c r="H20" s="26">
        <v>18.998999999999999</v>
      </c>
      <c r="I20" s="26">
        <v>18.46</v>
      </c>
      <c r="J20" s="26">
        <v>17.932000000000002</v>
      </c>
      <c r="K20" s="26">
        <v>18.456</v>
      </c>
      <c r="L20" s="26">
        <v>16.413</v>
      </c>
      <c r="M20" s="26">
        <v>13.356</v>
      </c>
      <c r="N20" s="26">
        <v>14.154999999999998</v>
      </c>
      <c r="O20" s="27">
        <v>16.007000000000001</v>
      </c>
      <c r="P20" s="27">
        <v>17.489999999999998</v>
      </c>
      <c r="Q20" s="27">
        <v>13.805</v>
      </c>
      <c r="R20" s="27">
        <v>14.223000000000001</v>
      </c>
      <c r="S20" s="27">
        <v>19.683</v>
      </c>
      <c r="T20" s="27">
        <v>19.683</v>
      </c>
      <c r="U20" s="27">
        <v>20.275000000000002</v>
      </c>
      <c r="V20" s="27">
        <v>19.11</v>
      </c>
      <c r="W20" s="27">
        <v>19.11</v>
      </c>
      <c r="X20" s="27">
        <v>16.980999999999998</v>
      </c>
      <c r="Y20" s="27">
        <v>14.651000000000002</v>
      </c>
      <c r="Z20" s="27">
        <v>15.542999999999996</v>
      </c>
      <c r="AA20" s="26">
        <v>15.452</v>
      </c>
      <c r="AB20" s="26">
        <v>15.452</v>
      </c>
      <c r="AC20" s="26">
        <v>15.452</v>
      </c>
      <c r="AD20" s="26">
        <v>15.452</v>
      </c>
      <c r="AE20" s="26">
        <v>14.923999999999999</v>
      </c>
      <c r="AF20" s="26">
        <v>15.069999999999999</v>
      </c>
      <c r="AG20" s="26">
        <v>15.206000000000001</v>
      </c>
      <c r="AH20" s="26">
        <v>15.342999999999998</v>
      </c>
      <c r="AI20" s="26">
        <v>15.488</v>
      </c>
      <c r="AJ20" s="26">
        <v>15.625</v>
      </c>
      <c r="AK20" s="26">
        <v>15.743</v>
      </c>
      <c r="AL20" s="26">
        <v>15.743</v>
      </c>
      <c r="AM20" s="28"/>
      <c r="AN20" s="28"/>
      <c r="AO20" s="28"/>
      <c r="AP20" s="28">
        <f t="shared" si="7"/>
        <v>6.0782883539995236</v>
      </c>
      <c r="AQ20" s="28">
        <f t="shared" si="8"/>
        <v>15.797504223203108</v>
      </c>
      <c r="AR20" s="28">
        <f t="shared" si="9"/>
        <v>15.797504223203108</v>
      </c>
      <c r="AS20" s="28">
        <f t="shared" si="10"/>
        <v>18.243386243386237</v>
      </c>
      <c r="AT20" s="28">
        <f t="shared" si="11"/>
        <v>25.931808030175201</v>
      </c>
      <c r="AU20" s="28">
        <f t="shared" si="12"/>
        <v>20.680035791357444</v>
      </c>
      <c r="AV20" s="28">
        <f t="shared" si="13"/>
        <v>17.627302275189596</v>
      </c>
      <c r="AW20" s="28">
        <f t="shared" si="14"/>
        <v>14.437876422038833</v>
      </c>
      <c r="AX20" s="28">
        <f t="shared" si="15"/>
        <v>16.081491114000869</v>
      </c>
      <c r="AY20" s="28">
        <f t="shared" si="16"/>
        <v>4.8010723207213806</v>
      </c>
      <c r="AZ20" s="28">
        <f t="shared" si="17"/>
        <v>17.872117400419292</v>
      </c>
      <c r="BA20" s="28">
        <f t="shared" si="18"/>
        <v>11.218650653479358</v>
      </c>
      <c r="BB20" s="28"/>
      <c r="BC20" s="29">
        <f t="shared" si="1"/>
        <v>2.7048383175297852</v>
      </c>
      <c r="BD20" s="29">
        <f t="shared" si="19"/>
        <v>4.6918424064083926</v>
      </c>
      <c r="BE20" s="29">
        <f t="shared" si="20"/>
        <v>24.772491962290896</v>
      </c>
      <c r="BF20" s="29">
        <f t="shared" si="21"/>
        <v>24.746031746031736</v>
      </c>
      <c r="BG20" s="29">
        <f t="shared" si="22"/>
        <v>2.3127698645094101</v>
      </c>
      <c r="BH20" s="29">
        <f t="shared" si="23"/>
        <v>3.6001894836570401</v>
      </c>
      <c r="BI20" s="29">
        <f t="shared" si="24"/>
        <v>9.8320693391115981</v>
      </c>
      <c r="BJ20" s="29">
        <f t="shared" si="25"/>
        <v>6.5692616551416299</v>
      </c>
      <c r="BK20" s="29">
        <f t="shared" si="26"/>
        <v>3.5435630689206756</v>
      </c>
      <c r="BL20" s="29">
        <f t="shared" si="27"/>
        <v>3.4606714189971228</v>
      </c>
      <c r="BM20" s="29">
        <f t="shared" si="28"/>
        <v>9.6960167714884822</v>
      </c>
      <c r="BN20" s="29">
        <f t="shared" si="29"/>
        <v>9.8057223595902396</v>
      </c>
      <c r="BP20" s="36">
        <f t="shared" si="3"/>
        <v>3.3734500364697384</v>
      </c>
      <c r="BQ20" s="36">
        <f t="shared" si="30"/>
        <v>11.105661816794715</v>
      </c>
      <c r="BR20" s="36">
        <f t="shared" si="31"/>
        <v>-8.9749877390877888</v>
      </c>
      <c r="BS20" s="36">
        <f t="shared" si="32"/>
        <v>-6.5026455026454997</v>
      </c>
      <c r="BT20" s="36">
        <f t="shared" si="33"/>
        <v>23.619038165665792</v>
      </c>
      <c r="BU20" s="36">
        <f t="shared" si="34"/>
        <v>17.079846307700404</v>
      </c>
      <c r="BV20" s="36">
        <f t="shared" si="35"/>
        <v>7.7952329360779977</v>
      </c>
      <c r="BW20" s="36">
        <f t="shared" si="36"/>
        <v>7.8686147668972035</v>
      </c>
      <c r="BX20" s="36">
        <f t="shared" si="37"/>
        <v>12.537928045080193</v>
      </c>
      <c r="BY20" s="36">
        <f t="shared" si="38"/>
        <v>1.3404009017242577</v>
      </c>
      <c r="BZ20" s="36">
        <f t="shared" si="39"/>
        <v>8.1761006289308096</v>
      </c>
      <c r="CA20" s="36">
        <f t="shared" si="40"/>
        <v>1.4129282938891183</v>
      </c>
      <c r="CD20" s="36">
        <f t="shared" si="5"/>
        <v>-0.55500000000000149</v>
      </c>
      <c r="CE20" s="36">
        <f t="shared" si="41"/>
        <v>-2.0379999999999985</v>
      </c>
      <c r="CF20" s="36">
        <f t="shared" si="42"/>
        <v>1.6470000000000002</v>
      </c>
      <c r="CG20" s="36">
        <f t="shared" si="43"/>
        <v>1.2289999999999992</v>
      </c>
      <c r="CH20" s="36">
        <f t="shared" si="44"/>
        <v>-4.7590000000000003</v>
      </c>
      <c r="CI20" s="36">
        <f t="shared" si="45"/>
        <v>-4.6130000000000013</v>
      </c>
      <c r="CJ20" s="36">
        <f t="shared" si="46"/>
        <v>-5.0690000000000008</v>
      </c>
      <c r="CK20" s="36">
        <f t="shared" si="47"/>
        <v>-3.7670000000000012</v>
      </c>
      <c r="CL20" s="36">
        <f t="shared" si="48"/>
        <v>-3.6219999999999999</v>
      </c>
      <c r="CM20" s="36">
        <f t="shared" si="49"/>
        <v>-1.3559999999999981</v>
      </c>
      <c r="CN20" s="36">
        <f t="shared" si="50"/>
        <v>1.0919999999999987</v>
      </c>
      <c r="CO20" s="36">
        <f t="shared" si="51"/>
        <v>0.20000000000000462</v>
      </c>
    </row>
    <row r="21" spans="1:93" x14ac:dyDescent="0.25">
      <c r="A21" s="4" t="s">
        <v>120</v>
      </c>
      <c r="B21" s="21" t="s">
        <v>121</v>
      </c>
      <c r="C21" s="26">
        <v>20.861999999999998</v>
      </c>
      <c r="D21" s="26">
        <v>20.268000000000001</v>
      </c>
      <c r="E21" s="26">
        <v>19.665000000000003</v>
      </c>
      <c r="F21" s="26">
        <v>18.72</v>
      </c>
      <c r="G21" s="26">
        <v>17.126999999999999</v>
      </c>
      <c r="H21" s="26">
        <v>17.64</v>
      </c>
      <c r="I21" s="26">
        <v>16.794</v>
      </c>
      <c r="J21" s="26">
        <v>17.478000000000002</v>
      </c>
      <c r="K21" s="26">
        <v>18</v>
      </c>
      <c r="L21" s="26">
        <v>16.146000000000001</v>
      </c>
      <c r="M21" s="26">
        <v>15.984000000000002</v>
      </c>
      <c r="N21" s="26">
        <v>21.923999999999999</v>
      </c>
      <c r="O21" s="27">
        <v>16.980999999999998</v>
      </c>
      <c r="P21" s="27">
        <v>16.489000000000001</v>
      </c>
      <c r="Q21" s="27">
        <v>16.007000000000001</v>
      </c>
      <c r="R21" s="27">
        <v>15.087999999999997</v>
      </c>
      <c r="S21" s="27">
        <v>16.007000000000001</v>
      </c>
      <c r="T21" s="27">
        <v>15.542999999999996</v>
      </c>
      <c r="U21" s="27">
        <v>15.542999999999996</v>
      </c>
      <c r="V21" s="27">
        <v>16.007000000000001</v>
      </c>
      <c r="W21" s="27">
        <v>16.007000000000001</v>
      </c>
      <c r="X21" s="27">
        <v>15.087999999999997</v>
      </c>
      <c r="Y21" s="27">
        <v>14.651000000000002</v>
      </c>
      <c r="Z21" s="27">
        <v>21.512</v>
      </c>
      <c r="AA21" s="26">
        <v>16.708000000000002</v>
      </c>
      <c r="AB21" s="26">
        <v>16.708000000000002</v>
      </c>
      <c r="AC21" s="26">
        <v>15.661</v>
      </c>
      <c r="AD21" s="26">
        <v>14.606000000000002</v>
      </c>
      <c r="AE21" s="26">
        <v>14.905999999999999</v>
      </c>
      <c r="AF21" s="26">
        <v>15.197000000000001</v>
      </c>
      <c r="AG21" s="26">
        <v>15.651999999999999</v>
      </c>
      <c r="AH21" s="26">
        <v>16.098000000000003</v>
      </c>
      <c r="AI21" s="26">
        <v>16.553000000000001</v>
      </c>
      <c r="AJ21" s="26">
        <v>16.553000000000001</v>
      </c>
      <c r="AK21" s="26">
        <v>16.553000000000001</v>
      </c>
      <c r="AL21" s="26">
        <v>16.553000000000001</v>
      </c>
      <c r="AM21" s="28"/>
      <c r="AN21" s="28"/>
      <c r="AO21" s="28"/>
      <c r="AP21" s="28">
        <f t="shared" si="7"/>
        <v>19.911801361326798</v>
      </c>
      <c r="AQ21" s="28">
        <f t="shared" si="8"/>
        <v>17.564633905664095</v>
      </c>
      <c r="AR21" s="28">
        <f t="shared" si="9"/>
        <v>20.361047546402251</v>
      </c>
      <c r="AS21" s="28">
        <f t="shared" si="10"/>
        <v>21.976495726495713</v>
      </c>
      <c r="AT21" s="28">
        <f t="shared" si="11"/>
        <v>12.967828574764992</v>
      </c>
      <c r="AU21" s="28">
        <f t="shared" si="12"/>
        <v>13.849206349206348</v>
      </c>
      <c r="AV21" s="28">
        <f t="shared" si="13"/>
        <v>6.8000476360605049</v>
      </c>
      <c r="AW21" s="28">
        <f t="shared" si="14"/>
        <v>7.8956402334363132</v>
      </c>
      <c r="AX21" s="28">
        <f t="shared" si="15"/>
        <v>8.0388888888888843</v>
      </c>
      <c r="AY21" s="28">
        <f t="shared" si="16"/>
        <v>2.5207481729220862</v>
      </c>
      <c r="AZ21" s="28">
        <f t="shared" si="17"/>
        <v>3.5598098098098037</v>
      </c>
      <c r="BA21" s="28">
        <f t="shared" si="18"/>
        <v>24.498266739646045</v>
      </c>
      <c r="BB21" s="28"/>
      <c r="BC21" s="29">
        <f t="shared" si="1"/>
        <v>18.603201994056182</v>
      </c>
      <c r="BD21" s="29">
        <f t="shared" si="19"/>
        <v>18.645154924018158</v>
      </c>
      <c r="BE21" s="29">
        <f t="shared" si="20"/>
        <v>18.601576404780072</v>
      </c>
      <c r="BF21" s="29">
        <f t="shared" si="21"/>
        <v>19.401709401709411</v>
      </c>
      <c r="BG21" s="29">
        <f t="shared" si="22"/>
        <v>6.5393822619256001</v>
      </c>
      <c r="BH21" s="29">
        <f t="shared" si="23"/>
        <v>11.887755102040844</v>
      </c>
      <c r="BI21" s="29">
        <f t="shared" si="24"/>
        <v>7.4490889603430075</v>
      </c>
      <c r="BJ21" s="29">
        <f t="shared" si="25"/>
        <v>8.4162947705687152</v>
      </c>
      <c r="BK21" s="29">
        <f t="shared" si="26"/>
        <v>11.072222222222214</v>
      </c>
      <c r="BL21" s="29">
        <f t="shared" si="27"/>
        <v>6.5527065527065735</v>
      </c>
      <c r="BM21" s="29">
        <f t="shared" si="28"/>
        <v>8.3395895895895897</v>
      </c>
      <c r="BN21" s="29">
        <f t="shared" si="29"/>
        <v>1.8792191205984263</v>
      </c>
      <c r="BP21" s="36">
        <f t="shared" si="3"/>
        <v>1.3085993672706167</v>
      </c>
      <c r="BQ21" s="36">
        <f t="shared" si="30"/>
        <v>-1.0805210183540623</v>
      </c>
      <c r="BR21" s="36">
        <f t="shared" si="31"/>
        <v>1.7594711416221784</v>
      </c>
      <c r="BS21" s="36">
        <f t="shared" si="32"/>
        <v>2.5747863247863023</v>
      </c>
      <c r="BT21" s="36">
        <f t="shared" si="33"/>
        <v>6.4284463128393918</v>
      </c>
      <c r="BU21" s="36">
        <f t="shared" si="34"/>
        <v>1.9614512471655043</v>
      </c>
      <c r="BV21" s="36">
        <f t="shared" si="35"/>
        <v>-0.64904132428250261</v>
      </c>
      <c r="BW21" s="36">
        <f t="shared" si="36"/>
        <v>-0.52065453713240206</v>
      </c>
      <c r="BX21" s="36">
        <f t="shared" si="37"/>
        <v>-3.0333333333333297</v>
      </c>
      <c r="BY21" s="36">
        <f t="shared" si="38"/>
        <v>-4.0319583797844878</v>
      </c>
      <c r="BZ21" s="36">
        <f t="shared" si="39"/>
        <v>-4.7797797797797861</v>
      </c>
      <c r="CA21" s="36">
        <f t="shared" si="40"/>
        <v>22.61904761904762</v>
      </c>
      <c r="CD21" s="36">
        <f t="shared" si="5"/>
        <v>-0.27299999999999613</v>
      </c>
      <c r="CE21" s="36">
        <f t="shared" si="41"/>
        <v>0.21900000000000119</v>
      </c>
      <c r="CF21" s="36">
        <f t="shared" si="42"/>
        <v>-0.34600000000000186</v>
      </c>
      <c r="CG21" s="36">
        <f t="shared" si="43"/>
        <v>-0.48199999999999577</v>
      </c>
      <c r="CH21" s="36">
        <f t="shared" si="44"/>
        <v>-1.1010000000000026</v>
      </c>
      <c r="CI21" s="36">
        <f t="shared" si="45"/>
        <v>-0.34599999999999476</v>
      </c>
      <c r="CJ21" s="36">
        <f t="shared" si="46"/>
        <v>0.10900000000000354</v>
      </c>
      <c r="CK21" s="36">
        <f t="shared" si="47"/>
        <v>9.100000000000108E-2</v>
      </c>
      <c r="CL21" s="36">
        <f t="shared" si="48"/>
        <v>0.54599999999999937</v>
      </c>
      <c r="CM21" s="36">
        <f t="shared" si="49"/>
        <v>1.4650000000000034</v>
      </c>
      <c r="CN21" s="36">
        <f t="shared" si="50"/>
        <v>1.9019999999999992</v>
      </c>
      <c r="CO21" s="36">
        <f t="shared" si="51"/>
        <v>-4.9589999999999996</v>
      </c>
    </row>
    <row r="22" spans="1:93" x14ac:dyDescent="0.25">
      <c r="A22" s="4" t="s">
        <v>122</v>
      </c>
      <c r="B22" s="21" t="s">
        <v>123</v>
      </c>
      <c r="C22" s="26">
        <v>16.050999999999998</v>
      </c>
      <c r="D22" s="26">
        <v>16.626999999999999</v>
      </c>
      <c r="E22" s="26">
        <v>17.815000000000001</v>
      </c>
      <c r="F22" s="26">
        <v>17.122000000000003</v>
      </c>
      <c r="G22" s="26">
        <v>17.687000000000001</v>
      </c>
      <c r="H22" s="26">
        <v>19.110999999999997</v>
      </c>
      <c r="I22" s="26">
        <v>20.22</v>
      </c>
      <c r="J22" s="26">
        <v>20.25</v>
      </c>
      <c r="K22" s="26">
        <v>19.635999999999999</v>
      </c>
      <c r="L22" s="26">
        <v>18.349</v>
      </c>
      <c r="M22" s="26">
        <v>20.565999999999999</v>
      </c>
      <c r="N22" s="26">
        <v>32.222000000000001</v>
      </c>
      <c r="O22" s="27">
        <v>15.087999999999997</v>
      </c>
      <c r="P22" s="27">
        <v>14.223000000000001</v>
      </c>
      <c r="Q22" s="27">
        <v>16.007000000000001</v>
      </c>
      <c r="R22" s="27">
        <v>15.087999999999997</v>
      </c>
      <c r="S22" s="27">
        <v>17.489999999999998</v>
      </c>
      <c r="T22" s="27">
        <v>19.11</v>
      </c>
      <c r="U22" s="27">
        <v>20.275000000000002</v>
      </c>
      <c r="V22" s="27">
        <v>19.11</v>
      </c>
      <c r="W22" s="27">
        <v>18.018000000000001</v>
      </c>
      <c r="X22" s="27">
        <v>16.980999999999998</v>
      </c>
      <c r="Y22" s="27">
        <v>23.505000000000003</v>
      </c>
      <c r="Z22" s="27">
        <v>32.533000000000001</v>
      </c>
      <c r="AA22" s="26">
        <v>15.561</v>
      </c>
      <c r="AB22" s="26">
        <v>15.378999999999998</v>
      </c>
      <c r="AC22" s="26">
        <v>15.378999999999998</v>
      </c>
      <c r="AD22" s="26">
        <v>15.37</v>
      </c>
      <c r="AE22" s="26">
        <v>15.087999999999997</v>
      </c>
      <c r="AF22" s="26">
        <v>18.044999999999998</v>
      </c>
      <c r="AG22" s="26">
        <v>18.800999999999998</v>
      </c>
      <c r="AH22" s="26">
        <v>18.800999999999998</v>
      </c>
      <c r="AI22" s="26">
        <v>18.800999999999998</v>
      </c>
      <c r="AJ22" s="26">
        <v>18.800999999999998</v>
      </c>
      <c r="AK22" s="26">
        <v>18.800999999999998</v>
      </c>
      <c r="AL22" s="26">
        <v>18.800999999999998</v>
      </c>
      <c r="AM22" s="28"/>
      <c r="AN22" s="28"/>
      <c r="AO22" s="28"/>
      <c r="AP22" s="28">
        <f t="shared" si="7"/>
        <v>3.0527692978630521</v>
      </c>
      <c r="AQ22" s="28">
        <f t="shared" si="8"/>
        <v>7.5058639562158014</v>
      </c>
      <c r="AR22" s="28">
        <f t="shared" si="9"/>
        <v>13.67387033398823</v>
      </c>
      <c r="AS22" s="28">
        <f t="shared" si="10"/>
        <v>10.232449480200934</v>
      </c>
      <c r="AT22" s="28">
        <f t="shared" si="11"/>
        <v>14.694408322496768</v>
      </c>
      <c r="AU22" s="28">
        <f t="shared" si="12"/>
        <v>5.577939406624453</v>
      </c>
      <c r="AV22" s="28">
        <f t="shared" si="13"/>
        <v>7.0178041543026728</v>
      </c>
      <c r="AW22" s="28">
        <f t="shared" si="14"/>
        <v>7.1555555555555639</v>
      </c>
      <c r="AX22" s="28">
        <f t="shared" si="15"/>
        <v>4.2523935628437606</v>
      </c>
      <c r="AY22" s="28">
        <f t="shared" si="16"/>
        <v>2.4633495013352125</v>
      </c>
      <c r="AZ22" s="28">
        <f t="shared" si="17"/>
        <v>8.5821258387630106</v>
      </c>
      <c r="BA22" s="28">
        <f t="shared" si="18"/>
        <v>41.651666563217688</v>
      </c>
      <c r="BB22" s="28"/>
      <c r="BC22" s="29">
        <f t="shared" si="1"/>
        <v>5.9996261915145537</v>
      </c>
      <c r="BD22" s="29">
        <f t="shared" si="19"/>
        <v>14.458411018223361</v>
      </c>
      <c r="BE22" s="29">
        <f t="shared" si="20"/>
        <v>10.14875105248386</v>
      </c>
      <c r="BF22" s="29">
        <f t="shared" si="21"/>
        <v>11.879453334890815</v>
      </c>
      <c r="BG22" s="29">
        <f t="shared" si="22"/>
        <v>1.1138124045909579</v>
      </c>
      <c r="BH22" s="29">
        <f t="shared" si="23"/>
        <v>5.2325885615492106E-3</v>
      </c>
      <c r="BI22" s="29">
        <f t="shared" si="24"/>
        <v>0.272007912957484</v>
      </c>
      <c r="BJ22" s="29">
        <f t="shared" si="25"/>
        <v>5.6296296296296324</v>
      </c>
      <c r="BK22" s="29">
        <f t="shared" si="26"/>
        <v>8.2399674068038227</v>
      </c>
      <c r="BL22" s="29">
        <f t="shared" si="27"/>
        <v>7.4554471633331634</v>
      </c>
      <c r="BM22" s="29">
        <f t="shared" si="28"/>
        <v>14.290576679957228</v>
      </c>
      <c r="BN22" s="29">
        <f t="shared" si="29"/>
        <v>0.96517907020048399</v>
      </c>
      <c r="BP22" s="36">
        <f t="shared" si="3"/>
        <v>-2.9468568936515016</v>
      </c>
      <c r="BQ22" s="36">
        <f t="shared" si="30"/>
        <v>-6.9525470620075591</v>
      </c>
      <c r="BR22" s="36">
        <f t="shared" si="31"/>
        <v>3.5251192815043702</v>
      </c>
      <c r="BS22" s="36">
        <f t="shared" si="32"/>
        <v>-1.6470038546898813</v>
      </c>
      <c r="BT22" s="36">
        <f t="shared" si="33"/>
        <v>13.580595917905811</v>
      </c>
      <c r="BU22" s="36">
        <f t="shared" si="34"/>
        <v>5.5727068180629038</v>
      </c>
      <c r="BV22" s="36">
        <f t="shared" si="35"/>
        <v>6.7457962413451886</v>
      </c>
      <c r="BW22" s="36">
        <f t="shared" si="36"/>
        <v>1.5259259259259315</v>
      </c>
      <c r="BX22" s="36">
        <f t="shared" si="37"/>
        <v>-3.9875738439600621</v>
      </c>
      <c r="BY22" s="36">
        <f t="shared" si="38"/>
        <v>-4.9920976619979509</v>
      </c>
      <c r="BZ22" s="36">
        <f t="shared" si="39"/>
        <v>-5.7084508411942174</v>
      </c>
      <c r="CA22" s="36">
        <f t="shared" si="40"/>
        <v>40.686487493017204</v>
      </c>
      <c r="CD22" s="36">
        <f t="shared" si="5"/>
        <v>0.47300000000000253</v>
      </c>
      <c r="CE22" s="36">
        <f t="shared" si="41"/>
        <v>1.155999999999997</v>
      </c>
      <c r="CF22" s="36">
        <f t="shared" si="42"/>
        <v>-0.62800000000000367</v>
      </c>
      <c r="CG22" s="36">
        <f t="shared" si="43"/>
        <v>0.2820000000000018</v>
      </c>
      <c r="CH22" s="36">
        <f t="shared" si="44"/>
        <v>-2.402000000000001</v>
      </c>
      <c r="CI22" s="36">
        <f t="shared" si="45"/>
        <v>-1.0650000000000013</v>
      </c>
      <c r="CJ22" s="36">
        <f t="shared" si="46"/>
        <v>-1.4740000000000038</v>
      </c>
      <c r="CK22" s="36">
        <f t="shared" si="47"/>
        <v>-0.30900000000000105</v>
      </c>
      <c r="CL22" s="36">
        <f t="shared" si="48"/>
        <v>0.7829999999999977</v>
      </c>
      <c r="CM22" s="36">
        <f t="shared" si="49"/>
        <v>1.8200000000000003</v>
      </c>
      <c r="CN22" s="36">
        <f t="shared" si="50"/>
        <v>-4.7040000000000042</v>
      </c>
      <c r="CO22" s="36">
        <f t="shared" si="51"/>
        <v>-13.732000000000003</v>
      </c>
    </row>
    <row r="23" spans="1:93" x14ac:dyDescent="0.25">
      <c r="A23" s="4" t="s">
        <v>124</v>
      </c>
      <c r="B23" s="21" t="s">
        <v>125</v>
      </c>
      <c r="C23" s="26">
        <v>24.343000000000004</v>
      </c>
      <c r="D23" s="26">
        <v>28.239000000000001</v>
      </c>
      <c r="E23" s="26">
        <v>31.943999999999999</v>
      </c>
      <c r="F23" s="26">
        <v>35.188000000000002</v>
      </c>
      <c r="G23" s="26">
        <v>37.933</v>
      </c>
      <c r="H23" s="26">
        <v>36.936</v>
      </c>
      <c r="I23" s="26">
        <v>34.644000000000005</v>
      </c>
      <c r="J23" s="26">
        <v>31.455000000000002</v>
      </c>
      <c r="K23" s="26">
        <v>26.135999999999999</v>
      </c>
      <c r="L23" s="26">
        <v>23.004000000000001</v>
      </c>
      <c r="M23" s="7"/>
      <c r="N23" s="7"/>
      <c r="O23" s="27">
        <v>25.68</v>
      </c>
      <c r="P23" s="27">
        <v>22.823</v>
      </c>
      <c r="Q23" s="27">
        <v>24.933999999999997</v>
      </c>
      <c r="R23" s="27">
        <v>28.910999999999998</v>
      </c>
      <c r="S23" s="27">
        <v>34.515999999999998</v>
      </c>
      <c r="T23" s="27">
        <v>31.586000000000002</v>
      </c>
      <c r="U23" s="27">
        <v>29.774999999999999</v>
      </c>
      <c r="V23" s="27">
        <v>28.910999999999998</v>
      </c>
      <c r="W23" s="27">
        <v>28.910999999999998</v>
      </c>
      <c r="X23" s="27">
        <v>28.910999999999998</v>
      </c>
      <c r="Y23" s="7"/>
      <c r="Z23" s="7"/>
      <c r="AA23" s="26">
        <v>29.547999999999998</v>
      </c>
      <c r="AB23" s="26">
        <v>29.547999999999998</v>
      </c>
      <c r="AC23" s="26">
        <v>29.547999999999998</v>
      </c>
      <c r="AD23" s="26">
        <v>29.547999999999998</v>
      </c>
      <c r="AE23" s="26">
        <v>29.547999999999998</v>
      </c>
      <c r="AF23" s="26">
        <v>29.547999999999998</v>
      </c>
      <c r="AG23" s="26">
        <v>29.621000000000002</v>
      </c>
      <c r="AH23" s="26">
        <v>29.693000000000005</v>
      </c>
      <c r="AI23" s="26">
        <v>30.175999999999995</v>
      </c>
      <c r="AJ23" s="26">
        <v>28.565000000000001</v>
      </c>
      <c r="AK23" s="7"/>
      <c r="AL23" s="7"/>
      <c r="AM23" s="28"/>
      <c r="AN23" s="28"/>
      <c r="AO23" s="28"/>
      <c r="AP23" s="28">
        <f t="shared" si="7"/>
        <v>21.381916772788866</v>
      </c>
      <c r="AQ23" s="28">
        <f t="shared" si="8"/>
        <v>4.6354332660504882</v>
      </c>
      <c r="AR23" s="28">
        <f t="shared" si="9"/>
        <v>7.5006260956674202</v>
      </c>
      <c r="AS23" s="28">
        <f t="shared" si="10"/>
        <v>16.028191428896225</v>
      </c>
      <c r="AT23" s="28">
        <f t="shared" si="11"/>
        <v>22.104763662246597</v>
      </c>
      <c r="AU23" s="28">
        <f t="shared" si="12"/>
        <v>20.002165908598663</v>
      </c>
      <c r="AV23" s="28">
        <f t="shared" si="13"/>
        <v>14.498903128968948</v>
      </c>
      <c r="AW23" s="28">
        <f t="shared" si="14"/>
        <v>5.6016531553012134</v>
      </c>
      <c r="AX23" s="28">
        <f t="shared" si="15"/>
        <v>15.457606366697259</v>
      </c>
      <c r="AY23" s="28">
        <f t="shared" si="16"/>
        <v>24.174056685793772</v>
      </c>
      <c r="AZ23" s="42"/>
      <c r="BA23" s="42"/>
      <c r="BB23" s="28"/>
      <c r="BC23" s="29">
        <f t="shared" si="1"/>
        <v>5.4923386599843731</v>
      </c>
      <c r="BD23" s="29">
        <f t="shared" si="19"/>
        <v>19.179149403307484</v>
      </c>
      <c r="BE23" s="29">
        <f t="shared" si="20"/>
        <v>21.944653143000256</v>
      </c>
      <c r="BF23" s="29">
        <f t="shared" si="21"/>
        <v>17.838467659429362</v>
      </c>
      <c r="BG23" s="29">
        <f t="shared" si="22"/>
        <v>9.0079877679065756</v>
      </c>
      <c r="BH23" s="29">
        <f t="shared" si="23"/>
        <v>14.484513753519595</v>
      </c>
      <c r="BI23" s="29">
        <f t="shared" si="24"/>
        <v>14.054381711118827</v>
      </c>
      <c r="BJ23" s="29">
        <f t="shared" si="25"/>
        <v>8.0877443967572855</v>
      </c>
      <c r="BK23" s="29">
        <f t="shared" si="26"/>
        <v>10.617539026629931</v>
      </c>
      <c r="BL23" s="29">
        <f t="shared" si="27"/>
        <v>25.678142931664045</v>
      </c>
      <c r="BM23" s="43"/>
      <c r="BN23" s="43"/>
      <c r="BP23" s="36">
        <f t="shared" si="3"/>
        <v>15.889578112804493</v>
      </c>
      <c r="BQ23" s="36">
        <f t="shared" si="30"/>
        <v>-14.543716137256997</v>
      </c>
      <c r="BR23" s="36">
        <f t="shared" si="31"/>
        <v>-14.444027047332835</v>
      </c>
      <c r="BS23" s="36">
        <f t="shared" si="32"/>
        <v>-1.8102762305331375</v>
      </c>
      <c r="BT23" s="36">
        <f t="shared" si="33"/>
        <v>13.096775894340022</v>
      </c>
      <c r="BU23" s="36">
        <f t="shared" si="34"/>
        <v>5.5176521550790678</v>
      </c>
      <c r="BV23" s="36">
        <f t="shared" si="35"/>
        <v>0.44452141785012067</v>
      </c>
      <c r="BW23" s="36">
        <f t="shared" si="36"/>
        <v>-2.4860912414560721</v>
      </c>
      <c r="BX23" s="36">
        <f t="shared" si="37"/>
        <v>4.8400673400673284</v>
      </c>
      <c r="BY23" s="36">
        <f t="shared" si="38"/>
        <v>-1.5040862458702726</v>
      </c>
      <c r="BZ23" s="42"/>
      <c r="CA23" s="42"/>
      <c r="CD23" s="36">
        <f t="shared" si="5"/>
        <v>3.8679999999999986</v>
      </c>
      <c r="CE23" s="36">
        <f t="shared" si="41"/>
        <v>6.7249999999999979</v>
      </c>
      <c r="CF23" s="36">
        <f t="shared" si="42"/>
        <v>4.6140000000000008</v>
      </c>
      <c r="CG23" s="36">
        <f t="shared" si="43"/>
        <v>0.63700000000000045</v>
      </c>
      <c r="CH23" s="36">
        <f t="shared" si="44"/>
        <v>-4.968</v>
      </c>
      <c r="CI23" s="36">
        <f t="shared" si="45"/>
        <v>-2.0380000000000038</v>
      </c>
      <c r="CJ23" s="36">
        <f t="shared" si="46"/>
        <v>-0.15399999999999636</v>
      </c>
      <c r="CK23" s="36">
        <f t="shared" si="47"/>
        <v>0.78200000000000713</v>
      </c>
      <c r="CL23" s="36">
        <f t="shared" si="48"/>
        <v>1.264999999999997</v>
      </c>
      <c r="CM23" s="36">
        <f t="shared" si="49"/>
        <v>-0.34599999999999653</v>
      </c>
      <c r="CN23" s="42"/>
      <c r="CO23" s="42"/>
    </row>
    <row r="24" spans="1:93" x14ac:dyDescent="0.25">
      <c r="A24" s="4" t="s">
        <v>126</v>
      </c>
      <c r="B24" s="21" t="s">
        <v>127</v>
      </c>
      <c r="C24" s="26">
        <v>14.157999999999999</v>
      </c>
      <c r="D24" s="26">
        <v>13.998000000000001</v>
      </c>
      <c r="E24" s="26">
        <v>13.809999999999999</v>
      </c>
      <c r="F24" s="26">
        <v>13.413</v>
      </c>
      <c r="G24" s="26">
        <v>14.005999999999998</v>
      </c>
      <c r="H24" s="26">
        <v>15.976000000000001</v>
      </c>
      <c r="I24" s="26">
        <v>17.673999999999999</v>
      </c>
      <c r="J24" s="26">
        <v>18.323</v>
      </c>
      <c r="K24" s="26">
        <v>18.830999999999996</v>
      </c>
      <c r="L24" s="26">
        <v>19.424999999999997</v>
      </c>
      <c r="M24" s="26">
        <v>19.765000000000001</v>
      </c>
      <c r="N24" s="7"/>
      <c r="O24" s="27">
        <v>16.489000000000001</v>
      </c>
      <c r="P24" s="27">
        <v>15.542999999999996</v>
      </c>
      <c r="Q24" s="27">
        <v>15.087999999999997</v>
      </c>
      <c r="R24" s="27">
        <v>15.542999999999996</v>
      </c>
      <c r="S24" s="27">
        <v>15.087999999999997</v>
      </c>
      <c r="T24" s="27">
        <v>14.223000000000001</v>
      </c>
      <c r="U24" s="27">
        <v>15.542999999999996</v>
      </c>
      <c r="V24" s="27">
        <v>15.087999999999997</v>
      </c>
      <c r="W24" s="27">
        <v>15.542999999999996</v>
      </c>
      <c r="X24" s="27">
        <v>15.542999999999996</v>
      </c>
      <c r="Y24" s="27">
        <v>24.206</v>
      </c>
      <c r="Z24" s="7"/>
      <c r="AA24" s="26">
        <v>15.242999999999999</v>
      </c>
      <c r="AB24" s="26">
        <v>15.397000000000002</v>
      </c>
      <c r="AC24" s="26">
        <v>15.552</v>
      </c>
      <c r="AD24" s="26">
        <v>15.707000000000001</v>
      </c>
      <c r="AE24" s="26">
        <v>15.860999999999999</v>
      </c>
      <c r="AF24" s="26">
        <v>16.198</v>
      </c>
      <c r="AG24" s="26">
        <v>16.535</v>
      </c>
      <c r="AH24" s="26">
        <v>16.708000000000002</v>
      </c>
      <c r="AI24" s="26">
        <v>13.814</v>
      </c>
      <c r="AJ24" s="26">
        <v>13.714</v>
      </c>
      <c r="AK24" s="26">
        <v>13.714</v>
      </c>
      <c r="AL24" s="7"/>
      <c r="AM24" s="28"/>
      <c r="AN24" s="28"/>
      <c r="AO24" s="28"/>
      <c r="AP24" s="28">
        <f t="shared" si="7"/>
        <v>7.6635117954513294</v>
      </c>
      <c r="AQ24" s="28">
        <f t="shared" si="8"/>
        <v>9.9942848978425545</v>
      </c>
      <c r="AR24" s="28">
        <f t="shared" si="9"/>
        <v>12.614047791455473</v>
      </c>
      <c r="AS24" s="28">
        <f t="shared" si="10"/>
        <v>17.102810706031466</v>
      </c>
      <c r="AT24" s="28">
        <f t="shared" si="11"/>
        <v>13.244323861202345</v>
      </c>
      <c r="AU24" s="28">
        <f t="shared" si="12"/>
        <v>1.3895843765648441</v>
      </c>
      <c r="AV24" s="28">
        <f t="shared" si="13"/>
        <v>6.4444947380332653</v>
      </c>
      <c r="AW24" s="28">
        <f t="shared" si="14"/>
        <v>8.8140588331604999</v>
      </c>
      <c r="AX24" s="28">
        <f t="shared" si="15"/>
        <v>26.642238861451844</v>
      </c>
      <c r="AY24" s="28">
        <f t="shared" si="16"/>
        <v>29.400257400257392</v>
      </c>
      <c r="AZ24" s="28">
        <f t="shared" si="17"/>
        <v>30.614722995193521</v>
      </c>
      <c r="BA24" s="42"/>
      <c r="BB24" s="28"/>
      <c r="BC24" s="29">
        <f t="shared" si="1"/>
        <v>16.464189857324492</v>
      </c>
      <c r="BD24" s="29">
        <f t="shared" si="19"/>
        <v>11.037291041577328</v>
      </c>
      <c r="BE24" s="29">
        <f t="shared" si="20"/>
        <v>9.2541636495293176</v>
      </c>
      <c r="BF24" s="29">
        <f t="shared" si="21"/>
        <v>15.880116305077131</v>
      </c>
      <c r="BG24" s="29">
        <f t="shared" si="22"/>
        <v>7.7252606025988797</v>
      </c>
      <c r="BH24" s="29">
        <f t="shared" si="23"/>
        <v>10.972709063595392</v>
      </c>
      <c r="BI24" s="29">
        <f t="shared" si="24"/>
        <v>12.057259250877015</v>
      </c>
      <c r="BJ24" s="29">
        <f t="shared" si="25"/>
        <v>17.655405774163636</v>
      </c>
      <c r="BK24" s="29">
        <f t="shared" si="26"/>
        <v>17.460570336147846</v>
      </c>
      <c r="BL24" s="29">
        <f t="shared" si="27"/>
        <v>19.984555984555996</v>
      </c>
      <c r="BM24" s="29">
        <f t="shared" si="28"/>
        <v>22.469010877814313</v>
      </c>
      <c r="BN24" s="43"/>
      <c r="BP24" s="36">
        <f t="shared" si="3"/>
        <v>-8.8006780618731622</v>
      </c>
      <c r="BQ24" s="36">
        <f t="shared" si="30"/>
        <v>-1.0430061437347735</v>
      </c>
      <c r="BR24" s="36">
        <f t="shared" si="31"/>
        <v>3.3598841419261554</v>
      </c>
      <c r="BS24" s="36">
        <f t="shared" si="32"/>
        <v>1.2226944009543352</v>
      </c>
      <c r="BT24" s="36">
        <f t="shared" si="33"/>
        <v>5.5190632586034649</v>
      </c>
      <c r="BU24" s="36">
        <f t="shared" si="34"/>
        <v>-9.5831246870305478</v>
      </c>
      <c r="BV24" s="36">
        <f t="shared" si="35"/>
        <v>-5.61276451284375</v>
      </c>
      <c r="BW24" s="36">
        <f t="shared" si="36"/>
        <v>-8.8413469410031365</v>
      </c>
      <c r="BX24" s="36">
        <f t="shared" si="37"/>
        <v>9.1816685253039978</v>
      </c>
      <c r="BY24" s="36">
        <f t="shared" si="38"/>
        <v>9.4157014157013954</v>
      </c>
      <c r="BZ24" s="36">
        <f t="shared" si="39"/>
        <v>8.1457121173792082</v>
      </c>
      <c r="CA24" s="42"/>
      <c r="CD24" s="36">
        <f t="shared" si="5"/>
        <v>-1.2460000000000022</v>
      </c>
      <c r="CE24" s="36">
        <f t="shared" si="41"/>
        <v>-0.14599999999999369</v>
      </c>
      <c r="CF24" s="36">
        <f t="shared" si="42"/>
        <v>0.46400000000000219</v>
      </c>
      <c r="CG24" s="36">
        <f t="shared" si="43"/>
        <v>0.16400000000000503</v>
      </c>
      <c r="CH24" s="36">
        <f t="shared" si="44"/>
        <v>0.77300000000000146</v>
      </c>
      <c r="CI24" s="36">
        <f t="shared" si="45"/>
        <v>1.9749999999999996</v>
      </c>
      <c r="CJ24" s="36">
        <f t="shared" si="46"/>
        <v>0.99200000000000443</v>
      </c>
      <c r="CK24" s="36">
        <f t="shared" si="47"/>
        <v>1.6200000000000045</v>
      </c>
      <c r="CL24" s="36">
        <f t="shared" si="48"/>
        <v>-1.7289999999999957</v>
      </c>
      <c r="CM24" s="36">
        <f t="shared" si="49"/>
        <v>-1.8289999999999953</v>
      </c>
      <c r="CN24" s="36">
        <f t="shared" si="50"/>
        <v>-10.491999999999999</v>
      </c>
      <c r="CO24" s="42"/>
    </row>
    <row r="25" spans="1:93" x14ac:dyDescent="0.25">
      <c r="A25" s="4"/>
      <c r="B25" s="21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P25" s="36"/>
      <c r="BQ25" s="36"/>
      <c r="BR25" s="36"/>
      <c r="BS25" s="36"/>
      <c r="BT25" s="36"/>
      <c r="BU25" s="36"/>
      <c r="BV25" s="36"/>
      <c r="BW25" s="36"/>
      <c r="BX25" s="36"/>
      <c r="BY25" s="36"/>
      <c r="BZ25" s="36"/>
      <c r="CA25" s="36"/>
      <c r="CC25" s="37" t="s">
        <v>128</v>
      </c>
      <c r="CD25" s="38">
        <f>MIN(CD2:CD24)</f>
        <v>-12.848999999999997</v>
      </c>
      <c r="CE25" s="38">
        <f t="shared" ref="CE25:CO25" si="52">MIN(CE2:CE24)</f>
        <v>-2.3290000000000077</v>
      </c>
      <c r="CF25" s="38">
        <f t="shared" si="52"/>
        <v>-4.9870000000000019</v>
      </c>
      <c r="CG25" s="38">
        <f t="shared" si="52"/>
        <v>-2.2299999999999969</v>
      </c>
      <c r="CH25" s="38">
        <f t="shared" si="52"/>
        <v>-7.2980000000000018</v>
      </c>
      <c r="CI25" s="38">
        <f t="shared" si="52"/>
        <v>-5.6870000000000047</v>
      </c>
      <c r="CJ25" s="38">
        <f t="shared" si="52"/>
        <v>-5.0690000000000008</v>
      </c>
      <c r="CK25" s="38">
        <f t="shared" si="52"/>
        <v>-4.8049999999999997</v>
      </c>
      <c r="CL25" s="38">
        <f t="shared" si="52"/>
        <v>-6.5059999999999967</v>
      </c>
      <c r="CM25" s="38">
        <f t="shared" si="52"/>
        <v>-6.3329999999999984</v>
      </c>
      <c r="CN25" s="38">
        <f t="shared" si="52"/>
        <v>-10.491999999999999</v>
      </c>
      <c r="CO25" s="38">
        <f t="shared" si="52"/>
        <v>-13.732000000000003</v>
      </c>
    </row>
    <row r="26" spans="1:93" x14ac:dyDescent="0.25">
      <c r="A26" s="4"/>
      <c r="B26" s="21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P26" s="36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C26" s="37" t="s">
        <v>129</v>
      </c>
      <c r="CD26" s="38">
        <f>MAX(CD2:CD24)</f>
        <v>3.8679999999999986</v>
      </c>
      <c r="CE26" s="38">
        <f t="shared" ref="CE26:CO26" si="53">MAX(CE2:CE24)</f>
        <v>6.7249999999999979</v>
      </c>
      <c r="CF26" s="38">
        <f t="shared" si="53"/>
        <v>4.705000066757254</v>
      </c>
      <c r="CG26" s="38">
        <f t="shared" si="53"/>
        <v>4.0319999999999965</v>
      </c>
      <c r="CH26" s="38">
        <f t="shared" si="53"/>
        <v>2.8389999999999951</v>
      </c>
      <c r="CI26" s="38">
        <f t="shared" si="53"/>
        <v>3.0849999999999937</v>
      </c>
      <c r="CJ26" s="38">
        <f t="shared" si="53"/>
        <v>4.304000000000002</v>
      </c>
      <c r="CK26" s="38">
        <f t="shared" si="53"/>
        <v>4.3860000000000028</v>
      </c>
      <c r="CL26" s="38">
        <f t="shared" si="53"/>
        <v>6.6069999999999993</v>
      </c>
      <c r="CM26" s="38">
        <f t="shared" si="53"/>
        <v>13.141000000000005</v>
      </c>
      <c r="CN26" s="38">
        <f t="shared" si="53"/>
        <v>12.286000000000001</v>
      </c>
      <c r="CO26" s="38">
        <f t="shared" si="53"/>
        <v>11.466000000000001</v>
      </c>
    </row>
    <row r="27" spans="1:93" x14ac:dyDescent="0.25">
      <c r="A27" s="4"/>
      <c r="B27" s="21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P27" s="36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E27" s="36"/>
      <c r="CF27" s="36"/>
      <c r="CG27" s="36"/>
      <c r="CH27" s="36"/>
      <c r="CI27" s="36"/>
      <c r="CJ27" s="36"/>
      <c r="CK27" s="36"/>
      <c r="CL27" s="36"/>
      <c r="CM27" s="36"/>
      <c r="CN27" s="36"/>
      <c r="CO27" s="36"/>
    </row>
    <row r="28" spans="1:93" x14ac:dyDescent="0.25">
      <c r="A28" s="4"/>
      <c r="B28" s="21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P28" s="36"/>
      <c r="BQ28" s="36"/>
      <c r="BR28" s="36"/>
      <c r="BS28" s="36"/>
      <c r="BT28" s="36"/>
      <c r="BU28" s="36"/>
      <c r="BV28" s="36"/>
      <c r="BW28" s="36"/>
      <c r="BX28" s="36"/>
      <c r="BY28" s="36"/>
      <c r="BZ28" s="36"/>
      <c r="CA28" s="36"/>
      <c r="CD28" s="36"/>
      <c r="CE28" s="36"/>
      <c r="CF28" s="36"/>
      <c r="CG28" s="36"/>
      <c r="CH28" s="36"/>
      <c r="CI28" s="36"/>
      <c r="CJ28" s="36"/>
      <c r="CK28" s="36"/>
      <c r="CL28" s="36"/>
      <c r="CM28" s="36"/>
      <c r="CN28" s="36"/>
      <c r="CO28" s="36"/>
    </row>
    <row r="29" spans="1:93" ht="78.75" customHeight="1" x14ac:dyDescent="0.25">
      <c r="A29" s="1" t="s">
        <v>154</v>
      </c>
      <c r="B29" s="21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D29" s="36"/>
      <c r="CE29" s="36"/>
      <c r="CF29" s="36"/>
      <c r="CG29" s="36"/>
      <c r="CH29" s="36"/>
      <c r="CI29" s="36"/>
      <c r="CJ29" s="36"/>
      <c r="CK29" s="36"/>
      <c r="CL29" s="36"/>
      <c r="CM29" s="36"/>
      <c r="CN29" s="36"/>
      <c r="CO29" s="36"/>
    </row>
    <row r="30" spans="1:93" x14ac:dyDescent="0.25">
      <c r="A30" t="s">
        <v>130</v>
      </c>
      <c r="B30" s="21" t="s">
        <v>131</v>
      </c>
      <c r="C30" s="26">
        <v>19.250999999999998</v>
      </c>
      <c r="D30" s="26">
        <v>18.481999999999999</v>
      </c>
      <c r="E30" s="26">
        <v>19.004000000000001</v>
      </c>
      <c r="F30" s="26">
        <v>19.692</v>
      </c>
      <c r="G30" s="26">
        <v>21.925000000000001</v>
      </c>
      <c r="H30" s="26">
        <v>23.702999999999999</v>
      </c>
      <c r="I30" s="26">
        <v>24.137999999999998</v>
      </c>
      <c r="J30" s="26">
        <v>24.379000000000001</v>
      </c>
      <c r="K30" s="26">
        <v>23.036000000000001</v>
      </c>
      <c r="L30" s="26">
        <v>21.38</v>
      </c>
      <c r="M30" s="26">
        <v>19.365000000000002</v>
      </c>
      <c r="N30" s="26">
        <v>20.137</v>
      </c>
      <c r="O30" s="27">
        <v>11.566000000000001</v>
      </c>
      <c r="P30" s="27">
        <v>11.566000000000001</v>
      </c>
      <c r="Q30" s="27">
        <v>10.901999999999999</v>
      </c>
      <c r="R30" s="27">
        <v>12.631</v>
      </c>
      <c r="S30" s="27">
        <v>16.007000000000001</v>
      </c>
      <c r="T30" s="27">
        <v>20.884</v>
      </c>
      <c r="U30" s="27">
        <v>20.275000000000002</v>
      </c>
      <c r="V30" s="27">
        <v>20.275000000000002</v>
      </c>
      <c r="W30" s="27">
        <v>20.275000000000002</v>
      </c>
      <c r="X30" s="27">
        <v>17.489999999999998</v>
      </c>
      <c r="Y30" s="27">
        <v>18.018000000000001</v>
      </c>
      <c r="Z30" s="27">
        <v>21.512</v>
      </c>
      <c r="AA30" s="26">
        <v>16.216000000000001</v>
      </c>
      <c r="AB30" s="26">
        <v>16.216000000000001</v>
      </c>
      <c r="AC30" s="26">
        <v>15.907</v>
      </c>
      <c r="AD30" s="26">
        <v>15.597000000000001</v>
      </c>
      <c r="AE30" s="26">
        <v>15.669999999999998</v>
      </c>
      <c r="AF30" s="26">
        <v>15.751999999999999</v>
      </c>
      <c r="AG30" s="26">
        <v>15.815999999999999</v>
      </c>
      <c r="AH30" s="26">
        <v>15.870000000000001</v>
      </c>
      <c r="AI30" s="26">
        <v>15.934000000000001</v>
      </c>
      <c r="AJ30" s="26">
        <v>15.997999999999999</v>
      </c>
      <c r="AK30" s="26">
        <v>16.061</v>
      </c>
      <c r="AL30" s="26">
        <v>16.061</v>
      </c>
      <c r="AM30" s="28"/>
      <c r="AN30" s="28"/>
      <c r="AO30" s="28"/>
      <c r="AP30" s="28">
        <f t="shared" si="7"/>
        <v>15.765414783647586</v>
      </c>
      <c r="AQ30" s="28">
        <f t="shared" si="8"/>
        <v>12.260577859539001</v>
      </c>
      <c r="AR30" s="28">
        <f t="shared" si="9"/>
        <v>16.29656914333825</v>
      </c>
      <c r="AS30" s="28">
        <f t="shared" si="10"/>
        <v>20.795246800731253</v>
      </c>
      <c r="AT30" s="28">
        <f t="shared" si="11"/>
        <v>28.529076396807305</v>
      </c>
      <c r="AU30" s="28">
        <f t="shared" si="12"/>
        <v>33.544277095726279</v>
      </c>
      <c r="AV30" s="28">
        <f t="shared" si="13"/>
        <v>34.476758637832461</v>
      </c>
      <c r="AW30" s="28">
        <f t="shared" si="14"/>
        <v>34.902990278518395</v>
      </c>
      <c r="AX30" s="28">
        <f t="shared" si="15"/>
        <v>30.830005209237715</v>
      </c>
      <c r="AY30" s="28">
        <f t="shared" si="16"/>
        <v>25.173058933582787</v>
      </c>
      <c r="AZ30" s="28">
        <f t="shared" si="17"/>
        <v>17.061709269300295</v>
      </c>
      <c r="BA30" s="28">
        <f t="shared" si="18"/>
        <v>20.241346774594032</v>
      </c>
      <c r="BB30" s="28"/>
      <c r="BC30" s="29">
        <f t="shared" si="1"/>
        <v>39.92000415562827</v>
      </c>
      <c r="BD30" s="29">
        <f t="shared" si="19"/>
        <v>37.420192619846333</v>
      </c>
      <c r="BE30" s="29">
        <f t="shared" si="20"/>
        <v>42.633129867396349</v>
      </c>
      <c r="BF30" s="29">
        <f t="shared" si="21"/>
        <v>35.857200893763959</v>
      </c>
      <c r="BG30" s="29">
        <f t="shared" si="22"/>
        <v>26.992018244013678</v>
      </c>
      <c r="BH30" s="29">
        <f t="shared" si="23"/>
        <v>11.893009323714294</v>
      </c>
      <c r="BI30" s="29">
        <f t="shared" si="24"/>
        <v>16.00381141768165</v>
      </c>
      <c r="BJ30" s="29">
        <f t="shared" si="25"/>
        <v>16.83416054801263</v>
      </c>
      <c r="BK30" s="29">
        <f t="shared" si="26"/>
        <v>11.985587775655491</v>
      </c>
      <c r="BL30" s="29">
        <f t="shared" si="27"/>
        <v>18.194574368568759</v>
      </c>
      <c r="BM30" s="29">
        <f t="shared" si="28"/>
        <v>6.9558481797056606</v>
      </c>
      <c r="BN30" s="29">
        <f t="shared" si="29"/>
        <v>6.8282266474648665</v>
      </c>
      <c r="BP30" s="36">
        <f t="shared" si="3"/>
        <v>-24.154589371980684</v>
      </c>
      <c r="BQ30" s="36">
        <f t="shared" si="30"/>
        <v>-25.159614760307331</v>
      </c>
      <c r="BR30" s="36">
        <f t="shared" si="31"/>
        <v>-26.336560724058099</v>
      </c>
      <c r="BS30" s="36">
        <f t="shared" si="32"/>
        <v>-15.061954093032707</v>
      </c>
      <c r="BT30" s="36">
        <f t="shared" si="33"/>
        <v>1.5370581527936267</v>
      </c>
      <c r="BU30" s="36">
        <f t="shared" si="34"/>
        <v>21.651267772011984</v>
      </c>
      <c r="BV30" s="36">
        <f t="shared" si="35"/>
        <v>18.472947220150811</v>
      </c>
      <c r="BW30" s="36">
        <f t="shared" si="36"/>
        <v>18.068829730505765</v>
      </c>
      <c r="BX30" s="36">
        <f t="shared" si="37"/>
        <v>18.844417433582223</v>
      </c>
      <c r="BY30" s="36">
        <f t="shared" si="38"/>
        <v>6.9784845650140284</v>
      </c>
      <c r="BZ30" s="36">
        <f t="shared" si="39"/>
        <v>10.105861089594633</v>
      </c>
      <c r="CA30" s="36">
        <f t="shared" si="40"/>
        <v>13.413120127129165</v>
      </c>
      <c r="CD30" s="36">
        <f t="shared" si="5"/>
        <v>4.6500000000000004</v>
      </c>
      <c r="CE30" s="36">
        <f t="shared" si="41"/>
        <v>4.6500000000000004</v>
      </c>
      <c r="CF30" s="36">
        <f t="shared" si="42"/>
        <v>5.0050000000000008</v>
      </c>
      <c r="CG30" s="36">
        <f t="shared" si="43"/>
        <v>2.9660000000000011</v>
      </c>
      <c r="CH30" s="36">
        <f t="shared" si="44"/>
        <v>-0.3370000000000033</v>
      </c>
      <c r="CI30" s="36">
        <f t="shared" si="45"/>
        <v>-5.1320000000000014</v>
      </c>
      <c r="CJ30" s="36">
        <f t="shared" si="46"/>
        <v>-4.4590000000000032</v>
      </c>
      <c r="CK30" s="36">
        <f t="shared" si="47"/>
        <v>-4.4050000000000011</v>
      </c>
      <c r="CL30" s="36">
        <f t="shared" si="48"/>
        <v>-4.3410000000000011</v>
      </c>
      <c r="CM30" s="36">
        <f t="shared" si="49"/>
        <v>-1.4919999999999991</v>
      </c>
      <c r="CN30" s="36">
        <f t="shared" si="50"/>
        <v>-1.9570000000000007</v>
      </c>
      <c r="CO30" s="36">
        <f t="shared" si="51"/>
        <v>-5.4510000000000005</v>
      </c>
    </row>
    <row r="31" spans="1:93" x14ac:dyDescent="0.25">
      <c r="A31" s="4" t="s">
        <v>132</v>
      </c>
      <c r="B31" s="21" t="s">
        <v>133</v>
      </c>
      <c r="C31" s="26">
        <v>22.792999999999999</v>
      </c>
      <c r="D31" s="26">
        <v>23.277000000000001</v>
      </c>
      <c r="E31" s="26">
        <v>24.301000000000002</v>
      </c>
      <c r="F31" s="26">
        <v>24.847000000000001</v>
      </c>
      <c r="G31" s="26">
        <v>25.029000000000003</v>
      </c>
      <c r="H31" s="26">
        <v>25.965</v>
      </c>
      <c r="I31" s="26">
        <v>26.111999999999995</v>
      </c>
      <c r="J31" s="26">
        <v>26.131999999999998</v>
      </c>
      <c r="K31" s="26">
        <v>25.663999999999998</v>
      </c>
      <c r="L31" s="26">
        <v>25.878</v>
      </c>
      <c r="M31" s="26">
        <v>25.761000000000003</v>
      </c>
      <c r="N31" s="26">
        <v>25.516999999999999</v>
      </c>
      <c r="O31" s="27">
        <v>22.158000000000001</v>
      </c>
      <c r="P31" s="27">
        <v>22.158000000000001</v>
      </c>
      <c r="Q31" s="27">
        <v>22.158000000000001</v>
      </c>
      <c r="R31" s="27">
        <v>22.158000000000001</v>
      </c>
      <c r="S31" s="27">
        <v>22.158000000000001</v>
      </c>
      <c r="T31" s="27">
        <v>22.158000000000001</v>
      </c>
      <c r="U31" s="27">
        <v>22.158000000000001</v>
      </c>
      <c r="V31" s="27">
        <v>22.158000000000001</v>
      </c>
      <c r="W31" s="27">
        <v>22.158000000000001</v>
      </c>
      <c r="X31" s="27">
        <v>22.158000000000001</v>
      </c>
      <c r="Y31" s="27">
        <v>22.158000000000001</v>
      </c>
      <c r="Z31" s="27">
        <v>22.158000000000001</v>
      </c>
      <c r="AA31" s="26">
        <v>22.459</v>
      </c>
      <c r="AB31" s="26">
        <v>23.486999999999995</v>
      </c>
      <c r="AC31" s="26">
        <v>22.186</v>
      </c>
      <c r="AD31" s="26">
        <v>22.731999999999999</v>
      </c>
      <c r="AE31" s="26">
        <v>23.268999999999998</v>
      </c>
      <c r="AF31" s="26">
        <v>23.815000000000001</v>
      </c>
      <c r="AG31" s="26">
        <v>23.815000000000001</v>
      </c>
      <c r="AH31" s="26">
        <v>23.815000000000001</v>
      </c>
      <c r="AI31" s="26">
        <v>23.815000000000001</v>
      </c>
      <c r="AJ31" s="26">
        <v>23.815000000000001</v>
      </c>
      <c r="AK31" s="26">
        <v>23.815000000000001</v>
      </c>
      <c r="AL31" s="26">
        <v>23.815000000000001</v>
      </c>
      <c r="AM31" s="28"/>
      <c r="AN31" s="28"/>
      <c r="AO31" s="28"/>
      <c r="AP31" s="28">
        <f t="shared" si="7"/>
        <v>1.4653621725968484</v>
      </c>
      <c r="AQ31" s="28">
        <f t="shared" si="8"/>
        <v>0.90217811573653706</v>
      </c>
      <c r="AR31" s="28">
        <f t="shared" si="9"/>
        <v>8.7033455413357554</v>
      </c>
      <c r="AS31" s="28">
        <f t="shared" si="10"/>
        <v>8.5120940153740978</v>
      </c>
      <c r="AT31" s="28">
        <f t="shared" si="11"/>
        <v>7.0318430620480434</v>
      </c>
      <c r="AU31" s="28">
        <f t="shared" si="12"/>
        <v>8.2803774311573228</v>
      </c>
      <c r="AV31" s="28">
        <f t="shared" si="13"/>
        <v>8.7967218137254672</v>
      </c>
      <c r="AW31" s="28">
        <f t="shared" si="14"/>
        <v>8.866523802234795</v>
      </c>
      <c r="AX31" s="28">
        <f t="shared" si="15"/>
        <v>7.2046446384039768</v>
      </c>
      <c r="AY31" s="28">
        <f t="shared" si="16"/>
        <v>7.9720225674317913</v>
      </c>
      <c r="AZ31" s="28">
        <f t="shared" si="17"/>
        <v>7.5540545786266104</v>
      </c>
      <c r="BA31" s="28">
        <f t="shared" si="18"/>
        <v>6.6700630951914333</v>
      </c>
      <c r="BB31" s="28"/>
      <c r="BC31" s="29">
        <f t="shared" si="1"/>
        <v>2.7859430526916071</v>
      </c>
      <c r="BD31" s="29">
        <f t="shared" si="19"/>
        <v>4.807320530996261</v>
      </c>
      <c r="BE31" s="29">
        <f t="shared" si="20"/>
        <v>8.8185671371548526</v>
      </c>
      <c r="BF31" s="29">
        <f t="shared" si="21"/>
        <v>10.822232060208476</v>
      </c>
      <c r="BG31" s="29">
        <f t="shared" si="22"/>
        <v>11.470693994965847</v>
      </c>
      <c r="BH31" s="29">
        <f t="shared" si="23"/>
        <v>14.662045060658574</v>
      </c>
      <c r="BI31" s="29">
        <f t="shared" si="24"/>
        <v>15.142463235294096</v>
      </c>
      <c r="BJ31" s="29">
        <f t="shared" si="25"/>
        <v>15.207408541252093</v>
      </c>
      <c r="BK31" s="29">
        <f t="shared" si="26"/>
        <v>13.661159600997493</v>
      </c>
      <c r="BL31" s="29">
        <f t="shared" si="27"/>
        <v>14.375144910734983</v>
      </c>
      <c r="BM31" s="29">
        <f t="shared" si="28"/>
        <v>13.986258297426346</v>
      </c>
      <c r="BN31" s="29">
        <f t="shared" si="29"/>
        <v>13.163773170827284</v>
      </c>
      <c r="BP31" s="36">
        <f t="shared" si="3"/>
        <v>-1.3205808800947587</v>
      </c>
      <c r="BQ31" s="36">
        <f t="shared" si="30"/>
        <v>-3.9051424152597241</v>
      </c>
      <c r="BR31" s="36">
        <f t="shared" si="31"/>
        <v>-0.11522159581909719</v>
      </c>
      <c r="BS31" s="36">
        <f t="shared" si="32"/>
        <v>-2.3101380448343782</v>
      </c>
      <c r="BT31" s="36">
        <f t="shared" si="33"/>
        <v>-4.4388509329178039</v>
      </c>
      <c r="BU31" s="36">
        <f t="shared" si="34"/>
        <v>-6.3816676295012513</v>
      </c>
      <c r="BV31" s="36">
        <f t="shared" si="35"/>
        <v>-6.3457414215686292</v>
      </c>
      <c r="BW31" s="36">
        <f t="shared" si="36"/>
        <v>-6.340884739017298</v>
      </c>
      <c r="BX31" s="36">
        <f t="shared" si="37"/>
        <v>-6.4565149625935163</v>
      </c>
      <c r="BY31" s="36">
        <f t="shared" si="38"/>
        <v>-6.4031223433031919</v>
      </c>
      <c r="BZ31" s="36">
        <f t="shared" si="39"/>
        <v>-6.4322037187997356</v>
      </c>
      <c r="CA31" s="36">
        <f t="shared" si="40"/>
        <v>-6.4937100756358506</v>
      </c>
      <c r="CD31" s="36">
        <f t="shared" si="5"/>
        <v>0.30099999999999838</v>
      </c>
      <c r="CE31" s="36">
        <f t="shared" si="41"/>
        <v>1.3289999999999935</v>
      </c>
      <c r="CF31" s="36">
        <f t="shared" si="42"/>
        <v>2.7999999999998693E-2</v>
      </c>
      <c r="CG31" s="36">
        <f t="shared" si="43"/>
        <v>0.57399999999999807</v>
      </c>
      <c r="CH31" s="36">
        <f t="shared" si="44"/>
        <v>1.1109999999999971</v>
      </c>
      <c r="CI31" s="36">
        <f t="shared" si="45"/>
        <v>1.657</v>
      </c>
      <c r="CJ31" s="36">
        <f t="shared" si="46"/>
        <v>1.657</v>
      </c>
      <c r="CK31" s="36">
        <f t="shared" si="47"/>
        <v>1.657</v>
      </c>
      <c r="CL31" s="36">
        <f t="shared" si="48"/>
        <v>1.657</v>
      </c>
      <c r="CM31" s="36">
        <f t="shared" si="49"/>
        <v>1.657</v>
      </c>
      <c r="CN31" s="36">
        <f t="shared" si="50"/>
        <v>1.657</v>
      </c>
      <c r="CO31" s="36">
        <f t="shared" si="51"/>
        <v>1.657</v>
      </c>
    </row>
    <row r="32" spans="1:93" x14ac:dyDescent="0.25">
      <c r="A32" s="4" t="s">
        <v>134</v>
      </c>
      <c r="B32" s="21" t="s">
        <v>135</v>
      </c>
      <c r="C32" s="26">
        <v>19.683</v>
      </c>
      <c r="D32" s="26">
        <v>20.275000000000002</v>
      </c>
      <c r="E32" s="26">
        <v>19.11</v>
      </c>
      <c r="F32" s="26">
        <v>18.555</v>
      </c>
      <c r="G32" s="26">
        <v>18.555</v>
      </c>
      <c r="H32" s="26">
        <v>18.555</v>
      </c>
      <c r="I32" s="26">
        <v>20.884</v>
      </c>
      <c r="J32" s="26">
        <v>21.512</v>
      </c>
      <c r="K32" s="26">
        <v>22.158000000000001</v>
      </c>
      <c r="L32" s="26">
        <v>20.275000000000002</v>
      </c>
      <c r="M32" s="26">
        <v>17.489999999999998</v>
      </c>
      <c r="N32" s="26">
        <v>15.087999999999997</v>
      </c>
      <c r="O32" s="27">
        <v>12.631</v>
      </c>
      <c r="P32" s="27">
        <v>19.683</v>
      </c>
      <c r="Q32" s="27">
        <v>16.489000000000001</v>
      </c>
      <c r="R32" s="27">
        <v>13.805</v>
      </c>
      <c r="S32" s="27">
        <v>13.805</v>
      </c>
      <c r="T32" s="27">
        <v>12.266999999999999</v>
      </c>
      <c r="U32" s="27">
        <v>12.631</v>
      </c>
      <c r="V32" s="27">
        <v>11.229000000000001</v>
      </c>
      <c r="W32" s="27">
        <v>11.912000000000001</v>
      </c>
      <c r="X32" s="27">
        <v>14.651000000000002</v>
      </c>
      <c r="Y32" s="27">
        <v>11.229000000000001</v>
      </c>
      <c r="Z32" s="27">
        <v>10.274000000000001</v>
      </c>
      <c r="AA32" s="26">
        <v>13.359</v>
      </c>
      <c r="AB32" s="26">
        <v>13.359</v>
      </c>
      <c r="AC32" s="26">
        <v>13.359</v>
      </c>
      <c r="AD32" s="26">
        <v>13.359</v>
      </c>
      <c r="AE32" s="26">
        <v>14.151</v>
      </c>
      <c r="AF32" s="26">
        <v>14.951000000000001</v>
      </c>
      <c r="AG32" s="26">
        <v>15.743</v>
      </c>
      <c r="AH32" s="26">
        <v>15.643000000000001</v>
      </c>
      <c r="AI32" s="26">
        <v>15.542999999999996</v>
      </c>
      <c r="AJ32" s="26">
        <v>15.443</v>
      </c>
      <c r="AK32" s="26">
        <v>13.585999999999999</v>
      </c>
      <c r="AL32" s="26">
        <v>13.585999999999999</v>
      </c>
      <c r="AM32" s="28"/>
      <c r="AN32" s="28"/>
      <c r="AO32" s="28"/>
      <c r="AP32" s="28">
        <f t="shared" si="7"/>
        <v>32.129248590153942</v>
      </c>
      <c r="AQ32" s="28">
        <f t="shared" si="8"/>
        <v>34.11097410604193</v>
      </c>
      <c r="AR32" s="28">
        <f t="shared" si="9"/>
        <v>30.094191522762948</v>
      </c>
      <c r="AS32" s="28">
        <f t="shared" si="10"/>
        <v>28.003233629749392</v>
      </c>
      <c r="AT32" s="28">
        <f t="shared" si="11"/>
        <v>23.734842360549717</v>
      </c>
      <c r="AU32" s="28">
        <f t="shared" si="12"/>
        <v>19.423336028024789</v>
      </c>
      <c r="AV32" s="28">
        <f t="shared" si="13"/>
        <v>24.61693162229458</v>
      </c>
      <c r="AW32" s="28">
        <f t="shared" si="14"/>
        <v>27.282447006322052</v>
      </c>
      <c r="AX32" s="28">
        <f t="shared" si="15"/>
        <v>29.853777416734385</v>
      </c>
      <c r="AY32" s="28">
        <f t="shared" si="16"/>
        <v>23.832305795314436</v>
      </c>
      <c r="AZ32" s="28">
        <f t="shared" si="17"/>
        <v>22.32132647226987</v>
      </c>
      <c r="BA32" s="28">
        <f t="shared" si="18"/>
        <v>9.9549310710498364</v>
      </c>
      <c r="BB32" s="28"/>
      <c r="BC32" s="29">
        <f t="shared" si="1"/>
        <v>35.827871767515113</v>
      </c>
      <c r="BD32" s="29">
        <f t="shared" si="19"/>
        <v>2.9198520345252885</v>
      </c>
      <c r="BE32" s="29">
        <f t="shared" si="20"/>
        <v>13.715332286760852</v>
      </c>
      <c r="BF32" s="29">
        <f t="shared" si="21"/>
        <v>25.599568849366751</v>
      </c>
      <c r="BG32" s="29">
        <f t="shared" si="22"/>
        <v>25.599568849366751</v>
      </c>
      <c r="BH32" s="29">
        <f t="shared" si="23"/>
        <v>33.888439773645921</v>
      </c>
      <c r="BI32" s="29">
        <f t="shared" si="24"/>
        <v>39.518291515035436</v>
      </c>
      <c r="BJ32" s="29">
        <f t="shared" si="25"/>
        <v>47.801227222015612</v>
      </c>
      <c r="BK32" s="29">
        <f t="shared" si="26"/>
        <v>46.240635436411225</v>
      </c>
      <c r="BL32" s="29">
        <f t="shared" si="27"/>
        <v>27.738594327990135</v>
      </c>
      <c r="BM32" s="29">
        <f t="shared" si="28"/>
        <v>35.797598627787295</v>
      </c>
      <c r="BN32" s="29">
        <f t="shared" si="29"/>
        <v>31.906150583244948</v>
      </c>
      <c r="BP32" s="36">
        <f t="shared" si="3"/>
        <v>-3.6986231773611706</v>
      </c>
      <c r="BQ32" s="36">
        <f t="shared" si="30"/>
        <v>31.191122071516642</v>
      </c>
      <c r="BR32" s="36">
        <f t="shared" si="31"/>
        <v>16.378859236002096</v>
      </c>
      <c r="BS32" s="36">
        <f t="shared" si="32"/>
        <v>2.4036647803826412</v>
      </c>
      <c r="BT32" s="36">
        <f t="shared" si="33"/>
        <v>-1.8647264888170341</v>
      </c>
      <c r="BU32" s="36">
        <f t="shared" si="34"/>
        <v>-14.465103745621132</v>
      </c>
      <c r="BV32" s="36">
        <f t="shared" si="35"/>
        <v>-14.901359892740857</v>
      </c>
      <c r="BW32" s="36">
        <f t="shared" si="36"/>
        <v>-20.51878021569356</v>
      </c>
      <c r="BX32" s="36">
        <f t="shared" si="37"/>
        <v>-16.38685801967684</v>
      </c>
      <c r="BY32" s="36">
        <f t="shared" si="38"/>
        <v>-3.9062885326756991</v>
      </c>
      <c r="BZ32" s="36">
        <f t="shared" si="39"/>
        <v>-13.476272155517425</v>
      </c>
      <c r="CA32" s="36">
        <f t="shared" si="40"/>
        <v>-21.951219512195109</v>
      </c>
      <c r="CD32" s="36">
        <f t="shared" si="5"/>
        <v>0.72799999999999976</v>
      </c>
      <c r="CE32" s="36">
        <f t="shared" si="41"/>
        <v>-6.3239999999999998</v>
      </c>
      <c r="CF32" s="36">
        <f t="shared" si="42"/>
        <v>-3.1300000000000008</v>
      </c>
      <c r="CG32" s="36">
        <f t="shared" si="43"/>
        <v>-0.44599999999999973</v>
      </c>
      <c r="CH32" s="36">
        <f t="shared" si="44"/>
        <v>0.34600000000000009</v>
      </c>
      <c r="CI32" s="36">
        <f t="shared" si="45"/>
        <v>2.6840000000000011</v>
      </c>
      <c r="CJ32" s="36">
        <f t="shared" si="46"/>
        <v>3.1120000000000001</v>
      </c>
      <c r="CK32" s="36">
        <f t="shared" si="47"/>
        <v>4.4139999999999997</v>
      </c>
      <c r="CL32" s="36">
        <f t="shared" si="48"/>
        <v>3.6309999999999949</v>
      </c>
      <c r="CM32" s="36">
        <f t="shared" si="49"/>
        <v>0.79199999999999804</v>
      </c>
      <c r="CN32" s="36">
        <f t="shared" si="50"/>
        <v>2.3569999999999975</v>
      </c>
      <c r="CO32" s="36">
        <f t="shared" si="51"/>
        <v>3.3119999999999976</v>
      </c>
    </row>
    <row r="33" spans="1:93" x14ac:dyDescent="0.25">
      <c r="A33" s="7"/>
      <c r="B33" s="32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28"/>
      <c r="AN33" s="28"/>
      <c r="AO33" s="28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28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</row>
    <row r="34" spans="1:93" x14ac:dyDescent="0.25">
      <c r="A34" t="s">
        <v>136</v>
      </c>
      <c r="B34" s="21" t="s">
        <v>137</v>
      </c>
      <c r="C34" s="26">
        <v>17.347999999999999</v>
      </c>
      <c r="D34" s="26">
        <v>18.076999999999998</v>
      </c>
      <c r="E34" s="26">
        <v>17.059000000000001</v>
      </c>
      <c r="F34" s="26">
        <v>16.566000000000003</v>
      </c>
      <c r="G34" s="26">
        <v>14.666</v>
      </c>
      <c r="H34" s="26">
        <v>16.986000000000001</v>
      </c>
      <c r="I34" s="26">
        <v>19.632999999999999</v>
      </c>
      <c r="J34" s="26">
        <v>22.61</v>
      </c>
      <c r="K34" s="26">
        <v>23.482999999999997</v>
      </c>
      <c r="L34" s="26">
        <v>22.206000000000003</v>
      </c>
      <c r="M34" s="26">
        <v>20.261000000000003</v>
      </c>
      <c r="N34" s="26">
        <v>16.455000000000002</v>
      </c>
      <c r="O34" s="27">
        <v>17.489999999999998</v>
      </c>
      <c r="P34" s="27">
        <v>13.013000000000002</v>
      </c>
      <c r="Q34" s="27">
        <v>15.542999999999996</v>
      </c>
      <c r="R34" s="27">
        <v>17.489999999999998</v>
      </c>
      <c r="S34" s="27">
        <v>20.884</v>
      </c>
      <c r="T34" s="27">
        <v>21.512</v>
      </c>
      <c r="U34" s="27">
        <v>19.683</v>
      </c>
      <c r="V34" s="27">
        <v>17.489999999999998</v>
      </c>
      <c r="W34" s="27">
        <v>15.542999999999996</v>
      </c>
      <c r="X34" s="27">
        <v>16.007000000000001</v>
      </c>
      <c r="Y34" s="27">
        <v>17.489999999999998</v>
      </c>
      <c r="Z34" s="27">
        <v>18.555</v>
      </c>
      <c r="AA34" s="26">
        <v>18.954999999999998</v>
      </c>
      <c r="AB34" s="26">
        <v>18.954999999999998</v>
      </c>
      <c r="AC34" s="26">
        <v>18.954999999999998</v>
      </c>
      <c r="AD34" s="26">
        <v>18.864000000000001</v>
      </c>
      <c r="AE34" s="26">
        <v>18.646000000000001</v>
      </c>
      <c r="AF34" s="26">
        <v>18.437000000000001</v>
      </c>
      <c r="AG34" s="26">
        <v>19.947000000000003</v>
      </c>
      <c r="AH34" s="26">
        <v>19.947000000000003</v>
      </c>
      <c r="AI34" s="26">
        <v>19.947000000000003</v>
      </c>
      <c r="AJ34" s="26">
        <v>19.947000000000003</v>
      </c>
      <c r="AK34" s="26">
        <v>19.947000000000003</v>
      </c>
      <c r="AL34" s="26">
        <v>19.947000000000003</v>
      </c>
      <c r="AM34" s="28"/>
      <c r="AN34" s="28"/>
      <c r="AO34" s="28"/>
      <c r="AP34" s="28">
        <f t="shared" si="7"/>
        <v>9.2633156559833942</v>
      </c>
      <c r="AQ34" s="28">
        <f t="shared" si="8"/>
        <v>4.8570006085080495</v>
      </c>
      <c r="AR34" s="28">
        <f t="shared" si="9"/>
        <v>11.114367782402235</v>
      </c>
      <c r="AS34" s="28">
        <f t="shared" si="10"/>
        <v>13.871785584932983</v>
      </c>
      <c r="AT34" s="28">
        <f t="shared" si="11"/>
        <v>27.137597163507433</v>
      </c>
      <c r="AU34" s="28">
        <f t="shared" si="12"/>
        <v>8.5423289768044288</v>
      </c>
      <c r="AV34" s="28">
        <f t="shared" si="13"/>
        <v>1.5993480364692285</v>
      </c>
      <c r="AW34" s="28">
        <f t="shared" si="14"/>
        <v>11.777974347633776</v>
      </c>
      <c r="AX34" s="28">
        <f t="shared" si="15"/>
        <v>15.057701315845481</v>
      </c>
      <c r="AY34" s="28">
        <f t="shared" si="16"/>
        <v>10.17292623615239</v>
      </c>
      <c r="AZ34" s="28">
        <f t="shared" si="17"/>
        <v>1.5497754306302749</v>
      </c>
      <c r="BA34" s="28">
        <f t="shared" si="18"/>
        <v>21.221513217866914</v>
      </c>
      <c r="BB34" s="28"/>
      <c r="BC34" s="29">
        <f t="shared" si="1"/>
        <v>0.81853816001844282</v>
      </c>
      <c r="BD34" s="29">
        <f t="shared" si="19"/>
        <v>28.013497814902898</v>
      </c>
      <c r="BE34" s="29">
        <f t="shared" si="20"/>
        <v>8.8868046192625911</v>
      </c>
      <c r="BF34" s="29">
        <f t="shared" si="21"/>
        <v>5.5776892430278631</v>
      </c>
      <c r="BG34" s="29">
        <f t="shared" si="22"/>
        <v>42.397381699168143</v>
      </c>
      <c r="BH34" s="29">
        <f t="shared" si="23"/>
        <v>26.645472742258331</v>
      </c>
      <c r="BI34" s="29">
        <f t="shared" si="24"/>
        <v>0.25467325421484599</v>
      </c>
      <c r="BJ34" s="29">
        <f t="shared" si="25"/>
        <v>22.644847412649273</v>
      </c>
      <c r="BK34" s="29">
        <f t="shared" si="26"/>
        <v>33.811693565558073</v>
      </c>
      <c r="BL34" s="29">
        <f t="shared" si="27"/>
        <v>27.915878591371708</v>
      </c>
      <c r="BM34" s="29">
        <f t="shared" si="28"/>
        <v>13.676521395785024</v>
      </c>
      <c r="BN34" s="29">
        <f t="shared" si="29"/>
        <v>12.762078395624416</v>
      </c>
      <c r="BP34" s="36">
        <f t="shared" si="3"/>
        <v>8.4447774959649511</v>
      </c>
      <c r="BQ34" s="36">
        <f t="shared" si="30"/>
        <v>-23.15649720639485</v>
      </c>
      <c r="BR34" s="36">
        <f t="shared" si="31"/>
        <v>2.227563163139644</v>
      </c>
      <c r="BS34" s="36">
        <f t="shared" si="32"/>
        <v>8.2940963419051208</v>
      </c>
      <c r="BT34" s="36">
        <f t="shared" si="33"/>
        <v>-15.25978453566071</v>
      </c>
      <c r="BU34" s="36">
        <f t="shared" si="34"/>
        <v>-18.1031437654539</v>
      </c>
      <c r="BV34" s="36">
        <f t="shared" si="35"/>
        <v>1.3446747822543825</v>
      </c>
      <c r="BW34" s="36">
        <f t="shared" si="36"/>
        <v>-10.866873065015497</v>
      </c>
      <c r="BX34" s="36">
        <f t="shared" si="37"/>
        <v>-18.753992249712592</v>
      </c>
      <c r="BY34" s="36">
        <f t="shared" si="38"/>
        <v>-17.742952355219316</v>
      </c>
      <c r="BZ34" s="36">
        <f t="shared" si="39"/>
        <v>-12.126745965154749</v>
      </c>
      <c r="CA34" s="36">
        <f t="shared" si="40"/>
        <v>8.459434822242498</v>
      </c>
      <c r="CD34" s="36">
        <f t="shared" si="5"/>
        <v>1.4649999999999999</v>
      </c>
      <c r="CE34" s="36">
        <f t="shared" si="41"/>
        <v>5.9419999999999966</v>
      </c>
      <c r="CF34" s="36">
        <f t="shared" si="42"/>
        <v>3.4120000000000026</v>
      </c>
      <c r="CG34" s="36">
        <f t="shared" si="43"/>
        <v>1.3740000000000023</v>
      </c>
      <c r="CH34" s="36">
        <f t="shared" si="44"/>
        <v>-2.2379999999999995</v>
      </c>
      <c r="CI34" s="36">
        <f t="shared" si="45"/>
        <v>-3.0749999999999993</v>
      </c>
      <c r="CJ34" s="36">
        <f t="shared" si="46"/>
        <v>0.2640000000000029</v>
      </c>
      <c r="CK34" s="36">
        <f t="shared" si="47"/>
        <v>2.4570000000000043</v>
      </c>
      <c r="CL34" s="36">
        <f t="shared" si="48"/>
        <v>4.404000000000007</v>
      </c>
      <c r="CM34" s="36">
        <f t="shared" si="49"/>
        <v>3.9400000000000013</v>
      </c>
      <c r="CN34" s="36">
        <f t="shared" si="50"/>
        <v>2.4570000000000043</v>
      </c>
      <c r="CO34" s="36">
        <f t="shared" si="51"/>
        <v>1.392000000000003</v>
      </c>
    </row>
    <row r="35" spans="1:93" x14ac:dyDescent="0.25">
      <c r="A35" t="s">
        <v>138</v>
      </c>
      <c r="B35" s="21" t="s">
        <v>139</v>
      </c>
      <c r="C35" s="26">
        <v>11.897</v>
      </c>
      <c r="D35" s="26">
        <v>12.105</v>
      </c>
      <c r="E35" s="26">
        <v>12.303000000000001</v>
      </c>
      <c r="F35" s="26">
        <v>12.619</v>
      </c>
      <c r="G35" s="26">
        <v>13.440000000000001</v>
      </c>
      <c r="H35" s="26">
        <v>14.693999999999999</v>
      </c>
      <c r="I35" s="26">
        <v>15.343000000000002</v>
      </c>
      <c r="J35" s="26">
        <v>15.847999999999999</v>
      </c>
      <c r="K35" s="26">
        <v>16.281000000000002</v>
      </c>
      <c r="L35" s="26">
        <v>17.228000000000002</v>
      </c>
      <c r="M35" s="26">
        <v>18.861000000000001</v>
      </c>
      <c r="N35" s="26">
        <v>20.683</v>
      </c>
      <c r="O35" s="27">
        <v>11.912000000000001</v>
      </c>
      <c r="P35" s="27">
        <v>11.229000000000001</v>
      </c>
      <c r="Q35" s="27">
        <v>13.013000000000002</v>
      </c>
      <c r="R35" s="27">
        <v>12.266999999999999</v>
      </c>
      <c r="S35" s="27">
        <v>16.489000000000001</v>
      </c>
      <c r="T35" s="27">
        <v>15.542999999999996</v>
      </c>
      <c r="U35" s="27">
        <v>16.980999999999998</v>
      </c>
      <c r="V35" s="27">
        <v>17.489999999999998</v>
      </c>
      <c r="W35" s="27">
        <v>15.542999999999996</v>
      </c>
      <c r="X35" s="27">
        <v>16.489000000000001</v>
      </c>
      <c r="Y35" s="27">
        <v>16.007000000000001</v>
      </c>
      <c r="Z35" s="27">
        <v>15.542999999999996</v>
      </c>
      <c r="AA35" s="26">
        <v>13.65</v>
      </c>
      <c r="AB35" s="26">
        <v>13.65</v>
      </c>
      <c r="AC35" s="26">
        <v>13.276999999999997</v>
      </c>
      <c r="AD35" s="26">
        <v>14.632999999999999</v>
      </c>
      <c r="AE35" s="26">
        <v>14.624000000000001</v>
      </c>
      <c r="AF35" s="26">
        <v>14.624000000000001</v>
      </c>
      <c r="AG35" s="26">
        <v>14.624000000000001</v>
      </c>
      <c r="AH35" s="26">
        <v>14.624000000000001</v>
      </c>
      <c r="AI35" s="26">
        <v>14.624000000000001</v>
      </c>
      <c r="AJ35" s="26">
        <v>14.624000000000001</v>
      </c>
      <c r="AK35" s="26">
        <v>14.624000000000001</v>
      </c>
      <c r="AL35" s="26">
        <v>14.624000000000001</v>
      </c>
      <c r="AM35" s="28"/>
      <c r="AN35" s="28"/>
      <c r="AO35" s="28"/>
      <c r="AP35" s="28">
        <f t="shared" si="7"/>
        <v>14.734807094225436</v>
      </c>
      <c r="AQ35" s="28">
        <f t="shared" si="8"/>
        <v>12.7633209417596</v>
      </c>
      <c r="AR35" s="28">
        <f t="shared" si="9"/>
        <v>7.9167682679021096</v>
      </c>
      <c r="AS35" s="28">
        <f t="shared" si="10"/>
        <v>15.960060226642359</v>
      </c>
      <c r="AT35" s="28">
        <f t="shared" si="11"/>
        <v>8.8095238095238031</v>
      </c>
      <c r="AU35" s="28">
        <f t="shared" si="12"/>
        <v>0.4763849190145536</v>
      </c>
      <c r="AV35" s="28">
        <f t="shared" si="13"/>
        <v>4.6861761063677321</v>
      </c>
      <c r="AW35" s="28">
        <f t="shared" si="14"/>
        <v>7.7233720343260881</v>
      </c>
      <c r="AX35" s="28">
        <f t="shared" si="15"/>
        <v>10.177507524107865</v>
      </c>
      <c r="AY35" s="28">
        <f t="shared" si="16"/>
        <v>15.114929185047602</v>
      </c>
      <c r="AZ35" s="28">
        <f t="shared" si="17"/>
        <v>22.464344414400085</v>
      </c>
      <c r="BA35" s="28">
        <f t="shared" si="18"/>
        <v>29.294589759706035</v>
      </c>
      <c r="BB35" s="28"/>
      <c r="BC35" s="29">
        <f t="shared" si="1"/>
        <v>0.12608220559805469</v>
      </c>
      <c r="BD35" s="29">
        <f t="shared" si="19"/>
        <v>7.2366790582403917</v>
      </c>
      <c r="BE35" s="29">
        <f t="shared" si="20"/>
        <v>5.7709501747541321</v>
      </c>
      <c r="BF35" s="29">
        <f t="shared" si="21"/>
        <v>2.7894444884697704</v>
      </c>
      <c r="BG35" s="29">
        <f t="shared" si="22"/>
        <v>22.686011904761898</v>
      </c>
      <c r="BH35" s="29">
        <f t="shared" si="23"/>
        <v>5.7778685177623297</v>
      </c>
      <c r="BI35" s="29">
        <f t="shared" si="24"/>
        <v>10.675878250668031</v>
      </c>
      <c r="BJ35" s="29">
        <f t="shared" si="25"/>
        <v>10.360928823826347</v>
      </c>
      <c r="BK35" s="29">
        <f t="shared" si="26"/>
        <v>4.5328911000553198</v>
      </c>
      <c r="BL35" s="29">
        <f t="shared" si="27"/>
        <v>4.2895286742512226</v>
      </c>
      <c r="BM35" s="29">
        <f t="shared" si="28"/>
        <v>15.131753353480724</v>
      </c>
      <c r="BN35" s="29">
        <f t="shared" si="29"/>
        <v>24.85132717690859</v>
      </c>
      <c r="BP35" s="36">
        <f t="shared" si="3"/>
        <v>14.608724888627382</v>
      </c>
      <c r="BQ35" s="36">
        <f t="shared" si="30"/>
        <v>5.5266418835192086</v>
      </c>
      <c r="BR35" s="36">
        <f t="shared" si="31"/>
        <v>2.1458180931479776</v>
      </c>
      <c r="BS35" s="36">
        <f t="shared" si="32"/>
        <v>13.170615738172588</v>
      </c>
      <c r="BT35" s="36">
        <f t="shared" si="33"/>
        <v>-13.876488095238095</v>
      </c>
      <c r="BU35" s="36">
        <f t="shared" si="34"/>
        <v>-5.301483598747776</v>
      </c>
      <c r="BV35" s="36">
        <f t="shared" si="35"/>
        <v>-5.9897021443002991</v>
      </c>
      <c r="BW35" s="36">
        <f t="shared" si="36"/>
        <v>-2.637556789500259</v>
      </c>
      <c r="BX35" s="36">
        <f t="shared" si="37"/>
        <v>5.6446164240525452</v>
      </c>
      <c r="BY35" s="36">
        <f t="shared" si="38"/>
        <v>10.82540051079638</v>
      </c>
      <c r="BZ35" s="36">
        <f t="shared" si="39"/>
        <v>7.332591060919361</v>
      </c>
      <c r="CA35" s="36">
        <f t="shared" si="40"/>
        <v>4.4432625827974448</v>
      </c>
      <c r="CD35" s="36">
        <f t="shared" si="5"/>
        <v>1.7379999999999995</v>
      </c>
      <c r="CE35" s="36">
        <f t="shared" si="41"/>
        <v>2.4209999999999994</v>
      </c>
      <c r="CF35" s="36">
        <f t="shared" si="42"/>
        <v>0.26399999999999579</v>
      </c>
      <c r="CG35" s="36">
        <f t="shared" si="43"/>
        <v>2.3659999999999997</v>
      </c>
      <c r="CH35" s="36">
        <f t="shared" si="44"/>
        <v>-1.8650000000000002</v>
      </c>
      <c r="CI35" s="36">
        <f t="shared" si="45"/>
        <v>-0.91899999999999515</v>
      </c>
      <c r="CJ35" s="36">
        <f t="shared" si="46"/>
        <v>-2.3569999999999975</v>
      </c>
      <c r="CK35" s="36">
        <f t="shared" si="47"/>
        <v>-2.8659999999999979</v>
      </c>
      <c r="CL35" s="36">
        <f t="shared" si="48"/>
        <v>-0.91899999999999515</v>
      </c>
      <c r="CM35" s="36">
        <f t="shared" si="49"/>
        <v>-1.8650000000000002</v>
      </c>
      <c r="CN35" s="36">
        <f t="shared" si="50"/>
        <v>-1.3830000000000009</v>
      </c>
      <c r="CO35" s="36">
        <f t="shared" si="51"/>
        <v>-0.91899999999999515</v>
      </c>
    </row>
    <row r="36" spans="1:93" x14ac:dyDescent="0.25">
      <c r="A36" t="s">
        <v>140</v>
      </c>
      <c r="B36" s="21" t="s">
        <v>141</v>
      </c>
      <c r="C36" s="26">
        <v>14.148</v>
      </c>
      <c r="D36" s="26">
        <v>14.534999999999998</v>
      </c>
      <c r="E36" s="26">
        <v>14.868</v>
      </c>
      <c r="F36" s="26">
        <v>14.868</v>
      </c>
      <c r="G36" s="26">
        <v>14.759999999999998</v>
      </c>
      <c r="H36" s="26">
        <v>14.868</v>
      </c>
      <c r="I36" s="26">
        <v>14.976000000000001</v>
      </c>
      <c r="J36" s="26">
        <v>14.534999999999998</v>
      </c>
      <c r="K36" s="26">
        <v>14.004000000000001</v>
      </c>
      <c r="L36" s="26">
        <v>13.095000000000001</v>
      </c>
      <c r="M36" s="26">
        <v>13.068</v>
      </c>
      <c r="N36" s="26">
        <v>13.41</v>
      </c>
      <c r="O36" s="27">
        <v>11.229000000000001</v>
      </c>
      <c r="P36" s="27">
        <v>10.901999999999999</v>
      </c>
      <c r="Q36" s="27">
        <v>9.6820000000000004</v>
      </c>
      <c r="R36" s="27">
        <v>12.631</v>
      </c>
      <c r="S36" s="27">
        <v>15.087999999999997</v>
      </c>
      <c r="T36" s="27">
        <v>8.8629999999999995</v>
      </c>
      <c r="U36" s="27">
        <v>13.013000000000002</v>
      </c>
      <c r="V36" s="27">
        <v>9.4</v>
      </c>
      <c r="W36" s="27">
        <v>10.583</v>
      </c>
      <c r="X36" s="27">
        <v>9.4</v>
      </c>
      <c r="Y36" s="27">
        <v>9.6820000000000004</v>
      </c>
      <c r="Z36" s="27">
        <v>11.229000000000001</v>
      </c>
      <c r="AA36" s="26">
        <v>13.986999999999998</v>
      </c>
      <c r="AB36" s="26">
        <v>13.986999999999998</v>
      </c>
      <c r="AC36" s="26">
        <v>13.986999999999998</v>
      </c>
      <c r="AD36" s="26">
        <v>13.986999999999998</v>
      </c>
      <c r="AE36" s="26">
        <v>13.595000000000001</v>
      </c>
      <c r="AF36" s="26">
        <v>13.194999999999999</v>
      </c>
      <c r="AG36" s="26">
        <v>13.250000000000004</v>
      </c>
      <c r="AH36" s="26">
        <v>13.304000000000002</v>
      </c>
      <c r="AI36" s="26">
        <v>13.359</v>
      </c>
      <c r="AJ36" s="26">
        <v>12.904000000000002</v>
      </c>
      <c r="AK36" s="26">
        <v>12.448999999999998</v>
      </c>
      <c r="AL36" s="26">
        <v>12.448999999999998</v>
      </c>
      <c r="AM36" s="28"/>
      <c r="AN36" s="28"/>
      <c r="AO36" s="28"/>
      <c r="AP36" s="28">
        <f t="shared" si="7"/>
        <v>1.1379700310998118</v>
      </c>
      <c r="AQ36" s="28">
        <f t="shared" si="8"/>
        <v>3.7702098383212945</v>
      </c>
      <c r="AR36" s="28">
        <f t="shared" si="9"/>
        <v>5.9254775356470404</v>
      </c>
      <c r="AS36" s="28">
        <f t="shared" si="10"/>
        <v>5.9254775356470404</v>
      </c>
      <c r="AT36" s="28">
        <f t="shared" si="11"/>
        <v>7.8929539295392788</v>
      </c>
      <c r="AU36" s="28">
        <f t="shared" si="12"/>
        <v>11.25235404896423</v>
      </c>
      <c r="AV36" s="28">
        <f t="shared" si="13"/>
        <v>11.525106837606819</v>
      </c>
      <c r="AW36" s="28">
        <f t="shared" si="14"/>
        <v>8.4692122463020052</v>
      </c>
      <c r="AX36" s="28">
        <f t="shared" si="15"/>
        <v>4.6058269065981241</v>
      </c>
      <c r="AY36" s="28">
        <f t="shared" si="16"/>
        <v>1.4585719740358836</v>
      </c>
      <c r="AZ36" s="28">
        <f t="shared" si="17"/>
        <v>4.736761554943385</v>
      </c>
      <c r="BA36" s="28">
        <f t="shared" si="18"/>
        <v>7.1662938105891278</v>
      </c>
      <c r="BB36" s="28"/>
      <c r="BC36" s="29">
        <f t="shared" si="1"/>
        <v>20.631891433418144</v>
      </c>
      <c r="BD36" s="29">
        <f t="shared" si="19"/>
        <v>24.994840041279666</v>
      </c>
      <c r="BE36" s="29">
        <f t="shared" si="20"/>
        <v>34.88027979553403</v>
      </c>
      <c r="BF36" s="29">
        <f t="shared" si="21"/>
        <v>15.045735808447674</v>
      </c>
      <c r="BG36" s="29">
        <f t="shared" si="22"/>
        <v>2.2222222222222183</v>
      </c>
      <c r="BH36" s="29">
        <f t="shared" si="23"/>
        <v>40.388754371805227</v>
      </c>
      <c r="BI36" s="29">
        <f t="shared" si="24"/>
        <v>13.107638888888884</v>
      </c>
      <c r="BJ36" s="29">
        <f t="shared" si="25"/>
        <v>35.328517371861018</v>
      </c>
      <c r="BK36" s="29">
        <f t="shared" si="26"/>
        <v>24.428734647243651</v>
      </c>
      <c r="BL36" s="29">
        <f t="shared" si="27"/>
        <v>28.216876670484918</v>
      </c>
      <c r="BM36" s="29">
        <f t="shared" si="28"/>
        <v>25.910621365166815</v>
      </c>
      <c r="BN36" s="29">
        <f t="shared" si="29"/>
        <v>16.263982102908269</v>
      </c>
      <c r="BP36" s="36">
        <f t="shared" si="3"/>
        <v>-19.493921402318332</v>
      </c>
      <c r="BQ36" s="36">
        <f t="shared" si="30"/>
        <v>-21.224630202958373</v>
      </c>
      <c r="BR36" s="36">
        <f t="shared" si="31"/>
        <v>-28.954802259886989</v>
      </c>
      <c r="BS36" s="36">
        <f t="shared" si="32"/>
        <v>-9.1202582728006334</v>
      </c>
      <c r="BT36" s="36">
        <f t="shared" si="33"/>
        <v>5.67073170731706</v>
      </c>
      <c r="BU36" s="36">
        <f t="shared" si="34"/>
        <v>-29.136400322840998</v>
      </c>
      <c r="BV36" s="36">
        <f t="shared" si="35"/>
        <v>-1.5825320512820653</v>
      </c>
      <c r="BW36" s="36">
        <f t="shared" si="36"/>
        <v>-26.859305125559011</v>
      </c>
      <c r="BX36" s="36">
        <f t="shared" si="37"/>
        <v>-19.822907740645526</v>
      </c>
      <c r="BY36" s="36">
        <f t="shared" si="38"/>
        <v>-26.758304696449034</v>
      </c>
      <c r="BZ36" s="36">
        <f t="shared" si="39"/>
        <v>-21.17385981022343</v>
      </c>
      <c r="CA36" s="36">
        <f t="shared" si="40"/>
        <v>-9.0976882923191411</v>
      </c>
      <c r="CD36" s="36">
        <f t="shared" si="5"/>
        <v>2.7579999999999973</v>
      </c>
      <c r="CE36" s="36">
        <f t="shared" si="41"/>
        <v>3.0849999999999991</v>
      </c>
      <c r="CF36" s="36">
        <f t="shared" si="42"/>
        <v>4.3049999999999979</v>
      </c>
      <c r="CG36" s="36">
        <f t="shared" si="43"/>
        <v>1.3559999999999981</v>
      </c>
      <c r="CH36" s="36">
        <f t="shared" si="44"/>
        <v>-1.4929999999999968</v>
      </c>
      <c r="CI36" s="36">
        <f t="shared" si="45"/>
        <v>4.331999999999999</v>
      </c>
      <c r="CJ36" s="36">
        <f t="shared" si="46"/>
        <v>0.23700000000000188</v>
      </c>
      <c r="CK36" s="36">
        <f t="shared" si="47"/>
        <v>3.9040000000000017</v>
      </c>
      <c r="CL36" s="36">
        <f t="shared" si="48"/>
        <v>2.7759999999999998</v>
      </c>
      <c r="CM36" s="36">
        <f t="shared" si="49"/>
        <v>3.5040000000000013</v>
      </c>
      <c r="CN36" s="36">
        <f t="shared" si="50"/>
        <v>2.7669999999999977</v>
      </c>
      <c r="CO36" s="36">
        <f t="shared" si="51"/>
        <v>1.2199999999999971</v>
      </c>
    </row>
    <row r="37" spans="1:93" x14ac:dyDescent="0.25">
      <c r="A37" t="s">
        <v>142</v>
      </c>
      <c r="B37" s="21" t="s">
        <v>143</v>
      </c>
      <c r="C37" s="26">
        <v>11.744999999999999</v>
      </c>
      <c r="D37" s="26">
        <v>12.032999999999999</v>
      </c>
      <c r="E37" s="26">
        <v>12.429</v>
      </c>
      <c r="F37" s="26">
        <v>11.744999999999999</v>
      </c>
      <c r="G37" s="26">
        <v>11.808</v>
      </c>
      <c r="H37" s="26">
        <v>11.808</v>
      </c>
      <c r="I37" s="26">
        <v>13.705</v>
      </c>
      <c r="J37" s="26">
        <v>14.760999999999999</v>
      </c>
      <c r="K37" s="26">
        <v>14.346</v>
      </c>
      <c r="L37" s="26">
        <v>12.236000000000001</v>
      </c>
      <c r="M37" s="26">
        <v>11.592000000000001</v>
      </c>
      <c r="N37" s="26">
        <v>11.870999999999999</v>
      </c>
      <c r="O37" s="27">
        <v>11.566000000000001</v>
      </c>
      <c r="P37" s="27">
        <v>7.644000000000001</v>
      </c>
      <c r="Q37" s="27">
        <v>11.566000000000001</v>
      </c>
      <c r="R37" s="27">
        <v>8.1080000000000005</v>
      </c>
      <c r="S37" s="27">
        <v>10.901999999999999</v>
      </c>
      <c r="T37" s="27">
        <v>10.583</v>
      </c>
      <c r="U37" s="27">
        <v>11.229000000000001</v>
      </c>
      <c r="V37" s="27">
        <v>9.1269999999999989</v>
      </c>
      <c r="W37" s="27">
        <v>9.1269999999999989</v>
      </c>
      <c r="X37" s="27">
        <v>11.912000000000001</v>
      </c>
      <c r="Y37" s="27">
        <v>11.912000000000001</v>
      </c>
      <c r="Z37" s="27">
        <v>10.274000000000001</v>
      </c>
      <c r="AA37" s="26">
        <v>11.93</v>
      </c>
      <c r="AB37" s="26">
        <v>11.965999999999999</v>
      </c>
      <c r="AC37" s="26">
        <v>12.003</v>
      </c>
      <c r="AD37" s="26">
        <v>12.030000000000001</v>
      </c>
      <c r="AE37" s="26">
        <v>12.067</v>
      </c>
      <c r="AF37" s="26">
        <v>11.375</v>
      </c>
      <c r="AG37" s="26">
        <v>11.475</v>
      </c>
      <c r="AH37" s="26">
        <v>11.574999999999999</v>
      </c>
      <c r="AI37" s="26">
        <v>11.666</v>
      </c>
      <c r="AJ37" s="26">
        <v>11.766000000000002</v>
      </c>
      <c r="AK37" s="26">
        <v>11.866</v>
      </c>
      <c r="AL37" s="26">
        <v>11.866</v>
      </c>
      <c r="AM37" s="28"/>
      <c r="AN37" s="28"/>
      <c r="AO37" s="28"/>
      <c r="AP37" s="28">
        <f t="shared" si="7"/>
        <v>1.5751383567475563</v>
      </c>
      <c r="AQ37" s="28">
        <f t="shared" si="8"/>
        <v>0.55680212748275715</v>
      </c>
      <c r="AR37" s="28">
        <f t="shared" si="9"/>
        <v>3.4274680183441966</v>
      </c>
      <c r="AS37" s="28">
        <f t="shared" si="10"/>
        <v>2.4265644955300294</v>
      </c>
      <c r="AT37" s="28">
        <f t="shared" si="11"/>
        <v>2.1934281842818457</v>
      </c>
      <c r="AU37" s="28">
        <f t="shared" si="12"/>
        <v>3.6670054200541995</v>
      </c>
      <c r="AV37" s="28">
        <f t="shared" si="13"/>
        <v>16.271433783290774</v>
      </c>
      <c r="AW37" s="28">
        <f t="shared" si="14"/>
        <v>21.58390352957117</v>
      </c>
      <c r="AX37" s="28">
        <f t="shared" si="15"/>
        <v>18.68116548166736</v>
      </c>
      <c r="AY37" s="28">
        <f t="shared" si="16"/>
        <v>3.8411245505066924</v>
      </c>
      <c r="AZ37" s="28">
        <f t="shared" si="17"/>
        <v>2.3636991028295298</v>
      </c>
      <c r="BA37" s="28">
        <f t="shared" si="18"/>
        <v>4.2119450762353683E-2</v>
      </c>
      <c r="BB37" s="28"/>
      <c r="BC37" s="29">
        <f t="shared" si="1"/>
        <v>1.5240527884205917</v>
      </c>
      <c r="BD37" s="29">
        <f t="shared" si="19"/>
        <v>36.474694589877828</v>
      </c>
      <c r="BE37" s="29">
        <f t="shared" si="20"/>
        <v>6.9434387319977438</v>
      </c>
      <c r="BF37" s="29">
        <f t="shared" si="21"/>
        <v>30.966368667518086</v>
      </c>
      <c r="BG37" s="29">
        <f t="shared" si="22"/>
        <v>7.6727642276422809</v>
      </c>
      <c r="BH37" s="29">
        <f t="shared" si="23"/>
        <v>10.37432249322493</v>
      </c>
      <c r="BI37" s="29">
        <f t="shared" si="24"/>
        <v>18.066399124407141</v>
      </c>
      <c r="BJ37" s="29">
        <f t="shared" si="25"/>
        <v>38.168145789580656</v>
      </c>
      <c r="BK37" s="29">
        <f t="shared" si="26"/>
        <v>36.379478600306712</v>
      </c>
      <c r="BL37" s="29">
        <f t="shared" si="27"/>
        <v>2.6479241582216395</v>
      </c>
      <c r="BM37" s="29">
        <f t="shared" si="28"/>
        <v>2.7605244996549367</v>
      </c>
      <c r="BN37" s="29">
        <f t="shared" si="29"/>
        <v>13.452952573498425</v>
      </c>
      <c r="BP37" s="36">
        <f t="shared" si="3"/>
        <v>5.1085568326964648E-2</v>
      </c>
      <c r="BQ37" s="36">
        <f t="shared" si="30"/>
        <v>-35.917892462395073</v>
      </c>
      <c r="BR37" s="36">
        <f t="shared" si="31"/>
        <v>-3.5159707136535472</v>
      </c>
      <c r="BS37" s="36">
        <f t="shared" si="32"/>
        <v>-28.539804171988056</v>
      </c>
      <c r="BT37" s="36">
        <f t="shared" si="33"/>
        <v>-5.4793360433604352</v>
      </c>
      <c r="BU37" s="36">
        <f t="shared" si="34"/>
        <v>-6.7073170731707314</v>
      </c>
      <c r="BV37" s="36">
        <f t="shared" si="35"/>
        <v>-1.7949653411163666</v>
      </c>
      <c r="BW37" s="36">
        <f t="shared" si="36"/>
        <v>-16.584242260009486</v>
      </c>
      <c r="BX37" s="36">
        <f t="shared" si="37"/>
        <v>-17.698313118639351</v>
      </c>
      <c r="BY37" s="36">
        <f t="shared" si="38"/>
        <v>1.1932003922850529</v>
      </c>
      <c r="BZ37" s="36">
        <f t="shared" si="39"/>
        <v>-0.39682539682540696</v>
      </c>
      <c r="CA37" s="36">
        <f t="shared" si="40"/>
        <v>-13.410833122736072</v>
      </c>
      <c r="CD37" s="36">
        <f t="shared" si="5"/>
        <v>0.36399999999999899</v>
      </c>
      <c r="CE37" s="36">
        <f t="shared" si="41"/>
        <v>4.3219999999999983</v>
      </c>
      <c r="CF37" s="36">
        <f t="shared" si="42"/>
        <v>0.43699999999999939</v>
      </c>
      <c r="CG37" s="36">
        <f t="shared" si="43"/>
        <v>3.9220000000000006</v>
      </c>
      <c r="CH37" s="36">
        <f t="shared" si="44"/>
        <v>1.1650000000000009</v>
      </c>
      <c r="CI37" s="36">
        <f t="shared" si="45"/>
        <v>0.79199999999999982</v>
      </c>
      <c r="CJ37" s="36">
        <f t="shared" si="46"/>
        <v>0.24599999999999866</v>
      </c>
      <c r="CK37" s="36">
        <f t="shared" si="47"/>
        <v>2.4480000000000004</v>
      </c>
      <c r="CL37" s="36">
        <f t="shared" si="48"/>
        <v>2.5390000000000015</v>
      </c>
      <c r="CM37" s="36">
        <f t="shared" si="49"/>
        <v>-0.14599999999999902</v>
      </c>
      <c r="CN37" s="36">
        <f t="shared" si="50"/>
        <v>-4.6000000000001151E-2</v>
      </c>
      <c r="CO37" s="36">
        <f t="shared" si="51"/>
        <v>1.5919999999999987</v>
      </c>
    </row>
    <row r="38" spans="1:93" x14ac:dyDescent="0.25">
      <c r="A38" t="s">
        <v>144</v>
      </c>
      <c r="B38" s="21" t="s">
        <v>145</v>
      </c>
      <c r="C38" s="26">
        <v>17.128</v>
      </c>
      <c r="D38" s="26">
        <v>17.437999999999999</v>
      </c>
      <c r="E38" s="26">
        <v>17.365000000000002</v>
      </c>
      <c r="F38" s="26">
        <v>17.391999999999996</v>
      </c>
      <c r="G38" s="26">
        <v>17.911999999999999</v>
      </c>
      <c r="H38" s="26">
        <v>19.022999999999996</v>
      </c>
      <c r="I38" s="26">
        <v>19.566000000000003</v>
      </c>
      <c r="J38" s="26">
        <v>20.703999999999997</v>
      </c>
      <c r="K38" s="26">
        <v>18.419000000000004</v>
      </c>
      <c r="L38" s="26">
        <v>18.963999999999999</v>
      </c>
      <c r="M38" s="26">
        <v>18.683</v>
      </c>
      <c r="N38" s="26">
        <v>17.765000000000001</v>
      </c>
      <c r="O38" s="27">
        <v>17.489999999999998</v>
      </c>
      <c r="P38" s="27">
        <v>10.274000000000001</v>
      </c>
      <c r="Q38" s="27">
        <v>18.555</v>
      </c>
      <c r="R38" s="27">
        <v>12.631</v>
      </c>
      <c r="S38" s="27">
        <v>21.512</v>
      </c>
      <c r="T38" s="27">
        <v>11.912000000000001</v>
      </c>
      <c r="U38" s="27">
        <v>10.274000000000001</v>
      </c>
      <c r="V38" s="27">
        <v>16.007000000000001</v>
      </c>
      <c r="W38" s="27">
        <v>12.631</v>
      </c>
      <c r="X38" s="27">
        <v>13.404000000000002</v>
      </c>
      <c r="Y38" s="27">
        <v>13.013000000000002</v>
      </c>
      <c r="Z38" s="27">
        <v>13.013000000000002</v>
      </c>
      <c r="AA38" s="26">
        <v>18.537000000000003</v>
      </c>
      <c r="AB38" s="26">
        <v>18.800999999999998</v>
      </c>
      <c r="AC38" s="26">
        <v>17.853999999999999</v>
      </c>
      <c r="AD38" s="26">
        <v>16.908000000000001</v>
      </c>
      <c r="AE38" s="26">
        <v>17.245000000000001</v>
      </c>
      <c r="AF38" s="26">
        <v>17.581000000000003</v>
      </c>
      <c r="AG38" s="26">
        <v>17.581000000000003</v>
      </c>
      <c r="AH38" s="26">
        <v>17.581000000000003</v>
      </c>
      <c r="AI38" s="26">
        <v>17.581000000000003</v>
      </c>
      <c r="AJ38" s="26">
        <v>17.581000000000003</v>
      </c>
      <c r="AK38" s="26">
        <v>17.581000000000003</v>
      </c>
      <c r="AL38" s="26">
        <v>17.581000000000003</v>
      </c>
      <c r="AM38" s="28"/>
      <c r="AN38" s="28"/>
      <c r="AO38" s="28"/>
      <c r="AP38" s="28">
        <f t="shared" si="7"/>
        <v>8.2262961233068808</v>
      </c>
      <c r="AQ38" s="28">
        <f t="shared" si="8"/>
        <v>7.8162633329510252</v>
      </c>
      <c r="AR38" s="28">
        <f t="shared" si="9"/>
        <v>2.816009213936062</v>
      </c>
      <c r="AS38" s="28">
        <f t="shared" si="10"/>
        <v>2.7828886844525917</v>
      </c>
      <c r="AT38" s="28">
        <f t="shared" si="11"/>
        <v>3.7237606074140133</v>
      </c>
      <c r="AU38" s="28">
        <f t="shared" si="12"/>
        <v>7.5802975345633881</v>
      </c>
      <c r="AV38" s="28">
        <f t="shared" si="13"/>
        <v>10.145149749565569</v>
      </c>
      <c r="AW38" s="28">
        <f t="shared" si="14"/>
        <v>15.084041731066433</v>
      </c>
      <c r="AX38" s="28">
        <f t="shared" si="15"/>
        <v>4.5496498181225951</v>
      </c>
      <c r="AY38" s="28">
        <f t="shared" si="16"/>
        <v>7.2927652394009472</v>
      </c>
      <c r="AZ38" s="28">
        <f t="shared" si="17"/>
        <v>5.8984103195418118</v>
      </c>
      <c r="BA38" s="28">
        <f t="shared" si="18"/>
        <v>1.0357444413171828</v>
      </c>
      <c r="BB38" s="28"/>
      <c r="BC38" s="29">
        <f t="shared" si="1"/>
        <v>2.1134983652498733</v>
      </c>
      <c r="BD38" s="29">
        <f t="shared" si="19"/>
        <v>41.082692969377213</v>
      </c>
      <c r="BE38" s="29">
        <f t="shared" si="20"/>
        <v>6.8528649582493379</v>
      </c>
      <c r="BF38" s="29">
        <f t="shared" si="21"/>
        <v>27.374655013799433</v>
      </c>
      <c r="BG38" s="29">
        <f t="shared" si="22"/>
        <v>20.098258150960259</v>
      </c>
      <c r="BH38" s="29">
        <f t="shared" si="23"/>
        <v>37.381065026546793</v>
      </c>
      <c r="BI38" s="29">
        <f t="shared" si="24"/>
        <v>47.490544822651543</v>
      </c>
      <c r="BJ38" s="29">
        <f t="shared" si="25"/>
        <v>22.686437403400291</v>
      </c>
      <c r="BK38" s="29">
        <f t="shared" si="26"/>
        <v>31.424072968130751</v>
      </c>
      <c r="BL38" s="29">
        <f t="shared" si="27"/>
        <v>29.318709133094266</v>
      </c>
      <c r="BM38" s="29">
        <f t="shared" si="28"/>
        <v>30.348445110528278</v>
      </c>
      <c r="BN38" s="29">
        <f t="shared" si="29"/>
        <v>26.749226006191947</v>
      </c>
      <c r="BP38" s="36">
        <f t="shared" si="3"/>
        <v>6.1127977580570079</v>
      </c>
      <c r="BQ38" s="36">
        <f t="shared" si="30"/>
        <v>-33.266429636426189</v>
      </c>
      <c r="BR38" s="36">
        <f t="shared" si="31"/>
        <v>-4.036855744313276</v>
      </c>
      <c r="BS38" s="36">
        <f t="shared" si="32"/>
        <v>-24.591766329346843</v>
      </c>
      <c r="BT38" s="36">
        <f t="shared" si="33"/>
        <v>-16.374497543546244</v>
      </c>
      <c r="BU38" s="36">
        <f t="shared" si="34"/>
        <v>-29.800767491983404</v>
      </c>
      <c r="BV38" s="36">
        <f t="shared" si="35"/>
        <v>-37.345395073085975</v>
      </c>
      <c r="BW38" s="36">
        <f t="shared" si="36"/>
        <v>-7.6023956723338575</v>
      </c>
      <c r="BX38" s="36">
        <f t="shared" si="37"/>
        <v>-26.874423150008155</v>
      </c>
      <c r="BY38" s="36">
        <f t="shared" si="38"/>
        <v>-22.02594389369332</v>
      </c>
      <c r="BZ38" s="36">
        <f t="shared" si="39"/>
        <v>-24.450034790986464</v>
      </c>
      <c r="CA38" s="36">
        <f t="shared" si="40"/>
        <v>-25.713481564874765</v>
      </c>
      <c r="CD38" s="36">
        <f t="shared" si="5"/>
        <v>1.0470000000000041</v>
      </c>
      <c r="CE38" s="36">
        <f t="shared" si="41"/>
        <v>8.5269999999999975</v>
      </c>
      <c r="CF38" s="36">
        <f t="shared" si="42"/>
        <v>-0.70100000000000051</v>
      </c>
      <c r="CG38" s="36">
        <f t="shared" si="43"/>
        <v>4.277000000000001</v>
      </c>
      <c r="CH38" s="36">
        <f t="shared" si="44"/>
        <v>-4.2669999999999995</v>
      </c>
      <c r="CI38" s="36">
        <f t="shared" si="45"/>
        <v>5.6690000000000023</v>
      </c>
      <c r="CJ38" s="36">
        <f t="shared" si="46"/>
        <v>7.3070000000000022</v>
      </c>
      <c r="CK38" s="36">
        <f t="shared" si="47"/>
        <v>1.5740000000000016</v>
      </c>
      <c r="CL38" s="36">
        <f t="shared" si="48"/>
        <v>4.9500000000000028</v>
      </c>
      <c r="CM38" s="36">
        <f t="shared" si="49"/>
        <v>4.1770000000000014</v>
      </c>
      <c r="CN38" s="36">
        <f t="shared" si="50"/>
        <v>4.5680000000000014</v>
      </c>
      <c r="CO38" s="36">
        <f t="shared" si="51"/>
        <v>4.5680000000000014</v>
      </c>
    </row>
    <row r="39" spans="1:93" x14ac:dyDescent="0.25">
      <c r="A39" t="s">
        <v>146</v>
      </c>
      <c r="B39" s="21" t="s">
        <v>147</v>
      </c>
      <c r="C39" s="26">
        <v>17.331</v>
      </c>
      <c r="D39" s="26">
        <v>17.077000000000002</v>
      </c>
      <c r="E39" s="26">
        <v>16.57</v>
      </c>
      <c r="F39" s="26">
        <v>16.633000000000003</v>
      </c>
      <c r="G39" s="26">
        <v>16.75</v>
      </c>
      <c r="H39" s="26">
        <v>16.610000000000003</v>
      </c>
      <c r="I39" s="26">
        <v>16.277000000000001</v>
      </c>
      <c r="J39" s="26">
        <v>16.277000000000001</v>
      </c>
      <c r="K39" s="26">
        <v>16.509999999999998</v>
      </c>
      <c r="L39" s="26">
        <v>16.63</v>
      </c>
      <c r="M39" s="26">
        <v>16.494</v>
      </c>
      <c r="N39" s="26">
        <v>16.457000000000001</v>
      </c>
      <c r="O39" s="27">
        <v>15.542999999999996</v>
      </c>
      <c r="P39" s="27">
        <v>14.223000000000001</v>
      </c>
      <c r="Q39" s="27">
        <v>14.651000000000002</v>
      </c>
      <c r="R39" s="27">
        <v>15.542999999999996</v>
      </c>
      <c r="S39" s="27">
        <v>15.087999999999997</v>
      </c>
      <c r="T39" s="27">
        <v>14.651000000000002</v>
      </c>
      <c r="U39" s="27">
        <v>13.013000000000002</v>
      </c>
      <c r="V39" s="27">
        <v>13.805</v>
      </c>
      <c r="W39" s="27">
        <v>11.229000000000001</v>
      </c>
      <c r="X39" s="27">
        <v>13.404000000000002</v>
      </c>
      <c r="Y39" s="27">
        <v>14.223000000000001</v>
      </c>
      <c r="Z39" s="27">
        <v>15.542999999999996</v>
      </c>
      <c r="AA39" s="26">
        <v>14.395999999999999</v>
      </c>
      <c r="AB39" s="26">
        <v>14.395999999999999</v>
      </c>
      <c r="AC39" s="26">
        <v>14.268999999999998</v>
      </c>
      <c r="AD39" s="26">
        <v>14.132</v>
      </c>
      <c r="AE39" s="26">
        <v>14.997000000000002</v>
      </c>
      <c r="AF39" s="26">
        <v>15.860999999999999</v>
      </c>
      <c r="AG39" s="26">
        <v>15.934000000000001</v>
      </c>
      <c r="AH39" s="26">
        <v>16.007000000000001</v>
      </c>
      <c r="AI39" s="26">
        <v>16.080000000000002</v>
      </c>
      <c r="AJ39" s="26">
        <v>16.143000000000001</v>
      </c>
      <c r="AK39" s="26">
        <v>16.216000000000001</v>
      </c>
      <c r="AL39" s="26">
        <v>16.216000000000001</v>
      </c>
      <c r="AM39" s="28"/>
      <c r="AN39" s="28"/>
      <c r="AO39" s="28"/>
      <c r="AP39" s="28">
        <f t="shared" si="7"/>
        <v>16.934972015463622</v>
      </c>
      <c r="AQ39" s="28">
        <f t="shared" si="8"/>
        <v>15.699478831176449</v>
      </c>
      <c r="AR39" s="28">
        <f t="shared" si="9"/>
        <v>13.886541943270982</v>
      </c>
      <c r="AS39" s="28">
        <f t="shared" si="10"/>
        <v>15.03637347441834</v>
      </c>
      <c r="AT39" s="28">
        <f t="shared" si="11"/>
        <v>10.465671641791035</v>
      </c>
      <c r="AU39" s="28">
        <f t="shared" si="12"/>
        <v>4.5093317278747982</v>
      </c>
      <c r="AV39" s="28">
        <f t="shared" si="13"/>
        <v>2.1072679240646308</v>
      </c>
      <c r="AW39" s="28">
        <f t="shared" si="14"/>
        <v>1.6587823308963541</v>
      </c>
      <c r="AX39" s="28">
        <f t="shared" si="15"/>
        <v>2.6044821320411642</v>
      </c>
      <c r="AY39" s="28">
        <f t="shared" si="16"/>
        <v>2.9284425736620467</v>
      </c>
      <c r="AZ39" s="28">
        <f t="shared" si="17"/>
        <v>1.6854613798957117</v>
      </c>
      <c r="BA39" s="28">
        <f t="shared" si="18"/>
        <v>1.4644224342225172</v>
      </c>
      <c r="BB39" s="28"/>
      <c r="BC39" s="29">
        <f t="shared" si="1"/>
        <v>10.316773411805457</v>
      </c>
      <c r="BD39" s="29">
        <f t="shared" si="19"/>
        <v>16.712537330912927</v>
      </c>
      <c r="BE39" s="29">
        <f t="shared" si="20"/>
        <v>11.581170790585388</v>
      </c>
      <c r="BF39" s="29">
        <f t="shared" si="21"/>
        <v>6.5532375398304987</v>
      </c>
      <c r="BG39" s="29">
        <f t="shared" si="22"/>
        <v>9.9223880597015075</v>
      </c>
      <c r="BH39" s="29">
        <f t="shared" si="23"/>
        <v>11.794099939795311</v>
      </c>
      <c r="BI39" s="29">
        <f t="shared" si="24"/>
        <v>20.052835289058173</v>
      </c>
      <c r="BJ39" s="29">
        <f t="shared" si="25"/>
        <v>15.187073785095539</v>
      </c>
      <c r="BK39" s="29">
        <f t="shared" si="26"/>
        <v>31.986674742580242</v>
      </c>
      <c r="BL39" s="29">
        <f t="shared" si="27"/>
        <v>19.398677089597101</v>
      </c>
      <c r="BM39" s="29">
        <f t="shared" si="28"/>
        <v>13.768643142961071</v>
      </c>
      <c r="BN39" s="29">
        <f t="shared" si="29"/>
        <v>5.5538676551012029</v>
      </c>
      <c r="BP39" s="36">
        <f t="shared" si="3"/>
        <v>6.6181986036581648</v>
      </c>
      <c r="BQ39" s="36">
        <f t="shared" si="30"/>
        <v>-1.0130584997364771</v>
      </c>
      <c r="BR39" s="36">
        <f t="shared" si="31"/>
        <v>2.3053711526855949</v>
      </c>
      <c r="BS39" s="36">
        <f t="shared" si="32"/>
        <v>8.4831359345878425</v>
      </c>
      <c r="BT39" s="36">
        <f t="shared" si="33"/>
        <v>0.54328358208952743</v>
      </c>
      <c r="BU39" s="36">
        <f t="shared" si="34"/>
        <v>-7.2847682119205128</v>
      </c>
      <c r="BV39" s="36">
        <f t="shared" si="35"/>
        <v>-17.945567364993543</v>
      </c>
      <c r="BW39" s="36">
        <f t="shared" si="36"/>
        <v>-13.528291454199184</v>
      </c>
      <c r="BX39" s="36">
        <f t="shared" si="37"/>
        <v>-29.382192610539079</v>
      </c>
      <c r="BY39" s="36">
        <f t="shared" si="38"/>
        <v>-16.470234515935054</v>
      </c>
      <c r="BZ39" s="36">
        <f t="shared" si="39"/>
        <v>-12.08318176306536</v>
      </c>
      <c r="CA39" s="36">
        <f t="shared" si="40"/>
        <v>-4.0894452208786856</v>
      </c>
      <c r="CD39" s="36">
        <f t="shared" si="5"/>
        <v>-1.1469999999999967</v>
      </c>
      <c r="CE39" s="36">
        <f t="shared" si="41"/>
        <v>0.17299999999999827</v>
      </c>
      <c r="CF39" s="36">
        <f t="shared" si="42"/>
        <v>-0.38200000000000323</v>
      </c>
      <c r="CG39" s="36">
        <f t="shared" si="43"/>
        <v>-1.410999999999996</v>
      </c>
      <c r="CH39" s="36">
        <f t="shared" si="44"/>
        <v>-9.0999999999995751E-2</v>
      </c>
      <c r="CI39" s="36">
        <f t="shared" si="45"/>
        <v>1.2099999999999973</v>
      </c>
      <c r="CJ39" s="36">
        <f t="shared" si="46"/>
        <v>2.9209999999999994</v>
      </c>
      <c r="CK39" s="36">
        <f t="shared" si="47"/>
        <v>2.2020000000000017</v>
      </c>
      <c r="CL39" s="36">
        <f t="shared" si="48"/>
        <v>4.8510000000000009</v>
      </c>
      <c r="CM39" s="36">
        <f t="shared" si="49"/>
        <v>2.738999999999999</v>
      </c>
      <c r="CN39" s="36">
        <f t="shared" si="50"/>
        <v>1.9930000000000003</v>
      </c>
      <c r="CO39" s="36">
        <f t="shared" si="51"/>
        <v>0.67300000000000537</v>
      </c>
    </row>
    <row r="40" spans="1:93" x14ac:dyDescent="0.25">
      <c r="CC40" s="37" t="s">
        <v>128</v>
      </c>
      <c r="CD40" s="38">
        <f>MIN(CD30:CD39)</f>
        <v>-1.1469999999999967</v>
      </c>
      <c r="CE40" s="38">
        <f t="shared" ref="CE40:CO40" si="54">MIN(CE30:CE39)</f>
        <v>-6.3239999999999998</v>
      </c>
      <c r="CF40" s="38">
        <f t="shared" si="54"/>
        <v>-3.1300000000000008</v>
      </c>
      <c r="CG40" s="38">
        <f t="shared" si="54"/>
        <v>-1.410999999999996</v>
      </c>
      <c r="CH40" s="38">
        <f t="shared" si="54"/>
        <v>-4.2669999999999995</v>
      </c>
      <c r="CI40" s="38">
        <f t="shared" si="54"/>
        <v>-5.1320000000000014</v>
      </c>
      <c r="CJ40" s="38">
        <f t="shared" si="54"/>
        <v>-4.4590000000000032</v>
      </c>
      <c r="CK40" s="38">
        <f t="shared" si="54"/>
        <v>-4.4050000000000011</v>
      </c>
      <c r="CL40" s="38">
        <f t="shared" si="54"/>
        <v>-4.3410000000000011</v>
      </c>
      <c r="CM40" s="38">
        <f t="shared" si="54"/>
        <v>-1.8650000000000002</v>
      </c>
      <c r="CN40" s="38">
        <f t="shared" si="54"/>
        <v>-1.9570000000000007</v>
      </c>
      <c r="CO40" s="38">
        <f t="shared" si="54"/>
        <v>-5.4510000000000005</v>
      </c>
    </row>
    <row r="41" spans="1:93" x14ac:dyDescent="0.25">
      <c r="CC41" s="37" t="s">
        <v>129</v>
      </c>
      <c r="CD41" s="38">
        <f>MAX(CD30:CD39)</f>
        <v>4.6500000000000004</v>
      </c>
      <c r="CE41" s="38">
        <f t="shared" ref="CE41:CO41" si="55">MAX(CE30:CE39)</f>
        <v>8.5269999999999975</v>
      </c>
      <c r="CF41" s="38">
        <f t="shared" si="55"/>
        <v>5.0050000000000008</v>
      </c>
      <c r="CG41" s="38">
        <f t="shared" si="55"/>
        <v>4.277000000000001</v>
      </c>
      <c r="CH41" s="38">
        <f t="shared" si="55"/>
        <v>1.1650000000000009</v>
      </c>
      <c r="CI41" s="38">
        <f t="shared" si="55"/>
        <v>5.6690000000000023</v>
      </c>
      <c r="CJ41" s="38">
        <f t="shared" si="55"/>
        <v>7.3070000000000022</v>
      </c>
      <c r="CK41" s="38">
        <f t="shared" si="55"/>
        <v>4.4139999999999997</v>
      </c>
      <c r="CL41" s="38">
        <f t="shared" si="55"/>
        <v>4.9500000000000028</v>
      </c>
      <c r="CM41" s="38">
        <f t="shared" si="55"/>
        <v>4.1770000000000014</v>
      </c>
      <c r="CN41" s="38">
        <f t="shared" si="55"/>
        <v>4.5680000000000014</v>
      </c>
      <c r="CO41" s="38">
        <f t="shared" si="55"/>
        <v>4.5680000000000014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F47"/>
  <sheetViews>
    <sheetView zoomScale="68" zoomScaleNormal="68" workbookViewId="0">
      <selection activeCell="A32" sqref="A32"/>
    </sheetView>
  </sheetViews>
  <sheetFormatPr baseColWidth="10" defaultColWidth="11.42578125" defaultRowHeight="15" x14ac:dyDescent="0.25"/>
  <cols>
    <col min="1" max="1" width="27" customWidth="1"/>
    <col min="2" max="3" width="21.7109375" customWidth="1"/>
    <col min="5" max="5" width="51.85546875" bestFit="1" customWidth="1"/>
  </cols>
  <sheetData>
    <row r="2" spans="1:6" ht="45" x14ac:dyDescent="0.25">
      <c r="A2" s="1" t="s">
        <v>148</v>
      </c>
      <c r="B2" s="1" t="s">
        <v>149</v>
      </c>
      <c r="C2" s="1" t="s">
        <v>150</v>
      </c>
    </row>
    <row r="3" spans="1:6" x14ac:dyDescent="0.25">
      <c r="A3" s="2"/>
      <c r="B3" s="2" t="s">
        <v>151</v>
      </c>
      <c r="C3" s="2" t="s">
        <v>151</v>
      </c>
    </row>
    <row r="4" spans="1:6" x14ac:dyDescent="0.25">
      <c r="A4" s="3"/>
      <c r="B4" s="5"/>
      <c r="C4" s="5"/>
    </row>
    <row r="5" spans="1:6" x14ac:dyDescent="0.25">
      <c r="A5" s="4" t="s">
        <v>84</v>
      </c>
      <c r="B5" s="8">
        <v>7.9861111111111105E-3</v>
      </c>
      <c r="C5" s="6">
        <v>4.2476851851851851E-3</v>
      </c>
    </row>
    <row r="6" spans="1:6" x14ac:dyDescent="0.25">
      <c r="A6" s="4" t="s">
        <v>86</v>
      </c>
      <c r="B6" s="8">
        <v>7.9050925925925938E-3</v>
      </c>
      <c r="C6" s="6">
        <v>1.8750000000000001E-3</v>
      </c>
      <c r="E6" s="8"/>
      <c r="F6" s="8"/>
    </row>
    <row r="7" spans="1:6" x14ac:dyDescent="0.25">
      <c r="A7" s="4" t="s">
        <v>88</v>
      </c>
      <c r="B7" s="8">
        <v>6.5972222222222231E-3</v>
      </c>
      <c r="C7" s="6">
        <v>4.6990740740740743E-3</v>
      </c>
    </row>
    <row r="8" spans="1:6" x14ac:dyDescent="0.25">
      <c r="A8" s="4" t="s">
        <v>90</v>
      </c>
      <c r="B8" s="8">
        <v>5.9953703703703705E-3</v>
      </c>
      <c r="C8" s="6">
        <v>1.3194444444444443E-3</v>
      </c>
    </row>
    <row r="9" spans="1:6" x14ac:dyDescent="0.25">
      <c r="A9" s="4" t="s">
        <v>92</v>
      </c>
      <c r="B9" s="8">
        <v>4.7453703703703711E-3</v>
      </c>
      <c r="C9" s="6">
        <v>2.4305555555555556E-3</v>
      </c>
    </row>
    <row r="10" spans="1:6" x14ac:dyDescent="0.25">
      <c r="A10" s="4" t="s">
        <v>94</v>
      </c>
      <c r="B10" s="8">
        <v>6.2499999999999995E-3</v>
      </c>
      <c r="C10" s="6">
        <v>7.106481481481481E-3</v>
      </c>
    </row>
    <row r="11" spans="1:6" x14ac:dyDescent="0.25">
      <c r="A11" s="4" t="s">
        <v>96</v>
      </c>
      <c r="B11" s="8">
        <v>7.2222222222222219E-3</v>
      </c>
      <c r="C11" s="6">
        <v>3.7152777777777774E-3</v>
      </c>
    </row>
    <row r="12" spans="1:6" x14ac:dyDescent="0.25">
      <c r="A12" s="4" t="s">
        <v>98</v>
      </c>
      <c r="B12" s="8">
        <v>6.377314814814814E-3</v>
      </c>
      <c r="C12" s="6">
        <v>3.37962962962963E-3</v>
      </c>
    </row>
    <row r="13" spans="1:6" x14ac:dyDescent="0.25">
      <c r="A13" s="4" t="s">
        <v>100</v>
      </c>
      <c r="B13" s="8">
        <v>6.7824074074074071E-3</v>
      </c>
      <c r="C13" s="6">
        <v>4.8958333333333328E-3</v>
      </c>
    </row>
    <row r="14" spans="1:6" x14ac:dyDescent="0.25">
      <c r="A14" s="4" t="s">
        <v>102</v>
      </c>
      <c r="B14" s="8">
        <v>7.6620370370370375E-3</v>
      </c>
      <c r="C14" s="6">
        <v>5.347222222222222E-3</v>
      </c>
    </row>
    <row r="15" spans="1:6" x14ac:dyDescent="0.25">
      <c r="A15" s="4" t="s">
        <v>104</v>
      </c>
      <c r="B15" s="8">
        <v>5.7291666666666671E-3</v>
      </c>
      <c r="C15" s="6">
        <v>2.1990740740740742E-3</v>
      </c>
    </row>
    <row r="16" spans="1:6" x14ac:dyDescent="0.25">
      <c r="A16" s="4" t="s">
        <v>106</v>
      </c>
      <c r="B16" s="8">
        <v>6.0532407407407401E-3</v>
      </c>
      <c r="C16" s="6">
        <v>3.7847222222222223E-3</v>
      </c>
    </row>
    <row r="17" spans="1:3" x14ac:dyDescent="0.25">
      <c r="A17" s="4" t="s">
        <v>108</v>
      </c>
      <c r="B17" s="8">
        <v>5.9837962962962961E-3</v>
      </c>
      <c r="C17" s="6">
        <v>5.3819444444444453E-3</v>
      </c>
    </row>
    <row r="18" spans="1:3" x14ac:dyDescent="0.25">
      <c r="A18" s="4" t="s">
        <v>110</v>
      </c>
      <c r="B18" s="8">
        <v>4.9421296296296297E-3</v>
      </c>
      <c r="C18" s="6">
        <v>5.6481481481481478E-3</v>
      </c>
    </row>
    <row r="19" spans="1:3" x14ac:dyDescent="0.25">
      <c r="A19" s="4" t="s">
        <v>112</v>
      </c>
      <c r="B19" s="8">
        <v>5.7870370370370376E-3</v>
      </c>
      <c r="C19" s="6">
        <v>2.3958333333333336E-3</v>
      </c>
    </row>
    <row r="20" spans="1:3" x14ac:dyDescent="0.25">
      <c r="A20" s="4" t="s">
        <v>114</v>
      </c>
      <c r="B20" s="8">
        <v>6.0879629629629626E-3</v>
      </c>
      <c r="C20" s="6">
        <v>2.8819444444444444E-3</v>
      </c>
    </row>
    <row r="21" spans="1:3" x14ac:dyDescent="0.25">
      <c r="A21" s="4" t="s">
        <v>116</v>
      </c>
      <c r="B21" s="8">
        <v>6.030092592592593E-3</v>
      </c>
      <c r="C21" s="6">
        <v>8.3217592592592596E-3</v>
      </c>
    </row>
    <row r="22" spans="1:3" x14ac:dyDescent="0.25">
      <c r="A22" s="4" t="s">
        <v>118</v>
      </c>
      <c r="B22" s="8">
        <v>6.4699074074074069E-3</v>
      </c>
      <c r="C22" s="6">
        <v>4.3749999999999995E-3</v>
      </c>
    </row>
    <row r="23" spans="1:3" x14ac:dyDescent="0.25">
      <c r="A23" s="4" t="s">
        <v>120</v>
      </c>
      <c r="B23" s="8">
        <v>4.9189814814814808E-3</v>
      </c>
      <c r="C23" s="6">
        <v>1.8634259259259261E-3</v>
      </c>
    </row>
    <row r="24" spans="1:3" x14ac:dyDescent="0.25">
      <c r="A24" s="4" t="s">
        <v>122</v>
      </c>
      <c r="B24" s="8">
        <v>1.0219907407407408E-2</v>
      </c>
      <c r="C24" s="6">
        <v>5.185185185185185E-3</v>
      </c>
    </row>
    <row r="25" spans="1:3" x14ac:dyDescent="0.25">
      <c r="A25" s="4" t="s">
        <v>124</v>
      </c>
      <c r="B25" s="8">
        <v>6.3310185185185188E-3</v>
      </c>
      <c r="C25" s="6">
        <v>2.0486111111111113E-3</v>
      </c>
    </row>
    <row r="26" spans="1:3" x14ac:dyDescent="0.25">
      <c r="A26" s="4" t="s">
        <v>126</v>
      </c>
      <c r="B26" s="8">
        <v>5.5671296296296293E-3</v>
      </c>
      <c r="C26" s="6">
        <v>4.0509259259259257E-3</v>
      </c>
    </row>
    <row r="27" spans="1:3" x14ac:dyDescent="0.25">
      <c r="A27" s="34" t="s">
        <v>152</v>
      </c>
      <c r="B27" s="35">
        <f>AVERAGE(B5:B26)</f>
        <v>6.4383417508417501E-3</v>
      </c>
      <c r="C27" s="35">
        <f>AVERAGE(C5:C26)</f>
        <v>3.9614898989898993E-3</v>
      </c>
    </row>
    <row r="28" spans="1:3" x14ac:dyDescent="0.25">
      <c r="A28" s="34" t="s">
        <v>153</v>
      </c>
      <c r="B28" s="35">
        <f>_xlfn.STDEV.S(B5:B26)</f>
        <v>1.2168340680570947E-3</v>
      </c>
      <c r="C28" s="35">
        <f>_xlfn.STDEV.S(C5:C26)</f>
        <v>1.7961977897382152E-3</v>
      </c>
    </row>
    <row r="29" spans="1:3" x14ac:dyDescent="0.25">
      <c r="A29" s="34" t="s">
        <v>128</v>
      </c>
      <c r="B29" s="35">
        <f>MIN(B5:B26)</f>
        <v>4.7453703703703711E-3</v>
      </c>
      <c r="C29" s="35">
        <f>MIN(C5:C26)</f>
        <v>1.3194444444444443E-3</v>
      </c>
    </row>
    <row r="30" spans="1:3" x14ac:dyDescent="0.25">
      <c r="A30" s="34" t="s">
        <v>129</v>
      </c>
      <c r="B30" s="35">
        <f>MAX(B5:B26)</f>
        <v>1.0219907407407408E-2</v>
      </c>
      <c r="C30" s="35">
        <f>MAX(C5:C26)</f>
        <v>8.3217592592592596E-3</v>
      </c>
    </row>
    <row r="31" spans="1:3" x14ac:dyDescent="0.25">
      <c r="B31" s="8"/>
    </row>
    <row r="32" spans="1:3" x14ac:dyDescent="0.25">
      <c r="A32" s="1" t="s">
        <v>154</v>
      </c>
      <c r="B32" s="1"/>
      <c r="C32" s="1"/>
    </row>
    <row r="33" spans="1:5" x14ac:dyDescent="0.25">
      <c r="A33" s="2"/>
      <c r="B33" s="2"/>
      <c r="C33" s="2"/>
    </row>
    <row r="34" spans="1:5" x14ac:dyDescent="0.25">
      <c r="A34" t="s">
        <v>130</v>
      </c>
      <c r="B34" s="8">
        <v>8.8657407407407417E-3</v>
      </c>
      <c r="C34" s="8">
        <v>1.7476851851851852E-3</v>
      </c>
    </row>
    <row r="35" spans="1:5" x14ac:dyDescent="0.25">
      <c r="A35" s="4" t="s">
        <v>132</v>
      </c>
      <c r="B35" s="9"/>
      <c r="C35" s="40" t="s">
        <v>172</v>
      </c>
      <c r="E35" s="7" t="s">
        <v>173</v>
      </c>
    </row>
    <row r="36" spans="1:5" x14ac:dyDescent="0.25">
      <c r="A36" s="4" t="s">
        <v>134</v>
      </c>
      <c r="B36" s="8">
        <v>4.5949074074074078E-3</v>
      </c>
      <c r="C36" s="6">
        <v>2.1759259259259258E-3</v>
      </c>
    </row>
    <row r="37" spans="1:5" x14ac:dyDescent="0.25">
      <c r="A37" s="7"/>
      <c r="B37" s="9"/>
      <c r="C37" s="9"/>
    </row>
    <row r="38" spans="1:5" x14ac:dyDescent="0.25">
      <c r="A38" t="s">
        <v>136</v>
      </c>
      <c r="B38" s="8">
        <v>8.0902777777777778E-3</v>
      </c>
      <c r="C38" s="6">
        <v>2.4189814814814816E-3</v>
      </c>
    </row>
    <row r="39" spans="1:5" x14ac:dyDescent="0.25">
      <c r="A39" t="s">
        <v>138</v>
      </c>
      <c r="B39" s="8">
        <v>3.0902777777777777E-3</v>
      </c>
      <c r="C39" s="6">
        <v>2.3148148148148151E-3</v>
      </c>
    </row>
    <row r="40" spans="1:5" x14ac:dyDescent="0.25">
      <c r="A40" t="s">
        <v>140</v>
      </c>
      <c r="B40" s="8">
        <v>5.2546296296296299E-3</v>
      </c>
      <c r="C40" s="6">
        <v>1.3657407407407409E-3</v>
      </c>
    </row>
    <row r="41" spans="1:5" x14ac:dyDescent="0.25">
      <c r="A41" t="s">
        <v>142</v>
      </c>
      <c r="B41" s="8">
        <v>3.49537037037037E-3</v>
      </c>
      <c r="C41" s="6">
        <v>2.9282407407407412E-3</v>
      </c>
    </row>
    <row r="42" spans="1:5" x14ac:dyDescent="0.25">
      <c r="A42" t="s">
        <v>144</v>
      </c>
      <c r="B42" s="8">
        <v>2.743055555555555E-3</v>
      </c>
      <c r="C42" s="6">
        <v>2.1296296296296298E-3</v>
      </c>
    </row>
    <row r="43" spans="1:5" x14ac:dyDescent="0.25">
      <c r="A43" t="s">
        <v>146</v>
      </c>
      <c r="B43" s="8">
        <v>4.7222222222222223E-3</v>
      </c>
      <c r="C43" s="6">
        <v>1.7708333333333332E-3</v>
      </c>
    </row>
    <row r="44" spans="1:5" x14ac:dyDescent="0.25">
      <c r="A44" s="34" t="s">
        <v>152</v>
      </c>
      <c r="B44" s="35">
        <f>AVERAGE(B34:B43)</f>
        <v>5.107060185185185E-3</v>
      </c>
      <c r="C44" s="35">
        <f>AVERAGE(C34:C43)</f>
        <v>2.1064814814814813E-3</v>
      </c>
    </row>
    <row r="45" spans="1:5" x14ac:dyDescent="0.25">
      <c r="A45" s="34" t="s">
        <v>153</v>
      </c>
      <c r="B45" s="35">
        <f>_xlfn.STDEV.S(B34:B43)</f>
        <v>2.2587264874841737E-3</v>
      </c>
      <c r="C45" s="35">
        <f>_xlfn.STDEV.S(C34:C43)</f>
        <v>4.7985071818034547E-4</v>
      </c>
    </row>
    <row r="46" spans="1:5" x14ac:dyDescent="0.25">
      <c r="A46" s="41" t="s">
        <v>128</v>
      </c>
      <c r="B46" s="35">
        <f>MIN(B34:B43)</f>
        <v>2.743055555555555E-3</v>
      </c>
      <c r="C46" s="35">
        <f>MIN(C34:C43)</f>
        <v>1.3657407407407409E-3</v>
      </c>
    </row>
    <row r="47" spans="1:5" x14ac:dyDescent="0.25">
      <c r="A47" s="41" t="s">
        <v>129</v>
      </c>
      <c r="B47" s="35">
        <f>MAX(B34:B43)</f>
        <v>8.8657407407407417E-3</v>
      </c>
      <c r="C47" s="35">
        <f>MAX(C34:C43)</f>
        <v>2.9282407407407412E-3</v>
      </c>
    </row>
  </sheetData>
  <dataValidations count="1">
    <dataValidation allowBlank="1" showInputMessage="1" showErrorMessage="1" prompt="_ _:_ _ (mm:ss)" sqref="C34:C43 B37 B4 B35 C4:C26"/>
  </dataValidations>
  <pageMargins left="0.7" right="0.7" top="0.78740157499999996" bottom="0.78740157499999996" header="0.3" footer="0.3"/>
  <pageSetup paperSize="9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4"/>
  <sheetViews>
    <sheetView zoomScale="78" zoomScaleNormal="78" workbookViewId="0">
      <selection activeCell="E44" sqref="E44"/>
    </sheetView>
  </sheetViews>
  <sheetFormatPr baseColWidth="10" defaultColWidth="11.42578125" defaultRowHeight="15" x14ac:dyDescent="0.25"/>
  <cols>
    <col min="1" max="1" width="27" customWidth="1"/>
    <col min="2" max="3" width="25.7109375" bestFit="1" customWidth="1"/>
    <col min="4" max="4" width="25.5703125" bestFit="1" customWidth="1"/>
    <col min="5" max="5" width="25.7109375" bestFit="1" customWidth="1"/>
    <col min="6" max="6" width="20.85546875" bestFit="1" customWidth="1"/>
    <col min="7" max="7" width="25.5703125" bestFit="1" customWidth="1"/>
    <col min="8" max="8" width="12.28515625" customWidth="1"/>
    <col min="9" max="11" width="22.42578125" bestFit="1" customWidth="1"/>
  </cols>
  <sheetData>
    <row r="1" spans="1:18" x14ac:dyDescent="0.25">
      <c r="A1" t="s">
        <v>155</v>
      </c>
      <c r="B1" s="1" t="s">
        <v>156</v>
      </c>
      <c r="C1" s="1" t="s">
        <v>156</v>
      </c>
      <c r="D1" s="1" t="s">
        <v>156</v>
      </c>
      <c r="E1" s="1" t="s">
        <v>156</v>
      </c>
      <c r="F1" s="1" t="s">
        <v>156</v>
      </c>
      <c r="G1" s="1" t="s">
        <v>156</v>
      </c>
      <c r="H1" s="4"/>
      <c r="I1" s="1" t="s">
        <v>156</v>
      </c>
      <c r="J1" s="1" t="s">
        <v>156</v>
      </c>
      <c r="K1" s="1" t="s">
        <v>156</v>
      </c>
      <c r="L1" s="4"/>
      <c r="M1" s="4"/>
      <c r="N1" s="4"/>
      <c r="O1" s="4"/>
      <c r="P1" s="4"/>
      <c r="Q1" s="4"/>
      <c r="R1" s="4"/>
    </row>
    <row r="2" spans="1:18" x14ac:dyDescent="0.25">
      <c r="A2" s="1" t="s">
        <v>148</v>
      </c>
      <c r="B2" s="2" t="s">
        <v>157</v>
      </c>
      <c r="C2" s="2" t="s">
        <v>158</v>
      </c>
      <c r="D2" s="2" t="s">
        <v>159</v>
      </c>
      <c r="E2" s="2" t="s">
        <v>157</v>
      </c>
      <c r="F2" s="2" t="s">
        <v>158</v>
      </c>
      <c r="G2" s="2" t="s">
        <v>159</v>
      </c>
      <c r="H2" s="18"/>
      <c r="I2" s="2" t="s">
        <v>157</v>
      </c>
      <c r="J2" s="2" t="s">
        <v>158</v>
      </c>
      <c r="K2" s="2" t="s">
        <v>159</v>
      </c>
      <c r="L2" s="19"/>
      <c r="M2" s="20"/>
      <c r="N2" s="18"/>
      <c r="O2" s="19"/>
      <c r="P2" s="20"/>
      <c r="Q2" s="18"/>
      <c r="R2" s="19"/>
    </row>
    <row r="3" spans="1:18" x14ac:dyDescent="0.25">
      <c r="A3" s="2"/>
      <c r="B3" s="2" t="s">
        <v>160</v>
      </c>
      <c r="C3" s="2" t="s">
        <v>160</v>
      </c>
      <c r="D3" s="2" t="s">
        <v>160</v>
      </c>
      <c r="E3" s="2" t="s">
        <v>161</v>
      </c>
      <c r="F3" s="2" t="s">
        <v>161</v>
      </c>
      <c r="G3" s="2" t="s">
        <v>161</v>
      </c>
      <c r="H3" s="4"/>
      <c r="I3" s="2" t="s">
        <v>162</v>
      </c>
      <c r="J3" s="2" t="s">
        <v>163</v>
      </c>
      <c r="K3" s="2" t="s">
        <v>164</v>
      </c>
      <c r="L3" s="4"/>
      <c r="M3" s="12"/>
      <c r="N3" s="4"/>
      <c r="O3" s="4"/>
      <c r="P3" s="12"/>
      <c r="Q3" s="4"/>
      <c r="R3" s="4"/>
    </row>
    <row r="4" spans="1:18" x14ac:dyDescent="0.25">
      <c r="A4" s="3"/>
      <c r="B4" s="10"/>
      <c r="C4" s="10"/>
      <c r="D4" s="10"/>
      <c r="E4" s="11"/>
      <c r="F4" s="10"/>
      <c r="G4" s="11"/>
      <c r="H4" s="11"/>
      <c r="I4" s="11"/>
      <c r="J4" s="11"/>
      <c r="K4" s="11"/>
      <c r="L4" s="4"/>
      <c r="M4" s="12"/>
      <c r="N4" s="4"/>
      <c r="O4" s="4"/>
      <c r="P4" s="12"/>
      <c r="Q4" s="4"/>
      <c r="R4" s="4"/>
    </row>
    <row r="5" spans="1:18" x14ac:dyDescent="0.25">
      <c r="A5" s="4" t="s">
        <v>84</v>
      </c>
      <c r="B5" s="17">
        <v>-1.8</v>
      </c>
      <c r="C5" s="17">
        <v>-2.7</v>
      </c>
      <c r="D5" s="17">
        <v>-0.5</v>
      </c>
      <c r="E5" s="17">
        <v>0.5</v>
      </c>
      <c r="F5" s="17">
        <v>-3.2</v>
      </c>
      <c r="G5" s="17">
        <v>-1.8</v>
      </c>
      <c r="H5" s="4"/>
      <c r="I5" s="15">
        <f>AVERAGE(B5,E5)</f>
        <v>-0.65</v>
      </c>
      <c r="J5" s="15">
        <f t="shared" ref="J5:K5" si="0">AVERAGE(C5,F5)</f>
        <v>-2.95</v>
      </c>
      <c r="K5" s="15">
        <f t="shared" si="0"/>
        <v>-1.1499999999999999</v>
      </c>
      <c r="L5" s="15"/>
      <c r="M5" s="14"/>
      <c r="N5" s="4"/>
      <c r="O5" s="15"/>
      <c r="P5" s="14"/>
      <c r="Q5" s="4"/>
      <c r="R5" s="15"/>
    </row>
    <row r="6" spans="1:18" x14ac:dyDescent="0.25">
      <c r="A6" s="4" t="s">
        <v>86</v>
      </c>
      <c r="B6" s="17">
        <v>0</v>
      </c>
      <c r="C6" s="17">
        <v>-0.1</v>
      </c>
      <c r="D6" s="17">
        <v>-0.6</v>
      </c>
      <c r="E6" s="17">
        <v>2.6</v>
      </c>
      <c r="F6" s="17">
        <v>1.2</v>
      </c>
      <c r="G6" s="17">
        <v>0.1</v>
      </c>
      <c r="H6" s="4"/>
      <c r="I6" s="15">
        <f t="shared" ref="I6:I26" si="1">AVERAGE(B6,E6)</f>
        <v>1.3</v>
      </c>
      <c r="J6" s="15">
        <f t="shared" ref="J6:J26" si="2">AVERAGE(C6,F6)</f>
        <v>0.54999999999999993</v>
      </c>
      <c r="K6" s="15">
        <f t="shared" ref="K6:K26" si="3">AVERAGE(D6,G6)</f>
        <v>-0.25</v>
      </c>
      <c r="L6" s="13"/>
      <c r="M6" s="12"/>
      <c r="N6" s="4"/>
      <c r="O6" s="13"/>
      <c r="P6" s="12"/>
      <c r="Q6" s="4"/>
      <c r="R6" s="13"/>
    </row>
    <row r="7" spans="1:18" x14ac:dyDescent="0.25">
      <c r="A7" s="4" t="s">
        <v>88</v>
      </c>
      <c r="B7" s="17">
        <v>-3.3</v>
      </c>
      <c r="C7" s="17">
        <v>-2.8</v>
      </c>
      <c r="D7" s="17">
        <v>-2.9</v>
      </c>
      <c r="E7" s="17">
        <v>-5.2</v>
      </c>
      <c r="F7" s="17">
        <v>-0.8</v>
      </c>
      <c r="G7" s="17">
        <v>-3.1</v>
      </c>
      <c r="H7" s="4"/>
      <c r="I7" s="15">
        <f t="shared" si="1"/>
        <v>-4.25</v>
      </c>
      <c r="J7" s="15">
        <f t="shared" si="2"/>
        <v>-1.7999999999999998</v>
      </c>
      <c r="K7" s="15">
        <f t="shared" si="3"/>
        <v>-3</v>
      </c>
      <c r="L7" s="13"/>
      <c r="M7" s="12"/>
      <c r="N7" s="4"/>
      <c r="O7" s="13"/>
      <c r="P7" s="12"/>
      <c r="Q7" s="4"/>
      <c r="R7" s="13"/>
    </row>
    <row r="8" spans="1:18" x14ac:dyDescent="0.25">
      <c r="A8" s="4" t="s">
        <v>90</v>
      </c>
      <c r="B8" s="17">
        <v>-1.9</v>
      </c>
      <c r="C8" s="17">
        <v>-1.6</v>
      </c>
      <c r="D8" s="17">
        <v>0.4</v>
      </c>
      <c r="E8" s="17">
        <v>-1.2</v>
      </c>
      <c r="F8" s="17">
        <v>-2.6</v>
      </c>
      <c r="G8" s="17">
        <v>-1.8</v>
      </c>
      <c r="H8" s="4"/>
      <c r="I8" s="15">
        <f t="shared" si="1"/>
        <v>-1.5499999999999998</v>
      </c>
      <c r="J8" s="15">
        <f t="shared" si="2"/>
        <v>-2.1</v>
      </c>
      <c r="K8" s="15">
        <f t="shared" si="3"/>
        <v>-0.7</v>
      </c>
      <c r="L8" s="13"/>
      <c r="M8" s="12"/>
      <c r="N8" s="4"/>
      <c r="O8" s="13"/>
      <c r="P8" s="12"/>
      <c r="Q8" s="4"/>
      <c r="R8" s="13"/>
    </row>
    <row r="9" spans="1:18" x14ac:dyDescent="0.25">
      <c r="A9" s="4" t="s">
        <v>92</v>
      </c>
      <c r="B9" s="17">
        <v>-2.8</v>
      </c>
      <c r="C9" s="17">
        <v>-1.3</v>
      </c>
      <c r="D9" s="17">
        <v>-0.8</v>
      </c>
      <c r="E9" s="17">
        <v>-3.6</v>
      </c>
      <c r="F9" s="17">
        <v>-2.2000000000000002</v>
      </c>
      <c r="G9" s="17">
        <v>-1.7</v>
      </c>
      <c r="H9" s="4"/>
      <c r="I9" s="15">
        <f t="shared" si="1"/>
        <v>-3.2</v>
      </c>
      <c r="J9" s="15">
        <f t="shared" si="2"/>
        <v>-1.75</v>
      </c>
      <c r="K9" s="15">
        <f t="shared" si="3"/>
        <v>-1.25</v>
      </c>
      <c r="L9" s="13"/>
      <c r="M9" s="12"/>
      <c r="N9" s="4"/>
      <c r="O9" s="13"/>
      <c r="P9" s="12"/>
      <c r="Q9" s="4"/>
      <c r="R9" s="13"/>
    </row>
    <row r="10" spans="1:18" x14ac:dyDescent="0.25">
      <c r="A10" s="4" t="s">
        <v>94</v>
      </c>
      <c r="B10" s="17">
        <v>-2.2999999999999998</v>
      </c>
      <c r="C10" s="17">
        <v>-0.5</v>
      </c>
      <c r="D10" s="17">
        <v>2.2999999999999998</v>
      </c>
      <c r="E10" s="17">
        <v>-1.2</v>
      </c>
      <c r="F10" s="17">
        <v>0.5</v>
      </c>
      <c r="G10" s="17">
        <v>0.6</v>
      </c>
      <c r="H10" s="4"/>
      <c r="I10" s="15">
        <f t="shared" si="1"/>
        <v>-1.75</v>
      </c>
      <c r="J10" s="15">
        <f t="shared" si="2"/>
        <v>0</v>
      </c>
      <c r="K10" s="15">
        <f t="shared" si="3"/>
        <v>1.45</v>
      </c>
      <c r="L10" s="13"/>
      <c r="M10" s="12"/>
      <c r="N10" s="4"/>
      <c r="O10" s="13"/>
      <c r="P10" s="12"/>
      <c r="Q10" s="4"/>
      <c r="R10" s="13"/>
    </row>
    <row r="11" spans="1:18" x14ac:dyDescent="0.25">
      <c r="A11" s="4" t="s">
        <v>96</v>
      </c>
      <c r="B11" s="17">
        <v>-3.8</v>
      </c>
      <c r="C11" s="17">
        <v>-2.5</v>
      </c>
      <c r="D11" s="17">
        <v>-4.0999999999999996</v>
      </c>
      <c r="E11" s="17">
        <v>-4.2</v>
      </c>
      <c r="F11" s="17">
        <v>-2.7</v>
      </c>
      <c r="G11" s="17">
        <v>-3.4</v>
      </c>
      <c r="H11" s="4"/>
      <c r="I11" s="15">
        <f t="shared" si="1"/>
        <v>-4</v>
      </c>
      <c r="J11" s="15">
        <f t="shared" si="2"/>
        <v>-2.6</v>
      </c>
      <c r="K11" s="15">
        <f t="shared" si="3"/>
        <v>-3.75</v>
      </c>
      <c r="L11" s="13"/>
      <c r="M11" s="12"/>
      <c r="N11" s="4"/>
      <c r="O11" s="13"/>
      <c r="P11" s="12"/>
      <c r="Q11" s="4"/>
      <c r="R11" s="13"/>
    </row>
    <row r="12" spans="1:18" x14ac:dyDescent="0.25">
      <c r="A12" s="4" t="s">
        <v>98</v>
      </c>
      <c r="B12" s="17">
        <v>-2.2999999999999998</v>
      </c>
      <c r="C12" s="17">
        <v>-1.4</v>
      </c>
      <c r="D12" s="17">
        <v>-3</v>
      </c>
      <c r="E12" s="17">
        <v>-2.2999999999999998</v>
      </c>
      <c r="F12" s="17">
        <v>-2.4</v>
      </c>
      <c r="G12" s="17">
        <v>-2.6</v>
      </c>
      <c r="H12" s="4"/>
      <c r="I12" s="15">
        <f t="shared" si="1"/>
        <v>-2.2999999999999998</v>
      </c>
      <c r="J12" s="15">
        <f t="shared" si="2"/>
        <v>-1.9</v>
      </c>
      <c r="K12" s="15">
        <f t="shared" si="3"/>
        <v>-2.8</v>
      </c>
      <c r="L12" s="13"/>
      <c r="M12" s="12"/>
      <c r="N12" s="4"/>
      <c r="O12" s="13"/>
      <c r="P12" s="12"/>
      <c r="Q12" s="4"/>
      <c r="R12" s="13"/>
    </row>
    <row r="13" spans="1:18" x14ac:dyDescent="0.25">
      <c r="A13" s="4" t="s">
        <v>100</v>
      </c>
      <c r="B13" s="17">
        <v>-2.5</v>
      </c>
      <c r="C13" s="17">
        <v>-1.3</v>
      </c>
      <c r="D13" s="17">
        <v>-1.4</v>
      </c>
      <c r="E13" s="17">
        <v>-3.2</v>
      </c>
      <c r="F13" s="17">
        <v>-2.6</v>
      </c>
      <c r="G13" s="17">
        <v>-1.2</v>
      </c>
      <c r="H13" s="4"/>
      <c r="I13" s="15">
        <f t="shared" si="1"/>
        <v>-2.85</v>
      </c>
      <c r="J13" s="15">
        <f t="shared" si="2"/>
        <v>-1.9500000000000002</v>
      </c>
      <c r="K13" s="15">
        <f t="shared" si="3"/>
        <v>-1.2999999999999998</v>
      </c>
      <c r="L13" s="13"/>
      <c r="M13" s="12"/>
      <c r="N13" s="4"/>
      <c r="O13" s="13"/>
      <c r="P13" s="12"/>
      <c r="Q13" s="4"/>
      <c r="R13" s="13"/>
    </row>
    <row r="14" spans="1:18" x14ac:dyDescent="0.25">
      <c r="A14" s="4" t="s">
        <v>102</v>
      </c>
      <c r="B14" s="17">
        <v>1.4</v>
      </c>
      <c r="C14" s="17">
        <v>-0.6</v>
      </c>
      <c r="D14" s="17">
        <v>-3.5</v>
      </c>
      <c r="E14" s="17">
        <v>0.3</v>
      </c>
      <c r="F14" s="17">
        <v>0.2</v>
      </c>
      <c r="G14" s="17">
        <v>-0.2</v>
      </c>
      <c r="H14" s="4"/>
      <c r="I14" s="15">
        <f t="shared" si="1"/>
        <v>0.85</v>
      </c>
      <c r="J14" s="15">
        <f t="shared" si="2"/>
        <v>-0.19999999999999998</v>
      </c>
      <c r="K14" s="15">
        <f t="shared" si="3"/>
        <v>-1.85</v>
      </c>
      <c r="L14" s="13"/>
      <c r="M14" s="12"/>
      <c r="N14" s="4"/>
      <c r="O14" s="13"/>
      <c r="P14" s="12"/>
      <c r="Q14" s="4"/>
      <c r="R14" s="13"/>
    </row>
    <row r="15" spans="1:18" x14ac:dyDescent="0.25">
      <c r="A15" s="4" t="s">
        <v>104</v>
      </c>
      <c r="B15" s="17">
        <v>-3.2</v>
      </c>
      <c r="C15" s="17">
        <v>-3.6</v>
      </c>
      <c r="D15" s="17">
        <v>-2</v>
      </c>
      <c r="E15" s="17">
        <v>-2.2999999999999998</v>
      </c>
      <c r="F15" s="17">
        <v>-2.2999999999999998</v>
      </c>
      <c r="G15" s="17">
        <v>-1.5</v>
      </c>
      <c r="H15" s="4"/>
      <c r="I15" s="15">
        <f t="shared" si="1"/>
        <v>-2.75</v>
      </c>
      <c r="J15" s="15">
        <f t="shared" si="2"/>
        <v>-2.95</v>
      </c>
      <c r="K15" s="15">
        <f t="shared" si="3"/>
        <v>-1.75</v>
      </c>
      <c r="L15" s="13"/>
      <c r="M15" s="12"/>
      <c r="N15" s="4"/>
      <c r="O15" s="13"/>
      <c r="P15" s="12"/>
      <c r="Q15" s="4"/>
      <c r="R15" s="13"/>
    </row>
    <row r="16" spans="1:18" x14ac:dyDescent="0.25">
      <c r="A16" s="4" t="s">
        <v>106</v>
      </c>
      <c r="B16" s="17">
        <v>-0.5</v>
      </c>
      <c r="C16" s="17">
        <v>-1.3</v>
      </c>
      <c r="D16" s="17">
        <v>-1.3</v>
      </c>
      <c r="E16" s="17">
        <v>-2.1</v>
      </c>
      <c r="F16" s="17">
        <v>-0.8</v>
      </c>
      <c r="G16" s="17">
        <v>-1.4</v>
      </c>
      <c r="I16" s="15">
        <f t="shared" si="1"/>
        <v>-1.3</v>
      </c>
      <c r="J16" s="15">
        <f t="shared" si="2"/>
        <v>-1.05</v>
      </c>
      <c r="K16" s="15">
        <f t="shared" si="3"/>
        <v>-1.35</v>
      </c>
      <c r="L16" s="13"/>
      <c r="M16" s="12"/>
      <c r="O16" s="13"/>
      <c r="P16" s="12"/>
      <c r="R16" s="13"/>
    </row>
    <row r="17" spans="1:18" x14ac:dyDescent="0.25">
      <c r="A17" s="4" t="s">
        <v>108</v>
      </c>
      <c r="B17" s="17">
        <v>-1.9</v>
      </c>
      <c r="C17" s="17">
        <v>-3.5</v>
      </c>
      <c r="D17" s="17">
        <v>-1.3</v>
      </c>
      <c r="E17" s="17">
        <v>-2.8</v>
      </c>
      <c r="F17" s="17">
        <v>-2.9</v>
      </c>
      <c r="G17" s="17">
        <v>-3.7</v>
      </c>
      <c r="I17" s="15">
        <f t="shared" si="1"/>
        <v>-2.3499999999999996</v>
      </c>
      <c r="J17" s="15">
        <f t="shared" si="2"/>
        <v>-3.2</v>
      </c>
      <c r="K17" s="15">
        <f t="shared" si="3"/>
        <v>-2.5</v>
      </c>
      <c r="L17" s="13"/>
      <c r="M17" s="12"/>
      <c r="O17" s="13"/>
      <c r="P17" s="12"/>
      <c r="R17" s="13"/>
    </row>
    <row r="18" spans="1:18" x14ac:dyDescent="0.25">
      <c r="A18" s="4" t="s">
        <v>110</v>
      </c>
      <c r="B18" s="17">
        <v>-3.2</v>
      </c>
      <c r="C18" s="17">
        <v>-1.7</v>
      </c>
      <c r="D18" s="17">
        <v>-2.6</v>
      </c>
      <c r="E18" s="17">
        <v>-1.9</v>
      </c>
      <c r="F18" s="17">
        <v>-3.8</v>
      </c>
      <c r="G18" s="17">
        <v>-3.7</v>
      </c>
      <c r="I18" s="15">
        <f t="shared" si="1"/>
        <v>-2.5499999999999998</v>
      </c>
      <c r="J18" s="15">
        <f t="shared" si="2"/>
        <v>-2.75</v>
      </c>
      <c r="K18" s="15">
        <f t="shared" si="3"/>
        <v>-3.1500000000000004</v>
      </c>
      <c r="L18" s="13"/>
      <c r="M18" s="12"/>
      <c r="O18" s="13"/>
      <c r="P18" s="12"/>
      <c r="R18" s="13"/>
    </row>
    <row r="19" spans="1:18" x14ac:dyDescent="0.25">
      <c r="A19" s="4" t="s">
        <v>112</v>
      </c>
      <c r="B19" s="17">
        <v>-3.9</v>
      </c>
      <c r="C19" s="17">
        <v>-3</v>
      </c>
      <c r="D19" s="17">
        <v>-2.5</v>
      </c>
      <c r="E19" s="17">
        <v>-3.7</v>
      </c>
      <c r="F19" s="17">
        <v>-1.6</v>
      </c>
      <c r="G19" s="17">
        <v>-2.1</v>
      </c>
      <c r="I19" s="15">
        <f t="shared" si="1"/>
        <v>-3.8</v>
      </c>
      <c r="J19" s="15">
        <f t="shared" si="2"/>
        <v>-2.2999999999999998</v>
      </c>
      <c r="K19" s="15">
        <f t="shared" si="3"/>
        <v>-2.2999999999999998</v>
      </c>
      <c r="L19" s="13"/>
      <c r="M19" s="12"/>
      <c r="O19" s="13"/>
      <c r="P19" s="12"/>
      <c r="R19" s="13"/>
    </row>
    <row r="20" spans="1:18" x14ac:dyDescent="0.25">
      <c r="A20" s="4" t="s">
        <v>114</v>
      </c>
      <c r="B20" s="17">
        <v>-1.8</v>
      </c>
      <c r="C20" s="17">
        <v>0.5</v>
      </c>
      <c r="D20" s="17">
        <v>0.4</v>
      </c>
      <c r="E20" s="17">
        <v>-0.4</v>
      </c>
      <c r="F20" s="17">
        <v>-0.1</v>
      </c>
      <c r="G20" s="17">
        <v>1.3</v>
      </c>
      <c r="I20" s="15">
        <f t="shared" si="1"/>
        <v>-1.1000000000000001</v>
      </c>
      <c r="J20" s="15">
        <f t="shared" si="2"/>
        <v>0.2</v>
      </c>
      <c r="K20" s="15">
        <f t="shared" si="3"/>
        <v>0.85000000000000009</v>
      </c>
      <c r="L20" s="13"/>
      <c r="M20" s="12"/>
      <c r="O20" s="13"/>
      <c r="P20" s="12"/>
      <c r="R20" s="13"/>
    </row>
    <row r="21" spans="1:18" x14ac:dyDescent="0.25">
      <c r="A21" s="4" t="s">
        <v>116</v>
      </c>
      <c r="B21" s="17">
        <v>0.7</v>
      </c>
      <c r="C21" s="17">
        <v>0.8</v>
      </c>
      <c r="D21" s="17">
        <v>1.2</v>
      </c>
      <c r="E21" s="17">
        <v>0.1</v>
      </c>
      <c r="F21" s="17">
        <v>-1.4</v>
      </c>
      <c r="G21" s="17">
        <v>1.2</v>
      </c>
      <c r="I21" s="15">
        <f t="shared" si="1"/>
        <v>0.39999999999999997</v>
      </c>
      <c r="J21" s="15">
        <f t="shared" si="2"/>
        <v>-0.29999999999999993</v>
      </c>
      <c r="K21" s="15">
        <f t="shared" si="3"/>
        <v>1.2</v>
      </c>
      <c r="L21" s="13"/>
      <c r="M21" s="12"/>
      <c r="O21" s="13"/>
      <c r="P21" s="12"/>
      <c r="R21" s="13"/>
    </row>
    <row r="22" spans="1:18" x14ac:dyDescent="0.25">
      <c r="A22" s="4" t="s">
        <v>118</v>
      </c>
      <c r="B22" s="17">
        <v>-1.3</v>
      </c>
      <c r="C22" s="17">
        <v>-0.7</v>
      </c>
      <c r="D22" s="17">
        <v>0.5</v>
      </c>
      <c r="E22" s="17">
        <v>-0.5</v>
      </c>
      <c r="F22" s="17">
        <v>-2.8</v>
      </c>
      <c r="G22" s="17">
        <v>-2.1</v>
      </c>
      <c r="I22" s="15">
        <f t="shared" si="1"/>
        <v>-0.9</v>
      </c>
      <c r="J22" s="15">
        <f t="shared" si="2"/>
        <v>-1.75</v>
      </c>
      <c r="K22" s="15">
        <f t="shared" si="3"/>
        <v>-0.8</v>
      </c>
      <c r="L22" s="13"/>
      <c r="M22" s="12"/>
      <c r="O22" s="13"/>
      <c r="P22" s="12"/>
      <c r="R22" s="13"/>
    </row>
    <row r="23" spans="1:18" x14ac:dyDescent="0.25">
      <c r="A23" s="4" t="s">
        <v>120</v>
      </c>
      <c r="B23" s="17">
        <v>-0.6</v>
      </c>
      <c r="C23" s="17">
        <v>0.6</v>
      </c>
      <c r="D23" s="17">
        <v>-0.5</v>
      </c>
      <c r="E23" s="17">
        <v>-0.6</v>
      </c>
      <c r="F23" s="17">
        <v>-0.3</v>
      </c>
      <c r="G23" s="17">
        <v>-0.5</v>
      </c>
      <c r="I23" s="15">
        <f t="shared" si="1"/>
        <v>-0.6</v>
      </c>
      <c r="J23" s="15">
        <f t="shared" si="2"/>
        <v>0.15</v>
      </c>
      <c r="K23" s="15">
        <f t="shared" si="3"/>
        <v>-0.5</v>
      </c>
      <c r="L23" s="13"/>
      <c r="M23" s="12"/>
      <c r="O23" s="13"/>
      <c r="P23" s="12"/>
      <c r="R23" s="13"/>
    </row>
    <row r="24" spans="1:18" x14ac:dyDescent="0.25">
      <c r="A24" s="4" t="s">
        <v>122</v>
      </c>
      <c r="B24" s="17">
        <v>0.2</v>
      </c>
      <c r="C24" s="17">
        <v>3.4</v>
      </c>
      <c r="D24" s="17">
        <v>-1.4</v>
      </c>
      <c r="E24" s="17">
        <v>1.2</v>
      </c>
      <c r="F24" s="17">
        <v>3</v>
      </c>
      <c r="G24" s="17">
        <v>2.2000000000000002</v>
      </c>
      <c r="I24" s="15">
        <f t="shared" si="1"/>
        <v>0.7</v>
      </c>
      <c r="J24" s="15">
        <f t="shared" si="2"/>
        <v>3.2</v>
      </c>
      <c r="K24" s="15">
        <f t="shared" si="3"/>
        <v>0.40000000000000013</v>
      </c>
      <c r="L24" s="13"/>
      <c r="M24" s="12"/>
      <c r="O24" s="13"/>
      <c r="P24" s="12"/>
      <c r="R24" s="13"/>
    </row>
    <row r="25" spans="1:18" x14ac:dyDescent="0.25">
      <c r="A25" s="4" t="s">
        <v>124</v>
      </c>
      <c r="B25" s="17">
        <v>-0.3</v>
      </c>
      <c r="C25" s="17">
        <v>-0.1</v>
      </c>
      <c r="D25" s="17">
        <v>2.9</v>
      </c>
      <c r="E25" s="17">
        <v>0.7</v>
      </c>
      <c r="F25" s="17">
        <v>-0.4</v>
      </c>
      <c r="G25" s="17">
        <v>2.4</v>
      </c>
      <c r="I25" s="15">
        <f t="shared" si="1"/>
        <v>0.19999999999999998</v>
      </c>
      <c r="J25" s="15">
        <f t="shared" si="2"/>
        <v>-0.25</v>
      </c>
      <c r="K25" s="15">
        <f t="shared" si="3"/>
        <v>2.65</v>
      </c>
      <c r="L25" s="13"/>
      <c r="M25" s="12"/>
      <c r="O25" s="13"/>
      <c r="P25" s="12"/>
      <c r="R25" s="13"/>
    </row>
    <row r="26" spans="1:18" x14ac:dyDescent="0.25">
      <c r="A26" s="4" t="s">
        <v>126</v>
      </c>
      <c r="B26" s="17">
        <v>0.7</v>
      </c>
      <c r="C26" s="17">
        <v>3.4</v>
      </c>
      <c r="D26" s="17">
        <v>0.5</v>
      </c>
      <c r="E26" s="17">
        <v>3.1</v>
      </c>
      <c r="F26" s="17">
        <v>-3.9</v>
      </c>
      <c r="G26" s="17">
        <v>2.1</v>
      </c>
      <c r="I26" s="15">
        <f t="shared" si="1"/>
        <v>1.9</v>
      </c>
      <c r="J26" s="15">
        <f t="shared" si="2"/>
        <v>-0.25</v>
      </c>
      <c r="K26" s="15">
        <f t="shared" si="3"/>
        <v>1.3</v>
      </c>
      <c r="L26" s="13"/>
      <c r="M26" s="12"/>
      <c r="O26" s="13"/>
      <c r="P26" s="12"/>
      <c r="R26" s="13"/>
    </row>
    <row r="27" spans="1:18" x14ac:dyDescent="0.25">
      <c r="A27" s="34" t="s">
        <v>152</v>
      </c>
      <c r="B27" s="39">
        <f>AVERAGE(B5:B26)</f>
        <v>-1.5636363636363628</v>
      </c>
      <c r="C27" s="39">
        <f t="shared" ref="C27:G27" si="4">AVERAGE(C5:C26)</f>
        <v>-0.90909090909090928</v>
      </c>
      <c r="D27" s="39">
        <f t="shared" si="4"/>
        <v>-0.91818181818181843</v>
      </c>
      <c r="E27" s="39">
        <f t="shared" si="4"/>
        <v>-1.2136363636363636</v>
      </c>
      <c r="F27" s="39">
        <f t="shared" si="4"/>
        <v>-1.4500000000000002</v>
      </c>
      <c r="G27" s="39">
        <f t="shared" si="4"/>
        <v>-0.95</v>
      </c>
      <c r="H27" s="39"/>
      <c r="I27" s="39">
        <f t="shared" ref="I27" si="5">AVERAGE(I5:I26)</f>
        <v>-1.3886363636363639</v>
      </c>
      <c r="J27" s="39">
        <f t="shared" ref="J27" si="6">AVERAGE(J5:J26)</f>
        <v>-1.1795454545454547</v>
      </c>
      <c r="K27" s="39">
        <f t="shared" ref="K27" si="7">AVERAGE(K5:K26)</f>
        <v>-0.9340909090909093</v>
      </c>
      <c r="L27" s="13"/>
      <c r="M27" s="12"/>
      <c r="O27" s="13"/>
      <c r="P27" s="12"/>
      <c r="R27" s="13"/>
    </row>
    <row r="28" spans="1:18" x14ac:dyDescent="0.25">
      <c r="A28" s="34" t="s">
        <v>153</v>
      </c>
      <c r="B28" s="39">
        <f>_xlfn.STDEV.S(B5:B26)</f>
        <v>1.557942921671442</v>
      </c>
      <c r="C28" s="39">
        <f>_xlfn.STDEV.S(C5:C26)</f>
        <v>1.8945810168576136</v>
      </c>
      <c r="D28" s="39">
        <f t="shared" ref="D28:K28" si="8">_xlfn.STDEV.S(D5:D26)</f>
        <v>1.8217303035030452</v>
      </c>
      <c r="E28" s="39">
        <f t="shared" si="8"/>
        <v>2.1592096116834387</v>
      </c>
      <c r="F28" s="39">
        <f t="shared" si="8"/>
        <v>1.7371980724307583</v>
      </c>
      <c r="G28" s="39">
        <f t="shared" si="8"/>
        <v>1.9284215109279204</v>
      </c>
      <c r="H28" s="39"/>
      <c r="I28" s="39">
        <f t="shared" si="8"/>
        <v>1.7726716330484666</v>
      </c>
      <c r="J28" s="39">
        <f t="shared" si="8"/>
        <v>1.5399179856724197</v>
      </c>
      <c r="K28" s="39">
        <f t="shared" si="8"/>
        <v>1.6991865255129726</v>
      </c>
      <c r="L28" s="13"/>
      <c r="M28" s="12"/>
      <c r="O28" s="13"/>
      <c r="P28" s="12"/>
      <c r="R28" s="13"/>
    </row>
    <row r="29" spans="1:18" x14ac:dyDescent="0.25">
      <c r="A29" s="4"/>
      <c r="B29" s="17"/>
      <c r="C29" s="17"/>
      <c r="D29" s="17"/>
      <c r="E29" s="17"/>
      <c r="F29" s="17"/>
      <c r="G29" s="17"/>
      <c r="I29" s="13"/>
      <c r="J29" s="12"/>
      <c r="L29" s="13"/>
      <c r="M29" s="12"/>
      <c r="O29" s="13"/>
      <c r="P29" s="12"/>
      <c r="R29" s="13"/>
    </row>
    <row r="31" spans="1:18" x14ac:dyDescent="0.25">
      <c r="A31" s="1" t="s">
        <v>154</v>
      </c>
      <c r="B31" s="1" t="s">
        <v>156</v>
      </c>
      <c r="C31" s="1" t="s">
        <v>156</v>
      </c>
      <c r="D31" s="1" t="s">
        <v>156</v>
      </c>
      <c r="F31" s="18"/>
    </row>
    <row r="32" spans="1:18" x14ac:dyDescent="0.25">
      <c r="A32" s="2"/>
      <c r="B32" s="2" t="s">
        <v>157</v>
      </c>
      <c r="C32" s="2" t="s">
        <v>158</v>
      </c>
      <c r="D32" s="2" t="s">
        <v>159</v>
      </c>
      <c r="F32" s="4"/>
      <c r="H32" s="16"/>
    </row>
    <row r="33" spans="1:6" x14ac:dyDescent="0.25">
      <c r="A33" t="s">
        <v>130</v>
      </c>
      <c r="B33">
        <v>-3</v>
      </c>
      <c r="C33">
        <v>-2</v>
      </c>
      <c r="D33">
        <v>-2.4</v>
      </c>
      <c r="F33" s="4"/>
    </row>
    <row r="34" spans="1:6" x14ac:dyDescent="0.25">
      <c r="A34" s="4" t="s">
        <v>132</v>
      </c>
      <c r="B34">
        <v>2.2999999999999998</v>
      </c>
      <c r="C34">
        <v>32.1</v>
      </c>
      <c r="D34">
        <v>17</v>
      </c>
      <c r="F34" s="13"/>
    </row>
    <row r="35" spans="1:6" x14ac:dyDescent="0.25">
      <c r="A35" s="4" t="s">
        <v>134</v>
      </c>
      <c r="B35">
        <v>5.7</v>
      </c>
      <c r="C35">
        <v>12.4</v>
      </c>
      <c r="D35">
        <v>5.5</v>
      </c>
      <c r="F35" s="4"/>
    </row>
    <row r="36" spans="1:6" x14ac:dyDescent="0.25">
      <c r="A36" s="7"/>
      <c r="B36" s="7"/>
      <c r="C36" s="7"/>
      <c r="D36" s="7"/>
      <c r="F36" s="4"/>
    </row>
    <row r="37" spans="1:6" x14ac:dyDescent="0.25">
      <c r="A37" t="s">
        <v>136</v>
      </c>
      <c r="B37">
        <v>17.8</v>
      </c>
      <c r="C37">
        <v>3.6</v>
      </c>
      <c r="D37">
        <v>14.6</v>
      </c>
      <c r="F37" s="13"/>
    </row>
    <row r="38" spans="1:6" x14ac:dyDescent="0.25">
      <c r="A38" t="s">
        <v>138</v>
      </c>
      <c r="B38">
        <v>-0.1</v>
      </c>
      <c r="C38">
        <v>1.1000000000000001</v>
      </c>
      <c r="D38">
        <v>5.3</v>
      </c>
    </row>
    <row r="39" spans="1:6" x14ac:dyDescent="0.25">
      <c r="A39" t="s">
        <v>140</v>
      </c>
      <c r="B39">
        <v>1.4</v>
      </c>
      <c r="C39">
        <v>3.3</v>
      </c>
      <c r="D39">
        <v>-1.3</v>
      </c>
      <c r="F39" s="13"/>
    </row>
    <row r="40" spans="1:6" x14ac:dyDescent="0.25">
      <c r="A40" t="s">
        <v>142</v>
      </c>
      <c r="B40">
        <v>-1.7</v>
      </c>
      <c r="C40">
        <v>2.2999999999999998</v>
      </c>
      <c r="D40" s="7" t="s">
        <v>165</v>
      </c>
      <c r="F40" s="13"/>
    </row>
    <row r="41" spans="1:6" x14ac:dyDescent="0.25">
      <c r="A41" t="s">
        <v>144</v>
      </c>
      <c r="B41">
        <v>-1.7</v>
      </c>
      <c r="C41">
        <v>1.4</v>
      </c>
      <c r="D41">
        <v>-2.2000000000000002</v>
      </c>
      <c r="F41" s="13"/>
    </row>
    <row r="42" spans="1:6" x14ac:dyDescent="0.25">
      <c r="A42" t="s">
        <v>146</v>
      </c>
      <c r="B42">
        <v>0.7</v>
      </c>
      <c r="C42">
        <v>5.6</v>
      </c>
      <c r="D42">
        <v>2</v>
      </c>
      <c r="F42" s="13"/>
    </row>
    <row r="43" spans="1:6" x14ac:dyDescent="0.25">
      <c r="A43" s="34" t="s">
        <v>152</v>
      </c>
      <c r="B43" s="39">
        <f>AVERAGE(B33:B42)</f>
        <v>2.3777777777777778</v>
      </c>
      <c r="C43" s="39">
        <f t="shared" ref="C43:D43" si="9">AVERAGE(C33:C42)</f>
        <v>6.6444444444444439</v>
      </c>
      <c r="D43" s="39">
        <f t="shared" si="9"/>
        <v>4.8125</v>
      </c>
    </row>
    <row r="44" spans="1:6" x14ac:dyDescent="0.25">
      <c r="A44" s="34" t="s">
        <v>153</v>
      </c>
      <c r="B44" s="39">
        <f>_xlfn.STDEV.S(B33:B42)</f>
        <v>6.3341885387509924</v>
      </c>
      <c r="C44" s="39">
        <f>_xlfn.STDEV.S(C33:C42)</f>
        <v>10.335026742963842</v>
      </c>
      <c r="D44" s="39">
        <f>_xlfn.STDEV.S(D33:D42)</f>
        <v>7.478624300536258</v>
      </c>
    </row>
  </sheetData>
  <dataValidations count="3">
    <dataValidation allowBlank="1" showInputMessage="1" showErrorMessage="1" prompt="_dB SNR" sqref="F33:F42 H4:K4 F29:G29 B4:E29 F4:G27 F28:K28 H27:K27"/>
    <dataValidation allowBlank="1" showInputMessage="1" showErrorMessage="1" prompt="1=yes_x000a_0=no" sqref="R4:R29 O4:O29 L4:L29 I29 I5:K26"/>
    <dataValidation allowBlank="1" showInputMessage="1" showErrorMessage="1" prompt="open text" sqref="P4:P29 M4:M29 J29"/>
  </dataValidations>
  <pageMargins left="0.7" right="0.7" top="0.78740157499999996" bottom="0.78740157499999996" header="0.3" footer="0.3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workbookViewId="0">
      <selection activeCell="E25" sqref="E25"/>
    </sheetView>
  </sheetViews>
  <sheetFormatPr baseColWidth="10" defaultRowHeight="15" x14ac:dyDescent="0.25"/>
  <cols>
    <col min="1" max="1" width="18.5703125" customWidth="1"/>
    <col min="2" max="2" width="22.7109375" bestFit="1" customWidth="1"/>
  </cols>
  <sheetData>
    <row r="1" spans="1:2" ht="30" x14ac:dyDescent="0.25">
      <c r="A1" s="1" t="s">
        <v>171</v>
      </c>
      <c r="B1" s="1" t="s">
        <v>169</v>
      </c>
    </row>
    <row r="2" spans="1:2" x14ac:dyDescent="0.25">
      <c r="A2" s="3"/>
      <c r="B2" s="3"/>
    </row>
    <row r="3" spans="1:2" x14ac:dyDescent="0.25">
      <c r="A3" s="4" t="s">
        <v>84</v>
      </c>
      <c r="B3" t="s">
        <v>166</v>
      </c>
    </row>
    <row r="4" spans="1:2" x14ac:dyDescent="0.25">
      <c r="A4" s="4" t="s">
        <v>86</v>
      </c>
      <c r="B4" t="s">
        <v>166</v>
      </c>
    </row>
    <row r="5" spans="1:2" x14ac:dyDescent="0.25">
      <c r="A5" s="4" t="s">
        <v>88</v>
      </c>
      <c r="B5" t="s">
        <v>167</v>
      </c>
    </row>
    <row r="6" spans="1:2" x14ac:dyDescent="0.25">
      <c r="A6" s="4" t="s">
        <v>90</v>
      </c>
      <c r="B6" t="s">
        <v>167</v>
      </c>
    </row>
    <row r="7" spans="1:2" x14ac:dyDescent="0.25">
      <c r="A7" s="4" t="s">
        <v>92</v>
      </c>
      <c r="B7" t="s">
        <v>166</v>
      </c>
    </row>
    <row r="8" spans="1:2" x14ac:dyDescent="0.25">
      <c r="A8" s="4" t="s">
        <v>94</v>
      </c>
      <c r="B8" t="s">
        <v>168</v>
      </c>
    </row>
    <row r="9" spans="1:2" x14ac:dyDescent="0.25">
      <c r="A9" s="4" t="s">
        <v>96</v>
      </c>
      <c r="B9" t="s">
        <v>166</v>
      </c>
    </row>
    <row r="10" spans="1:2" x14ac:dyDescent="0.25">
      <c r="A10" s="4" t="s">
        <v>98</v>
      </c>
      <c r="B10" t="s">
        <v>166</v>
      </c>
    </row>
    <row r="11" spans="1:2" x14ac:dyDescent="0.25">
      <c r="A11" s="4" t="s">
        <v>100</v>
      </c>
      <c r="B11" t="s">
        <v>166</v>
      </c>
    </row>
    <row r="12" spans="1:2" x14ac:dyDescent="0.25">
      <c r="A12" s="4" t="s">
        <v>102</v>
      </c>
      <c r="B12" t="s">
        <v>168</v>
      </c>
    </row>
    <row r="13" spans="1:2" x14ac:dyDescent="0.25">
      <c r="A13" s="4" t="s">
        <v>104</v>
      </c>
      <c r="B13" t="s">
        <v>167</v>
      </c>
    </row>
    <row r="14" spans="1:2" x14ac:dyDescent="0.25">
      <c r="A14" s="4" t="s">
        <v>106</v>
      </c>
      <c r="B14" t="s">
        <v>166</v>
      </c>
    </row>
    <row r="15" spans="1:2" x14ac:dyDescent="0.25">
      <c r="A15" s="4" t="s">
        <v>108</v>
      </c>
      <c r="B15" t="s">
        <v>166</v>
      </c>
    </row>
    <row r="16" spans="1:2" x14ac:dyDescent="0.25">
      <c r="A16" s="4" t="s">
        <v>110</v>
      </c>
      <c r="B16" t="s">
        <v>167</v>
      </c>
    </row>
    <row r="17" spans="1:2" x14ac:dyDescent="0.25">
      <c r="A17" s="4" t="s">
        <v>112</v>
      </c>
      <c r="B17" t="s">
        <v>167</v>
      </c>
    </row>
    <row r="18" spans="1:2" x14ac:dyDescent="0.25">
      <c r="A18" s="4" t="s">
        <v>114</v>
      </c>
      <c r="B18" t="s">
        <v>166</v>
      </c>
    </row>
    <row r="19" spans="1:2" x14ac:dyDescent="0.25">
      <c r="A19" s="4" t="s">
        <v>116</v>
      </c>
      <c r="B19" t="s">
        <v>166</v>
      </c>
    </row>
    <row r="20" spans="1:2" x14ac:dyDescent="0.25">
      <c r="A20" s="4" t="s">
        <v>118</v>
      </c>
      <c r="B20" t="s">
        <v>166</v>
      </c>
    </row>
    <row r="21" spans="1:2" x14ac:dyDescent="0.25">
      <c r="A21" s="4" t="s">
        <v>120</v>
      </c>
      <c r="B21" t="s">
        <v>167</v>
      </c>
    </row>
    <row r="22" spans="1:2" x14ac:dyDescent="0.25">
      <c r="A22" s="4" t="s">
        <v>122</v>
      </c>
      <c r="B22" t="s">
        <v>166</v>
      </c>
    </row>
    <row r="23" spans="1:2" x14ac:dyDescent="0.25">
      <c r="A23" s="4" t="s">
        <v>124</v>
      </c>
      <c r="B23" t="s">
        <v>166</v>
      </c>
    </row>
    <row r="24" spans="1:2" x14ac:dyDescent="0.25">
      <c r="A24" s="4" t="s">
        <v>126</v>
      </c>
      <c r="B24" t="s">
        <v>167</v>
      </c>
    </row>
    <row r="25" spans="1:2" x14ac:dyDescent="0.25">
      <c r="A25" t="s">
        <v>130</v>
      </c>
      <c r="B25" t="s">
        <v>166</v>
      </c>
    </row>
    <row r="26" spans="1:2" x14ac:dyDescent="0.25">
      <c r="A26" s="4" t="s">
        <v>132</v>
      </c>
      <c r="B26" t="s">
        <v>166</v>
      </c>
    </row>
    <row r="27" spans="1:2" x14ac:dyDescent="0.25">
      <c r="A27" s="4" t="s">
        <v>134</v>
      </c>
      <c r="B27" t="s">
        <v>166</v>
      </c>
    </row>
    <row r="28" spans="1:2" x14ac:dyDescent="0.25">
      <c r="A28" t="s">
        <v>170</v>
      </c>
      <c r="B28" t="s">
        <v>166</v>
      </c>
    </row>
    <row r="29" spans="1:2" x14ac:dyDescent="0.25">
      <c r="A29" s="4" t="s">
        <v>136</v>
      </c>
      <c r="B29" t="s">
        <v>166</v>
      </c>
    </row>
    <row r="30" spans="1:2" x14ac:dyDescent="0.25">
      <c r="A30" s="4" t="s">
        <v>138</v>
      </c>
      <c r="B30" t="s">
        <v>166</v>
      </c>
    </row>
    <row r="31" spans="1:2" x14ac:dyDescent="0.25">
      <c r="A31" t="s">
        <v>140</v>
      </c>
      <c r="B31" t="s">
        <v>166</v>
      </c>
    </row>
    <row r="32" spans="1:2" x14ac:dyDescent="0.25">
      <c r="A32" s="4" t="s">
        <v>142</v>
      </c>
      <c r="B32" t="s">
        <v>166</v>
      </c>
    </row>
    <row r="33" spans="1:2" x14ac:dyDescent="0.25">
      <c r="A33" s="4" t="s">
        <v>144</v>
      </c>
      <c r="B33" t="s">
        <v>166</v>
      </c>
    </row>
    <row r="34" spans="1:2" x14ac:dyDescent="0.25">
      <c r="A34" t="s">
        <v>146</v>
      </c>
      <c r="B34" t="s">
        <v>166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MCL values</vt:lpstr>
      <vt:lpstr>Fitting duration</vt:lpstr>
      <vt:lpstr>SRT</vt:lpstr>
      <vt:lpstr>Coding strategies</vt:lpstr>
    </vt:vector>
  </TitlesOfParts>
  <Manager/>
  <Company>MHH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Gärtner, Lutz Dr.</dc:creator>
  <cp:keywords/>
  <dc:description/>
  <cp:lastModifiedBy>Gärtner, Lutz Dr.</cp:lastModifiedBy>
  <cp:revision/>
  <dcterms:created xsi:type="dcterms:W3CDTF">2020-12-29T12:03:01Z</dcterms:created>
  <dcterms:modified xsi:type="dcterms:W3CDTF">2022-01-03T10:35:43Z</dcterms:modified>
  <cp:category/>
  <cp:contentStatus/>
</cp:coreProperties>
</file>