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essoit-my.sharepoint.com/personal/charles_chappuis_hes-so_ch/Documents/Documents/Ra&amp;D/Lefort/manuscript/"/>
    </mc:Choice>
  </mc:AlternateContent>
  <xr:revisionPtr revIDLastSave="121" documentId="13_ncr:1_{76CA00A2-491F-4BA9-A595-D2EFD9BED5FA}" xr6:coauthVersionLast="47" xr6:coauthVersionMax="47" xr10:uidLastSave="{894E59D9-8FCE-4755-AD66-C5AD10C3F44A}"/>
  <bookViews>
    <workbookView xWindow="4020" yWindow="3630" windowWidth="18900" windowHeight="11055" activeTab="3" xr2:uid="{9229055E-C328-4BE3-9DA1-1712C9886E50}"/>
  </bookViews>
  <sheets>
    <sheet name="Olfactometry" sheetId="1" r:id="rId1"/>
    <sheet name="Release rates" sheetId="2" r:id="rId2"/>
    <sheet name="Integration GC-MS" sheetId="3" r:id="rId3"/>
    <sheet name="Standard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E8" i="4"/>
  <c r="E9" i="4"/>
  <c r="E10" i="4"/>
  <c r="E2" i="4"/>
  <c r="D3" i="4"/>
  <c r="D4" i="4"/>
  <c r="D5" i="4"/>
  <c r="D6" i="4"/>
  <c r="D7" i="4"/>
  <c r="D8" i="4"/>
  <c r="D9" i="4"/>
  <c r="D10" i="4"/>
  <c r="D2" i="4"/>
  <c r="C3" i="4"/>
  <c r="C4" i="4"/>
  <c r="C5" i="4"/>
  <c r="C6" i="4"/>
  <c r="C7" i="4"/>
  <c r="C8" i="4"/>
  <c r="C9" i="4"/>
  <c r="C10" i="4"/>
  <c r="C2" i="4"/>
  <c r="B3" i="4"/>
  <c r="B4" i="4"/>
  <c r="B5" i="4"/>
  <c r="B6" i="4"/>
  <c r="B7" i="4"/>
  <c r="B8" i="4"/>
  <c r="B9" i="4"/>
  <c r="B10" i="4"/>
  <c r="B2" i="4"/>
  <c r="E37" i="2"/>
  <c r="F37" i="2" s="1"/>
  <c r="E35" i="2"/>
  <c r="F35" i="2" s="1"/>
  <c r="E32" i="2"/>
  <c r="F32" i="2" s="1"/>
  <c r="E29" i="2"/>
  <c r="F29" i="2" s="1"/>
  <c r="E27" i="2"/>
  <c r="F27" i="2" s="1"/>
  <c r="E24" i="2"/>
  <c r="F24" i="2" s="1"/>
  <c r="E22" i="2"/>
  <c r="F22" i="2" s="1"/>
  <c r="E19" i="2"/>
  <c r="F19" i="2" s="1"/>
  <c r="E17" i="2"/>
  <c r="F17" i="2" s="1"/>
  <c r="E14" i="2"/>
  <c r="F14" i="2" s="1"/>
  <c r="E11" i="2"/>
  <c r="F11" i="2" s="1"/>
  <c r="E9" i="2"/>
  <c r="F9" i="2" s="1"/>
  <c r="E6" i="2"/>
  <c r="F6" i="2" s="1"/>
  <c r="E4" i="2"/>
  <c r="F4" i="2" s="1"/>
  <c r="E2" i="2"/>
  <c r="F2" i="2" s="1"/>
  <c r="E3" i="2"/>
  <c r="F3" i="2" s="1"/>
  <c r="E5" i="2"/>
  <c r="F5" i="2" s="1"/>
  <c r="E7" i="2"/>
  <c r="F7" i="2" s="1"/>
  <c r="E8" i="2"/>
  <c r="F8" i="2" s="1"/>
  <c r="E12" i="2"/>
  <c r="F12" i="2" s="1"/>
  <c r="E13" i="2"/>
  <c r="F13" i="2" s="1"/>
  <c r="E15" i="2"/>
  <c r="F15" i="2" s="1"/>
  <c r="E16" i="2"/>
  <c r="F16" i="2" s="1"/>
  <c r="E18" i="2"/>
  <c r="F18" i="2" s="1"/>
  <c r="E20" i="2"/>
  <c r="F20" i="2" s="1"/>
  <c r="E21" i="2"/>
  <c r="F21" i="2" s="1"/>
  <c r="E23" i="2"/>
  <c r="F23" i="2" s="1"/>
  <c r="E25" i="2"/>
  <c r="F25" i="2" s="1"/>
  <c r="E26" i="2"/>
  <c r="F26" i="2" s="1"/>
  <c r="E28" i="2"/>
  <c r="F28" i="2" s="1"/>
  <c r="E30" i="2"/>
  <c r="F30" i="2" s="1"/>
  <c r="E31" i="2"/>
  <c r="F31" i="2" s="1"/>
  <c r="E33" i="2"/>
  <c r="F33" i="2" s="1"/>
  <c r="E34" i="2"/>
  <c r="F34" i="2" s="1"/>
  <c r="E36" i="2"/>
  <c r="F36" i="2" s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F52A51D-2D52-416F-8502-1281E523DCD2}" keepAlive="1" name="Requête - quant_extracts_chappuis_2023" description="Connexion à la requête « quant_extracts_chappuis_2023 » dans le classeur." type="5" refreshedVersion="0" background="1" saveData="1">
    <dbPr connection="Provider=Microsoft.Mashup.OleDb.1;Data Source=$Workbook$;Location=quant_extracts_chappuis_2023;Extended Properties=&quot;&quot;" command="SELECT * FROM [quant_extracts_chappuis_2023]"/>
  </connection>
  <connection id="2" xr16:uid="{8B7C92C1-9C8B-46C8-A1A0-7F17DC78D817}" keepAlive="1" name="Requête - quant_extracts_chappuis_2023 (2)" description="Connexion à la requête « quant_extracts_chappuis_2023 (2) » dans le classeur." type="5" refreshedVersion="0" background="1" saveData="1">
    <dbPr connection="Provider=Microsoft.Mashup.OleDb.1;Data Source=$Workbook$;Location=&quot;quant_extracts_chappuis_2023 (2)&quot;;Extended Properties=&quot;&quot;" command="SELECT * FROM [quant_extracts_chappuis_2023 (2)]"/>
  </connection>
</connections>
</file>

<file path=xl/sharedStrings.xml><?xml version="1.0" encoding="utf-8"?>
<sst xmlns="http://schemas.openxmlformats.org/spreadsheetml/2006/main" count="178" uniqueCount="45">
  <si>
    <t>methylisonicotinate</t>
  </si>
  <si>
    <t>p-anisaldehyde</t>
  </si>
  <si>
    <t>pheromone</t>
  </si>
  <si>
    <t>verbenone</t>
  </si>
  <si>
    <r>
      <t>Mass loaded [</t>
    </r>
    <r>
      <rPr>
        <sz val="11"/>
        <color theme="1"/>
        <rFont val="Calibri"/>
        <family val="2"/>
      </rPr>
      <t>µg</t>
    </r>
    <r>
      <rPr>
        <sz val="11"/>
        <color theme="1"/>
        <rFont val="Calibri"/>
        <family val="2"/>
        <scheme val="minor"/>
      </rPr>
      <t>]</t>
    </r>
  </si>
  <si>
    <t>Number of thrips choosing the control arm</t>
  </si>
  <si>
    <t>Number of thrips choosing the treated arm</t>
  </si>
  <si>
    <t>Number of thrips staying in the main arm</t>
  </si>
  <si>
    <t>Total number of thrips tested</t>
  </si>
  <si>
    <t>Compounds</t>
  </si>
  <si>
    <t>Replicate</t>
  </si>
  <si>
    <t>Extract concentration [ng/mL]</t>
  </si>
  <si>
    <t>Mass [ng]</t>
  </si>
  <si>
    <t>Release rate [ng/min]</t>
  </si>
  <si>
    <t>Sample</t>
  </si>
  <si>
    <t>cal1</t>
  </si>
  <si>
    <t>Cal</t>
  </si>
  <si>
    <t>cal2</t>
  </si>
  <si>
    <t>cal3</t>
  </si>
  <si>
    <t>cal4</t>
  </si>
  <si>
    <t>cal5</t>
  </si>
  <si>
    <t>cal6</t>
  </si>
  <si>
    <t>cal7</t>
  </si>
  <si>
    <t>cal8</t>
  </si>
  <si>
    <t>cal9</t>
  </si>
  <si>
    <t>verbenone integration</t>
  </si>
  <si>
    <t>methyl isonocotinate integration</t>
  </si>
  <si>
    <t>ISTD integration</t>
  </si>
  <si>
    <t>pheromone integration</t>
  </si>
  <si>
    <t>p-anisaldehayde integration</t>
  </si>
  <si>
    <t>levels</t>
  </si>
  <si>
    <t>Type</t>
  </si>
  <si>
    <t>Name</t>
  </si>
  <si>
    <t>100ug</t>
  </si>
  <si>
    <t>blank</t>
  </si>
  <si>
    <t>1ug</t>
  </si>
  <si>
    <t>10ug</t>
  </si>
  <si>
    <t>comment</t>
  </si>
  <si>
    <t>Exceed the calibration span</t>
  </si>
  <si>
    <t>nc</t>
  </si>
  <si>
    <t>Levels</t>
  </si>
  <si>
    <t>verbenone concentration [ng/mL]</t>
  </si>
  <si>
    <t>methyl isonicotinate concentration [ng/mL]</t>
  </si>
  <si>
    <t>pheromone concentration [ng/mL]</t>
  </si>
  <si>
    <t>p-anisaldehyde concentration [ng/mL]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</si>
</sst>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4BA12-A7C9-466D-A500-443B20C28A31}">
  <dimension ref="A1:J37"/>
  <sheetViews>
    <sheetView workbookViewId="0">
      <selection activeCell="A10" sqref="A10"/>
    </sheetView>
  </sheetViews>
  <sheetFormatPr baseColWidth="10" defaultRowHeight="15" x14ac:dyDescent="0.25"/>
  <sheetData>
    <row r="1" spans="1:10" x14ac:dyDescent="0.25">
      <c r="A1" t="s">
        <v>9</v>
      </c>
      <c r="B1" t="s">
        <v>4</v>
      </c>
      <c r="C1" t="s">
        <v>10</v>
      </c>
      <c r="D1" t="s">
        <v>5</v>
      </c>
      <c r="E1" t="s">
        <v>6</v>
      </c>
      <c r="F1" t="s">
        <v>7</v>
      </c>
      <c r="G1" t="s">
        <v>8</v>
      </c>
      <c r="H1" s="1"/>
      <c r="J1" s="1"/>
    </row>
    <row r="2" spans="1:10" x14ac:dyDescent="0.25">
      <c r="A2" t="s">
        <v>0</v>
      </c>
      <c r="B2">
        <v>1</v>
      </c>
      <c r="C2">
        <v>1</v>
      </c>
      <c r="D2">
        <v>17</v>
      </c>
      <c r="E2">
        <v>9</v>
      </c>
      <c r="F2">
        <v>7</v>
      </c>
      <c r="G2">
        <f>SUM(C2:F2)</f>
        <v>34</v>
      </c>
      <c r="H2" s="1"/>
      <c r="J2" s="1"/>
    </row>
    <row r="3" spans="1:10" x14ac:dyDescent="0.25">
      <c r="A3" t="s">
        <v>0</v>
      </c>
      <c r="B3">
        <v>1</v>
      </c>
      <c r="C3">
        <v>2</v>
      </c>
      <c r="D3">
        <v>15</v>
      </c>
      <c r="E3">
        <v>10</v>
      </c>
      <c r="F3">
        <v>7</v>
      </c>
      <c r="G3">
        <f t="shared" ref="G3:G37" si="0">SUM(C3:F3)</f>
        <v>34</v>
      </c>
      <c r="H3" s="1"/>
      <c r="J3" s="1"/>
    </row>
    <row r="4" spans="1:10" x14ac:dyDescent="0.25">
      <c r="A4" t="s">
        <v>0</v>
      </c>
      <c r="B4">
        <v>1</v>
      </c>
      <c r="C4">
        <v>3</v>
      </c>
      <c r="D4">
        <v>16</v>
      </c>
      <c r="E4">
        <v>9</v>
      </c>
      <c r="F4">
        <v>6</v>
      </c>
      <c r="G4">
        <f t="shared" si="0"/>
        <v>34</v>
      </c>
      <c r="H4" s="1"/>
      <c r="J4" s="1"/>
    </row>
    <row r="5" spans="1:10" x14ac:dyDescent="0.25">
      <c r="A5" t="s">
        <v>0</v>
      </c>
      <c r="B5">
        <v>10</v>
      </c>
      <c r="C5">
        <v>1</v>
      </c>
      <c r="D5">
        <v>11</v>
      </c>
      <c r="E5">
        <v>14</v>
      </c>
      <c r="F5">
        <v>0</v>
      </c>
      <c r="G5">
        <f t="shared" si="0"/>
        <v>26</v>
      </c>
      <c r="H5" s="1"/>
      <c r="J5" s="1"/>
    </row>
    <row r="6" spans="1:10" x14ac:dyDescent="0.25">
      <c r="A6" t="s">
        <v>0</v>
      </c>
      <c r="B6">
        <v>10</v>
      </c>
      <c r="C6">
        <v>2</v>
      </c>
      <c r="D6">
        <v>11</v>
      </c>
      <c r="E6">
        <v>14</v>
      </c>
      <c r="F6">
        <v>0</v>
      </c>
      <c r="G6">
        <f t="shared" si="0"/>
        <v>27</v>
      </c>
      <c r="H6" s="1"/>
      <c r="J6" s="1"/>
    </row>
    <row r="7" spans="1:10" x14ac:dyDescent="0.25">
      <c r="A7" t="s">
        <v>0</v>
      </c>
      <c r="B7">
        <v>10</v>
      </c>
      <c r="C7">
        <v>3</v>
      </c>
      <c r="D7">
        <v>9</v>
      </c>
      <c r="E7">
        <v>16</v>
      </c>
      <c r="F7">
        <v>3</v>
      </c>
      <c r="G7">
        <f t="shared" si="0"/>
        <v>31</v>
      </c>
      <c r="H7" s="1"/>
      <c r="J7" s="1"/>
    </row>
    <row r="8" spans="1:10" x14ac:dyDescent="0.25">
      <c r="A8" t="s">
        <v>0</v>
      </c>
      <c r="B8">
        <v>100</v>
      </c>
      <c r="C8">
        <v>1</v>
      </c>
      <c r="D8">
        <v>8</v>
      </c>
      <c r="E8">
        <v>17</v>
      </c>
      <c r="F8">
        <v>2</v>
      </c>
      <c r="G8">
        <f t="shared" si="0"/>
        <v>28</v>
      </c>
      <c r="H8" s="1"/>
      <c r="J8" s="1"/>
    </row>
    <row r="9" spans="1:10" x14ac:dyDescent="0.25">
      <c r="A9" t="s">
        <v>0</v>
      </c>
      <c r="B9">
        <v>100</v>
      </c>
      <c r="C9">
        <v>2</v>
      </c>
      <c r="D9">
        <v>5</v>
      </c>
      <c r="E9">
        <v>20</v>
      </c>
      <c r="F9">
        <v>0</v>
      </c>
      <c r="G9">
        <f t="shared" si="0"/>
        <v>27</v>
      </c>
      <c r="H9" s="1"/>
      <c r="J9" s="1"/>
    </row>
    <row r="10" spans="1:10" x14ac:dyDescent="0.25">
      <c r="A10" t="s">
        <v>0</v>
      </c>
      <c r="B10">
        <v>100</v>
      </c>
      <c r="C10">
        <v>3</v>
      </c>
      <c r="D10">
        <v>7</v>
      </c>
      <c r="E10">
        <v>18</v>
      </c>
      <c r="F10">
        <v>2</v>
      </c>
      <c r="G10">
        <f t="shared" si="0"/>
        <v>30</v>
      </c>
      <c r="H10" s="1"/>
      <c r="J10" s="1"/>
    </row>
    <row r="11" spans="1:10" x14ac:dyDescent="0.25">
      <c r="A11" t="s">
        <v>1</v>
      </c>
      <c r="B11">
        <v>1</v>
      </c>
      <c r="C11">
        <v>1</v>
      </c>
      <c r="D11">
        <v>11</v>
      </c>
      <c r="E11">
        <v>14</v>
      </c>
      <c r="F11">
        <v>3</v>
      </c>
      <c r="G11">
        <f t="shared" si="0"/>
        <v>29</v>
      </c>
      <c r="H11" s="1"/>
      <c r="J11" s="1"/>
    </row>
    <row r="12" spans="1:10" x14ac:dyDescent="0.25">
      <c r="A12" t="s">
        <v>1</v>
      </c>
      <c r="B12">
        <v>1</v>
      </c>
      <c r="C12">
        <v>2</v>
      </c>
      <c r="D12">
        <v>11</v>
      </c>
      <c r="E12">
        <v>14</v>
      </c>
      <c r="F12">
        <v>3</v>
      </c>
      <c r="G12">
        <f t="shared" si="0"/>
        <v>30</v>
      </c>
      <c r="H12" s="1"/>
      <c r="J12" s="1"/>
    </row>
    <row r="13" spans="1:10" x14ac:dyDescent="0.25">
      <c r="A13" t="s">
        <v>1</v>
      </c>
      <c r="B13">
        <v>1</v>
      </c>
      <c r="C13">
        <v>3</v>
      </c>
      <c r="D13">
        <v>13</v>
      </c>
      <c r="E13">
        <v>12</v>
      </c>
      <c r="F13">
        <v>2</v>
      </c>
      <c r="G13">
        <f t="shared" si="0"/>
        <v>30</v>
      </c>
      <c r="H13" s="1"/>
      <c r="J13" s="1"/>
    </row>
    <row r="14" spans="1:10" x14ac:dyDescent="0.25">
      <c r="A14" t="s">
        <v>1</v>
      </c>
      <c r="B14">
        <v>10</v>
      </c>
      <c r="C14">
        <v>1</v>
      </c>
      <c r="D14">
        <v>10</v>
      </c>
      <c r="E14">
        <v>15</v>
      </c>
      <c r="F14">
        <v>2</v>
      </c>
      <c r="G14">
        <f t="shared" si="0"/>
        <v>28</v>
      </c>
      <c r="H14" s="1"/>
      <c r="J14" s="1"/>
    </row>
    <row r="15" spans="1:10" x14ac:dyDescent="0.25">
      <c r="A15" t="s">
        <v>1</v>
      </c>
      <c r="B15">
        <v>10</v>
      </c>
      <c r="C15">
        <v>2</v>
      </c>
      <c r="D15">
        <v>12</v>
      </c>
      <c r="E15">
        <v>13</v>
      </c>
      <c r="F15">
        <v>0</v>
      </c>
      <c r="G15">
        <f t="shared" si="0"/>
        <v>27</v>
      </c>
      <c r="H15" s="1"/>
      <c r="J15" s="1"/>
    </row>
    <row r="16" spans="1:10" x14ac:dyDescent="0.25">
      <c r="A16" t="s">
        <v>1</v>
      </c>
      <c r="B16">
        <v>10</v>
      </c>
      <c r="C16">
        <v>3</v>
      </c>
      <c r="D16">
        <v>14</v>
      </c>
      <c r="E16">
        <v>11</v>
      </c>
      <c r="F16">
        <v>2</v>
      </c>
      <c r="G16">
        <f t="shared" si="0"/>
        <v>30</v>
      </c>
      <c r="H16" s="1"/>
      <c r="J16" s="1"/>
    </row>
    <row r="17" spans="1:10" x14ac:dyDescent="0.25">
      <c r="A17" t="s">
        <v>1</v>
      </c>
      <c r="B17">
        <v>100</v>
      </c>
      <c r="C17">
        <v>1</v>
      </c>
      <c r="D17">
        <v>7</v>
      </c>
      <c r="E17">
        <v>18</v>
      </c>
      <c r="F17">
        <v>1</v>
      </c>
      <c r="G17">
        <f t="shared" si="0"/>
        <v>27</v>
      </c>
      <c r="H17" s="1"/>
      <c r="J17" s="1"/>
    </row>
    <row r="18" spans="1:10" x14ac:dyDescent="0.25">
      <c r="A18" t="s">
        <v>1</v>
      </c>
      <c r="B18">
        <v>100</v>
      </c>
      <c r="C18">
        <v>2</v>
      </c>
      <c r="D18">
        <v>7</v>
      </c>
      <c r="E18">
        <v>18</v>
      </c>
      <c r="F18">
        <v>2</v>
      </c>
      <c r="G18">
        <f t="shared" si="0"/>
        <v>29</v>
      </c>
      <c r="H18" s="1"/>
      <c r="J18" s="1"/>
    </row>
    <row r="19" spans="1:10" x14ac:dyDescent="0.25">
      <c r="A19" t="s">
        <v>1</v>
      </c>
      <c r="B19">
        <v>100</v>
      </c>
      <c r="C19">
        <v>3</v>
      </c>
      <c r="D19">
        <v>7</v>
      </c>
      <c r="E19">
        <v>18</v>
      </c>
      <c r="F19">
        <v>2</v>
      </c>
      <c r="G19">
        <f t="shared" si="0"/>
        <v>30</v>
      </c>
      <c r="H19" s="1"/>
      <c r="J19" s="1"/>
    </row>
    <row r="20" spans="1:10" x14ac:dyDescent="0.25">
      <c r="A20" t="s">
        <v>2</v>
      </c>
      <c r="B20">
        <v>1</v>
      </c>
      <c r="C20">
        <v>1</v>
      </c>
      <c r="D20">
        <v>9</v>
      </c>
      <c r="E20">
        <v>16</v>
      </c>
      <c r="F20">
        <v>2</v>
      </c>
      <c r="G20">
        <f t="shared" si="0"/>
        <v>28</v>
      </c>
      <c r="H20" s="1"/>
      <c r="J20" s="1"/>
    </row>
    <row r="21" spans="1:10" x14ac:dyDescent="0.25">
      <c r="A21" t="s">
        <v>2</v>
      </c>
      <c r="B21">
        <v>1</v>
      </c>
      <c r="C21">
        <v>2</v>
      </c>
      <c r="D21">
        <v>10</v>
      </c>
      <c r="E21">
        <v>15</v>
      </c>
      <c r="F21">
        <v>3</v>
      </c>
      <c r="G21">
        <f t="shared" si="0"/>
        <v>30</v>
      </c>
      <c r="H21" s="1"/>
      <c r="J21" s="1"/>
    </row>
    <row r="22" spans="1:10" x14ac:dyDescent="0.25">
      <c r="A22" t="s">
        <v>2</v>
      </c>
      <c r="B22">
        <v>1</v>
      </c>
      <c r="C22">
        <v>3</v>
      </c>
      <c r="D22">
        <v>9</v>
      </c>
      <c r="E22">
        <v>16</v>
      </c>
      <c r="F22">
        <v>3</v>
      </c>
      <c r="G22">
        <f t="shared" si="0"/>
        <v>31</v>
      </c>
      <c r="H22" s="1"/>
      <c r="J22" s="1"/>
    </row>
    <row r="23" spans="1:10" x14ac:dyDescent="0.25">
      <c r="A23" t="s">
        <v>2</v>
      </c>
      <c r="B23">
        <v>10</v>
      </c>
      <c r="C23">
        <v>1</v>
      </c>
      <c r="D23">
        <v>8</v>
      </c>
      <c r="E23">
        <v>17</v>
      </c>
      <c r="F23">
        <v>1</v>
      </c>
      <c r="G23">
        <f t="shared" si="0"/>
        <v>27</v>
      </c>
      <c r="H23" s="1"/>
      <c r="J23" s="1"/>
    </row>
    <row r="24" spans="1:10" x14ac:dyDescent="0.25">
      <c r="A24" t="s">
        <v>2</v>
      </c>
      <c r="B24">
        <v>10</v>
      </c>
      <c r="C24">
        <v>2</v>
      </c>
      <c r="D24">
        <v>7</v>
      </c>
      <c r="E24">
        <v>18</v>
      </c>
      <c r="F24">
        <v>2</v>
      </c>
      <c r="G24">
        <f t="shared" si="0"/>
        <v>29</v>
      </c>
      <c r="H24" s="1"/>
      <c r="J24" s="1"/>
    </row>
    <row r="25" spans="1:10" x14ac:dyDescent="0.25">
      <c r="A25" t="s">
        <v>2</v>
      </c>
      <c r="B25">
        <v>10</v>
      </c>
      <c r="C25">
        <v>3</v>
      </c>
      <c r="D25">
        <v>9</v>
      </c>
      <c r="E25">
        <v>16</v>
      </c>
      <c r="F25">
        <v>5</v>
      </c>
      <c r="G25">
        <f t="shared" si="0"/>
        <v>33</v>
      </c>
      <c r="H25" s="1"/>
      <c r="J25" s="1"/>
    </row>
    <row r="26" spans="1:10" x14ac:dyDescent="0.25">
      <c r="A26" t="s">
        <v>2</v>
      </c>
      <c r="B26">
        <v>100</v>
      </c>
      <c r="C26">
        <v>1</v>
      </c>
      <c r="D26">
        <v>8</v>
      </c>
      <c r="E26">
        <v>17</v>
      </c>
      <c r="F26">
        <v>5</v>
      </c>
      <c r="G26">
        <f t="shared" si="0"/>
        <v>31</v>
      </c>
      <c r="H26" s="1"/>
      <c r="J26" s="1"/>
    </row>
    <row r="27" spans="1:10" x14ac:dyDescent="0.25">
      <c r="A27" t="s">
        <v>2</v>
      </c>
      <c r="B27">
        <v>100</v>
      </c>
      <c r="C27">
        <v>2</v>
      </c>
      <c r="D27">
        <v>5</v>
      </c>
      <c r="E27">
        <v>20</v>
      </c>
      <c r="F27">
        <v>2</v>
      </c>
      <c r="G27">
        <f t="shared" si="0"/>
        <v>29</v>
      </c>
      <c r="H27" s="1"/>
      <c r="J27" s="1"/>
    </row>
    <row r="28" spans="1:10" x14ac:dyDescent="0.25">
      <c r="A28" t="s">
        <v>2</v>
      </c>
      <c r="B28">
        <v>100</v>
      </c>
      <c r="C28">
        <v>3</v>
      </c>
      <c r="D28">
        <v>4</v>
      </c>
      <c r="E28">
        <v>21</v>
      </c>
      <c r="F28">
        <v>3</v>
      </c>
      <c r="G28">
        <f t="shared" si="0"/>
        <v>31</v>
      </c>
      <c r="H28" s="1"/>
      <c r="J28" s="1"/>
    </row>
    <row r="29" spans="1:10" x14ac:dyDescent="0.25">
      <c r="A29" t="s">
        <v>3</v>
      </c>
      <c r="B29">
        <v>1</v>
      </c>
      <c r="C29">
        <v>1</v>
      </c>
      <c r="D29">
        <v>11</v>
      </c>
      <c r="E29">
        <v>14</v>
      </c>
      <c r="F29">
        <v>3</v>
      </c>
      <c r="G29">
        <f t="shared" si="0"/>
        <v>29</v>
      </c>
      <c r="H29" s="1"/>
      <c r="J29" s="1"/>
    </row>
    <row r="30" spans="1:10" x14ac:dyDescent="0.25">
      <c r="A30" t="s">
        <v>3</v>
      </c>
      <c r="B30">
        <v>1</v>
      </c>
      <c r="C30">
        <v>2</v>
      </c>
      <c r="D30">
        <v>11</v>
      </c>
      <c r="E30">
        <v>14</v>
      </c>
      <c r="F30">
        <v>2</v>
      </c>
      <c r="G30">
        <f t="shared" si="0"/>
        <v>29</v>
      </c>
      <c r="H30" s="1"/>
      <c r="J30" s="1"/>
    </row>
    <row r="31" spans="1:10" x14ac:dyDescent="0.25">
      <c r="A31" t="s">
        <v>3</v>
      </c>
      <c r="B31">
        <v>1</v>
      </c>
      <c r="C31">
        <v>3</v>
      </c>
      <c r="D31">
        <v>10</v>
      </c>
      <c r="E31">
        <v>15</v>
      </c>
      <c r="F31">
        <v>1</v>
      </c>
      <c r="G31">
        <f t="shared" si="0"/>
        <v>29</v>
      </c>
      <c r="H31" s="1"/>
      <c r="J31" s="1"/>
    </row>
    <row r="32" spans="1:10" x14ac:dyDescent="0.25">
      <c r="A32" t="s">
        <v>3</v>
      </c>
      <c r="B32">
        <v>10</v>
      </c>
      <c r="C32">
        <v>1</v>
      </c>
      <c r="D32">
        <v>9</v>
      </c>
      <c r="E32">
        <v>16</v>
      </c>
      <c r="F32">
        <v>8</v>
      </c>
      <c r="G32">
        <f t="shared" si="0"/>
        <v>34</v>
      </c>
      <c r="H32" s="1"/>
      <c r="J32" s="1"/>
    </row>
    <row r="33" spans="1:10" x14ac:dyDescent="0.25">
      <c r="A33" t="s">
        <v>3</v>
      </c>
      <c r="B33">
        <v>10</v>
      </c>
      <c r="C33">
        <v>2</v>
      </c>
      <c r="D33">
        <v>10</v>
      </c>
      <c r="E33">
        <v>15</v>
      </c>
      <c r="F33">
        <v>3</v>
      </c>
      <c r="G33">
        <f t="shared" si="0"/>
        <v>30</v>
      </c>
      <c r="H33" s="1"/>
      <c r="J33" s="1"/>
    </row>
    <row r="34" spans="1:10" x14ac:dyDescent="0.25">
      <c r="A34" t="s">
        <v>3</v>
      </c>
      <c r="B34">
        <v>10</v>
      </c>
      <c r="C34">
        <v>3</v>
      </c>
      <c r="D34">
        <v>8</v>
      </c>
      <c r="E34">
        <v>17</v>
      </c>
      <c r="F34">
        <v>0</v>
      </c>
      <c r="G34">
        <f t="shared" si="0"/>
        <v>28</v>
      </c>
      <c r="H34" s="1"/>
      <c r="J34" s="1"/>
    </row>
    <row r="35" spans="1:10" x14ac:dyDescent="0.25">
      <c r="A35" t="s">
        <v>3</v>
      </c>
      <c r="B35">
        <v>100</v>
      </c>
      <c r="C35">
        <v>1</v>
      </c>
      <c r="D35">
        <v>15</v>
      </c>
      <c r="E35">
        <v>10</v>
      </c>
      <c r="F35">
        <v>4</v>
      </c>
      <c r="G35">
        <f t="shared" si="0"/>
        <v>30</v>
      </c>
      <c r="H35" s="1"/>
      <c r="J35" s="1"/>
    </row>
    <row r="36" spans="1:10" x14ac:dyDescent="0.25">
      <c r="A36" t="s">
        <v>3</v>
      </c>
      <c r="B36">
        <v>100</v>
      </c>
      <c r="C36">
        <v>2</v>
      </c>
      <c r="D36">
        <v>15</v>
      </c>
      <c r="E36">
        <v>10</v>
      </c>
      <c r="F36">
        <v>0</v>
      </c>
      <c r="G36">
        <f t="shared" si="0"/>
        <v>27</v>
      </c>
      <c r="H36" s="1"/>
      <c r="J36" s="1"/>
    </row>
    <row r="37" spans="1:10" x14ac:dyDescent="0.25">
      <c r="A37" t="s">
        <v>3</v>
      </c>
      <c r="B37">
        <v>100</v>
      </c>
      <c r="C37">
        <v>3</v>
      </c>
      <c r="D37">
        <v>16</v>
      </c>
      <c r="E37">
        <v>9</v>
      </c>
      <c r="F37">
        <v>3</v>
      </c>
      <c r="G37">
        <f t="shared" si="0"/>
        <v>31</v>
      </c>
      <c r="H37" s="1"/>
      <c r="J37" s="1"/>
    </row>
  </sheetData>
  <pageMargins left="0.7" right="0.7" top="0.75" bottom="0.75" header="0.3" footer="0.3"/>
  <pageSetup paperSize="9" orientation="portrait" r:id="rId1"/>
  <ignoredErrors>
    <ignoredError sqref="G2 G3:G3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9AA68-688B-44AD-B7C9-2D39BDCFE412}">
  <dimension ref="A1:H37"/>
  <sheetViews>
    <sheetView workbookViewId="0">
      <selection activeCell="H22" sqref="H22:J26"/>
    </sheetView>
  </sheetViews>
  <sheetFormatPr baseColWidth="10" defaultRowHeight="15" x14ac:dyDescent="0.25"/>
  <cols>
    <col min="4" max="4" width="11.42578125" style="1"/>
    <col min="6" max="6" width="11.42578125" style="2"/>
  </cols>
  <sheetData>
    <row r="1" spans="1:7" x14ac:dyDescent="0.25">
      <c r="A1" t="s">
        <v>9</v>
      </c>
      <c r="B1" t="s">
        <v>10</v>
      </c>
      <c r="C1" t="s">
        <v>4</v>
      </c>
      <c r="D1" s="1" t="s">
        <v>11</v>
      </c>
      <c r="E1" s="1" t="s">
        <v>12</v>
      </c>
      <c r="F1" s="2" t="s">
        <v>13</v>
      </c>
      <c r="G1" t="s">
        <v>37</v>
      </c>
    </row>
    <row r="2" spans="1:7" x14ac:dyDescent="0.25">
      <c r="A2" t="s">
        <v>3</v>
      </c>
      <c r="B2">
        <v>1</v>
      </c>
      <c r="C2">
        <v>1</v>
      </c>
      <c r="D2" s="1">
        <v>463.52690000000001</v>
      </c>
      <c r="E2" s="1">
        <f t="shared" ref="E2:E37" si="0">D2*0.6</f>
        <v>278.11613999999997</v>
      </c>
      <c r="F2" s="2">
        <f t="shared" ref="F2:F37" si="1">E2/50</f>
        <v>5.5623227999999996</v>
      </c>
      <c r="G2" t="s">
        <v>39</v>
      </c>
    </row>
    <row r="3" spans="1:7" x14ac:dyDescent="0.25">
      <c r="A3" t="s">
        <v>3</v>
      </c>
      <c r="B3">
        <v>2</v>
      </c>
      <c r="C3">
        <v>1</v>
      </c>
      <c r="D3" s="1">
        <v>633.65369999999996</v>
      </c>
      <c r="E3" s="1">
        <f t="shared" si="0"/>
        <v>380.19221999999996</v>
      </c>
      <c r="F3" s="2">
        <f t="shared" si="1"/>
        <v>7.6038443999999989</v>
      </c>
      <c r="G3" t="s">
        <v>39</v>
      </c>
    </row>
    <row r="4" spans="1:7" x14ac:dyDescent="0.25">
      <c r="A4" t="s">
        <v>3</v>
      </c>
      <c r="B4">
        <v>3</v>
      </c>
      <c r="C4">
        <v>1</v>
      </c>
      <c r="D4" s="1">
        <v>891.41780000000006</v>
      </c>
      <c r="E4" s="1">
        <f t="shared" si="0"/>
        <v>534.85068000000001</v>
      </c>
      <c r="F4" s="2">
        <f t="shared" si="1"/>
        <v>10.6970136</v>
      </c>
      <c r="G4" t="s">
        <v>39</v>
      </c>
    </row>
    <row r="5" spans="1:7" x14ac:dyDescent="0.25">
      <c r="A5" t="s">
        <v>3</v>
      </c>
      <c r="B5">
        <v>1</v>
      </c>
      <c r="C5">
        <v>10</v>
      </c>
      <c r="D5" s="1">
        <v>9134.3017</v>
      </c>
      <c r="E5" s="1">
        <f t="shared" si="0"/>
        <v>5480.5810199999996</v>
      </c>
      <c r="F5" s="2">
        <f t="shared" si="1"/>
        <v>109.61162039999999</v>
      </c>
      <c r="G5" t="s">
        <v>39</v>
      </c>
    </row>
    <row r="6" spans="1:7" x14ac:dyDescent="0.25">
      <c r="A6" t="s">
        <v>3</v>
      </c>
      <c r="B6">
        <v>2</v>
      </c>
      <c r="C6">
        <v>10</v>
      </c>
      <c r="D6" s="1">
        <v>8497.7474999999995</v>
      </c>
      <c r="E6" s="1">
        <f t="shared" si="0"/>
        <v>5098.6484999999993</v>
      </c>
      <c r="F6" s="2">
        <f t="shared" si="1"/>
        <v>101.97296999999999</v>
      </c>
      <c r="G6" t="s">
        <v>39</v>
      </c>
    </row>
    <row r="7" spans="1:7" x14ac:dyDescent="0.25">
      <c r="A7" t="s">
        <v>3</v>
      </c>
      <c r="B7">
        <v>3</v>
      </c>
      <c r="C7">
        <v>10</v>
      </c>
      <c r="D7" s="1">
        <v>13477.3048</v>
      </c>
      <c r="E7" s="1">
        <f t="shared" si="0"/>
        <v>8086.3828799999992</v>
      </c>
      <c r="F7" s="2">
        <f t="shared" si="1"/>
        <v>161.72765759999999</v>
      </c>
      <c r="G7" t="s">
        <v>39</v>
      </c>
    </row>
    <row r="8" spans="1:7" x14ac:dyDescent="0.25">
      <c r="A8" t="s">
        <v>3</v>
      </c>
      <c r="B8">
        <v>1</v>
      </c>
      <c r="C8">
        <v>100</v>
      </c>
      <c r="D8" s="1">
        <v>65953.921300000002</v>
      </c>
      <c r="E8" s="1">
        <f t="shared" si="0"/>
        <v>39572.352780000001</v>
      </c>
      <c r="F8" s="2">
        <f t="shared" si="1"/>
        <v>791.4470556</v>
      </c>
      <c r="G8" t="s">
        <v>39</v>
      </c>
    </row>
    <row r="9" spans="1:7" x14ac:dyDescent="0.25">
      <c r="A9" t="s">
        <v>3</v>
      </c>
      <c r="B9">
        <v>2</v>
      </c>
      <c r="C9">
        <v>100</v>
      </c>
      <c r="D9" s="1">
        <v>71890.859899999996</v>
      </c>
      <c r="E9" s="1">
        <f t="shared" si="0"/>
        <v>43134.515939999997</v>
      </c>
      <c r="F9" s="2">
        <f t="shared" si="1"/>
        <v>862.6903188</v>
      </c>
      <c r="G9" t="s">
        <v>39</v>
      </c>
    </row>
    <row r="10" spans="1:7" x14ac:dyDescent="0.25">
      <c r="A10" t="s">
        <v>3</v>
      </c>
      <c r="B10">
        <v>3</v>
      </c>
      <c r="C10">
        <v>100</v>
      </c>
      <c r="E10" s="1"/>
      <c r="G10" t="s">
        <v>38</v>
      </c>
    </row>
    <row r="11" spans="1:7" x14ac:dyDescent="0.25">
      <c r="A11" t="s">
        <v>0</v>
      </c>
      <c r="B11">
        <v>1</v>
      </c>
      <c r="C11">
        <v>1</v>
      </c>
      <c r="D11" s="1">
        <v>481.69049999999999</v>
      </c>
      <c r="E11" s="1">
        <f t="shared" si="0"/>
        <v>289.01429999999999</v>
      </c>
      <c r="F11" s="2">
        <f t="shared" si="1"/>
        <v>5.7802860000000003</v>
      </c>
      <c r="G11" t="s">
        <v>39</v>
      </c>
    </row>
    <row r="12" spans="1:7" x14ac:dyDescent="0.25">
      <c r="A12" t="s">
        <v>0</v>
      </c>
      <c r="B12">
        <v>2</v>
      </c>
      <c r="C12">
        <v>1</v>
      </c>
      <c r="D12" s="1">
        <v>697.4932</v>
      </c>
      <c r="E12" s="1">
        <f t="shared" si="0"/>
        <v>418.49592000000001</v>
      </c>
      <c r="F12" s="2">
        <f t="shared" si="1"/>
        <v>8.3699183999999995</v>
      </c>
      <c r="G12" t="s">
        <v>39</v>
      </c>
    </row>
    <row r="13" spans="1:7" x14ac:dyDescent="0.25">
      <c r="A13" t="s">
        <v>0</v>
      </c>
      <c r="B13">
        <v>3</v>
      </c>
      <c r="C13">
        <v>1</v>
      </c>
      <c r="D13" s="1">
        <v>975.75070000000005</v>
      </c>
      <c r="E13" s="1">
        <f t="shared" si="0"/>
        <v>585.45042000000001</v>
      </c>
      <c r="F13" s="2">
        <f t="shared" si="1"/>
        <v>11.7090084</v>
      </c>
      <c r="G13" t="s">
        <v>39</v>
      </c>
    </row>
    <row r="14" spans="1:7" x14ac:dyDescent="0.25">
      <c r="A14" t="s">
        <v>0</v>
      </c>
      <c r="B14">
        <v>1</v>
      </c>
      <c r="C14">
        <v>10</v>
      </c>
      <c r="D14" s="1">
        <v>8556.8371999999999</v>
      </c>
      <c r="E14" s="1">
        <f t="shared" si="0"/>
        <v>5134.10232</v>
      </c>
      <c r="F14" s="2">
        <f t="shared" si="1"/>
        <v>102.6820464</v>
      </c>
      <c r="G14" t="s">
        <v>39</v>
      </c>
    </row>
    <row r="15" spans="1:7" x14ac:dyDescent="0.25">
      <c r="A15" t="s">
        <v>0</v>
      </c>
      <c r="B15">
        <v>2</v>
      </c>
      <c r="C15">
        <v>10</v>
      </c>
      <c r="D15" s="1">
        <v>9082.3135999999995</v>
      </c>
      <c r="E15" s="1">
        <f t="shared" si="0"/>
        <v>5449.3881599999995</v>
      </c>
      <c r="F15" s="2">
        <f t="shared" si="1"/>
        <v>108.98776319999999</v>
      </c>
      <c r="G15" t="s">
        <v>39</v>
      </c>
    </row>
    <row r="16" spans="1:7" x14ac:dyDescent="0.25">
      <c r="A16" t="s">
        <v>0</v>
      </c>
      <c r="B16">
        <v>3</v>
      </c>
      <c r="C16">
        <v>10</v>
      </c>
      <c r="D16" s="1">
        <v>11084.254999999999</v>
      </c>
      <c r="E16" s="1">
        <f t="shared" si="0"/>
        <v>6650.552999999999</v>
      </c>
      <c r="F16" s="2">
        <f t="shared" si="1"/>
        <v>133.01105999999999</v>
      </c>
      <c r="G16" t="s">
        <v>39</v>
      </c>
    </row>
    <row r="17" spans="1:8" x14ac:dyDescent="0.25">
      <c r="A17" t="s">
        <v>0</v>
      </c>
      <c r="B17">
        <v>1</v>
      </c>
      <c r="C17">
        <v>100</v>
      </c>
      <c r="D17" s="1">
        <v>66020.228499999997</v>
      </c>
      <c r="E17" s="1">
        <f t="shared" si="0"/>
        <v>39612.1371</v>
      </c>
      <c r="F17" s="2">
        <f t="shared" si="1"/>
        <v>792.24274200000002</v>
      </c>
      <c r="G17" t="s">
        <v>39</v>
      </c>
    </row>
    <row r="18" spans="1:8" x14ac:dyDescent="0.25">
      <c r="A18" t="s">
        <v>0</v>
      </c>
      <c r="B18">
        <v>2</v>
      </c>
      <c r="C18">
        <v>100</v>
      </c>
      <c r="D18" s="1">
        <v>81476.646800000002</v>
      </c>
      <c r="E18" s="1">
        <f t="shared" si="0"/>
        <v>48885.988080000003</v>
      </c>
      <c r="F18" s="2">
        <f t="shared" si="1"/>
        <v>977.71976160000008</v>
      </c>
      <c r="G18" t="s">
        <v>39</v>
      </c>
    </row>
    <row r="19" spans="1:8" x14ac:dyDescent="0.25">
      <c r="A19" t="s">
        <v>0</v>
      </c>
      <c r="B19">
        <v>3</v>
      </c>
      <c r="C19">
        <v>100</v>
      </c>
      <c r="D19" s="1">
        <v>108405.1588</v>
      </c>
      <c r="E19" s="1">
        <f t="shared" si="0"/>
        <v>65043.095280000001</v>
      </c>
      <c r="F19" s="2">
        <f t="shared" si="1"/>
        <v>1300.8619056</v>
      </c>
      <c r="G19" t="s">
        <v>39</v>
      </c>
    </row>
    <row r="20" spans="1:8" x14ac:dyDescent="0.25">
      <c r="A20" t="s">
        <v>2</v>
      </c>
      <c r="B20">
        <v>1</v>
      </c>
      <c r="C20">
        <v>1</v>
      </c>
      <c r="D20" s="1">
        <v>17.8675</v>
      </c>
      <c r="E20" s="1">
        <f t="shared" si="0"/>
        <v>10.720499999999999</v>
      </c>
      <c r="F20" s="2">
        <f t="shared" si="1"/>
        <v>0.21440999999999999</v>
      </c>
      <c r="G20" t="s">
        <v>39</v>
      </c>
    </row>
    <row r="21" spans="1:8" x14ac:dyDescent="0.25">
      <c r="A21" t="s">
        <v>2</v>
      </c>
      <c r="B21">
        <v>2</v>
      </c>
      <c r="C21">
        <v>1</v>
      </c>
      <c r="D21" s="1">
        <v>52.691200000000002</v>
      </c>
      <c r="E21" s="1">
        <f t="shared" si="0"/>
        <v>31.614719999999998</v>
      </c>
      <c r="F21" s="2">
        <f t="shared" si="1"/>
        <v>0.63229439999999992</v>
      </c>
      <c r="G21" t="s">
        <v>39</v>
      </c>
    </row>
    <row r="22" spans="1:8" x14ac:dyDescent="0.25">
      <c r="A22" t="s">
        <v>2</v>
      </c>
      <c r="B22">
        <v>3</v>
      </c>
      <c r="C22">
        <v>1</v>
      </c>
      <c r="D22" s="1">
        <v>53.871400000000001</v>
      </c>
      <c r="E22" s="1">
        <f t="shared" si="0"/>
        <v>32.322839999999999</v>
      </c>
      <c r="F22" s="2">
        <f t="shared" si="1"/>
        <v>0.64645679999999994</v>
      </c>
      <c r="G22" t="s">
        <v>39</v>
      </c>
    </row>
    <row r="23" spans="1:8" x14ac:dyDescent="0.25">
      <c r="A23" t="s">
        <v>2</v>
      </c>
      <c r="B23">
        <v>1</v>
      </c>
      <c r="C23">
        <v>10</v>
      </c>
      <c r="D23" s="1">
        <v>77.091200000000001</v>
      </c>
      <c r="E23" s="1">
        <f t="shared" si="0"/>
        <v>46.254719999999999</v>
      </c>
      <c r="F23" s="2">
        <f t="shared" si="1"/>
        <v>0.92509439999999998</v>
      </c>
      <c r="G23" t="s">
        <v>39</v>
      </c>
    </row>
    <row r="24" spans="1:8" x14ac:dyDescent="0.25">
      <c r="A24" t="s">
        <v>2</v>
      </c>
      <c r="B24">
        <v>2</v>
      </c>
      <c r="C24">
        <v>10</v>
      </c>
      <c r="D24" s="1">
        <v>385.64749999999998</v>
      </c>
      <c r="E24" s="1">
        <f t="shared" si="0"/>
        <v>231.38849999999996</v>
      </c>
      <c r="F24" s="2">
        <f t="shared" si="1"/>
        <v>4.6277699999999991</v>
      </c>
      <c r="G24" t="s">
        <v>39</v>
      </c>
    </row>
    <row r="25" spans="1:8" x14ac:dyDescent="0.25">
      <c r="A25" t="s">
        <v>2</v>
      </c>
      <c r="B25">
        <v>3</v>
      </c>
      <c r="C25">
        <v>10</v>
      </c>
      <c r="D25" s="1">
        <v>1310.2284</v>
      </c>
      <c r="E25" s="1">
        <f t="shared" si="0"/>
        <v>786.13703999999996</v>
      </c>
      <c r="F25" s="2">
        <f t="shared" si="1"/>
        <v>15.722740799999999</v>
      </c>
      <c r="G25" t="s">
        <v>39</v>
      </c>
      <c r="H25" s="2"/>
    </row>
    <row r="26" spans="1:8" x14ac:dyDescent="0.25">
      <c r="A26" t="s">
        <v>2</v>
      </c>
      <c r="B26">
        <v>1</v>
      </c>
      <c r="C26">
        <v>100</v>
      </c>
      <c r="D26" s="1">
        <v>1226.5574999999999</v>
      </c>
      <c r="E26" s="1">
        <f t="shared" si="0"/>
        <v>735.93449999999996</v>
      </c>
      <c r="F26" s="2">
        <f t="shared" si="1"/>
        <v>14.718689999999999</v>
      </c>
      <c r="G26" t="s">
        <v>39</v>
      </c>
    </row>
    <row r="27" spans="1:8" x14ac:dyDescent="0.25">
      <c r="A27" t="s">
        <v>2</v>
      </c>
      <c r="B27">
        <v>2</v>
      </c>
      <c r="C27">
        <v>100</v>
      </c>
      <c r="D27" s="1">
        <v>6451.2545</v>
      </c>
      <c r="E27" s="1">
        <f t="shared" si="0"/>
        <v>3870.7527</v>
      </c>
      <c r="F27" s="2">
        <f t="shared" si="1"/>
        <v>77.415053999999998</v>
      </c>
      <c r="G27" t="s">
        <v>39</v>
      </c>
    </row>
    <row r="28" spans="1:8" x14ac:dyDescent="0.25">
      <c r="A28" t="s">
        <v>2</v>
      </c>
      <c r="B28">
        <v>3</v>
      </c>
      <c r="C28">
        <v>100</v>
      </c>
      <c r="D28" s="1">
        <v>8246.4945000000007</v>
      </c>
      <c r="E28" s="1">
        <f t="shared" si="0"/>
        <v>4947.8967000000002</v>
      </c>
      <c r="F28" s="2">
        <f t="shared" si="1"/>
        <v>98.957934000000009</v>
      </c>
      <c r="G28" t="s">
        <v>39</v>
      </c>
    </row>
    <row r="29" spans="1:8" x14ac:dyDescent="0.25">
      <c r="A29" t="s">
        <v>1</v>
      </c>
      <c r="B29">
        <v>1</v>
      </c>
      <c r="C29">
        <v>1</v>
      </c>
      <c r="D29" s="1">
        <v>191.60329999999999</v>
      </c>
      <c r="E29" s="1">
        <f t="shared" si="0"/>
        <v>114.96198</v>
      </c>
      <c r="F29" s="2">
        <f t="shared" si="1"/>
        <v>2.2992395999999999</v>
      </c>
      <c r="G29" t="s">
        <v>39</v>
      </c>
    </row>
    <row r="30" spans="1:8" x14ac:dyDescent="0.25">
      <c r="A30" t="s">
        <v>1</v>
      </c>
      <c r="B30">
        <v>2</v>
      </c>
      <c r="C30">
        <v>1</v>
      </c>
      <c r="D30" s="1">
        <v>222.72329999999999</v>
      </c>
      <c r="E30" s="1">
        <f t="shared" si="0"/>
        <v>133.63397999999998</v>
      </c>
      <c r="F30" s="2">
        <f t="shared" si="1"/>
        <v>2.6726795999999995</v>
      </c>
      <c r="G30" t="s">
        <v>39</v>
      </c>
    </row>
    <row r="31" spans="1:8" x14ac:dyDescent="0.25">
      <c r="A31" t="s">
        <v>1</v>
      </c>
      <c r="B31">
        <v>3</v>
      </c>
      <c r="C31">
        <v>1</v>
      </c>
      <c r="D31" s="1">
        <v>233.99889999999999</v>
      </c>
      <c r="E31" s="1">
        <f t="shared" si="0"/>
        <v>140.39934</v>
      </c>
      <c r="F31" s="2">
        <f t="shared" si="1"/>
        <v>2.8079868000000001</v>
      </c>
      <c r="G31" t="s">
        <v>39</v>
      </c>
    </row>
    <row r="32" spans="1:8" x14ac:dyDescent="0.25">
      <c r="A32" t="s">
        <v>1</v>
      </c>
      <c r="B32">
        <v>1</v>
      </c>
      <c r="C32">
        <v>10</v>
      </c>
      <c r="D32" s="1">
        <v>2319.5828999999999</v>
      </c>
      <c r="E32" s="1">
        <f t="shared" si="0"/>
        <v>1391.74974</v>
      </c>
      <c r="F32" s="2">
        <f t="shared" si="1"/>
        <v>27.8349948</v>
      </c>
      <c r="G32" t="s">
        <v>39</v>
      </c>
    </row>
    <row r="33" spans="1:7" x14ac:dyDescent="0.25">
      <c r="A33" t="s">
        <v>1</v>
      </c>
      <c r="B33">
        <v>2</v>
      </c>
      <c r="C33">
        <v>10</v>
      </c>
      <c r="D33" s="1">
        <v>2542.1354000000001</v>
      </c>
      <c r="E33" s="1">
        <f t="shared" si="0"/>
        <v>1525.28124</v>
      </c>
      <c r="F33" s="2">
        <f t="shared" si="1"/>
        <v>30.5056248</v>
      </c>
      <c r="G33" t="s">
        <v>39</v>
      </c>
    </row>
    <row r="34" spans="1:7" x14ac:dyDescent="0.25">
      <c r="A34" t="s">
        <v>1</v>
      </c>
      <c r="B34">
        <v>3</v>
      </c>
      <c r="C34">
        <v>10</v>
      </c>
      <c r="D34" s="1">
        <v>2258.0405999999998</v>
      </c>
      <c r="E34" s="1">
        <f t="shared" si="0"/>
        <v>1354.8243599999998</v>
      </c>
      <c r="F34" s="2">
        <f t="shared" si="1"/>
        <v>27.096487199999999</v>
      </c>
      <c r="G34" t="s">
        <v>39</v>
      </c>
    </row>
    <row r="35" spans="1:7" x14ac:dyDescent="0.25">
      <c r="A35" t="s">
        <v>1</v>
      </c>
      <c r="B35">
        <v>1</v>
      </c>
      <c r="C35">
        <v>100</v>
      </c>
      <c r="D35" s="1">
        <v>32954.285799999998</v>
      </c>
      <c r="E35" s="1">
        <f t="shared" si="0"/>
        <v>19772.571479999999</v>
      </c>
      <c r="F35" s="2">
        <f t="shared" si="1"/>
        <v>395.45142959999998</v>
      </c>
      <c r="G35" t="s">
        <v>39</v>
      </c>
    </row>
    <row r="36" spans="1:7" x14ac:dyDescent="0.25">
      <c r="A36" t="s">
        <v>1</v>
      </c>
      <c r="B36">
        <v>2</v>
      </c>
      <c r="C36">
        <v>100</v>
      </c>
      <c r="D36" s="1">
        <v>24553.513800000001</v>
      </c>
      <c r="E36" s="1">
        <f t="shared" si="0"/>
        <v>14732.10828</v>
      </c>
      <c r="F36" s="2">
        <f t="shared" si="1"/>
        <v>294.6421656</v>
      </c>
      <c r="G36" t="s">
        <v>39</v>
      </c>
    </row>
    <row r="37" spans="1:7" x14ac:dyDescent="0.25">
      <c r="A37" t="s">
        <v>1</v>
      </c>
      <c r="B37">
        <v>3</v>
      </c>
      <c r="C37">
        <v>100</v>
      </c>
      <c r="D37" s="1">
        <v>49965.994299999998</v>
      </c>
      <c r="E37" s="1">
        <f t="shared" si="0"/>
        <v>29979.596579999998</v>
      </c>
      <c r="F37" s="2">
        <f t="shared" si="1"/>
        <v>599.59193159999995</v>
      </c>
      <c r="G37" t="s">
        <v>39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A415C-C4C2-48B1-A67D-FCDF4CBE2E35}">
  <dimension ref="A1:I22"/>
  <sheetViews>
    <sheetView workbookViewId="0">
      <selection activeCell="D14" sqref="D14:D22"/>
    </sheetView>
  </sheetViews>
  <sheetFormatPr baseColWidth="10" defaultRowHeight="15" x14ac:dyDescent="0.25"/>
  <sheetData>
    <row r="1" spans="1:9" x14ac:dyDescent="0.25">
      <c r="A1" t="s">
        <v>32</v>
      </c>
      <c r="B1" t="s">
        <v>10</v>
      </c>
      <c r="C1" t="s">
        <v>31</v>
      </c>
      <c r="D1" t="s">
        <v>30</v>
      </c>
      <c r="E1" t="s">
        <v>27</v>
      </c>
      <c r="F1" t="s">
        <v>25</v>
      </c>
      <c r="G1" t="s">
        <v>26</v>
      </c>
      <c r="H1" t="s">
        <v>28</v>
      </c>
      <c r="I1" t="s">
        <v>29</v>
      </c>
    </row>
    <row r="2" spans="1:9" x14ac:dyDescent="0.25">
      <c r="A2" t="s">
        <v>34</v>
      </c>
      <c r="B2">
        <v>1</v>
      </c>
      <c r="C2" t="s">
        <v>14</v>
      </c>
      <c r="D2">
        <v>0</v>
      </c>
      <c r="E2">
        <v>3549345</v>
      </c>
      <c r="F2">
        <v>561</v>
      </c>
      <c r="G2">
        <v>1084</v>
      </c>
      <c r="H2">
        <v>0</v>
      </c>
      <c r="I2">
        <v>2910</v>
      </c>
    </row>
    <row r="3" spans="1:9" x14ac:dyDescent="0.25">
      <c r="A3" t="s">
        <v>34</v>
      </c>
      <c r="B3">
        <v>2</v>
      </c>
      <c r="C3" t="s">
        <v>14</v>
      </c>
      <c r="D3">
        <v>0</v>
      </c>
      <c r="E3">
        <v>3631069</v>
      </c>
      <c r="F3">
        <v>557</v>
      </c>
      <c r="G3">
        <v>927</v>
      </c>
      <c r="H3">
        <v>106</v>
      </c>
      <c r="I3">
        <v>1014</v>
      </c>
    </row>
    <row r="4" spans="1:9" x14ac:dyDescent="0.25">
      <c r="A4" t="s">
        <v>34</v>
      </c>
      <c r="B4">
        <v>3</v>
      </c>
      <c r="C4" t="s">
        <v>14</v>
      </c>
      <c r="D4">
        <v>0</v>
      </c>
      <c r="E4">
        <v>3951436</v>
      </c>
      <c r="F4">
        <v>440</v>
      </c>
      <c r="G4">
        <v>789</v>
      </c>
      <c r="H4">
        <v>130</v>
      </c>
      <c r="I4">
        <v>788</v>
      </c>
    </row>
    <row r="5" spans="1:9" x14ac:dyDescent="0.25">
      <c r="A5" t="s">
        <v>35</v>
      </c>
      <c r="B5">
        <v>1</v>
      </c>
      <c r="C5" t="s">
        <v>14</v>
      </c>
      <c r="D5">
        <v>0</v>
      </c>
      <c r="E5">
        <v>4099370</v>
      </c>
      <c r="F5">
        <v>94191</v>
      </c>
      <c r="G5">
        <v>163879</v>
      </c>
      <c r="H5">
        <v>2244</v>
      </c>
      <c r="I5">
        <v>104095</v>
      </c>
    </row>
    <row r="6" spans="1:9" x14ac:dyDescent="0.25">
      <c r="A6" t="s">
        <v>35</v>
      </c>
      <c r="B6">
        <v>2</v>
      </c>
      <c r="C6" t="s">
        <v>14</v>
      </c>
      <c r="D6">
        <v>0</v>
      </c>
      <c r="E6">
        <v>3891322</v>
      </c>
      <c r="F6">
        <v>122505</v>
      </c>
      <c r="G6">
        <v>224737</v>
      </c>
      <c r="H6">
        <v>6687</v>
      </c>
      <c r="I6">
        <v>115035</v>
      </c>
    </row>
    <row r="7" spans="1:9" x14ac:dyDescent="0.25">
      <c r="A7" t="s">
        <v>35</v>
      </c>
      <c r="B7">
        <v>3</v>
      </c>
      <c r="C7" t="s">
        <v>14</v>
      </c>
      <c r="D7">
        <v>0</v>
      </c>
      <c r="E7">
        <v>4662135</v>
      </c>
      <c r="F7">
        <v>206846</v>
      </c>
      <c r="G7">
        <v>376117</v>
      </c>
      <c r="H7">
        <v>8197</v>
      </c>
      <c r="I7">
        <v>144864</v>
      </c>
    </row>
    <row r="8" spans="1:9" x14ac:dyDescent="0.25">
      <c r="A8" t="s">
        <v>36</v>
      </c>
      <c r="B8">
        <v>1</v>
      </c>
      <c r="C8" t="s">
        <v>14</v>
      </c>
      <c r="D8">
        <v>0</v>
      </c>
      <c r="E8">
        <v>4310479</v>
      </c>
      <c r="F8">
        <v>1967429</v>
      </c>
      <c r="G8">
        <v>3039607</v>
      </c>
      <c r="H8">
        <v>10956</v>
      </c>
      <c r="I8">
        <v>1338266</v>
      </c>
    </row>
    <row r="9" spans="1:9" x14ac:dyDescent="0.25">
      <c r="A9" t="s">
        <v>36</v>
      </c>
      <c r="B9">
        <v>2</v>
      </c>
      <c r="C9" t="s">
        <v>14</v>
      </c>
      <c r="D9">
        <v>0</v>
      </c>
      <c r="E9">
        <v>4652228</v>
      </c>
      <c r="F9">
        <v>1975373</v>
      </c>
      <c r="G9">
        <v>3481974</v>
      </c>
      <c r="H9">
        <v>61172</v>
      </c>
      <c r="I9">
        <v>1583071</v>
      </c>
    </row>
    <row r="10" spans="1:9" x14ac:dyDescent="0.25">
      <c r="A10" t="s">
        <v>36</v>
      </c>
      <c r="B10">
        <v>3</v>
      </c>
      <c r="C10" t="s">
        <v>14</v>
      </c>
      <c r="D10">
        <v>0</v>
      </c>
      <c r="E10">
        <v>4281308</v>
      </c>
      <c r="F10">
        <v>2883616</v>
      </c>
      <c r="G10">
        <v>3910388</v>
      </c>
      <c r="H10">
        <v>201702</v>
      </c>
      <c r="I10">
        <v>1293912</v>
      </c>
    </row>
    <row r="11" spans="1:9" x14ac:dyDescent="0.25">
      <c r="A11" t="s">
        <v>33</v>
      </c>
      <c r="B11">
        <v>1</v>
      </c>
      <c r="C11" t="s">
        <v>14</v>
      </c>
      <c r="D11">
        <v>0</v>
      </c>
      <c r="E11">
        <v>3721600</v>
      </c>
      <c r="F11">
        <v>12269536</v>
      </c>
      <c r="G11">
        <v>20240718</v>
      </c>
      <c r="H11">
        <v>163394</v>
      </c>
      <c r="I11">
        <v>16428820</v>
      </c>
    </row>
    <row r="12" spans="1:9" x14ac:dyDescent="0.25">
      <c r="A12" t="s">
        <v>33</v>
      </c>
      <c r="B12">
        <v>2</v>
      </c>
      <c r="C12" t="s">
        <v>14</v>
      </c>
      <c r="D12">
        <v>0</v>
      </c>
      <c r="E12">
        <v>4351902</v>
      </c>
      <c r="F12">
        <v>15639135</v>
      </c>
      <c r="G12">
        <v>29209690</v>
      </c>
      <c r="H12">
        <v>1286229</v>
      </c>
      <c r="I12">
        <v>14313580</v>
      </c>
    </row>
    <row r="13" spans="1:9" x14ac:dyDescent="0.25">
      <c r="A13" t="s">
        <v>33</v>
      </c>
      <c r="B13">
        <v>3</v>
      </c>
      <c r="C13" t="s">
        <v>14</v>
      </c>
      <c r="D13">
        <v>0</v>
      </c>
      <c r="E13">
        <v>2074393</v>
      </c>
      <c r="F13">
        <v>11452382</v>
      </c>
      <c r="G13">
        <v>18524688</v>
      </c>
      <c r="H13">
        <v>842430</v>
      </c>
      <c r="I13">
        <v>13884798</v>
      </c>
    </row>
    <row r="14" spans="1:9" x14ac:dyDescent="0.25">
      <c r="A14" t="s">
        <v>15</v>
      </c>
      <c r="B14">
        <v>0</v>
      </c>
      <c r="C14" t="s">
        <v>16</v>
      </c>
      <c r="D14">
        <v>10</v>
      </c>
      <c r="E14">
        <v>3605057</v>
      </c>
      <c r="F14">
        <v>1903</v>
      </c>
      <c r="G14">
        <v>5059</v>
      </c>
      <c r="H14">
        <v>1810</v>
      </c>
      <c r="I14">
        <v>5852</v>
      </c>
    </row>
    <row r="15" spans="1:9" x14ac:dyDescent="0.25">
      <c r="A15" t="s">
        <v>17</v>
      </c>
      <c r="B15">
        <v>0</v>
      </c>
      <c r="C15" t="s">
        <v>16</v>
      </c>
      <c r="D15">
        <v>50</v>
      </c>
      <c r="E15">
        <v>3838404</v>
      </c>
      <c r="F15">
        <v>7683</v>
      </c>
      <c r="G15">
        <v>18883</v>
      </c>
      <c r="H15">
        <v>8843</v>
      </c>
      <c r="I15">
        <v>25895</v>
      </c>
    </row>
    <row r="16" spans="1:9" x14ac:dyDescent="0.25">
      <c r="A16" t="s">
        <v>18</v>
      </c>
      <c r="B16">
        <v>0</v>
      </c>
      <c r="C16" t="s">
        <v>16</v>
      </c>
      <c r="D16">
        <v>100</v>
      </c>
      <c r="E16">
        <v>3663521</v>
      </c>
      <c r="F16">
        <v>14218</v>
      </c>
      <c r="G16">
        <v>33691</v>
      </c>
      <c r="H16">
        <v>17189</v>
      </c>
      <c r="I16">
        <v>47782</v>
      </c>
    </row>
    <row r="17" spans="1:9" x14ac:dyDescent="0.25">
      <c r="A17" t="s">
        <v>19</v>
      </c>
      <c r="B17">
        <v>0</v>
      </c>
      <c r="C17" t="s">
        <v>16</v>
      </c>
      <c r="D17">
        <v>500</v>
      </c>
      <c r="E17">
        <v>3835589</v>
      </c>
      <c r="F17">
        <v>74840</v>
      </c>
      <c r="G17">
        <v>175233</v>
      </c>
      <c r="H17">
        <v>106969</v>
      </c>
      <c r="I17">
        <v>258085</v>
      </c>
    </row>
    <row r="18" spans="1:9" x14ac:dyDescent="0.25">
      <c r="A18" t="s">
        <v>20</v>
      </c>
      <c r="B18">
        <v>0</v>
      </c>
      <c r="C18" t="s">
        <v>16</v>
      </c>
      <c r="D18">
        <v>1000</v>
      </c>
      <c r="E18">
        <v>3744130</v>
      </c>
      <c r="F18">
        <v>150823</v>
      </c>
      <c r="G18">
        <v>351942</v>
      </c>
      <c r="H18">
        <v>239338</v>
      </c>
      <c r="I18">
        <v>529907</v>
      </c>
    </row>
    <row r="19" spans="1:9" x14ac:dyDescent="0.25">
      <c r="A19" t="s">
        <v>21</v>
      </c>
      <c r="B19">
        <v>0</v>
      </c>
      <c r="C19" t="s">
        <v>16</v>
      </c>
      <c r="D19">
        <v>5000</v>
      </c>
      <c r="E19">
        <v>3852354</v>
      </c>
      <c r="F19">
        <v>847826</v>
      </c>
      <c r="G19">
        <v>1865783</v>
      </c>
      <c r="H19">
        <v>1726692</v>
      </c>
      <c r="I19">
        <v>3033911</v>
      </c>
    </row>
    <row r="20" spans="1:9" x14ac:dyDescent="0.25">
      <c r="A20" t="s">
        <v>22</v>
      </c>
      <c r="B20">
        <v>0</v>
      </c>
      <c r="C20" t="s">
        <v>16</v>
      </c>
      <c r="D20">
        <v>10000</v>
      </c>
      <c r="E20">
        <v>3713016</v>
      </c>
      <c r="F20">
        <v>1691236</v>
      </c>
      <c r="G20">
        <v>3676708</v>
      </c>
      <c r="H20">
        <v>3551569</v>
      </c>
      <c r="I20">
        <v>5940785</v>
      </c>
    </row>
    <row r="21" spans="1:9" x14ac:dyDescent="0.25">
      <c r="A21" t="s">
        <v>23</v>
      </c>
      <c r="B21">
        <v>0</v>
      </c>
      <c r="C21" t="s">
        <v>16</v>
      </c>
      <c r="D21">
        <v>50000</v>
      </c>
      <c r="E21">
        <v>4178832</v>
      </c>
      <c r="F21">
        <v>9531402</v>
      </c>
      <c r="G21">
        <v>19511204</v>
      </c>
      <c r="H21">
        <v>19233378</v>
      </c>
      <c r="I21">
        <v>30704090</v>
      </c>
    </row>
    <row r="22" spans="1:9" x14ac:dyDescent="0.25">
      <c r="A22" t="s">
        <v>24</v>
      </c>
      <c r="B22">
        <v>0</v>
      </c>
      <c r="C22" t="s">
        <v>16</v>
      </c>
      <c r="D22">
        <v>100000</v>
      </c>
      <c r="E22">
        <v>3460502</v>
      </c>
      <c r="F22">
        <v>16418021</v>
      </c>
      <c r="G22">
        <v>33476288</v>
      </c>
      <c r="H22">
        <v>32652659</v>
      </c>
      <c r="I22">
        <v>52428623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2B67A-D7AA-4529-B6D5-36584C942AA7}">
  <dimension ref="A1:E10"/>
  <sheetViews>
    <sheetView tabSelected="1" workbookViewId="0">
      <selection activeCell="E1" sqref="E1"/>
    </sheetView>
  </sheetViews>
  <sheetFormatPr baseColWidth="10" defaultRowHeight="15" x14ac:dyDescent="0.25"/>
  <sheetData>
    <row r="1" spans="1:5" x14ac:dyDescent="0.25">
      <c r="A1" t="s">
        <v>40</v>
      </c>
      <c r="B1" t="s">
        <v>41</v>
      </c>
      <c r="C1" t="s">
        <v>42</v>
      </c>
      <c r="D1" t="s">
        <v>43</v>
      </c>
      <c r="E1" t="s">
        <v>44</v>
      </c>
    </row>
    <row r="2" spans="1:5" x14ac:dyDescent="0.25">
      <c r="A2">
        <v>10</v>
      </c>
      <c r="B2">
        <f>A2*0.992</f>
        <v>9.92</v>
      </c>
      <c r="C2">
        <f>A2*1.187</f>
        <v>11.870000000000001</v>
      </c>
      <c r="D2">
        <f>A2*1.623</f>
        <v>16.23</v>
      </c>
      <c r="E2">
        <f>A2*1.148</f>
        <v>11.479999999999999</v>
      </c>
    </row>
    <row r="3" spans="1:5" x14ac:dyDescent="0.25">
      <c r="A3">
        <v>50</v>
      </c>
      <c r="B3">
        <f t="shared" ref="B3:B10" si="0">A3*0.992</f>
        <v>49.6</v>
      </c>
      <c r="C3">
        <f t="shared" ref="C3:C10" si="1">A3*1.187</f>
        <v>59.35</v>
      </c>
      <c r="D3">
        <f t="shared" ref="D3:D10" si="2">A3*1.623</f>
        <v>81.150000000000006</v>
      </c>
      <c r="E3">
        <f t="shared" ref="E3:E10" si="3">A3*1.148</f>
        <v>57.4</v>
      </c>
    </row>
    <row r="4" spans="1:5" x14ac:dyDescent="0.25">
      <c r="A4">
        <v>100</v>
      </c>
      <c r="B4">
        <f t="shared" si="0"/>
        <v>99.2</v>
      </c>
      <c r="C4">
        <f t="shared" si="1"/>
        <v>118.7</v>
      </c>
      <c r="D4">
        <f t="shared" si="2"/>
        <v>162.30000000000001</v>
      </c>
      <c r="E4">
        <f t="shared" si="3"/>
        <v>114.8</v>
      </c>
    </row>
    <row r="5" spans="1:5" x14ac:dyDescent="0.25">
      <c r="A5">
        <v>500</v>
      </c>
      <c r="B5">
        <f t="shared" si="0"/>
        <v>496</v>
      </c>
      <c r="C5">
        <f t="shared" si="1"/>
        <v>593.5</v>
      </c>
      <c r="D5">
        <f t="shared" si="2"/>
        <v>811.5</v>
      </c>
      <c r="E5">
        <f t="shared" si="3"/>
        <v>574</v>
      </c>
    </row>
    <row r="6" spans="1:5" x14ac:dyDescent="0.25">
      <c r="A6">
        <v>1000</v>
      </c>
      <c r="B6">
        <f t="shared" si="0"/>
        <v>992</v>
      </c>
      <c r="C6">
        <f t="shared" si="1"/>
        <v>1187</v>
      </c>
      <c r="D6">
        <f t="shared" si="2"/>
        <v>1623</v>
      </c>
      <c r="E6">
        <f t="shared" si="3"/>
        <v>1148</v>
      </c>
    </row>
    <row r="7" spans="1:5" x14ac:dyDescent="0.25">
      <c r="A7">
        <v>5000</v>
      </c>
      <c r="B7">
        <f t="shared" si="0"/>
        <v>4960</v>
      </c>
      <c r="C7">
        <f t="shared" si="1"/>
        <v>5935</v>
      </c>
      <c r="D7">
        <f t="shared" si="2"/>
        <v>8115</v>
      </c>
      <c r="E7">
        <f t="shared" si="3"/>
        <v>5740</v>
      </c>
    </row>
    <row r="8" spans="1:5" x14ac:dyDescent="0.25">
      <c r="A8">
        <v>10000</v>
      </c>
      <c r="B8">
        <f t="shared" si="0"/>
        <v>9920</v>
      </c>
      <c r="C8">
        <f t="shared" si="1"/>
        <v>11870</v>
      </c>
      <c r="D8">
        <f t="shared" si="2"/>
        <v>16230</v>
      </c>
      <c r="E8">
        <f t="shared" si="3"/>
        <v>11480</v>
      </c>
    </row>
    <row r="9" spans="1:5" x14ac:dyDescent="0.25">
      <c r="A9">
        <v>50000</v>
      </c>
      <c r="B9">
        <f t="shared" si="0"/>
        <v>49600</v>
      </c>
      <c r="C9">
        <f t="shared" si="1"/>
        <v>59350</v>
      </c>
      <c r="D9">
        <f t="shared" si="2"/>
        <v>81150</v>
      </c>
      <c r="E9">
        <f t="shared" si="3"/>
        <v>57399.999999999993</v>
      </c>
    </row>
    <row r="10" spans="1:5" x14ac:dyDescent="0.25">
      <c r="A10">
        <v>100000</v>
      </c>
      <c r="B10">
        <f t="shared" si="0"/>
        <v>99200</v>
      </c>
      <c r="C10">
        <f t="shared" si="1"/>
        <v>118700</v>
      </c>
      <c r="D10">
        <f t="shared" si="2"/>
        <v>162300</v>
      </c>
      <c r="E10">
        <f t="shared" si="3"/>
        <v>114799.99999999999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Q E A A B Q S w M E F A A C A A g A r 3 2 N V u U / y e 6 l A A A A 9 g A A A B I A H A B D b 2 5 m a W c v U G F j a 2 F n Z S 5 4 b W w g o h g A K K A U A A A A A A A A A A A A A A A A A A A A A A A A A A A A h Y 8 9 D o I w A I W v Q r r T P z Q x p J S B x U E S E x P j 2 p Q K j V B M W y x 3 c / B I X k G M o m 6 O 7 3 v f 8 N 7 9 e m P 5 2 L X R R V m n e 5 M B A j G I l J F 9 p U 2 d g c E f 4 x X I O d s K e R K 1 i i b Z u H R 0 V Q Y a 7 8 8 p Q i E E G B L Y 2 x p R j A k 6 l J u d b F Q n w E f W / + V Y G + e F k Q p w t n + N 4 R Q S s o R 0 k U D M 0 A x Z q c 1 X o N P e Z / s D W T G 0 f r C K H 2 1 c r B m a I 0 P v D / w B U E s D B B Q A A g A I A K 9 9 j V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v f Y 1 W F 3 D D X 5 0 B A A A q B g A A E w A c A E Z v c m 1 1 b G F z L 1 N l Y 3 R p b 2 4 x L m 0 g o h g A K K A U A A A A A A A A A A A A A A A A A A A A A A A A A A A A 7 V P R b t M w F H 2 m U v / B 8 i S U S l l E w + A B l A e U F g 0 J M S D l a U G V 6 9 5 S S 8 5 1 8 L 2 u V l X 7 I P i N / R g O Z d p E w j 4 A z S / 2 P T 4 + v s f W I d B s H I r q O E 9 f j 0 f j E W 2 V h 7 X 4 H h T y E q 7 Y K 8 2 0 1 F v V t s H Q M n + W P x e F s M D j k Y i j c s F r i E h J u 2 z m d G g A O X l r L G S l Q 4 4 F J b J 8 V X 8 h 8 F R H G W + B s l u 5 + g J h 5 s 0 O x K k 4 n 1 f V R X 0 r Q f V n 9 X R W v 4 e N 8 1 x r h 5 t l G 1 b W 1 A 8 1 l v E V y 0 l 6 O Q N r G s P g C / l E p q J 0 N j R I x f Q s F X P U b m 3 w W z H N X + S p + B Q c Q 8 V 7 C 8 X d M v v g E L 5 O 0 q P D E z n H U 7 7 5 y U C i 9 a 4 J J K P d h V p F 4 s d Y x 1 P n o N b R X n J 8 j F R c / s H f W F t p Z Z W n g n 2 4 L 7 n Y t y C a 2 M n G 3 P y 4 0 1 t 4 h R Q d N 8 e W O x Y l A w 2 k h 4 N E 1 U A 0 9 w 7 5 5 V n W M a 9 T c Z A e 2 g h y J 8 / x k X 5 j X d V n W t i B p R 7 Z E K / 7 5 B 3 4 V R 9 t g L d 9 t N 2 C d w O w Q k P D y u W w d A e X w X t A v f 9 L / h 9 b 3 R X D W z 3 w e j I e G R z + j / t B O J E P R i H J J / I x D 4 9 5 + L / z 8 A t Q S w E C L Q A U A A I A C A C v f Y 1 W 5 T / J 7 q U A A A D 2 A A A A E g A A A A A A A A A A A A A A A A A A A A A A Q 2 9 u Z m l n L 1 B h Y 2 t h Z 2 U u e G 1 s U E s B A i 0 A F A A C A A g A r 3 2 N V g / K 6 a u k A A A A 6 Q A A A B M A A A A A A A A A A A A A A A A A 8 Q A A A F t D b 2 5 0 Z W 5 0 X 1 R 5 c G V z X S 5 4 b W x Q S w E C L Q A U A A I A C A C v f Y 1 W F 3 D D X 5 0 B A A A q B g A A E w A A A A A A A A A A A A A A A A D i A Q A A R m 9 y b X V s Y X M v U 2 V j d G l v b j E u b V B L B Q Y A A A A A A w A D A M I A A A D M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d I w A A A A A A A P s i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V h b n R f Z X h 0 c m F j d H N f Y 2 h h c H B 1 a X N f M j A y M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N C 0 x M 1 Q x M z o z O T o z O S 4 2 M j I x N T M y W i I g L z 4 8 R W 5 0 c n k g V H l w Z T 0 i R m l s b E N v b H V t b l R 5 c G V z I i B W Y W x 1 Z T 0 i c 0 F 3 W U R C Z 0 1 E Q X d N R E F 4 R V J F U k U 9 I i A v P j x F b n R y e S B U e X B l P S J G a W x s Q 2 9 s d W 1 u T m F t Z X M i I F Z h b H V l P S J z W y Z x d W 9 0 O 2 5 h b W U m c X V v d D s s J n F 1 b 3 Q 7 c m V w J n F 1 b 3 Q 7 L C Z x d W 9 0 O 3 R 5 c G U m c X V v d D s s J n F 1 b 3 Q 7 b G V 2 Z W x z J n F 1 b 3 Q 7 L C Z x d W 9 0 O 2 l z d G Q m c X V v d D s s J n F 1 b 3 Q 7 d m V y Y i Z x d W 9 0 O y w m c X V v d D t t Z X R o J n F 1 b 3 Q 7 L C Z x d W 9 0 O 3 B o Z X J v J n F 1 b 3 Q 7 L C Z x d W 9 0 O 3 B h b m l z J n F 1 b 3 Q 7 L C Z x d W 9 0 O 3 Z l c m J D J n F 1 b 3 Q 7 L C Z x d W 9 0 O 2 1 l d G h D J n F 1 b 3 Q 7 L C Z x d W 9 0 O 3 B o Z X J v Q y Z x d W 9 0 O y w m c X V v d D t w Y W 5 p c 0 M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x d W F u d F 9 l e H R y Y W N 0 c 1 9 j a G F w c H V p c 1 8 y M D I z L 0 F 1 d G 9 S Z W 1 v d m V k Q 2 9 s d W 1 u c z E u e 2 5 h b W U s M H 0 m c X V v d D s s J n F 1 b 3 Q 7 U 2 V j d G l v b j E v c X V h b n R f Z X h 0 c m F j d H N f Y 2 h h c H B 1 a X N f M j A y M y 9 B d X R v U m V t b 3 Z l Z E N v b H V t b n M x L n t y Z X A s M X 0 m c X V v d D s s J n F 1 b 3 Q 7 U 2 V j d G l v b j E v c X V h b n R f Z X h 0 c m F j d H N f Y 2 h h c H B 1 a X N f M j A y M y 9 B d X R v U m V t b 3 Z l Z E N v b H V t b n M x L n t 0 e X B l L D J 9 J n F 1 b 3 Q 7 L C Z x d W 9 0 O 1 N l Y 3 R p b 2 4 x L 3 F 1 Y W 5 0 X 2 V 4 d H J h Y 3 R z X 2 N o Y X B w d W l z X z I w M j M v Q X V 0 b 1 J l b W 9 2 Z W R D b 2 x 1 b W 5 z M S 5 7 b G V 2 Z W x z L D N 9 J n F 1 b 3 Q 7 L C Z x d W 9 0 O 1 N l Y 3 R p b 2 4 x L 3 F 1 Y W 5 0 X 2 V 4 d H J h Y 3 R z X 2 N o Y X B w d W l z X z I w M j M v Q X V 0 b 1 J l b W 9 2 Z W R D b 2 x 1 b W 5 z M S 5 7 a X N 0 Z C w 0 f S Z x d W 9 0 O y w m c X V v d D t T Z W N 0 a W 9 u M S 9 x d W F u d F 9 l e H R y Y W N 0 c 1 9 j a G F w c H V p c 1 8 y M D I z L 0 F 1 d G 9 S Z W 1 v d m V k Q 2 9 s d W 1 u c z E u e 3 Z l c m I s N X 0 m c X V v d D s s J n F 1 b 3 Q 7 U 2 V j d G l v b j E v c X V h b n R f Z X h 0 c m F j d H N f Y 2 h h c H B 1 a X N f M j A y M y 9 B d X R v U m V t b 3 Z l Z E N v b H V t b n M x L n t t Z X R o L D Z 9 J n F 1 b 3 Q 7 L C Z x d W 9 0 O 1 N l Y 3 R p b 2 4 x L 3 F 1 Y W 5 0 X 2 V 4 d H J h Y 3 R z X 2 N o Y X B w d W l z X z I w M j M v Q X V 0 b 1 J l b W 9 2 Z W R D b 2 x 1 b W 5 z M S 5 7 c G h l c m 8 s N 3 0 m c X V v d D s s J n F 1 b 3 Q 7 U 2 V j d G l v b j E v c X V h b n R f Z X h 0 c m F j d H N f Y 2 h h c H B 1 a X N f M j A y M y 9 B d X R v U m V t b 3 Z l Z E N v b H V t b n M x L n t w Y W 5 p c y w 4 f S Z x d W 9 0 O y w m c X V v d D t T Z W N 0 a W 9 u M S 9 x d W F u d F 9 l e H R y Y W N 0 c 1 9 j a G F w c H V p c 1 8 y M D I z L 0 F 1 d G 9 S Z W 1 v d m V k Q 2 9 s d W 1 u c z E u e 3 Z l c m J D L D l 9 J n F 1 b 3 Q 7 L C Z x d W 9 0 O 1 N l Y 3 R p b 2 4 x L 3 F 1 Y W 5 0 X 2 V 4 d H J h Y 3 R z X 2 N o Y X B w d W l z X z I w M j M v Q X V 0 b 1 J l b W 9 2 Z W R D b 2 x 1 b W 5 z M S 5 7 b W V 0 a E M s M T B 9 J n F 1 b 3 Q 7 L C Z x d W 9 0 O 1 N l Y 3 R p b 2 4 x L 3 F 1 Y W 5 0 X 2 V 4 d H J h Y 3 R z X 2 N o Y X B w d W l z X z I w M j M v Q X V 0 b 1 J l b W 9 2 Z W R D b 2 x 1 b W 5 z M S 5 7 c G h l c m 9 D L D E x f S Z x d W 9 0 O y w m c X V v d D t T Z W N 0 a W 9 u M S 9 x d W F u d F 9 l e H R y Y W N 0 c 1 9 j a G F w c H V p c 1 8 y M D I z L 0 F 1 d G 9 S Z W 1 v d m V k Q 2 9 s d W 1 u c z E u e 3 B h b m l z Q y w x M n 0 m c X V v d D s s J n F 1 b 3 Q 7 U 2 V j d G l v b j E v c X V h b n R f Z X h 0 c m F j d H N f Y 2 h h c H B 1 a X N f M j A y M y 9 B d X R v U m V t b 3 Z l Z E N v b H V t b n M x L n t D b 2 x 1 b W 4 x L D E z f S Z x d W 9 0 O 1 0 s J n F 1 b 3 Q 7 Q 2 9 s d W 1 u Q 2 9 1 b n Q m c X V v d D s 6 M T Q s J n F 1 b 3 Q 7 S 2 V 5 Q 2 9 s d W 1 u T m F t Z X M m c X V v d D s 6 W 1 0 s J n F 1 b 3 Q 7 Q 2 9 s d W 1 u S W R l b n R p d G l l c y Z x d W 9 0 O z p b J n F 1 b 3 Q 7 U 2 V j d G l v b j E v c X V h b n R f Z X h 0 c m F j d H N f Y 2 h h c H B 1 a X N f M j A y M y 9 B d X R v U m V t b 3 Z l Z E N v b H V t b n M x L n t u Y W 1 l L D B 9 J n F 1 b 3 Q 7 L C Z x d W 9 0 O 1 N l Y 3 R p b 2 4 x L 3 F 1 Y W 5 0 X 2 V 4 d H J h Y 3 R z X 2 N o Y X B w d W l z X z I w M j M v Q X V 0 b 1 J l b W 9 2 Z W R D b 2 x 1 b W 5 z M S 5 7 c m V w L D F 9 J n F 1 b 3 Q 7 L C Z x d W 9 0 O 1 N l Y 3 R p b 2 4 x L 3 F 1 Y W 5 0 X 2 V 4 d H J h Y 3 R z X 2 N o Y X B w d W l z X z I w M j M v Q X V 0 b 1 J l b W 9 2 Z W R D b 2 x 1 b W 5 z M S 5 7 d H l w Z S w y f S Z x d W 9 0 O y w m c X V v d D t T Z W N 0 a W 9 u M S 9 x d W F u d F 9 l e H R y Y W N 0 c 1 9 j a G F w c H V p c 1 8 y M D I z L 0 F 1 d G 9 S Z W 1 v d m V k Q 2 9 s d W 1 u c z E u e 2 x l d m V s c y w z f S Z x d W 9 0 O y w m c X V v d D t T Z W N 0 a W 9 u M S 9 x d W F u d F 9 l e H R y Y W N 0 c 1 9 j a G F w c H V p c 1 8 y M D I z L 0 F 1 d G 9 S Z W 1 v d m V k Q 2 9 s d W 1 u c z E u e 2 l z d G Q s N H 0 m c X V v d D s s J n F 1 b 3 Q 7 U 2 V j d G l v b j E v c X V h b n R f Z X h 0 c m F j d H N f Y 2 h h c H B 1 a X N f M j A y M y 9 B d X R v U m V t b 3 Z l Z E N v b H V t b n M x L n t 2 Z X J i L D V 9 J n F 1 b 3 Q 7 L C Z x d W 9 0 O 1 N l Y 3 R p b 2 4 x L 3 F 1 Y W 5 0 X 2 V 4 d H J h Y 3 R z X 2 N o Y X B w d W l z X z I w M j M v Q X V 0 b 1 J l b W 9 2 Z W R D b 2 x 1 b W 5 z M S 5 7 b W V 0 a C w 2 f S Z x d W 9 0 O y w m c X V v d D t T Z W N 0 a W 9 u M S 9 x d W F u d F 9 l e H R y Y W N 0 c 1 9 j a G F w c H V p c 1 8 y M D I z L 0 F 1 d G 9 S Z W 1 v d m V k Q 2 9 s d W 1 u c z E u e 3 B o Z X J v L D d 9 J n F 1 b 3 Q 7 L C Z x d W 9 0 O 1 N l Y 3 R p b 2 4 x L 3 F 1 Y W 5 0 X 2 V 4 d H J h Y 3 R z X 2 N o Y X B w d W l z X z I w M j M v Q X V 0 b 1 J l b W 9 2 Z W R D b 2 x 1 b W 5 z M S 5 7 c G F u a X M s O H 0 m c X V v d D s s J n F 1 b 3 Q 7 U 2 V j d G l v b j E v c X V h b n R f Z X h 0 c m F j d H N f Y 2 h h c H B 1 a X N f M j A y M y 9 B d X R v U m V t b 3 Z l Z E N v b H V t b n M x L n t 2 Z X J i Q y w 5 f S Z x d W 9 0 O y w m c X V v d D t T Z W N 0 a W 9 u M S 9 x d W F u d F 9 l e H R y Y W N 0 c 1 9 j a G F w c H V p c 1 8 y M D I z L 0 F 1 d G 9 S Z W 1 v d m V k Q 2 9 s d W 1 u c z E u e 2 1 l d G h D L D E w f S Z x d W 9 0 O y w m c X V v d D t T Z W N 0 a W 9 u M S 9 x d W F u d F 9 l e H R y Y W N 0 c 1 9 j a G F w c H V p c 1 8 y M D I z L 0 F 1 d G 9 S Z W 1 v d m V k Q 2 9 s d W 1 u c z E u e 3 B o Z X J v Q y w x M X 0 m c X V v d D s s J n F 1 b 3 Q 7 U 2 V j d G l v b j E v c X V h b n R f Z X h 0 c m F j d H N f Y 2 h h c H B 1 a X N f M j A y M y 9 B d X R v U m V t b 3 Z l Z E N v b H V t b n M x L n t w Y W 5 p c 0 M s M T J 9 J n F 1 b 3 Q 7 L C Z x d W 9 0 O 1 N l Y 3 R p b 2 4 x L 3 F 1 Y W 5 0 X 2 V 4 d H J h Y 3 R z X 2 N o Y X B w d W l z X z I w M j M v Q X V 0 b 1 J l b W 9 2 Z W R D b 2 x 1 b W 5 z M S 5 7 Q 2 9 s d W 1 u M S w x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F 1 Y W 5 0 X 2 V 4 d H J h Y 3 R z X 2 N o Y X B w d W l z X z I w M j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V h b n R f Z X h 0 c m F j d H N f Y 2 h h c H B 1 a X N f M j A y M y 9 F b i 1 0 J U M z J U F B d G V z J T I w c H J v b X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V h b n R f Z X h 0 c m F j d H N f Y 2 h h c H B 1 a X N f M j A y M y 9 U e X B l J T I w b W 9 k a W Z p J U M z J U E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X V h b n R f Z X h 0 c m F j d H N f Y 2 h h c H B 1 a X N f M j A y M y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N C 0 x M 1 Q x M z o 0 M j o y N y 4 0 O T E x O D M x W i I g L z 4 8 R W 5 0 c n k g V H l w Z T 0 i R m l s b E N v b H V t b l R 5 c G V z I i B W Y W x 1 Z T 0 i c 0 F 3 W U R C Z 0 1 E Q X d N R E F 4 R V J F U k U 9 I i A v P j x F b n R y e S B U e X B l P S J G a W x s Q 2 9 s d W 1 u T m F t Z X M i I F Z h b H V l P S J z W y Z x d W 9 0 O 2 5 h b W U m c X V v d D s s J n F 1 b 3 Q 7 c m V w J n F 1 b 3 Q 7 L C Z x d W 9 0 O 3 R 5 c G U m c X V v d D s s J n F 1 b 3 Q 7 b G V 2 Z W x z J n F 1 b 3 Q 7 L C Z x d W 9 0 O 2 l z d G Q m c X V v d D s s J n F 1 b 3 Q 7 d m V y Y i Z x d W 9 0 O y w m c X V v d D t t Z X R o J n F 1 b 3 Q 7 L C Z x d W 9 0 O 3 B o Z X J v J n F 1 b 3 Q 7 L C Z x d W 9 0 O 3 B h b m l z J n F 1 b 3 Q 7 L C Z x d W 9 0 O 3 Z l c m J D J n F 1 b 3 Q 7 L C Z x d W 9 0 O 2 1 l d G h D J n F 1 b 3 Q 7 L C Z x d W 9 0 O 3 B o Z X J v Q y Z x d W 9 0 O y w m c X V v d D t w Y W 5 p c 0 M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x d W F u d F 9 l e H R y Y W N 0 c 1 9 j a G F w c H V p c 1 8 y M D I z I C g y K S 9 B d X R v U m V t b 3 Z l Z E N v b H V t b n M x L n t u Y W 1 l L D B 9 J n F 1 b 3 Q 7 L C Z x d W 9 0 O 1 N l Y 3 R p b 2 4 x L 3 F 1 Y W 5 0 X 2 V 4 d H J h Y 3 R z X 2 N o Y X B w d W l z X z I w M j M g K D I p L 0 F 1 d G 9 S Z W 1 v d m V k Q 2 9 s d W 1 u c z E u e 3 J l c C w x f S Z x d W 9 0 O y w m c X V v d D t T Z W N 0 a W 9 u M S 9 x d W F u d F 9 l e H R y Y W N 0 c 1 9 j a G F w c H V p c 1 8 y M D I z I C g y K S 9 B d X R v U m V t b 3 Z l Z E N v b H V t b n M x L n t 0 e X B l L D J 9 J n F 1 b 3 Q 7 L C Z x d W 9 0 O 1 N l Y 3 R p b 2 4 x L 3 F 1 Y W 5 0 X 2 V 4 d H J h Y 3 R z X 2 N o Y X B w d W l z X z I w M j M g K D I p L 0 F 1 d G 9 S Z W 1 v d m V k Q 2 9 s d W 1 u c z E u e 2 x l d m V s c y w z f S Z x d W 9 0 O y w m c X V v d D t T Z W N 0 a W 9 u M S 9 x d W F u d F 9 l e H R y Y W N 0 c 1 9 j a G F w c H V p c 1 8 y M D I z I C g y K S 9 B d X R v U m V t b 3 Z l Z E N v b H V t b n M x L n t p c 3 R k L D R 9 J n F 1 b 3 Q 7 L C Z x d W 9 0 O 1 N l Y 3 R p b 2 4 x L 3 F 1 Y W 5 0 X 2 V 4 d H J h Y 3 R z X 2 N o Y X B w d W l z X z I w M j M g K D I p L 0 F 1 d G 9 S Z W 1 v d m V k Q 2 9 s d W 1 u c z E u e 3 Z l c m I s N X 0 m c X V v d D s s J n F 1 b 3 Q 7 U 2 V j d G l v b j E v c X V h b n R f Z X h 0 c m F j d H N f Y 2 h h c H B 1 a X N f M j A y M y A o M i k v Q X V 0 b 1 J l b W 9 2 Z W R D b 2 x 1 b W 5 z M S 5 7 b W V 0 a C w 2 f S Z x d W 9 0 O y w m c X V v d D t T Z W N 0 a W 9 u M S 9 x d W F u d F 9 l e H R y Y W N 0 c 1 9 j a G F w c H V p c 1 8 y M D I z I C g y K S 9 B d X R v U m V t b 3 Z l Z E N v b H V t b n M x L n t w a G V y b y w 3 f S Z x d W 9 0 O y w m c X V v d D t T Z W N 0 a W 9 u M S 9 x d W F u d F 9 l e H R y Y W N 0 c 1 9 j a G F w c H V p c 1 8 y M D I z I C g y K S 9 B d X R v U m V t b 3 Z l Z E N v b H V t b n M x L n t w Y W 5 p c y w 4 f S Z x d W 9 0 O y w m c X V v d D t T Z W N 0 a W 9 u M S 9 x d W F u d F 9 l e H R y Y W N 0 c 1 9 j a G F w c H V p c 1 8 y M D I z I C g y K S 9 B d X R v U m V t b 3 Z l Z E N v b H V t b n M x L n t 2 Z X J i Q y w 5 f S Z x d W 9 0 O y w m c X V v d D t T Z W N 0 a W 9 u M S 9 x d W F u d F 9 l e H R y Y W N 0 c 1 9 j a G F w c H V p c 1 8 y M D I z I C g y K S 9 B d X R v U m V t b 3 Z l Z E N v b H V t b n M x L n t t Z X R o Q y w x M H 0 m c X V v d D s s J n F 1 b 3 Q 7 U 2 V j d G l v b j E v c X V h b n R f Z X h 0 c m F j d H N f Y 2 h h c H B 1 a X N f M j A y M y A o M i k v Q X V 0 b 1 J l b W 9 2 Z W R D b 2 x 1 b W 5 z M S 5 7 c G h l c m 9 D L D E x f S Z x d W 9 0 O y w m c X V v d D t T Z W N 0 a W 9 u M S 9 x d W F u d F 9 l e H R y Y W N 0 c 1 9 j a G F w c H V p c 1 8 y M D I z I C g y K S 9 B d X R v U m V t b 3 Z l Z E N v b H V t b n M x L n t w Y W 5 p c 0 M s M T J 9 J n F 1 b 3 Q 7 L C Z x d W 9 0 O 1 N l Y 3 R p b 2 4 x L 3 F 1 Y W 5 0 X 2 V 4 d H J h Y 3 R z X 2 N o Y X B w d W l z X z I w M j M g K D I p L 0 F 1 d G 9 S Z W 1 v d m V k Q 2 9 s d W 1 u c z E u e 0 N v b H V t b j E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x d W F u d F 9 l e H R y Y W N 0 c 1 9 j a G F w c H V p c 1 8 y M D I z I C g y K S 9 B d X R v U m V t b 3 Z l Z E N v b H V t b n M x L n t u Y W 1 l L D B 9 J n F 1 b 3 Q 7 L C Z x d W 9 0 O 1 N l Y 3 R p b 2 4 x L 3 F 1 Y W 5 0 X 2 V 4 d H J h Y 3 R z X 2 N o Y X B w d W l z X z I w M j M g K D I p L 0 F 1 d G 9 S Z W 1 v d m V k Q 2 9 s d W 1 u c z E u e 3 J l c C w x f S Z x d W 9 0 O y w m c X V v d D t T Z W N 0 a W 9 u M S 9 x d W F u d F 9 l e H R y Y W N 0 c 1 9 j a G F w c H V p c 1 8 y M D I z I C g y K S 9 B d X R v U m V t b 3 Z l Z E N v b H V t b n M x L n t 0 e X B l L D J 9 J n F 1 b 3 Q 7 L C Z x d W 9 0 O 1 N l Y 3 R p b 2 4 x L 3 F 1 Y W 5 0 X 2 V 4 d H J h Y 3 R z X 2 N o Y X B w d W l z X z I w M j M g K D I p L 0 F 1 d G 9 S Z W 1 v d m V k Q 2 9 s d W 1 u c z E u e 2 x l d m V s c y w z f S Z x d W 9 0 O y w m c X V v d D t T Z W N 0 a W 9 u M S 9 x d W F u d F 9 l e H R y Y W N 0 c 1 9 j a G F w c H V p c 1 8 y M D I z I C g y K S 9 B d X R v U m V t b 3 Z l Z E N v b H V t b n M x L n t p c 3 R k L D R 9 J n F 1 b 3 Q 7 L C Z x d W 9 0 O 1 N l Y 3 R p b 2 4 x L 3 F 1 Y W 5 0 X 2 V 4 d H J h Y 3 R z X 2 N o Y X B w d W l z X z I w M j M g K D I p L 0 F 1 d G 9 S Z W 1 v d m V k Q 2 9 s d W 1 u c z E u e 3 Z l c m I s N X 0 m c X V v d D s s J n F 1 b 3 Q 7 U 2 V j d G l v b j E v c X V h b n R f Z X h 0 c m F j d H N f Y 2 h h c H B 1 a X N f M j A y M y A o M i k v Q X V 0 b 1 J l b W 9 2 Z W R D b 2 x 1 b W 5 z M S 5 7 b W V 0 a C w 2 f S Z x d W 9 0 O y w m c X V v d D t T Z W N 0 a W 9 u M S 9 x d W F u d F 9 l e H R y Y W N 0 c 1 9 j a G F w c H V p c 1 8 y M D I z I C g y K S 9 B d X R v U m V t b 3 Z l Z E N v b H V t b n M x L n t w a G V y b y w 3 f S Z x d W 9 0 O y w m c X V v d D t T Z W N 0 a W 9 u M S 9 x d W F u d F 9 l e H R y Y W N 0 c 1 9 j a G F w c H V p c 1 8 y M D I z I C g y K S 9 B d X R v U m V t b 3 Z l Z E N v b H V t b n M x L n t w Y W 5 p c y w 4 f S Z x d W 9 0 O y w m c X V v d D t T Z W N 0 a W 9 u M S 9 x d W F u d F 9 l e H R y Y W N 0 c 1 9 j a G F w c H V p c 1 8 y M D I z I C g y K S 9 B d X R v U m V t b 3 Z l Z E N v b H V t b n M x L n t 2 Z X J i Q y w 5 f S Z x d W 9 0 O y w m c X V v d D t T Z W N 0 a W 9 u M S 9 x d W F u d F 9 l e H R y Y W N 0 c 1 9 j a G F w c H V p c 1 8 y M D I z I C g y K S 9 B d X R v U m V t b 3 Z l Z E N v b H V t b n M x L n t t Z X R o Q y w x M H 0 m c X V v d D s s J n F 1 b 3 Q 7 U 2 V j d G l v b j E v c X V h b n R f Z X h 0 c m F j d H N f Y 2 h h c H B 1 a X N f M j A y M y A o M i k v Q X V 0 b 1 J l b W 9 2 Z W R D b 2 x 1 b W 5 z M S 5 7 c G h l c m 9 D L D E x f S Z x d W 9 0 O y w m c X V v d D t T Z W N 0 a W 9 u M S 9 x d W F u d F 9 l e H R y Y W N 0 c 1 9 j a G F w c H V p c 1 8 y M D I z I C g y K S 9 B d X R v U m V t b 3 Z l Z E N v b H V t b n M x L n t w Y W 5 p c 0 M s M T J 9 J n F 1 b 3 Q 7 L C Z x d W 9 0 O 1 N l Y 3 R p b 2 4 x L 3 F 1 Y W 5 0 X 2 V 4 d H J h Y 3 R z X 2 N o Y X B w d W l z X z I w M j M g K D I p L 0 F 1 d G 9 S Z W 1 v d m V k Q 2 9 s d W 1 u c z E u e 0 N v b H V t b j E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x d W F u d F 9 l e H R y Y W N 0 c 1 9 j a G F w c H V p c 1 8 y M D I z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F 1 Y W 5 0 X 2 V 4 d H J h Y 3 R z X 2 N o Y X B w d W l z X z I w M j M l M j A o M i k v R W 4 t d C V D M y V B Q X R l c y U y M H B y b 2 1 1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F 1 Y W 5 0 X 2 V 4 d H J h Y 3 R z X 2 N o Y X B w d W l z X z I w M j M l M j A o M i k v V H l w Z S U y M G 1 v Z G l m a S V D M y V B O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d 9 F s 0 8 Z / y Q K H x n G M P x u w F A A A A A A I A A A A A A B B m A A A A A Q A A I A A A A P r O B 0 b K n E Q Q K S c + d x R c F R V i u r u I n B + V / 8 6 G n H x O t a S T A A A A A A 6 A A A A A A g A A I A A A A I a 4 Z h T H s F M s 6 v b B h t 4 b g g J Q v 6 W d 2 D q F 0 I W b l X g g Q c B + U A A A A E W D k a P 2 D 7 6 Q 9 B i w y 6 D c 0 i D I 1 y p a w 8 b J y G + K r / l P w A Q + P A A 9 0 Z 2 O Y F f e + 3 J + F x e w K y 9 m S b e Y M v h H u N J + m R x 5 s u E p y P n g W s W W + 6 O g i W R 1 L 1 / / Q A A A A J x n W M a r V 7 h N R G 0 g d A y Z o 7 f P J k I 7 A G / m X Y a Y M P c y V d q + L 6 t 7 T N a l / I v f 4 d M T P / F 1 9 V U o 5 x + E L m u l J h f t L C r o i y 0 = < / D a t a M a s h u p > 
</file>

<file path=customXml/itemProps1.xml><?xml version="1.0" encoding="utf-8"?>
<ds:datastoreItem xmlns:ds="http://schemas.openxmlformats.org/officeDocument/2006/customXml" ds:itemID="{8CF6221F-8F4F-42A4-91B3-FAA418F73AD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Olfactometry</vt:lpstr>
      <vt:lpstr>Release rates</vt:lpstr>
      <vt:lpstr>Integration GC-MS</vt:lpstr>
      <vt:lpstr>Standards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Chappuis Charles</dc:creator>
  <cp:lastModifiedBy>Chappuis Charles</cp:lastModifiedBy>
  <dcterms:created xsi:type="dcterms:W3CDTF">2023-03-06T10:23:55Z</dcterms:created>
  <dcterms:modified xsi:type="dcterms:W3CDTF">2023-05-04T15:42:26Z</dcterms:modified>
</cp:coreProperties>
</file>