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paper-hyy\NUMTs-INSECT\Supplementary Materials\"/>
    </mc:Choice>
  </mc:AlternateContent>
  <xr:revisionPtr revIDLastSave="0" documentId="13_ncr:1_{DD0D3294-9509-43ED-A3C0-9FC70E2CE1C0}" xr6:coauthVersionLast="47" xr6:coauthVersionMax="47" xr10:uidLastSave="{00000000-0000-0000-0000-000000000000}"/>
  <bookViews>
    <workbookView xWindow="-108" yWindow="-108" windowWidth="23256" windowHeight="12456" activeTab="3" xr2:uid="{6F7846B5-DDD6-4338-94E3-BD134D72E951}"/>
  </bookViews>
  <sheets>
    <sheet name="Table S1" sheetId="1" r:id="rId1"/>
    <sheet name="Table S2" sheetId="2" r:id="rId2"/>
    <sheet name="Table S3" sheetId="3" r:id="rId3"/>
    <sheet name="Table S4" sheetId="7" r:id="rId4"/>
    <sheet name="Table S5" sheetId="4" r:id="rId5"/>
    <sheet name="Table S6" sheetId="5" r:id="rId6"/>
    <sheet name="Table S7" sheetId="6" r:id="rId7"/>
  </sheets>
  <definedNames>
    <definedName name="TableS3" localSheetId="2">'Table S3'!$A$1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2" i="7" l="1"/>
  <c r="P259" i="7"/>
  <c r="P260" i="7"/>
  <c r="P261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128" i="7"/>
  <c r="P129" i="7"/>
  <c r="P130" i="7"/>
  <c r="P131" i="7"/>
  <c r="P132" i="7"/>
  <c r="P133" i="7"/>
  <c r="P134" i="7"/>
  <c r="P135" i="7"/>
  <c r="P136" i="7"/>
  <c r="P137" i="7"/>
  <c r="P138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230" i="7"/>
  <c r="P231" i="7"/>
  <c r="P232" i="7"/>
  <c r="P233" i="7"/>
  <c r="P234" i="7"/>
  <c r="P235" i="7"/>
  <c r="P236" i="7"/>
  <c r="P237" i="7"/>
  <c r="P238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256" i="7"/>
  <c r="P257" i="7"/>
  <c r="P258" i="7"/>
  <c r="P3" i="7" l="1"/>
  <c r="D34" i="2"/>
  <c r="E34" i="2" s="1"/>
  <c r="E33" i="2"/>
  <c r="D33" i="2"/>
  <c r="E32" i="2"/>
  <c r="D32" i="2"/>
  <c r="E31" i="2"/>
  <c r="D31" i="2"/>
  <c r="E30" i="2"/>
  <c r="D30" i="2"/>
  <c r="E29" i="2"/>
  <c r="E28" i="2"/>
  <c r="E27" i="2"/>
  <c r="E26" i="2"/>
  <c r="D25" i="2"/>
  <c r="E25" i="2" s="1"/>
  <c r="D24" i="2"/>
  <c r="E24" i="2" s="1"/>
  <c r="E23" i="2"/>
  <c r="E22" i="2"/>
  <c r="E21" i="2"/>
  <c r="D21" i="2"/>
  <c r="E20" i="2"/>
  <c r="D20" i="2"/>
  <c r="E19" i="2"/>
  <c r="E18" i="2"/>
  <c r="D18" i="2"/>
  <c r="E17" i="2"/>
  <c r="E16" i="2"/>
  <c r="E15" i="2"/>
  <c r="E14" i="2"/>
  <c r="D14" i="2"/>
  <c r="D13" i="2"/>
  <c r="E13" i="2" s="1"/>
  <c r="E12" i="2"/>
  <c r="D12" i="2"/>
  <c r="E11" i="2"/>
  <c r="D10" i="2"/>
  <c r="E10" i="2" s="1"/>
  <c r="D9" i="2"/>
  <c r="E9" i="2" s="1"/>
  <c r="E8" i="2"/>
  <c r="E7" i="2"/>
  <c r="D7" i="2"/>
  <c r="E6" i="2"/>
  <c r="D5" i="2"/>
  <c r="E5" i="2" s="1"/>
  <c r="E4" i="2"/>
  <c r="E3" i="2"/>
</calcChain>
</file>

<file path=xl/sharedStrings.xml><?xml version="1.0" encoding="utf-8"?>
<sst xmlns="http://schemas.openxmlformats.org/spreadsheetml/2006/main" count="2896" uniqueCount="577">
  <si>
    <t>Species</t>
    <phoneticPr fontId="4" type="noConversion"/>
  </si>
  <si>
    <t>ND1</t>
    <phoneticPr fontId="4" type="noConversion"/>
  </si>
  <si>
    <t>ND2</t>
    <phoneticPr fontId="4" type="noConversion"/>
  </si>
  <si>
    <t>ND3</t>
    <phoneticPr fontId="4" type="noConversion"/>
  </si>
  <si>
    <t>ND4</t>
    <phoneticPr fontId="4" type="noConversion"/>
  </si>
  <si>
    <t>NAD4L</t>
    <phoneticPr fontId="4" type="noConversion"/>
  </si>
  <si>
    <t>ND5</t>
    <phoneticPr fontId="4" type="noConversion"/>
  </si>
  <si>
    <t>ND6</t>
    <phoneticPr fontId="4" type="noConversion"/>
  </si>
  <si>
    <t>COX1</t>
    <phoneticPr fontId="4" type="noConversion"/>
  </si>
  <si>
    <t>COX2</t>
    <phoneticPr fontId="4" type="noConversion"/>
  </si>
  <si>
    <t>COX3</t>
    <phoneticPr fontId="4" type="noConversion"/>
  </si>
  <si>
    <t>ATP6</t>
    <phoneticPr fontId="4" type="noConversion"/>
  </si>
  <si>
    <t>ATP8</t>
    <phoneticPr fontId="4" type="noConversion"/>
  </si>
  <si>
    <t>CYTB</t>
    <phoneticPr fontId="4" type="noConversion"/>
  </si>
  <si>
    <t>Diabrotica virgifera virgifera</t>
  </si>
  <si>
    <t>TTG</t>
    <phoneticPr fontId="4" type="noConversion"/>
  </si>
  <si>
    <t>TAG</t>
  </si>
  <si>
    <t>ATT</t>
  </si>
  <si>
    <t>TAA</t>
  </si>
  <si>
    <t>ATA</t>
  </si>
  <si>
    <t>ATG</t>
  </si>
  <si>
    <t>TAT</t>
  </si>
  <si>
    <t>TAC</t>
  </si>
  <si>
    <t>TCA</t>
  </si>
  <si>
    <t>Phyllotreta cruciferae</t>
  </si>
  <si>
    <t>ATC</t>
  </si>
  <si>
    <t>Callosobruchus maculatus</t>
  </si>
  <si>
    <t>Plagiodera versicolora</t>
  </si>
  <si>
    <t>TTG</t>
  </si>
  <si>
    <t>Diorhabda carinata</t>
  </si>
  <si>
    <t>Diorhabda carinulata</t>
  </si>
  <si>
    <t>Ophraella communa</t>
  </si>
  <si>
    <t>Brontispa longissima</t>
  </si>
  <si>
    <t>TGT</t>
  </si>
  <si>
    <t>TCG</t>
  </si>
  <si>
    <t>Diabrotica undecimpunctata</t>
  </si>
  <si>
    <t>Phyllotreta striolata</t>
  </si>
  <si>
    <t>Cryptocephalus moraei</t>
  </si>
  <si>
    <t>TGC</t>
  </si>
  <si>
    <t>Lochmaea capreae</t>
  </si>
  <si>
    <t>Bruchidius siliquastri</t>
  </si>
  <si>
    <t>ACC</t>
  </si>
  <si>
    <t>Galeruca laticollis</t>
  </si>
  <si>
    <t>Chrysolina oricalcia</t>
  </si>
  <si>
    <t>Neocrepidodera transversa</t>
  </si>
  <si>
    <t xml:space="preserve">Crioceris asparagi </t>
    <phoneticPr fontId="4" type="noConversion"/>
  </si>
  <si>
    <t>TAA</t>
    <phoneticPr fontId="4" type="noConversion"/>
  </si>
  <si>
    <t>Agelastica alni</t>
  </si>
  <si>
    <t>Crepidodera aurea</t>
  </si>
  <si>
    <t>Chrysolina americana</t>
  </si>
  <si>
    <t>Lochmaea crataegi</t>
  </si>
  <si>
    <t>Gastrophysa polygoni</t>
  </si>
  <si>
    <t>Cryptocephalus primarius</t>
  </si>
  <si>
    <t>Hermaeophaga mercurialis</t>
  </si>
  <si>
    <t>Galerucella nymphaeae</t>
  </si>
  <si>
    <t>Bruchidius varius</t>
  </si>
  <si>
    <t>Altica lythri</t>
  </si>
  <si>
    <t>Chrysolina graminis</t>
  </si>
  <si>
    <t>Phaedon cochleariae</t>
  </si>
  <si>
    <t>Psylliodes chrysocephala</t>
  </si>
  <si>
    <t>Leptinotarsa decemlineata</t>
  </si>
  <si>
    <t>Chrysomela aeneicollis</t>
  </si>
  <si>
    <t>597-627
1198-8163
12479-12943
13157-14692
16036-16115
16473-16542</t>
    <phoneticPr fontId="4" type="noConversion"/>
  </si>
  <si>
    <t>34-945
1012-1748
1842-16232</t>
    <phoneticPr fontId="4" type="noConversion"/>
  </si>
  <si>
    <t>1-616
708-970
1029-1222
1347-1763
1835-2514
2695-2939
3445-4174
4202-6694
8138-8269
8619-10003
10037-16553</t>
    <phoneticPr fontId="4" type="noConversion"/>
  </si>
  <si>
    <t>1-230
251-545
793-873
1022-1448
1457-1619
1789-1887
2277-2867
2894-3763
3996-4084
4591-4713
4853-5096
5167-5256
5294-5589
5764-6196
6505-6699
6710-6773
6995-7310
7313-8105
8295-8981
9561-9638
9653-9715
10130-10490
10569-10610
10648-11064
11577-11694
11818-13004
13435-13554
13593-14045
14072-14161
14251-14786
15009-15466
15594-15696</t>
    <phoneticPr fontId="4" type="noConversion"/>
  </si>
  <si>
    <t xml:space="preserve">1245-2111 </t>
    <phoneticPr fontId="4" type="noConversion"/>
  </si>
  <si>
    <t>1-7039
7163-15683</t>
    <phoneticPr fontId="4" type="noConversion"/>
  </si>
  <si>
    <t>750-1509
1569-1669
3217-3834
4925-5214
5853-5911
6002-6386
6465-6765
7414-9178
9697-12494
13781-14731
14952-15232</t>
    <phoneticPr fontId="4" type="noConversion"/>
  </si>
  <si>
    <t>1-3404
3425-5294
5486-6565
8664-9682
9804-10475
10583-10685
11486-13192
13582-13752
13805-15124
15557-15915</t>
    <phoneticPr fontId="4" type="noConversion"/>
  </si>
  <si>
    <t>1-5058
5440-5526
5587-5874
5886-6222
6559-7370
7530-9471
9539-11568
12016-14527
14663-17140
17231-17395</t>
    <phoneticPr fontId="4" type="noConversion"/>
  </si>
  <si>
    <t>1-8018
8212-8466
8481-9025
9027-10283
10317-10642
10726-11038
11048-11663
11828-11971
12093-13034
13040-13087
13187-13674
13686-18687</t>
    <phoneticPr fontId="4" type="noConversion"/>
  </si>
  <si>
    <t>264-2769
2845-2933
3210-3573
4615-5132
5284-6311
6634-6756
7606-8201
9152-9659
10634-11130
12515-14130
15956-16514</t>
    <phoneticPr fontId="4" type="noConversion"/>
  </si>
  <si>
    <t>2-17966</t>
  </si>
  <si>
    <t>305-416
1443-11713
12106-12195
13457-13856
16605-16675</t>
    <phoneticPr fontId="4" type="noConversion"/>
  </si>
  <si>
    <t>307-1094
1658-2103
2229-2336
2407-3417
3540-3623
4136-4206
4348-4597
4630-4699
4792-4936
5235-5561
6190-6338
6468-6570
6578-6649
6965-7101
7299-7385
7520-7608
7639-7839
7844-7981
8372-8602
8629-9007
9084-9180
10214-10287
10876-10925
11678-11732
13533-13574
15002-15830
15928-16058
16411-16476
16604-16735</t>
    <phoneticPr fontId="4" type="noConversion"/>
  </si>
  <si>
    <t>2-22329</t>
  </si>
  <si>
    <t>1-4702
4712-16741</t>
    <phoneticPr fontId="4" type="noConversion"/>
  </si>
  <si>
    <t>872-957
1415-1452
1788-1939
2112-3375
4873-4925
5394-5756
5870-5957
6319-8026
8129-8811
8996-9071
11107-11178
12917-12989
13059-13107
15516-15568
15583-15632
16615-16667
16680-16731
16839-16887
17178-17288</t>
    <phoneticPr fontId="4" type="noConversion"/>
  </si>
  <si>
    <t>Insertion Length (bp)</t>
    <phoneticPr fontId="4" type="noConversion"/>
  </si>
  <si>
    <t>Mitogenome Length (bp)</t>
    <phoneticPr fontId="4" type="noConversion"/>
  </si>
  <si>
    <t>Total Insertion Length (bp)</t>
    <phoneticPr fontId="4" type="noConversion"/>
  </si>
  <si>
    <t>coverage</t>
    <phoneticPr fontId="4" type="noConversion"/>
  </si>
  <si>
    <t>correlation coefficient</t>
  </si>
  <si>
    <t>P value</t>
  </si>
  <si>
    <t>ND1</t>
  </si>
  <si>
    <t>ND2</t>
  </si>
  <si>
    <t>ND3</t>
  </si>
  <si>
    <t>ND4</t>
  </si>
  <si>
    <t>NAD4L</t>
  </si>
  <si>
    <t>ND5</t>
  </si>
  <si>
    <t>ND6</t>
  </si>
  <si>
    <t>ND1-NUMTs</t>
  </si>
  <si>
    <t>ND1-NUMTs</t>
    <phoneticPr fontId="3" type="noConversion"/>
  </si>
  <si>
    <t>ND2-NUMTs</t>
  </si>
  <si>
    <t>ND2-NUMTs</t>
    <phoneticPr fontId="3" type="noConversion"/>
  </si>
  <si>
    <t>ND3-NUMTs</t>
  </si>
  <si>
    <t>ND3-NUMTs</t>
    <phoneticPr fontId="3" type="noConversion"/>
  </si>
  <si>
    <t>ND4-NUMTs</t>
  </si>
  <si>
    <t>ND4-NUMTs</t>
    <phoneticPr fontId="3" type="noConversion"/>
  </si>
  <si>
    <t>ND5-NUMTs</t>
  </si>
  <si>
    <t>ND5-NUMTs</t>
    <phoneticPr fontId="3" type="noConversion"/>
  </si>
  <si>
    <t>COX2-NUMTs</t>
  </si>
  <si>
    <t>COX2-NUMTs</t>
    <phoneticPr fontId="3" type="noConversion"/>
  </si>
  <si>
    <t>COX3</t>
    <phoneticPr fontId="3" type="noConversion"/>
  </si>
  <si>
    <t>COX1-NUMTs</t>
  </si>
  <si>
    <t>COX1-NUMTs</t>
    <phoneticPr fontId="3" type="noConversion"/>
  </si>
  <si>
    <t>ND6-NUMTs</t>
  </si>
  <si>
    <t>ND6-NUMTs</t>
    <phoneticPr fontId="3" type="noConversion"/>
  </si>
  <si>
    <t>COX3-NUMTs</t>
  </si>
  <si>
    <t>COX3-NUMTs</t>
    <phoneticPr fontId="3" type="noConversion"/>
  </si>
  <si>
    <t>ATP6-NUMTs</t>
  </si>
  <si>
    <t>ATP6-NUMTs</t>
    <phoneticPr fontId="3" type="noConversion"/>
  </si>
  <si>
    <t>ATP8</t>
    <phoneticPr fontId="3" type="noConversion"/>
  </si>
  <si>
    <t>ATP8-NUMTs</t>
  </si>
  <si>
    <t>ATP8-NUMTs</t>
    <phoneticPr fontId="3" type="noConversion"/>
  </si>
  <si>
    <t>CYTB-NUMTs</t>
  </si>
  <si>
    <t>CYTB-NUMTs</t>
    <phoneticPr fontId="3" type="noConversion"/>
  </si>
  <si>
    <t>NUMT Types</t>
    <phoneticPr fontId="3" type="noConversion"/>
  </si>
  <si>
    <t>Length (bp)</t>
    <phoneticPr fontId="3" type="noConversion"/>
  </si>
  <si>
    <t>start</t>
    <phoneticPr fontId="3" type="noConversion"/>
  </si>
  <si>
    <t>stop</t>
    <phoneticPr fontId="3" type="noConversion"/>
  </si>
  <si>
    <t>NAD4L-NUMTs</t>
  </si>
  <si>
    <t>Unfiltered number</t>
    <phoneticPr fontId="3" type="noConversion"/>
  </si>
  <si>
    <t>Length-filtered</t>
    <phoneticPr fontId="4" type="noConversion"/>
  </si>
  <si>
    <t>C1-NUMTs haplotype</t>
    <phoneticPr fontId="3" type="noConversion"/>
  </si>
  <si>
    <t>C2-NUMTs haplotype</t>
  </si>
  <si>
    <t>C3-NUMTs haplotype</t>
  </si>
  <si>
    <t>C5-NUMTs haplotype</t>
  </si>
  <si>
    <t>C4-NUMTs haplotype</t>
    <phoneticPr fontId="3" type="noConversion"/>
  </si>
  <si>
    <t>ATP6</t>
    <phoneticPr fontId="3" type="noConversion"/>
  </si>
  <si>
    <t>COX1</t>
    <phoneticPr fontId="3" type="noConversion"/>
  </si>
  <si>
    <t>COX2</t>
    <phoneticPr fontId="3" type="noConversion"/>
  </si>
  <si>
    <t>CYTB</t>
    <phoneticPr fontId="3" type="noConversion"/>
  </si>
  <si>
    <t>NAD4L</t>
    <phoneticPr fontId="3" type="noConversion"/>
  </si>
  <si>
    <t>05numt4</t>
    <phoneticPr fontId="4" type="noConversion"/>
  </si>
  <si>
    <t>05COX1</t>
    <phoneticPr fontId="4" type="noConversion"/>
  </si>
  <si>
    <t>6-COX1_numt2</t>
  </si>
  <si>
    <t>6-COX1_numt4</t>
    <phoneticPr fontId="4" type="noConversion"/>
  </si>
  <si>
    <t>6-COX1_numt5</t>
  </si>
  <si>
    <t>6-COX1_numt6</t>
  </si>
  <si>
    <t>6-COX1_numt1</t>
  </si>
  <si>
    <t>6COX1</t>
    <phoneticPr fontId="4" type="noConversion"/>
  </si>
  <si>
    <t>11-COX1_numt1</t>
    <phoneticPr fontId="4" type="noConversion"/>
  </si>
  <si>
    <t>11-COX1_numt2</t>
    <phoneticPr fontId="4" type="noConversion"/>
  </si>
  <si>
    <t>11COX1</t>
    <phoneticPr fontId="4" type="noConversion"/>
  </si>
  <si>
    <t>11-COX1_numt2</t>
  </si>
  <si>
    <t>16-COX1_numt1</t>
    <phoneticPr fontId="4" type="noConversion"/>
  </si>
  <si>
    <t>16COX1</t>
    <phoneticPr fontId="4" type="noConversion"/>
  </si>
  <si>
    <t>16-COX1_numt2</t>
  </si>
  <si>
    <t>16-COX1_numt3</t>
  </si>
  <si>
    <t>17-COX1_numt1</t>
  </si>
  <si>
    <t>17-COX1_numt2</t>
  </si>
  <si>
    <t>17-COX1_numt4</t>
    <phoneticPr fontId="4" type="noConversion"/>
  </si>
  <si>
    <t>17-COX1_numt5</t>
  </si>
  <si>
    <t>17-COX1_numt6</t>
  </si>
  <si>
    <t>17COX1</t>
    <phoneticPr fontId="4" type="noConversion"/>
  </si>
  <si>
    <t>18-COX1_numt1</t>
  </si>
  <si>
    <t>18COX1</t>
    <phoneticPr fontId="4" type="noConversion"/>
  </si>
  <si>
    <t>18-COX1_numt2</t>
  </si>
  <si>
    <t>18-COX1_numt3</t>
  </si>
  <si>
    <t>18-COX1_numt4</t>
  </si>
  <si>
    <t>18-COX1_numt5</t>
  </si>
  <si>
    <t>18-COX1_numt6</t>
  </si>
  <si>
    <t>18-COX1_numt7</t>
  </si>
  <si>
    <t>18-COX1_numt8</t>
  </si>
  <si>
    <t>18-COX1_numt9</t>
  </si>
  <si>
    <t>20-COX1_numt1</t>
  </si>
  <si>
    <t>20-COX1_numt2</t>
  </si>
  <si>
    <t>20-COX1_numt3</t>
    <phoneticPr fontId="4" type="noConversion"/>
  </si>
  <si>
    <t>20-COX1_numt4</t>
  </si>
  <si>
    <t>20-COX1_numt6</t>
    <phoneticPr fontId="4" type="noConversion"/>
  </si>
  <si>
    <t>20-COX1_numt7</t>
  </si>
  <si>
    <t>20-COX1_numt8</t>
  </si>
  <si>
    <t>20-COX1_numt9</t>
  </si>
  <si>
    <t>20-COX1_numt10</t>
  </si>
  <si>
    <t>20-COX1_numt11</t>
  </si>
  <si>
    <t>20-COX1_numt12</t>
  </si>
  <si>
    <t>20COX1</t>
    <phoneticPr fontId="4" type="noConversion"/>
  </si>
  <si>
    <t>20-COX1_numt3</t>
  </si>
  <si>
    <t>20-COX1_numt6</t>
  </si>
  <si>
    <t>21-COX1_numt1</t>
  </si>
  <si>
    <t>21COX1</t>
    <phoneticPr fontId="4" type="noConversion"/>
  </si>
  <si>
    <t>22-COX1_numt1</t>
  </si>
  <si>
    <t>22COX1</t>
    <phoneticPr fontId="4" type="noConversion"/>
  </si>
  <si>
    <t>23-COX1_numt1</t>
  </si>
  <si>
    <t>23COX1</t>
    <phoneticPr fontId="4" type="noConversion"/>
  </si>
  <si>
    <t>23-COX1_numt2</t>
  </si>
  <si>
    <t>24-COX1_numt1</t>
  </si>
  <si>
    <t>24-COX1_numt2</t>
  </si>
  <si>
    <t>24-COX1_numt3</t>
  </si>
  <si>
    <t>24-COX1_numt4</t>
  </si>
  <si>
    <t>24-COX1_numt5</t>
  </si>
  <si>
    <t>24COX1</t>
    <phoneticPr fontId="4" type="noConversion"/>
  </si>
  <si>
    <t>27-COX1_numt1</t>
  </si>
  <si>
    <t>27COX1</t>
    <phoneticPr fontId="4" type="noConversion"/>
  </si>
  <si>
    <t>28-COX1_numt1</t>
  </si>
  <si>
    <t>28-COX1_numt2</t>
  </si>
  <si>
    <t>28-COX1_numt3</t>
  </si>
  <si>
    <t>28-COX1_numt4</t>
  </si>
  <si>
    <t>28COX1</t>
    <phoneticPr fontId="4" type="noConversion"/>
  </si>
  <si>
    <t>29-COX1_numt1</t>
  </si>
  <si>
    <t>29COX1</t>
    <phoneticPr fontId="4" type="noConversion"/>
  </si>
  <si>
    <t>30-COX1_numt1</t>
  </si>
  <si>
    <t>30COX1</t>
    <phoneticPr fontId="4" type="noConversion"/>
  </si>
  <si>
    <t>30-COX1_numt2</t>
  </si>
  <si>
    <t>30-COX1_numt3</t>
  </si>
  <si>
    <t>30COX1</t>
  </si>
  <si>
    <t>30-COX1_numt4</t>
  </si>
  <si>
    <t>30-COX1_numt5</t>
  </si>
  <si>
    <t>30-COX1_numt6</t>
  </si>
  <si>
    <t>30-COX1_numt7</t>
  </si>
  <si>
    <t>30-COX1_numt8</t>
  </si>
  <si>
    <t>30-COX1_numt9</t>
  </si>
  <si>
    <t>30-COX1_numt10</t>
  </si>
  <si>
    <t>31-COX1_numt1</t>
  </si>
  <si>
    <t>31COX1</t>
    <phoneticPr fontId="4" type="noConversion"/>
  </si>
  <si>
    <t>31-COX1_numt2</t>
  </si>
  <si>
    <t>31-COX1_numt3</t>
  </si>
  <si>
    <t>31COX1</t>
  </si>
  <si>
    <t>31-COX1_numt4</t>
  </si>
  <si>
    <t>31-COX1_numt5</t>
  </si>
  <si>
    <t>31-COX1_numt6</t>
  </si>
  <si>
    <t>31-COX1_numt7</t>
  </si>
  <si>
    <t>31-COX1_numt8</t>
  </si>
  <si>
    <t>31-COX1_numt9</t>
  </si>
  <si>
    <t>31-COX1_numt10</t>
  </si>
  <si>
    <t>31-COX1_numt11</t>
  </si>
  <si>
    <t>31-COX1_numt12</t>
  </si>
  <si>
    <t>31-COX1_numt13</t>
  </si>
  <si>
    <t>31-COX1_numt14</t>
  </si>
  <si>
    <t>31-COX1_numt15</t>
  </si>
  <si>
    <t>31-COX1_numt16</t>
  </si>
  <si>
    <t>31-COX1_numt17</t>
  </si>
  <si>
    <t>31-COX1_numt18</t>
  </si>
  <si>
    <t>31-COX1_numt19</t>
  </si>
  <si>
    <t>31-COX1_numt20</t>
  </si>
  <si>
    <t>31-COX1_numt24</t>
    <phoneticPr fontId="4" type="noConversion"/>
  </si>
  <si>
    <t>31-COX1_numt27</t>
    <phoneticPr fontId="4" type="noConversion"/>
  </si>
  <si>
    <t>31-COX1_numt28</t>
    <phoneticPr fontId="4" type="noConversion"/>
  </si>
  <si>
    <t>31-COX1_numt30</t>
  </si>
  <si>
    <t>31-COX1_numt31</t>
  </si>
  <si>
    <t>31-COX1_numt32</t>
  </si>
  <si>
    <t>31-COX1_numt33</t>
  </si>
  <si>
    <t>31-COX1_numt35</t>
    <phoneticPr fontId="4" type="noConversion"/>
  </si>
  <si>
    <t>31-COX1_numt37</t>
  </si>
  <si>
    <t>31-COX1_numt38</t>
  </si>
  <si>
    <t>31-COX1_numt39</t>
  </si>
  <si>
    <t>31-COX1_numt24</t>
  </si>
  <si>
    <t>31-COX1_numt27</t>
  </si>
  <si>
    <t>31-COX1_numt28</t>
  </si>
  <si>
    <t>32-COX1_numt1</t>
  </si>
  <si>
    <t>32COX1</t>
    <phoneticPr fontId="4" type="noConversion"/>
  </si>
  <si>
    <t>35-COX1_numt1</t>
  </si>
  <si>
    <t>35-COX1_numt2</t>
  </si>
  <si>
    <t>35-COX1_numt3</t>
  </si>
  <si>
    <t>35COX1</t>
    <phoneticPr fontId="4" type="noConversion"/>
  </si>
  <si>
    <t>36-COX1_numt1</t>
  </si>
  <si>
    <t>36-COX1_numt2</t>
  </si>
  <si>
    <t>36-COX1_numt8</t>
    <phoneticPr fontId="4" type="noConversion"/>
  </si>
  <si>
    <t>36COX1</t>
    <phoneticPr fontId="4" type="noConversion"/>
  </si>
  <si>
    <t>37-COX1_numt1</t>
  </si>
  <si>
    <t>37COX1</t>
    <phoneticPr fontId="4" type="noConversion"/>
  </si>
  <si>
    <t>1-COX1_numt1</t>
    <phoneticPr fontId="4" type="noConversion"/>
  </si>
  <si>
    <t>1-COX1_numt2</t>
    <phoneticPr fontId="3" type="noConversion"/>
  </si>
  <si>
    <t>1-COX1_numt3</t>
    <phoneticPr fontId="3" type="noConversion"/>
  </si>
  <si>
    <t>1COX1</t>
    <phoneticPr fontId="4" type="noConversion"/>
  </si>
  <si>
    <t>2COX1</t>
    <phoneticPr fontId="4" type="noConversion"/>
  </si>
  <si>
    <t>4COX1</t>
    <phoneticPr fontId="4" type="noConversion"/>
  </si>
  <si>
    <t>5COX1_numt4</t>
    <phoneticPr fontId="4" type="noConversion"/>
  </si>
  <si>
    <t>2-COX1_numt1</t>
    <phoneticPr fontId="4" type="noConversion"/>
  </si>
  <si>
    <t>4-COX1_numt1</t>
    <phoneticPr fontId="4" type="noConversion"/>
  </si>
  <si>
    <t>5-COX1_numt1</t>
    <phoneticPr fontId="4" type="noConversion"/>
  </si>
  <si>
    <t>5-COX1_numt4</t>
    <phoneticPr fontId="4" type="noConversion"/>
  </si>
  <si>
    <t>Seq1</t>
    <phoneticPr fontId="4" type="noConversion"/>
  </si>
  <si>
    <t>Seq2</t>
    <phoneticPr fontId="4" type="noConversion"/>
  </si>
  <si>
    <t>Position1</t>
    <phoneticPr fontId="4" type="noConversion"/>
  </si>
  <si>
    <t>Position2</t>
  </si>
  <si>
    <t>Position3</t>
  </si>
  <si>
    <t>/</t>
  </si>
  <si>
    <t>Chi-square test</t>
    <phoneticPr fontId="3" type="noConversion"/>
  </si>
  <si>
    <t>Table S1: Length and codon usage of mitochondrial PCGs at start and termination sites in Chrysomelidae species</t>
    <phoneticPr fontId="3" type="noConversion"/>
  </si>
  <si>
    <t>Table S2: Total insertion length, mitogenome length, and insertion-to-mitogenome ratio in Chrysomelidae species</t>
    <phoneticPr fontId="3" type="noConversion"/>
  </si>
  <si>
    <t>ATP6</t>
  </si>
  <si>
    <t>ATP8</t>
  </si>
  <si>
    <t>COX1</t>
  </si>
  <si>
    <t>COX2</t>
  </si>
  <si>
    <t>COX3</t>
  </si>
  <si>
    <t>CYTB</t>
  </si>
  <si>
    <t>CM079343.1</t>
  </si>
  <si>
    <t>CM079344.1</t>
  </si>
  <si>
    <t>CM079345.1</t>
  </si>
  <si>
    <t>CM079346.1</t>
  </si>
  <si>
    <t>CM079347.1</t>
  </si>
  <si>
    <t>CM079348.1</t>
  </si>
  <si>
    <t>CM079349.1</t>
    <phoneticPr fontId="4" type="noConversion"/>
  </si>
  <si>
    <t>GeneBank Accession Number</t>
    <phoneticPr fontId="3" type="noConversion"/>
  </si>
  <si>
    <t>CM079341.1</t>
    <phoneticPr fontId="3" type="noConversion"/>
  </si>
  <si>
    <t>CM079342.1</t>
    <phoneticPr fontId="3" type="noConversion"/>
  </si>
  <si>
    <t>CM079350.1(X)</t>
    <phoneticPr fontId="4" type="noConversion"/>
  </si>
  <si>
    <t>CM055252.1</t>
  </si>
  <si>
    <t>CM055254.1</t>
  </si>
  <si>
    <t>CM055255.1</t>
  </si>
  <si>
    <t>CM055256.1</t>
  </si>
  <si>
    <t>CM055257.1</t>
  </si>
  <si>
    <t>CM055258.1</t>
  </si>
  <si>
    <t>CM055260.1</t>
  </si>
  <si>
    <t>CM055262.1</t>
    <phoneticPr fontId="4" type="noConversion"/>
  </si>
  <si>
    <t>CM055263.1(X)</t>
    <phoneticPr fontId="4" type="noConversion"/>
  </si>
  <si>
    <t>CM055264.1(Y)</t>
    <phoneticPr fontId="4" type="noConversion"/>
  </si>
  <si>
    <t>NC_079472.1(X)</t>
    <phoneticPr fontId="3" type="noConversion"/>
  </si>
  <si>
    <t>NC_079473.1(Y)</t>
    <phoneticPr fontId="3" type="noConversion"/>
  </si>
  <si>
    <t>OX276452.1</t>
  </si>
  <si>
    <t>OX276454.1</t>
  </si>
  <si>
    <t>OX276455.1</t>
  </si>
  <si>
    <t>OX276456.1</t>
  </si>
  <si>
    <t>OX276457.1</t>
  </si>
  <si>
    <t>OX276458.1</t>
  </si>
  <si>
    <t>OX276459.1</t>
  </si>
  <si>
    <t>OX276460.1</t>
  </si>
  <si>
    <t>OX276461.1</t>
  </si>
  <si>
    <t>OX276462.1</t>
  </si>
  <si>
    <t>OX276463.1</t>
  </si>
  <si>
    <t>OX276464.1</t>
  </si>
  <si>
    <t>OX276465.1</t>
  </si>
  <si>
    <t>OX276466.1</t>
  </si>
  <si>
    <t>OX276453.1(X)</t>
    <phoneticPr fontId="3" type="noConversion"/>
  </si>
  <si>
    <t>OX438538.1(X)</t>
    <phoneticPr fontId="3" type="noConversion"/>
  </si>
  <si>
    <t>OX438539.1(Y)</t>
    <phoneticPr fontId="4" type="noConversion"/>
  </si>
  <si>
    <t>OY998180.1(X)</t>
    <phoneticPr fontId="3" type="noConversion"/>
  </si>
  <si>
    <t>OY998186.1(Y)</t>
    <phoneticPr fontId="3" type="noConversion"/>
  </si>
  <si>
    <t>OX101808.2</t>
  </si>
  <si>
    <t>OX101810.2</t>
  </si>
  <si>
    <t>OX101811.2</t>
  </si>
  <si>
    <t>OX101812.2</t>
  </si>
  <si>
    <t>OX101813.2</t>
  </si>
  <si>
    <t>OX101814.2</t>
  </si>
  <si>
    <t>OX101815.2</t>
  </si>
  <si>
    <t>OX101816.2</t>
  </si>
  <si>
    <t>OX101817.2</t>
  </si>
  <si>
    <t>OX101818.2</t>
  </si>
  <si>
    <t>OX101819.2</t>
  </si>
  <si>
    <t>OX101820.2</t>
  </si>
  <si>
    <t>OX101821.2</t>
  </si>
  <si>
    <t>OX101822.2</t>
  </si>
  <si>
    <t>OX101823.2</t>
  </si>
  <si>
    <t>OX101824.2</t>
  </si>
  <si>
    <t>OX101825.2</t>
  </si>
  <si>
    <t>OX101826.2</t>
  </si>
  <si>
    <t>OX101827.2</t>
  </si>
  <si>
    <t>OX101828.2</t>
  </si>
  <si>
    <t>OX101829.2</t>
    <phoneticPr fontId="4" type="noConversion"/>
  </si>
  <si>
    <t>OX101809.2(X)</t>
    <phoneticPr fontId="3" type="noConversion"/>
  </si>
  <si>
    <t>OY725336.1</t>
  </si>
  <si>
    <t>OY725337.1</t>
  </si>
  <si>
    <t>OY725338.1</t>
  </si>
  <si>
    <t>OY725340.1</t>
  </si>
  <si>
    <t>OY725341.1</t>
  </si>
  <si>
    <t>OY725342.1</t>
  </si>
  <si>
    <t>OY725343.1</t>
  </si>
  <si>
    <t>OY725344.1</t>
  </si>
  <si>
    <t>OY725345.1</t>
  </si>
  <si>
    <t>OY725346.1</t>
  </si>
  <si>
    <t>OY725347.1</t>
  </si>
  <si>
    <t>OY725348.1</t>
  </si>
  <si>
    <t>OY725349.1</t>
  </si>
  <si>
    <t>OY725350.1</t>
  </si>
  <si>
    <t>OY725351.1</t>
  </si>
  <si>
    <t>OY725352.1</t>
  </si>
  <si>
    <t>OY725353.1</t>
  </si>
  <si>
    <t>OY725354.1</t>
  </si>
  <si>
    <t>OY725355.1</t>
  </si>
  <si>
    <t>OY725356.1</t>
    <phoneticPr fontId="4" type="noConversion"/>
  </si>
  <si>
    <t>OY725339.1(X)</t>
    <phoneticPr fontId="3" type="noConversion"/>
  </si>
  <si>
    <t>OY293833.1(X)</t>
    <phoneticPr fontId="3" type="noConversion"/>
  </si>
  <si>
    <t>OY293834.1(Y)</t>
    <phoneticPr fontId="4" type="noConversion"/>
  </si>
  <si>
    <t>OX467709.1</t>
  </si>
  <si>
    <t>OX467710.1</t>
  </si>
  <si>
    <t>OX467711.1</t>
  </si>
  <si>
    <t>OX467712.1</t>
  </si>
  <si>
    <t>OX467713.1</t>
  </si>
  <si>
    <t>OX467714.1</t>
  </si>
  <si>
    <t>OX467715.1</t>
  </si>
  <si>
    <t>OX467716.1</t>
  </si>
  <si>
    <t>OX467717.1</t>
  </si>
  <si>
    <t>OX467718.1</t>
  </si>
  <si>
    <t>OX467719.1</t>
  </si>
  <si>
    <t>OX467708.1(X)</t>
    <phoneticPr fontId="3" type="noConversion"/>
  </si>
  <si>
    <t>OX439477.1</t>
  </si>
  <si>
    <t>OX439479.2</t>
  </si>
  <si>
    <t>OX439480.2</t>
  </si>
  <si>
    <t>OX439481.2</t>
  </si>
  <si>
    <t>OX439478.2(X)</t>
    <phoneticPr fontId="3" type="noConversion"/>
  </si>
  <si>
    <t>OY293410.1</t>
  </si>
  <si>
    <t>OY293411.1</t>
  </si>
  <si>
    <t>OY293412.1</t>
  </si>
  <si>
    <t>OY293413.1</t>
  </si>
  <si>
    <t>OY293414.1</t>
  </si>
  <si>
    <t>OY293415.1</t>
  </si>
  <si>
    <t>OY293416.1</t>
  </si>
  <si>
    <t>OY293417.1</t>
    <phoneticPr fontId="4" type="noConversion"/>
  </si>
  <si>
    <t>OY293418.1</t>
    <phoneticPr fontId="4" type="noConversion"/>
  </si>
  <si>
    <t>OY293419.1</t>
  </si>
  <si>
    <t>OY293421.1</t>
  </si>
  <si>
    <t>OY293420.1(X)</t>
    <phoneticPr fontId="3" type="noConversion"/>
  </si>
  <si>
    <t>OX387422.1(X)</t>
    <phoneticPr fontId="3" type="noConversion"/>
  </si>
  <si>
    <t>OX387437.1(Y)</t>
    <phoneticPr fontId="3" type="noConversion"/>
  </si>
  <si>
    <t>OY755082.1</t>
  </si>
  <si>
    <t>OY755083.1</t>
  </si>
  <si>
    <t>OY755084.1</t>
  </si>
  <si>
    <t>OY755086.1</t>
  </si>
  <si>
    <t>OY755087.1</t>
  </si>
  <si>
    <t>OY755088.1</t>
  </si>
  <si>
    <t>OY755089.1</t>
    <phoneticPr fontId="4" type="noConversion"/>
  </si>
  <si>
    <t>OY755090.1</t>
    <phoneticPr fontId="4" type="noConversion"/>
  </si>
  <si>
    <t>OY755091.1</t>
  </si>
  <si>
    <t>OY755092.1</t>
  </si>
  <si>
    <t>OY755093.1</t>
  </si>
  <si>
    <t>OY755085.1(X)</t>
    <phoneticPr fontId="3" type="noConversion"/>
  </si>
  <si>
    <t>OY754937.1</t>
  </si>
  <si>
    <t>OY754945.1</t>
  </si>
  <si>
    <t>OY754947.1</t>
  </si>
  <si>
    <t>OY754952.1</t>
  </si>
  <si>
    <t>OY754953.1</t>
  </si>
  <si>
    <t>OY754954.1</t>
  </si>
  <si>
    <t>OY754955.1</t>
  </si>
  <si>
    <t>OY754956.1</t>
  </si>
  <si>
    <t>OY754936.1(X)</t>
    <phoneticPr fontId="3" type="noConversion"/>
  </si>
  <si>
    <t>OY754951.1(Y)</t>
    <phoneticPr fontId="3" type="noConversion"/>
  </si>
  <si>
    <t>OZ021705.1</t>
  </si>
  <si>
    <t>OZ021706.1</t>
  </si>
  <si>
    <t>OZ021707.1</t>
  </si>
  <si>
    <t>OZ021708.1</t>
  </si>
  <si>
    <t>OZ021709.1</t>
  </si>
  <si>
    <t>OZ021710.1</t>
  </si>
  <si>
    <t>OZ021711.1</t>
  </si>
  <si>
    <t>OZ021712.1</t>
  </si>
  <si>
    <t>OZ021713.1</t>
  </si>
  <si>
    <t>OZ021714.1</t>
  </si>
  <si>
    <t>OZ021715.1</t>
  </si>
  <si>
    <t>OZ021716.1</t>
  </si>
  <si>
    <t>OZ021717.1</t>
  </si>
  <si>
    <t>OZ021718.1</t>
  </si>
  <si>
    <t>OZ021719.1</t>
  </si>
  <si>
    <t>OZ021704.1(X)</t>
    <phoneticPr fontId="3" type="noConversion"/>
  </si>
  <si>
    <t>OZ123451.1(X)</t>
    <phoneticPr fontId="3" type="noConversion"/>
  </si>
  <si>
    <t>OZ123452.1(Y)</t>
    <phoneticPr fontId="4" type="noConversion"/>
  </si>
  <si>
    <t>OZ034802.1</t>
  </si>
  <si>
    <t>OZ034805.1</t>
  </si>
  <si>
    <t>OZ034806.1</t>
  </si>
  <si>
    <t>OZ034811.1</t>
  </si>
  <si>
    <t>OZ034800.1(X)</t>
    <phoneticPr fontId="3" type="noConversion"/>
  </si>
  <si>
    <t>OZ078246.1</t>
  </si>
  <si>
    <t>OZ078247.1</t>
  </si>
  <si>
    <t>OZ078248.1</t>
  </si>
  <si>
    <t>OZ078249.1</t>
  </si>
  <si>
    <t>OZ078250.1</t>
  </si>
  <si>
    <t>OZ078251.1</t>
    <phoneticPr fontId="4" type="noConversion"/>
  </si>
  <si>
    <t>OZ078252.1</t>
  </si>
  <si>
    <t>OZ078253.1</t>
  </si>
  <si>
    <t>OZ078254.1</t>
    <phoneticPr fontId="4" type="noConversion"/>
  </si>
  <si>
    <t>OZ078255.1</t>
  </si>
  <si>
    <t>OZ078256.1</t>
  </si>
  <si>
    <t>OZ078257.1(X)</t>
    <phoneticPr fontId="3" type="noConversion"/>
  </si>
  <si>
    <t>Average</t>
    <phoneticPr fontId="3" type="noConversion"/>
  </si>
  <si>
    <t>Species</t>
  </si>
  <si>
    <t>OX438529.1*</t>
    <phoneticPr fontId="3" type="noConversion"/>
  </si>
  <si>
    <t>OX438530.1*</t>
    <phoneticPr fontId="3" type="noConversion"/>
  </si>
  <si>
    <t>OX438531.1*</t>
    <phoneticPr fontId="3" type="noConversion"/>
  </si>
  <si>
    <t>OX438532.1*</t>
    <phoneticPr fontId="4" type="noConversion"/>
  </si>
  <si>
    <t>OX438533.1*</t>
    <phoneticPr fontId="3" type="noConversion"/>
  </si>
  <si>
    <t>OX438536.1*</t>
    <phoneticPr fontId="3" type="noConversion"/>
  </si>
  <si>
    <t>OX438537.1*</t>
    <phoneticPr fontId="4" type="noConversion"/>
  </si>
  <si>
    <t>OY998181.1*</t>
    <phoneticPr fontId="3" type="noConversion"/>
  </si>
  <si>
    <t>OY998185.1*</t>
    <phoneticPr fontId="3" type="noConversion"/>
  </si>
  <si>
    <t>OX439472.1*</t>
    <phoneticPr fontId="3" type="noConversion"/>
  </si>
  <si>
    <t>OX439473.1*</t>
    <phoneticPr fontId="3" type="noConversion"/>
  </si>
  <si>
    <t>OX439474.1*</t>
    <phoneticPr fontId="3" type="noConversion"/>
  </si>
  <si>
    <t>OX439475.1*</t>
    <phoneticPr fontId="3" type="noConversion"/>
  </si>
  <si>
    <t>OX439476.1*</t>
    <phoneticPr fontId="3" type="noConversion"/>
  </si>
  <si>
    <t>OX387423.1*</t>
    <phoneticPr fontId="3" type="noConversion"/>
  </si>
  <si>
    <t>OX387424.1*</t>
    <phoneticPr fontId="3" type="noConversion"/>
  </si>
  <si>
    <t>OX387425.1*</t>
    <phoneticPr fontId="3" type="noConversion"/>
  </si>
  <si>
    <t>OX387426.1*</t>
    <phoneticPr fontId="3" type="noConversion"/>
  </si>
  <si>
    <t>OX387427.1*</t>
    <phoneticPr fontId="3" type="noConversion"/>
  </si>
  <si>
    <t>OX387428.1*</t>
    <phoneticPr fontId="3" type="noConversion"/>
  </si>
  <si>
    <t>OX387429.1*</t>
    <phoneticPr fontId="3" type="noConversion"/>
  </si>
  <si>
    <t>OX387430.1*</t>
    <phoneticPr fontId="3" type="noConversion"/>
  </si>
  <si>
    <t>OX387431.1*</t>
    <phoneticPr fontId="3" type="noConversion"/>
  </si>
  <si>
    <t>OX387432.1*</t>
    <phoneticPr fontId="3" type="noConversion"/>
  </si>
  <si>
    <t>OX387433.1*</t>
    <phoneticPr fontId="3" type="noConversion"/>
  </si>
  <si>
    <t>OX387434.1*</t>
    <phoneticPr fontId="3" type="noConversion"/>
  </si>
  <si>
    <t>OX387435.1*</t>
    <phoneticPr fontId="3" type="noConversion"/>
  </si>
  <si>
    <t>OX387436.1*</t>
    <phoneticPr fontId="3" type="noConversion"/>
  </si>
  <si>
    <t>OZ123446.1*</t>
    <phoneticPr fontId="3" type="noConversion"/>
  </si>
  <si>
    <t>OZ123447.1*</t>
    <phoneticPr fontId="3" type="noConversion"/>
  </si>
  <si>
    <t>OZ123448.1*</t>
    <phoneticPr fontId="3" type="noConversion"/>
  </si>
  <si>
    <t>OZ123450.1*</t>
    <phoneticPr fontId="3" type="noConversion"/>
  </si>
  <si>
    <t>OZ034801.1*</t>
    <phoneticPr fontId="3" type="noConversion"/>
  </si>
  <si>
    <t>OZ034803.1*</t>
    <phoneticPr fontId="3" type="noConversion"/>
  </si>
  <si>
    <t>OZ034804.1*</t>
    <phoneticPr fontId="3" type="noConversion"/>
  </si>
  <si>
    <t>OZ034807.1*</t>
    <phoneticPr fontId="3" type="noConversion"/>
  </si>
  <si>
    <t>OZ034808.1*</t>
    <phoneticPr fontId="3" type="noConversion"/>
  </si>
  <si>
    <t>OZ034809.1*</t>
    <phoneticPr fontId="3" type="noConversion"/>
  </si>
  <si>
    <t>OZ034810.1*</t>
    <phoneticPr fontId="3" type="noConversion"/>
  </si>
  <si>
    <r>
      <t>NC_079460.1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</si>
  <si>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NC_079461.1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</si>
  <si>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NC_079462.1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</si>
  <si>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 xml:space="preserve">NC_079463.1 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</si>
  <si>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NC_079464.1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</si>
  <si>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NC_079465.1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</si>
  <si>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NC_079466.1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</si>
  <si>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NC_079467.1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</si>
  <si>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NC_079468.1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</si>
  <si>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NC_079470.1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</si>
  <si>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CM055253.1*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</si>
  <si>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CM055261.1*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</si>
  <si>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OX438534.1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</si>
  <si>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OY998175.1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</si>
  <si>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OY998176.1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</si>
  <si>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OY998177.1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</si>
  <si>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OY998178.1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</si>
  <si>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OY998179.1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</si>
  <si>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OY998182.1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</si>
  <si>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OY998183.1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</si>
  <si>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OY998184.1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</si>
  <si>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OY293826.1*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</si>
  <si>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OY293827.1*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</si>
  <si>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OY293828.1*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</si>
  <si>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OY293829.1*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</si>
  <si>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OY293830.1*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</si>
  <si>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OY293831.1*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</si>
  <si>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OZ123443.1*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</si>
  <si>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OZ123444.1*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</si>
  <si>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OZ123445.1*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</si>
  <si>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OZ123449.1*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</si>
  <si>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NC_079469.1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</si>
  <si>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NC_079471.1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</si>
  <si>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t>CM055259.1</t>
    <phoneticPr fontId="3" type="noConversion"/>
  </si>
  <si>
    <t>OX438535.1*</t>
    <phoneticPr fontId="4" type="noConversion"/>
  </si>
  <si>
    <r>
      <t>OY293832.1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</si>
  <si>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OY754938.1</t>
    </r>
    <r>
      <rPr>
        <vertAlign val="superscript"/>
        <sz val="11"/>
        <color theme="1"/>
        <rFont val="Times New Roman"/>
        <family val="1"/>
      </rPr>
      <t>#</t>
    </r>
    <phoneticPr fontId="4" type="noConversion"/>
  </si>
  <si>
    <r>
      <t>OY754939.1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</si>
  <si>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OY754940.1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</si>
  <si>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OY754941.1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</si>
  <si>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OY754942.1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</si>
  <si>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OY754943.1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</si>
  <si>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OY754944.1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</si>
  <si>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OY754946.1</t>
    </r>
    <r>
      <rPr>
        <vertAlign val="superscript"/>
        <sz val="11"/>
        <color theme="1"/>
        <rFont val="Times New Roman"/>
        <family val="1"/>
      </rPr>
      <t>#</t>
    </r>
    <phoneticPr fontId="4" type="noConversion"/>
  </si>
  <si>
    <r>
      <t>OY754948.1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</si>
  <si>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OY754949.1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</si>
  <si>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r>
      <t>OY754950.1</t>
    </r>
    <r>
      <rPr>
        <vertAlign val="superscript"/>
        <sz val="11"/>
        <color theme="1"/>
        <rFont val="Times New Roman"/>
        <family val="1"/>
      </rPr>
      <t>#</t>
    </r>
    <phoneticPr fontId="3" type="noConversion"/>
  </si>
  <si>
    <t>Callosobruchus maculatus</t>
    <phoneticPr fontId="3" type="noConversion"/>
  </si>
  <si>
    <t>Diorhabda carinata</t>
    <phoneticPr fontId="3" type="noConversion"/>
  </si>
  <si>
    <t>Diorhabda carinulata</t>
    <phoneticPr fontId="3" type="noConversion"/>
  </si>
  <si>
    <t>Cryptocephalus moraei</t>
    <phoneticPr fontId="3" type="noConversion"/>
  </si>
  <si>
    <t>Bruchidius siliquastri</t>
    <phoneticPr fontId="3" type="noConversion"/>
  </si>
  <si>
    <t>Galeruca laticollis</t>
    <phoneticPr fontId="3" type="noConversion"/>
  </si>
  <si>
    <t>Chrysolina oricalcia</t>
    <phoneticPr fontId="3" type="noConversion"/>
  </si>
  <si>
    <t>Neocrepidodera transversa</t>
    <phoneticPr fontId="3" type="noConversion"/>
  </si>
  <si>
    <t>Crioceris asparagi</t>
    <phoneticPr fontId="3" type="noConversion"/>
  </si>
  <si>
    <t>Agelastica alni</t>
    <phoneticPr fontId="3" type="noConversion"/>
  </si>
  <si>
    <t>Crepidodera aurea</t>
    <phoneticPr fontId="3" type="noConversion"/>
  </si>
  <si>
    <t>Chrysolina americana</t>
    <phoneticPr fontId="3" type="noConversion"/>
  </si>
  <si>
    <t>Lochmaea crataegi</t>
    <phoneticPr fontId="3" type="noConversion"/>
  </si>
  <si>
    <t>Gastrophysa polygoni</t>
    <phoneticPr fontId="3" type="noConversion"/>
  </si>
  <si>
    <t>Cryptocephalus primarius</t>
    <phoneticPr fontId="3" type="noConversion"/>
  </si>
  <si>
    <t>Galerucella nymphaeae</t>
    <phoneticPr fontId="3" type="noConversion"/>
  </si>
  <si>
    <t>Bruchidius varius</t>
    <phoneticPr fontId="3" type="noConversion"/>
  </si>
  <si>
    <t>Altica lythri</t>
    <phoneticPr fontId="3" type="noConversion"/>
  </si>
  <si>
    <t>Chrysolina graminis</t>
    <phoneticPr fontId="3" type="noConversion"/>
  </si>
  <si>
    <t>NAD4L-NUMTs</t>
    <phoneticPr fontId="3" type="noConversion"/>
  </si>
  <si>
    <t>Table S6: Types and numbers of C1-NUMTs in Chrysomelidae species</t>
    <phoneticPr fontId="3" type="noConversion"/>
  </si>
  <si>
    <t>Table S7:Chi-squared test of base substitutions at the three codon positions in paired sequences</t>
    <phoneticPr fontId="3" type="noConversion"/>
  </si>
  <si>
    <t>Table S5: NUMTs from different gene sources: unfiltered counts, length-filtered NUMTs, and haplotype classification</t>
    <phoneticPr fontId="3" type="noConversion"/>
  </si>
  <si>
    <t>Table S3: Correlation between the quantities of NUMTs and nuclear genome size</t>
    <phoneticPr fontId="3" type="noConversion"/>
  </si>
  <si>
    <r>
      <t>Table S4: Statistical analysis of NUMT distribution from different gene sources on sex chromosomes and autosomes was conducted  using the Wilcoxon signed-rank test with Benjamini–Hochberg correction. An asterisk (*) indicates a significant difference compared to the X chromosome, and a hash (#) indicates a significant difference compared to the Y chromosome (</t>
    </r>
    <r>
      <rPr>
        <b/>
        <i/>
        <sz val="12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&lt; 0.05).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</si>
</sst>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22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b/>
      <sz val="12"/>
      <color theme="1"/>
      <name val="Times New Roman"/>
      <family val="3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i/>
      <sz val="10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5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7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 wrapText="1"/>
    </xf>
    <xf numFmtId="10" fontId="9" fillId="4" borderId="0" xfId="0" applyNumberFormat="1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2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2" borderId="0" xfId="0" applyFont="1" applyFill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14" fillId="0" borderId="0" xfId="0" applyNumberFormat="1" applyFont="1" applyAlignment="1">
      <alignment horizontal="left"/>
    </xf>
    <xf numFmtId="177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6" fontId="15" fillId="2" borderId="0" xfId="0" applyNumberFormat="1" applyFont="1" applyFill="1" applyAlignment="1">
      <alignment horizontal="left" vertical="center"/>
    </xf>
    <xf numFmtId="177" fontId="15" fillId="2" borderId="0" xfId="0" applyNumberFormat="1" applyFont="1" applyFill="1" applyAlignment="1">
      <alignment horizontal="left" vertical="center"/>
    </xf>
    <xf numFmtId="0" fontId="7" fillId="5" borderId="0" xfId="0" applyFont="1" applyFill="1" applyAlignment="1">
      <alignment horizontal="center" vertical="center"/>
    </xf>
    <xf numFmtId="49" fontId="7" fillId="5" borderId="0" xfId="0" applyNumberFormat="1" applyFont="1" applyFill="1" applyAlignment="1">
      <alignment horizontal="center" vertical="center"/>
    </xf>
    <xf numFmtId="176" fontId="7" fillId="5" borderId="0" xfId="0" applyNumberFormat="1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49" fontId="16" fillId="5" borderId="0" xfId="0" applyNumberFormat="1" applyFont="1" applyFill="1" applyAlignment="1">
      <alignment horizontal="center" vertical="center"/>
    </xf>
    <xf numFmtId="176" fontId="16" fillId="5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 wrapText="1"/>
    </xf>
    <xf numFmtId="176" fontId="8" fillId="2" borderId="0" xfId="0" applyNumberFormat="1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49" fontId="7" fillId="6" borderId="0" xfId="0" applyNumberFormat="1" applyFont="1" applyFill="1" applyAlignment="1">
      <alignment horizontal="center" vertical="center"/>
    </xf>
    <xf numFmtId="176" fontId="7" fillId="6" borderId="0" xfId="0" applyNumberFormat="1" applyFont="1" applyFill="1" applyAlignment="1">
      <alignment horizontal="center" vertical="center"/>
    </xf>
    <xf numFmtId="49" fontId="16" fillId="6" borderId="0" xfId="0" applyNumberFormat="1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176" fontId="16" fillId="6" borderId="0" xfId="0" applyNumberFormat="1" applyFont="1" applyFill="1" applyAlignment="1">
      <alignment horizontal="center" vertical="center"/>
    </xf>
    <xf numFmtId="0" fontId="21" fillId="0" borderId="0" xfId="0" applyFont="1">
      <alignment vertical="center"/>
    </xf>
    <xf numFmtId="0" fontId="1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80483-E405-489A-8D09-DB53363BE473}">
  <dimension ref="A1:AN35"/>
  <sheetViews>
    <sheetView topLeftCell="A31" workbookViewId="0">
      <selection activeCell="A2" sqref="A2:A3"/>
    </sheetView>
  </sheetViews>
  <sheetFormatPr defaultRowHeight="13.8" x14ac:dyDescent="0.25"/>
  <cols>
    <col min="1" max="1" width="35.44140625" customWidth="1"/>
  </cols>
  <sheetData>
    <row r="1" spans="1:40" ht="15.6" x14ac:dyDescent="0.25">
      <c r="A1" s="16" t="s">
        <v>281</v>
      </c>
    </row>
    <row r="2" spans="1:40" ht="15.6" x14ac:dyDescent="0.25">
      <c r="A2" s="57" t="s">
        <v>0</v>
      </c>
      <c r="B2" s="56" t="s">
        <v>1</v>
      </c>
      <c r="C2" s="56"/>
      <c r="D2" s="56"/>
      <c r="E2" s="56" t="s">
        <v>2</v>
      </c>
      <c r="F2" s="56"/>
      <c r="G2" s="56"/>
      <c r="H2" s="56" t="s">
        <v>3</v>
      </c>
      <c r="I2" s="56"/>
      <c r="J2" s="56"/>
      <c r="K2" s="56" t="s">
        <v>4</v>
      </c>
      <c r="L2" s="56"/>
      <c r="M2" s="56"/>
      <c r="N2" s="56" t="s">
        <v>5</v>
      </c>
      <c r="O2" s="56"/>
      <c r="P2" s="56"/>
      <c r="Q2" s="56" t="s">
        <v>6</v>
      </c>
      <c r="R2" s="56"/>
      <c r="S2" s="56"/>
      <c r="T2" s="56" t="s">
        <v>7</v>
      </c>
      <c r="U2" s="56"/>
      <c r="V2" s="56"/>
      <c r="W2" s="56" t="s">
        <v>8</v>
      </c>
      <c r="X2" s="56"/>
      <c r="Y2" s="56"/>
      <c r="Z2" s="56" t="s">
        <v>9</v>
      </c>
      <c r="AA2" s="56"/>
      <c r="AB2" s="56"/>
      <c r="AC2" s="56" t="s">
        <v>10</v>
      </c>
      <c r="AD2" s="56"/>
      <c r="AE2" s="56"/>
      <c r="AF2" s="56" t="s">
        <v>11</v>
      </c>
      <c r="AG2" s="56"/>
      <c r="AH2" s="56"/>
      <c r="AI2" s="56" t="s">
        <v>12</v>
      </c>
      <c r="AJ2" s="56"/>
      <c r="AK2" s="56"/>
      <c r="AL2" s="56" t="s">
        <v>13</v>
      </c>
      <c r="AM2" s="56"/>
      <c r="AN2" s="56"/>
    </row>
    <row r="3" spans="1:40" ht="15.6" x14ac:dyDescent="0.25">
      <c r="A3" s="57"/>
      <c r="B3" s="18" t="s">
        <v>119</v>
      </c>
      <c r="C3" s="7" t="s">
        <v>120</v>
      </c>
      <c r="D3" s="7" t="s">
        <v>121</v>
      </c>
      <c r="E3" s="18" t="s">
        <v>119</v>
      </c>
      <c r="F3" s="7" t="s">
        <v>120</v>
      </c>
      <c r="G3" s="7" t="s">
        <v>121</v>
      </c>
      <c r="H3" s="18" t="s">
        <v>119</v>
      </c>
      <c r="I3" s="7" t="s">
        <v>120</v>
      </c>
      <c r="J3" s="7" t="s">
        <v>121</v>
      </c>
      <c r="K3" s="18" t="s">
        <v>119</v>
      </c>
      <c r="L3" s="7" t="s">
        <v>120</v>
      </c>
      <c r="M3" s="7" t="s">
        <v>121</v>
      </c>
      <c r="N3" s="18" t="s">
        <v>119</v>
      </c>
      <c r="O3" s="7" t="s">
        <v>120</v>
      </c>
      <c r="P3" s="7" t="s">
        <v>121</v>
      </c>
      <c r="Q3" s="18" t="s">
        <v>119</v>
      </c>
      <c r="R3" s="7" t="s">
        <v>120</v>
      </c>
      <c r="S3" s="7" t="s">
        <v>121</v>
      </c>
      <c r="T3" s="18" t="s">
        <v>119</v>
      </c>
      <c r="U3" s="7" t="s">
        <v>120</v>
      </c>
      <c r="V3" s="7" t="s">
        <v>121</v>
      </c>
      <c r="W3" s="18" t="s">
        <v>119</v>
      </c>
      <c r="X3" s="7" t="s">
        <v>120</v>
      </c>
      <c r="Y3" s="7" t="s">
        <v>121</v>
      </c>
      <c r="Z3" s="18" t="s">
        <v>119</v>
      </c>
      <c r="AA3" s="7" t="s">
        <v>120</v>
      </c>
      <c r="AB3" s="7" t="s">
        <v>121</v>
      </c>
      <c r="AC3" s="18" t="s">
        <v>119</v>
      </c>
      <c r="AD3" s="7" t="s">
        <v>120</v>
      </c>
      <c r="AE3" s="7" t="s">
        <v>121</v>
      </c>
      <c r="AF3" s="18" t="s">
        <v>119</v>
      </c>
      <c r="AG3" s="7" t="s">
        <v>120</v>
      </c>
      <c r="AH3" s="7" t="s">
        <v>121</v>
      </c>
      <c r="AI3" s="18" t="s">
        <v>119</v>
      </c>
      <c r="AJ3" s="7" t="s">
        <v>120</v>
      </c>
      <c r="AK3" s="7" t="s">
        <v>121</v>
      </c>
      <c r="AL3" s="18" t="s">
        <v>119</v>
      </c>
      <c r="AM3" s="7" t="s">
        <v>120</v>
      </c>
      <c r="AN3" s="7" t="s">
        <v>121</v>
      </c>
    </row>
    <row r="4" spans="1:40" x14ac:dyDescent="0.25">
      <c r="A4" s="1" t="s">
        <v>14</v>
      </c>
      <c r="B4" s="2">
        <v>951</v>
      </c>
      <c r="C4" s="2" t="s">
        <v>15</v>
      </c>
      <c r="D4" s="2" t="s">
        <v>16</v>
      </c>
      <c r="E4" s="3">
        <v>1011</v>
      </c>
      <c r="F4" s="3" t="s">
        <v>17</v>
      </c>
      <c r="G4" s="3" t="s">
        <v>18</v>
      </c>
      <c r="H4" s="2">
        <v>354</v>
      </c>
      <c r="I4" s="2" t="s">
        <v>19</v>
      </c>
      <c r="J4" s="2" t="s">
        <v>16</v>
      </c>
      <c r="K4" s="3">
        <v>1323</v>
      </c>
      <c r="L4" s="3" t="s">
        <v>20</v>
      </c>
      <c r="M4" s="3" t="s">
        <v>21</v>
      </c>
      <c r="N4" s="2">
        <v>285</v>
      </c>
      <c r="O4" s="2" t="s">
        <v>20</v>
      </c>
      <c r="P4" s="2" t="s">
        <v>18</v>
      </c>
      <c r="Q4" s="3">
        <v>1710</v>
      </c>
      <c r="R4" s="3" t="s">
        <v>17</v>
      </c>
      <c r="S4" s="3" t="s">
        <v>22</v>
      </c>
      <c r="T4" s="2">
        <v>507</v>
      </c>
      <c r="U4" s="2" t="s">
        <v>17</v>
      </c>
      <c r="V4" s="2" t="s">
        <v>18</v>
      </c>
      <c r="W4" s="3">
        <v>1548</v>
      </c>
      <c r="X4" s="3" t="s">
        <v>17</v>
      </c>
      <c r="Y4" s="3" t="s">
        <v>18</v>
      </c>
      <c r="Z4" s="2">
        <v>690</v>
      </c>
      <c r="AA4" s="2" t="s">
        <v>17</v>
      </c>
      <c r="AB4" s="2" t="s">
        <v>23</v>
      </c>
      <c r="AC4" s="3">
        <v>789</v>
      </c>
      <c r="AD4" s="3" t="s">
        <v>20</v>
      </c>
      <c r="AE4" s="3" t="s">
        <v>21</v>
      </c>
      <c r="AF4" s="2">
        <v>675</v>
      </c>
      <c r="AG4" s="2" t="s">
        <v>20</v>
      </c>
      <c r="AH4" s="2" t="s">
        <v>18</v>
      </c>
      <c r="AI4" s="3">
        <v>156</v>
      </c>
      <c r="AJ4" s="3" t="s">
        <v>17</v>
      </c>
      <c r="AK4" s="3" t="s">
        <v>18</v>
      </c>
      <c r="AL4" s="4">
        <v>1140</v>
      </c>
      <c r="AM4" s="5" t="s">
        <v>20</v>
      </c>
      <c r="AN4" s="4" t="s">
        <v>16</v>
      </c>
    </row>
    <row r="5" spans="1:40" x14ac:dyDescent="0.25">
      <c r="A5" s="1" t="s">
        <v>24</v>
      </c>
      <c r="B5" s="2">
        <v>948</v>
      </c>
      <c r="C5" s="2" t="s">
        <v>15</v>
      </c>
      <c r="D5" s="2" t="s">
        <v>16</v>
      </c>
      <c r="E5" s="3">
        <v>999</v>
      </c>
      <c r="F5" s="3" t="s">
        <v>17</v>
      </c>
      <c r="G5" s="3" t="s">
        <v>18</v>
      </c>
      <c r="H5" s="2">
        <v>354</v>
      </c>
      <c r="I5" s="2" t="s">
        <v>19</v>
      </c>
      <c r="J5" s="2" t="s">
        <v>16</v>
      </c>
      <c r="K5" s="3">
        <v>1320</v>
      </c>
      <c r="L5" s="3" t="s">
        <v>20</v>
      </c>
      <c r="M5" s="3" t="s">
        <v>21</v>
      </c>
      <c r="N5" s="2">
        <v>279</v>
      </c>
      <c r="O5" s="2" t="s">
        <v>20</v>
      </c>
      <c r="P5" s="2" t="s">
        <v>18</v>
      </c>
      <c r="Q5" s="3">
        <v>1668</v>
      </c>
      <c r="R5" s="3" t="s">
        <v>17</v>
      </c>
      <c r="S5" s="3" t="s">
        <v>22</v>
      </c>
      <c r="T5" s="2">
        <v>474</v>
      </c>
      <c r="U5" s="2" t="s">
        <v>19</v>
      </c>
      <c r="V5" s="2" t="s">
        <v>18</v>
      </c>
      <c r="W5" s="3">
        <v>1548</v>
      </c>
      <c r="X5" s="3" t="s">
        <v>17</v>
      </c>
      <c r="Y5" s="3" t="s">
        <v>18</v>
      </c>
      <c r="Z5" s="2">
        <v>681</v>
      </c>
      <c r="AA5" s="2" t="s">
        <v>17</v>
      </c>
      <c r="AB5" s="2" t="s">
        <v>22</v>
      </c>
      <c r="AC5" s="3">
        <v>789</v>
      </c>
      <c r="AD5" s="3" t="s">
        <v>20</v>
      </c>
      <c r="AE5" s="3" t="s">
        <v>21</v>
      </c>
      <c r="AF5" s="2">
        <v>675</v>
      </c>
      <c r="AG5" s="2" t="s">
        <v>20</v>
      </c>
      <c r="AH5" s="2" t="s">
        <v>18</v>
      </c>
      <c r="AI5" s="3">
        <v>156</v>
      </c>
      <c r="AJ5" s="3" t="s">
        <v>25</v>
      </c>
      <c r="AK5" s="3" t="s">
        <v>18</v>
      </c>
      <c r="AL5" s="4">
        <v>1140</v>
      </c>
      <c r="AM5" s="5" t="s">
        <v>20</v>
      </c>
      <c r="AN5" s="4" t="s">
        <v>18</v>
      </c>
    </row>
    <row r="6" spans="1:40" x14ac:dyDescent="0.25">
      <c r="A6" s="1" t="s">
        <v>26</v>
      </c>
      <c r="B6" s="2">
        <v>951</v>
      </c>
      <c r="C6" s="2" t="s">
        <v>15</v>
      </c>
      <c r="D6" s="2" t="s">
        <v>18</v>
      </c>
      <c r="E6" s="3">
        <v>1014</v>
      </c>
      <c r="F6" s="3" t="s">
        <v>17</v>
      </c>
      <c r="G6" s="3" t="s">
        <v>18</v>
      </c>
      <c r="H6" s="2">
        <v>354</v>
      </c>
      <c r="I6" s="2" t="s">
        <v>19</v>
      </c>
      <c r="J6" s="2" t="s">
        <v>16</v>
      </c>
      <c r="K6" s="3">
        <v>1329</v>
      </c>
      <c r="L6" s="3" t="s">
        <v>20</v>
      </c>
      <c r="M6" s="3" t="s">
        <v>21</v>
      </c>
      <c r="N6" s="2">
        <v>285</v>
      </c>
      <c r="O6" s="2" t="s">
        <v>20</v>
      </c>
      <c r="P6" s="2" t="s">
        <v>18</v>
      </c>
      <c r="Q6" s="3">
        <v>1710</v>
      </c>
      <c r="R6" s="3" t="s">
        <v>17</v>
      </c>
      <c r="S6" s="3" t="s">
        <v>22</v>
      </c>
      <c r="T6" s="2">
        <v>510</v>
      </c>
      <c r="U6" s="2" t="s">
        <v>19</v>
      </c>
      <c r="V6" s="2" t="s">
        <v>18</v>
      </c>
      <c r="W6" s="3">
        <v>1548</v>
      </c>
      <c r="X6" s="3" t="s">
        <v>17</v>
      </c>
      <c r="Y6" s="3" t="s">
        <v>18</v>
      </c>
      <c r="Z6" s="2">
        <v>690</v>
      </c>
      <c r="AA6" s="2" t="s">
        <v>17</v>
      </c>
      <c r="AB6" s="2" t="s">
        <v>23</v>
      </c>
      <c r="AC6" s="3">
        <v>789</v>
      </c>
      <c r="AD6" s="3" t="s">
        <v>20</v>
      </c>
      <c r="AE6" s="3" t="s">
        <v>21</v>
      </c>
      <c r="AF6" s="2">
        <v>675</v>
      </c>
      <c r="AG6" s="2" t="s">
        <v>20</v>
      </c>
      <c r="AH6" s="2" t="s">
        <v>18</v>
      </c>
      <c r="AI6" s="3">
        <v>156</v>
      </c>
      <c r="AJ6" s="3" t="s">
        <v>17</v>
      </c>
      <c r="AK6" s="3" t="s">
        <v>18</v>
      </c>
      <c r="AL6" s="4">
        <v>1140</v>
      </c>
      <c r="AM6" s="5" t="s">
        <v>20</v>
      </c>
      <c r="AN6" s="4" t="s">
        <v>18</v>
      </c>
    </row>
    <row r="7" spans="1:40" x14ac:dyDescent="0.25">
      <c r="A7" s="1" t="s">
        <v>27</v>
      </c>
      <c r="B7" s="2">
        <v>951</v>
      </c>
      <c r="C7" s="2" t="s">
        <v>28</v>
      </c>
      <c r="D7" s="2" t="s">
        <v>16</v>
      </c>
      <c r="E7" s="3">
        <v>1008</v>
      </c>
      <c r="F7" s="3" t="s">
        <v>19</v>
      </c>
      <c r="G7" s="3" t="s">
        <v>18</v>
      </c>
      <c r="H7" s="2">
        <v>354</v>
      </c>
      <c r="I7" s="2" t="s">
        <v>25</v>
      </c>
      <c r="J7" s="2" t="s">
        <v>16</v>
      </c>
      <c r="K7" s="3">
        <v>1329</v>
      </c>
      <c r="L7" s="3" t="s">
        <v>20</v>
      </c>
      <c r="M7" s="3" t="s">
        <v>22</v>
      </c>
      <c r="N7" s="2">
        <v>288</v>
      </c>
      <c r="O7" s="2" t="s">
        <v>20</v>
      </c>
      <c r="P7" s="2" t="s">
        <v>18</v>
      </c>
      <c r="Q7" s="3">
        <v>1707</v>
      </c>
      <c r="R7" s="3" t="s">
        <v>17</v>
      </c>
      <c r="S7" s="3" t="s">
        <v>22</v>
      </c>
      <c r="T7" s="2">
        <v>510</v>
      </c>
      <c r="U7" s="2" t="s">
        <v>19</v>
      </c>
      <c r="V7" s="2" t="s">
        <v>18</v>
      </c>
      <c r="W7" s="3">
        <v>1548</v>
      </c>
      <c r="X7" s="3" t="s">
        <v>25</v>
      </c>
      <c r="Y7" s="3" t="s">
        <v>18</v>
      </c>
      <c r="Z7" s="2">
        <v>690</v>
      </c>
      <c r="AA7" s="2" t="s">
        <v>17</v>
      </c>
      <c r="AB7" s="2" t="s">
        <v>23</v>
      </c>
      <c r="AC7" s="3">
        <v>789</v>
      </c>
      <c r="AD7" s="3" t="s">
        <v>20</v>
      </c>
      <c r="AE7" s="3" t="s">
        <v>21</v>
      </c>
      <c r="AF7" s="2">
        <v>672</v>
      </c>
      <c r="AG7" s="2" t="s">
        <v>20</v>
      </c>
      <c r="AH7" s="2" t="s">
        <v>18</v>
      </c>
      <c r="AI7" s="3">
        <v>156</v>
      </c>
      <c r="AJ7" s="3" t="s">
        <v>25</v>
      </c>
      <c r="AK7" s="3" t="s">
        <v>18</v>
      </c>
      <c r="AL7" s="4">
        <v>1137</v>
      </c>
      <c r="AM7" s="5" t="s">
        <v>19</v>
      </c>
      <c r="AN7" s="4" t="s">
        <v>16</v>
      </c>
    </row>
    <row r="8" spans="1:40" x14ac:dyDescent="0.25">
      <c r="A8" s="1" t="s">
        <v>29</v>
      </c>
      <c r="B8" s="2">
        <v>951</v>
      </c>
      <c r="C8" s="2" t="s">
        <v>28</v>
      </c>
      <c r="D8" s="2" t="s">
        <v>16</v>
      </c>
      <c r="E8" s="3">
        <v>1014</v>
      </c>
      <c r="F8" s="3" t="s">
        <v>19</v>
      </c>
      <c r="G8" s="3" t="s">
        <v>18</v>
      </c>
      <c r="H8" s="2">
        <v>354</v>
      </c>
      <c r="I8" s="2" t="s">
        <v>17</v>
      </c>
      <c r="J8" s="2" t="s">
        <v>16</v>
      </c>
      <c r="K8" s="3">
        <v>1332</v>
      </c>
      <c r="L8" s="3" t="s">
        <v>20</v>
      </c>
      <c r="M8" s="3" t="s">
        <v>18</v>
      </c>
      <c r="N8" s="2">
        <v>282</v>
      </c>
      <c r="O8" s="2" t="s">
        <v>20</v>
      </c>
      <c r="P8" s="2" t="s">
        <v>18</v>
      </c>
      <c r="Q8" s="3">
        <v>1707</v>
      </c>
      <c r="R8" s="3" t="s">
        <v>17</v>
      </c>
      <c r="S8" s="3" t="s">
        <v>22</v>
      </c>
      <c r="T8" s="2">
        <v>504</v>
      </c>
      <c r="U8" s="2" t="s">
        <v>19</v>
      </c>
      <c r="V8" s="2" t="s">
        <v>18</v>
      </c>
      <c r="W8" s="3">
        <v>1548</v>
      </c>
      <c r="X8" s="3" t="s">
        <v>17</v>
      </c>
      <c r="Y8" s="3" t="s">
        <v>18</v>
      </c>
      <c r="Z8" s="2">
        <v>690</v>
      </c>
      <c r="AA8" s="2" t="s">
        <v>17</v>
      </c>
      <c r="AB8" s="2" t="s">
        <v>23</v>
      </c>
      <c r="AC8" s="3">
        <v>789</v>
      </c>
      <c r="AD8" s="3" t="s">
        <v>20</v>
      </c>
      <c r="AE8" s="3" t="s">
        <v>18</v>
      </c>
      <c r="AF8" s="2">
        <v>675</v>
      </c>
      <c r="AG8" s="2" t="s">
        <v>20</v>
      </c>
      <c r="AH8" s="2" t="s">
        <v>18</v>
      </c>
      <c r="AI8" s="3">
        <v>156</v>
      </c>
      <c r="AJ8" s="3" t="s">
        <v>17</v>
      </c>
      <c r="AK8" s="3" t="s">
        <v>18</v>
      </c>
      <c r="AL8" s="4">
        <v>1140</v>
      </c>
      <c r="AM8" s="5" t="s">
        <v>20</v>
      </c>
      <c r="AN8" s="4" t="s">
        <v>16</v>
      </c>
    </row>
    <row r="9" spans="1:40" x14ac:dyDescent="0.25">
      <c r="A9" s="1" t="s">
        <v>30</v>
      </c>
      <c r="B9" s="2">
        <v>951</v>
      </c>
      <c r="C9" s="2" t="s">
        <v>28</v>
      </c>
      <c r="D9" s="2" t="s">
        <v>16</v>
      </c>
      <c r="E9" s="3">
        <v>1014</v>
      </c>
      <c r="F9" s="3" t="s">
        <v>19</v>
      </c>
      <c r="G9" s="3" t="s">
        <v>18</v>
      </c>
      <c r="H9" s="2">
        <v>354</v>
      </c>
      <c r="I9" s="2" t="s">
        <v>17</v>
      </c>
      <c r="J9" s="2" t="s">
        <v>16</v>
      </c>
      <c r="K9" s="3">
        <v>1332</v>
      </c>
      <c r="L9" s="3" t="s">
        <v>20</v>
      </c>
      <c r="M9" s="3" t="s">
        <v>18</v>
      </c>
      <c r="N9" s="2">
        <v>282</v>
      </c>
      <c r="O9" s="2" t="s">
        <v>20</v>
      </c>
      <c r="P9" s="2" t="s">
        <v>18</v>
      </c>
      <c r="Q9" s="3">
        <v>1707</v>
      </c>
      <c r="R9" s="3" t="s">
        <v>17</v>
      </c>
      <c r="S9" s="3" t="s">
        <v>22</v>
      </c>
      <c r="T9" s="2">
        <v>504</v>
      </c>
      <c r="U9" s="2" t="s">
        <v>19</v>
      </c>
      <c r="V9" s="2" t="s">
        <v>18</v>
      </c>
      <c r="W9" s="3">
        <v>1548</v>
      </c>
      <c r="X9" s="3" t="s">
        <v>17</v>
      </c>
      <c r="Y9" s="3" t="s">
        <v>18</v>
      </c>
      <c r="Z9" s="2">
        <v>690</v>
      </c>
      <c r="AA9" s="2" t="s">
        <v>17</v>
      </c>
      <c r="AB9" s="2" t="s">
        <v>23</v>
      </c>
      <c r="AC9" s="3">
        <v>789</v>
      </c>
      <c r="AD9" s="3" t="s">
        <v>20</v>
      </c>
      <c r="AE9" s="3" t="s">
        <v>18</v>
      </c>
      <c r="AF9" s="2">
        <v>675</v>
      </c>
      <c r="AG9" s="2" t="s">
        <v>20</v>
      </c>
      <c r="AH9" s="2" t="s">
        <v>18</v>
      </c>
      <c r="AI9" s="3">
        <v>156</v>
      </c>
      <c r="AJ9" s="3" t="s">
        <v>17</v>
      </c>
      <c r="AK9" s="3" t="s">
        <v>18</v>
      </c>
      <c r="AL9" s="4">
        <v>1140</v>
      </c>
      <c r="AM9" s="5" t="s">
        <v>20</v>
      </c>
      <c r="AN9" s="4" t="s">
        <v>16</v>
      </c>
    </row>
    <row r="10" spans="1:40" x14ac:dyDescent="0.25">
      <c r="A10" s="1" t="s">
        <v>31</v>
      </c>
      <c r="B10" s="2">
        <v>951</v>
      </c>
      <c r="C10" s="2" t="s">
        <v>28</v>
      </c>
      <c r="D10" s="2" t="s">
        <v>16</v>
      </c>
      <c r="E10" s="3">
        <v>1011</v>
      </c>
      <c r="F10" s="3" t="s">
        <v>17</v>
      </c>
      <c r="G10" s="3" t="s">
        <v>18</v>
      </c>
      <c r="H10" s="2">
        <v>354</v>
      </c>
      <c r="I10" s="2" t="s">
        <v>25</v>
      </c>
      <c r="J10" s="2" t="s">
        <v>18</v>
      </c>
      <c r="K10" s="3">
        <v>1323</v>
      </c>
      <c r="L10" s="3" t="s">
        <v>20</v>
      </c>
      <c r="M10" s="3" t="s">
        <v>18</v>
      </c>
      <c r="N10" s="2">
        <v>276</v>
      </c>
      <c r="O10" s="2" t="s">
        <v>20</v>
      </c>
      <c r="P10" s="2" t="s">
        <v>18</v>
      </c>
      <c r="Q10" s="3">
        <v>1710</v>
      </c>
      <c r="R10" s="3" t="s">
        <v>17</v>
      </c>
      <c r="S10" s="3" t="s">
        <v>18</v>
      </c>
      <c r="T10" s="2">
        <v>504</v>
      </c>
      <c r="U10" s="2" t="s">
        <v>19</v>
      </c>
      <c r="V10" s="2" t="s">
        <v>18</v>
      </c>
      <c r="W10" s="3">
        <v>1548</v>
      </c>
      <c r="X10" s="3" t="s">
        <v>17</v>
      </c>
      <c r="Y10" s="3" t="s">
        <v>18</v>
      </c>
      <c r="Z10" s="2">
        <v>690</v>
      </c>
      <c r="AA10" s="2" t="s">
        <v>17</v>
      </c>
      <c r="AB10" s="2" t="s">
        <v>23</v>
      </c>
      <c r="AC10" s="3">
        <v>789</v>
      </c>
      <c r="AD10" s="3" t="s">
        <v>20</v>
      </c>
      <c r="AE10" s="3" t="s">
        <v>21</v>
      </c>
      <c r="AF10" s="2">
        <v>675</v>
      </c>
      <c r="AG10" s="2" t="s">
        <v>20</v>
      </c>
      <c r="AH10" s="2" t="s">
        <v>21</v>
      </c>
      <c r="AI10" s="3">
        <v>156</v>
      </c>
      <c r="AJ10" s="3" t="s">
        <v>17</v>
      </c>
      <c r="AK10" s="3" t="s">
        <v>18</v>
      </c>
      <c r="AL10" s="4">
        <v>1140</v>
      </c>
      <c r="AM10" s="5" t="s">
        <v>20</v>
      </c>
      <c r="AN10" s="4" t="s">
        <v>16</v>
      </c>
    </row>
    <row r="11" spans="1:40" x14ac:dyDescent="0.25">
      <c r="A11" s="1" t="s">
        <v>32</v>
      </c>
      <c r="B11" s="2">
        <v>948</v>
      </c>
      <c r="C11" s="2" t="s">
        <v>28</v>
      </c>
      <c r="D11" s="2" t="s">
        <v>16</v>
      </c>
      <c r="E11" s="3">
        <v>1005</v>
      </c>
      <c r="F11" s="3" t="s">
        <v>19</v>
      </c>
      <c r="G11" s="3" t="s">
        <v>18</v>
      </c>
      <c r="H11" s="2">
        <v>348</v>
      </c>
      <c r="I11" s="2" t="s">
        <v>19</v>
      </c>
      <c r="J11" s="2" t="s">
        <v>16</v>
      </c>
      <c r="K11" s="3">
        <v>1323</v>
      </c>
      <c r="L11" s="3" t="s">
        <v>20</v>
      </c>
      <c r="M11" s="3" t="s">
        <v>33</v>
      </c>
      <c r="N11" s="2">
        <v>288</v>
      </c>
      <c r="O11" s="2" t="s">
        <v>20</v>
      </c>
      <c r="P11" s="2" t="s">
        <v>18</v>
      </c>
      <c r="Q11" s="3">
        <v>1710</v>
      </c>
      <c r="R11" s="3" t="s">
        <v>17</v>
      </c>
      <c r="S11" s="3" t="s">
        <v>21</v>
      </c>
      <c r="T11" s="2">
        <v>486</v>
      </c>
      <c r="U11" s="2" t="s">
        <v>17</v>
      </c>
      <c r="V11" s="2" t="s">
        <v>18</v>
      </c>
      <c r="W11" s="3">
        <v>1548</v>
      </c>
      <c r="X11" s="3" t="s">
        <v>25</v>
      </c>
      <c r="Y11" s="3" t="s">
        <v>18</v>
      </c>
      <c r="Z11" s="2">
        <v>681</v>
      </c>
      <c r="AA11" s="2" t="s">
        <v>17</v>
      </c>
      <c r="AB11" s="2" t="s">
        <v>34</v>
      </c>
      <c r="AC11" s="3">
        <v>789</v>
      </c>
      <c r="AD11" s="3" t="s">
        <v>19</v>
      </c>
      <c r="AE11" s="3" t="s">
        <v>21</v>
      </c>
      <c r="AF11" s="2">
        <v>669</v>
      </c>
      <c r="AG11" s="2" t="s">
        <v>20</v>
      </c>
      <c r="AH11" s="2" t="s">
        <v>18</v>
      </c>
      <c r="AI11" s="3">
        <v>153</v>
      </c>
      <c r="AJ11" s="3" t="s">
        <v>20</v>
      </c>
      <c r="AK11" s="3" t="s">
        <v>18</v>
      </c>
      <c r="AL11" s="4">
        <v>1140</v>
      </c>
      <c r="AM11" s="5" t="s">
        <v>20</v>
      </c>
      <c r="AN11" s="4" t="s">
        <v>16</v>
      </c>
    </row>
    <row r="12" spans="1:40" x14ac:dyDescent="0.25">
      <c r="A12" s="1" t="s">
        <v>35</v>
      </c>
      <c r="B12" s="2">
        <v>951</v>
      </c>
      <c r="C12" s="2" t="s">
        <v>28</v>
      </c>
      <c r="D12" s="2" t="s">
        <v>16</v>
      </c>
      <c r="E12" s="3">
        <v>1011</v>
      </c>
      <c r="F12" s="3" t="s">
        <v>17</v>
      </c>
      <c r="G12" s="3" t="s">
        <v>18</v>
      </c>
      <c r="H12" s="2">
        <v>354</v>
      </c>
      <c r="I12" s="2" t="s">
        <v>19</v>
      </c>
      <c r="J12" s="2" t="s">
        <v>16</v>
      </c>
      <c r="K12" s="3">
        <v>1323</v>
      </c>
      <c r="L12" s="3" t="s">
        <v>20</v>
      </c>
      <c r="M12" s="3" t="s">
        <v>21</v>
      </c>
      <c r="N12" s="2">
        <v>285</v>
      </c>
      <c r="O12" s="2" t="s">
        <v>20</v>
      </c>
      <c r="P12" s="2" t="s">
        <v>18</v>
      </c>
      <c r="Q12" s="3">
        <v>1710</v>
      </c>
      <c r="R12" s="3" t="s">
        <v>17</v>
      </c>
      <c r="S12" s="3" t="s">
        <v>22</v>
      </c>
      <c r="T12" s="2">
        <v>507</v>
      </c>
      <c r="U12" s="2" t="s">
        <v>17</v>
      </c>
      <c r="V12" s="2" t="s">
        <v>18</v>
      </c>
      <c r="W12" s="3">
        <v>1548</v>
      </c>
      <c r="X12" s="3" t="s">
        <v>17</v>
      </c>
      <c r="Y12" s="3" t="s">
        <v>18</v>
      </c>
      <c r="Z12" s="2">
        <v>690</v>
      </c>
      <c r="AA12" s="2" t="s">
        <v>17</v>
      </c>
      <c r="AB12" s="2" t="s">
        <v>23</v>
      </c>
      <c r="AC12" s="3">
        <v>789</v>
      </c>
      <c r="AD12" s="3" t="s">
        <v>20</v>
      </c>
      <c r="AE12" s="3" t="s">
        <v>21</v>
      </c>
      <c r="AF12" s="2">
        <v>675</v>
      </c>
      <c r="AG12" s="2" t="s">
        <v>20</v>
      </c>
      <c r="AH12" s="2" t="s">
        <v>18</v>
      </c>
      <c r="AI12" s="3">
        <v>156</v>
      </c>
      <c r="AJ12" s="3" t="s">
        <v>17</v>
      </c>
      <c r="AK12" s="3" t="s">
        <v>18</v>
      </c>
      <c r="AL12" s="4">
        <v>1140</v>
      </c>
      <c r="AM12" s="5" t="s">
        <v>20</v>
      </c>
      <c r="AN12" s="4" t="s">
        <v>16</v>
      </c>
    </row>
    <row r="13" spans="1:40" x14ac:dyDescent="0.25">
      <c r="A13" s="1" t="s">
        <v>36</v>
      </c>
      <c r="B13" s="2">
        <v>948</v>
      </c>
      <c r="C13" s="2" t="s">
        <v>28</v>
      </c>
      <c r="D13" s="2" t="s">
        <v>16</v>
      </c>
      <c r="E13" s="3">
        <v>999</v>
      </c>
      <c r="F13" s="3" t="s">
        <v>17</v>
      </c>
      <c r="G13" s="3" t="s">
        <v>18</v>
      </c>
      <c r="H13" s="2">
        <v>354</v>
      </c>
      <c r="I13" s="2" t="s">
        <v>19</v>
      </c>
      <c r="J13" s="2" t="s">
        <v>16</v>
      </c>
      <c r="K13" s="3">
        <v>1320</v>
      </c>
      <c r="L13" s="3" t="s">
        <v>20</v>
      </c>
      <c r="M13" s="3" t="s">
        <v>21</v>
      </c>
      <c r="N13" s="2">
        <v>279</v>
      </c>
      <c r="O13" s="2" t="s">
        <v>20</v>
      </c>
      <c r="P13" s="2" t="s">
        <v>18</v>
      </c>
      <c r="Q13" s="3">
        <v>1668</v>
      </c>
      <c r="R13" s="3" t="s">
        <v>17</v>
      </c>
      <c r="S13" s="3" t="s">
        <v>22</v>
      </c>
      <c r="T13" s="2">
        <v>477</v>
      </c>
      <c r="U13" s="2" t="s">
        <v>17</v>
      </c>
      <c r="V13" s="2" t="s">
        <v>18</v>
      </c>
      <c r="W13" s="3">
        <v>1548</v>
      </c>
      <c r="X13" s="3" t="s">
        <v>17</v>
      </c>
      <c r="Y13" s="3" t="s">
        <v>18</v>
      </c>
      <c r="Z13" s="2">
        <v>681</v>
      </c>
      <c r="AA13" s="2" t="s">
        <v>25</v>
      </c>
      <c r="AB13" s="2" t="s">
        <v>22</v>
      </c>
      <c r="AC13" s="3">
        <v>789</v>
      </c>
      <c r="AD13" s="3" t="s">
        <v>20</v>
      </c>
      <c r="AE13" s="3" t="s">
        <v>21</v>
      </c>
      <c r="AF13" s="2">
        <v>675</v>
      </c>
      <c r="AG13" s="2" t="s">
        <v>20</v>
      </c>
      <c r="AH13" s="2" t="s">
        <v>18</v>
      </c>
      <c r="AI13" s="3">
        <v>156</v>
      </c>
      <c r="AJ13" s="3" t="s">
        <v>25</v>
      </c>
      <c r="AK13" s="3" t="s">
        <v>18</v>
      </c>
      <c r="AL13" s="4">
        <v>1140</v>
      </c>
      <c r="AM13" s="5" t="s">
        <v>20</v>
      </c>
      <c r="AN13" s="4" t="s">
        <v>18</v>
      </c>
    </row>
    <row r="14" spans="1:40" x14ac:dyDescent="0.25">
      <c r="A14" s="1" t="s">
        <v>37</v>
      </c>
      <c r="B14" s="2">
        <v>951</v>
      </c>
      <c r="C14" s="2" t="s">
        <v>28</v>
      </c>
      <c r="D14" s="2" t="s">
        <v>16</v>
      </c>
      <c r="E14" s="3">
        <v>1008</v>
      </c>
      <c r="F14" s="3" t="s">
        <v>25</v>
      </c>
      <c r="G14" s="3" t="s">
        <v>18</v>
      </c>
      <c r="H14" s="2">
        <v>354</v>
      </c>
      <c r="I14" s="2" t="s">
        <v>17</v>
      </c>
      <c r="J14" s="2" t="s">
        <v>18</v>
      </c>
      <c r="K14" s="3">
        <v>1323</v>
      </c>
      <c r="L14" s="3" t="s">
        <v>20</v>
      </c>
      <c r="M14" s="3" t="s">
        <v>22</v>
      </c>
      <c r="N14" s="2">
        <v>288</v>
      </c>
      <c r="O14" s="2" t="s">
        <v>20</v>
      </c>
      <c r="P14" s="2" t="s">
        <v>18</v>
      </c>
      <c r="Q14" s="3">
        <v>1707</v>
      </c>
      <c r="R14" s="3" t="s">
        <v>17</v>
      </c>
      <c r="S14" s="3" t="s">
        <v>38</v>
      </c>
      <c r="T14" s="2">
        <v>504</v>
      </c>
      <c r="U14" s="2" t="s">
        <v>20</v>
      </c>
      <c r="V14" s="2" t="s">
        <v>18</v>
      </c>
      <c r="W14" s="3">
        <v>1548</v>
      </c>
      <c r="X14" s="3" t="s">
        <v>17</v>
      </c>
      <c r="Y14" s="3" t="s">
        <v>18</v>
      </c>
      <c r="Z14" s="2">
        <v>690</v>
      </c>
      <c r="AA14" s="2" t="s">
        <v>25</v>
      </c>
      <c r="AB14" s="2" t="s">
        <v>23</v>
      </c>
      <c r="AC14" s="3">
        <v>789</v>
      </c>
      <c r="AD14" s="3" t="s">
        <v>20</v>
      </c>
      <c r="AE14" s="3" t="s">
        <v>21</v>
      </c>
      <c r="AF14" s="2">
        <v>675</v>
      </c>
      <c r="AG14" s="2" t="s">
        <v>20</v>
      </c>
      <c r="AH14" s="2" t="s">
        <v>18</v>
      </c>
      <c r="AI14" s="3">
        <v>156</v>
      </c>
      <c r="AJ14" s="3" t="s">
        <v>17</v>
      </c>
      <c r="AK14" s="3" t="s">
        <v>18</v>
      </c>
      <c r="AL14" s="4">
        <v>1140</v>
      </c>
      <c r="AM14" s="5" t="s">
        <v>20</v>
      </c>
      <c r="AN14" s="4" t="s">
        <v>18</v>
      </c>
    </row>
    <row r="15" spans="1:40" x14ac:dyDescent="0.25">
      <c r="A15" s="1" t="s">
        <v>39</v>
      </c>
      <c r="B15" s="2">
        <v>951</v>
      </c>
      <c r="C15" s="2" t="s">
        <v>28</v>
      </c>
      <c r="D15" s="2" t="s">
        <v>16</v>
      </c>
      <c r="E15" s="3">
        <v>1014</v>
      </c>
      <c r="F15" s="3" t="s">
        <v>17</v>
      </c>
      <c r="G15" s="3" t="s">
        <v>18</v>
      </c>
      <c r="H15" s="2">
        <v>354</v>
      </c>
      <c r="I15" s="2" t="s">
        <v>19</v>
      </c>
      <c r="J15" s="2" t="s">
        <v>16</v>
      </c>
      <c r="K15" s="3">
        <v>1335</v>
      </c>
      <c r="L15" s="3" t="s">
        <v>20</v>
      </c>
      <c r="M15" s="3" t="s">
        <v>18</v>
      </c>
      <c r="N15" s="2">
        <v>282</v>
      </c>
      <c r="O15" s="2" t="s">
        <v>20</v>
      </c>
      <c r="P15" s="2" t="s">
        <v>18</v>
      </c>
      <c r="Q15" s="3">
        <v>1707</v>
      </c>
      <c r="R15" s="3" t="s">
        <v>17</v>
      </c>
      <c r="S15" s="3" t="s">
        <v>22</v>
      </c>
      <c r="T15" s="2">
        <v>501</v>
      </c>
      <c r="U15" s="2" t="s">
        <v>19</v>
      </c>
      <c r="V15" s="2" t="s">
        <v>18</v>
      </c>
      <c r="W15" s="3">
        <v>1548</v>
      </c>
      <c r="X15" s="3" t="s">
        <v>17</v>
      </c>
      <c r="Y15" s="3" t="s">
        <v>18</v>
      </c>
      <c r="Z15" s="2">
        <v>690</v>
      </c>
      <c r="AA15" s="2" t="s">
        <v>25</v>
      </c>
      <c r="AB15" s="2" t="s">
        <v>23</v>
      </c>
      <c r="AC15" s="3">
        <v>789</v>
      </c>
      <c r="AD15" s="3" t="s">
        <v>20</v>
      </c>
      <c r="AE15" s="3" t="s">
        <v>21</v>
      </c>
      <c r="AF15" s="2">
        <v>675</v>
      </c>
      <c r="AG15" s="2" t="s">
        <v>20</v>
      </c>
      <c r="AH15" s="2" t="s">
        <v>18</v>
      </c>
      <c r="AI15" s="3">
        <v>156</v>
      </c>
      <c r="AJ15" s="3" t="s">
        <v>17</v>
      </c>
      <c r="AK15" s="3" t="s">
        <v>18</v>
      </c>
      <c r="AL15" s="4">
        <v>1140</v>
      </c>
      <c r="AM15" s="5" t="s">
        <v>20</v>
      </c>
      <c r="AN15" s="4" t="s">
        <v>18</v>
      </c>
    </row>
    <row r="16" spans="1:40" x14ac:dyDescent="0.25">
      <c r="A16" s="1" t="s">
        <v>40</v>
      </c>
      <c r="B16" s="2">
        <v>951</v>
      </c>
      <c r="C16" s="2" t="s">
        <v>28</v>
      </c>
      <c r="D16" s="2" t="s">
        <v>18</v>
      </c>
      <c r="E16" s="3">
        <v>1014</v>
      </c>
      <c r="F16" s="3" t="s">
        <v>17</v>
      </c>
      <c r="G16" s="3" t="s">
        <v>18</v>
      </c>
      <c r="H16" s="2">
        <v>354</v>
      </c>
      <c r="I16" s="2" t="s">
        <v>19</v>
      </c>
      <c r="J16" s="2" t="s">
        <v>18</v>
      </c>
      <c r="K16" s="3">
        <v>1332</v>
      </c>
      <c r="L16" s="3" t="s">
        <v>20</v>
      </c>
      <c r="M16" s="3" t="s">
        <v>21</v>
      </c>
      <c r="N16" s="2">
        <v>285</v>
      </c>
      <c r="O16" s="2" t="s">
        <v>20</v>
      </c>
      <c r="P16" s="2" t="s">
        <v>18</v>
      </c>
      <c r="Q16" s="3">
        <v>1713</v>
      </c>
      <c r="R16" s="3" t="s">
        <v>17</v>
      </c>
      <c r="S16" s="3" t="s">
        <v>22</v>
      </c>
      <c r="T16" s="2">
        <v>510</v>
      </c>
      <c r="U16" s="2" t="s">
        <v>17</v>
      </c>
      <c r="V16" s="2" t="s">
        <v>18</v>
      </c>
      <c r="W16" s="3">
        <v>1548</v>
      </c>
      <c r="X16" s="3" t="s">
        <v>41</v>
      </c>
      <c r="Y16" s="3" t="s">
        <v>18</v>
      </c>
      <c r="Z16" s="2">
        <v>690</v>
      </c>
      <c r="AA16" s="2" t="s">
        <v>17</v>
      </c>
      <c r="AB16" s="2" t="s">
        <v>23</v>
      </c>
      <c r="AC16" s="3">
        <v>789</v>
      </c>
      <c r="AD16" s="3" t="s">
        <v>20</v>
      </c>
      <c r="AE16" s="3" t="s">
        <v>18</v>
      </c>
      <c r="AF16" s="2">
        <v>675</v>
      </c>
      <c r="AG16" s="2" t="s">
        <v>20</v>
      </c>
      <c r="AH16" s="2" t="s">
        <v>18</v>
      </c>
      <c r="AI16" s="3">
        <v>156</v>
      </c>
      <c r="AJ16" s="3" t="s">
        <v>17</v>
      </c>
      <c r="AK16" s="3" t="s">
        <v>18</v>
      </c>
      <c r="AL16" s="4">
        <v>1143</v>
      </c>
      <c r="AM16" s="5" t="s">
        <v>20</v>
      </c>
      <c r="AN16" s="4" t="s">
        <v>16</v>
      </c>
    </row>
    <row r="17" spans="1:40" x14ac:dyDescent="0.25">
      <c r="A17" s="1" t="s">
        <v>42</v>
      </c>
      <c r="B17" s="2">
        <v>951</v>
      </c>
      <c r="C17" s="2" t="s">
        <v>28</v>
      </c>
      <c r="D17" s="2" t="s">
        <v>16</v>
      </c>
      <c r="E17" s="3">
        <v>1014</v>
      </c>
      <c r="F17" s="3" t="s">
        <v>17</v>
      </c>
      <c r="G17" s="3" t="s">
        <v>18</v>
      </c>
      <c r="H17" s="2">
        <v>354</v>
      </c>
      <c r="I17" s="2" t="s">
        <v>17</v>
      </c>
      <c r="J17" s="2" t="s">
        <v>16</v>
      </c>
      <c r="K17" s="3">
        <v>1335</v>
      </c>
      <c r="L17" s="3" t="s">
        <v>20</v>
      </c>
      <c r="M17" s="3" t="s">
        <v>21</v>
      </c>
      <c r="N17" s="2">
        <v>282</v>
      </c>
      <c r="O17" s="2" t="s">
        <v>20</v>
      </c>
      <c r="P17" s="2" t="s">
        <v>18</v>
      </c>
      <c r="Q17" s="3">
        <v>1707</v>
      </c>
      <c r="R17" s="3" t="s">
        <v>17</v>
      </c>
      <c r="S17" s="3" t="s">
        <v>22</v>
      </c>
      <c r="T17" s="2">
        <v>504</v>
      </c>
      <c r="U17" s="2" t="s">
        <v>19</v>
      </c>
      <c r="V17" s="2" t="s">
        <v>18</v>
      </c>
      <c r="W17" s="3">
        <v>1548</v>
      </c>
      <c r="X17" s="3" t="s">
        <v>17</v>
      </c>
      <c r="Y17" s="3" t="s">
        <v>18</v>
      </c>
      <c r="Z17" s="2">
        <v>690</v>
      </c>
      <c r="AA17" s="2" t="s">
        <v>17</v>
      </c>
      <c r="AB17" s="2" t="s">
        <v>23</v>
      </c>
      <c r="AC17" s="3">
        <v>789</v>
      </c>
      <c r="AD17" s="3" t="s">
        <v>20</v>
      </c>
      <c r="AE17" s="3" t="s">
        <v>18</v>
      </c>
      <c r="AF17" s="2">
        <v>675</v>
      </c>
      <c r="AG17" s="2" t="s">
        <v>20</v>
      </c>
      <c r="AH17" s="2" t="s">
        <v>18</v>
      </c>
      <c r="AI17" s="3">
        <v>156</v>
      </c>
      <c r="AJ17" s="3" t="s">
        <v>17</v>
      </c>
      <c r="AK17" s="3" t="s">
        <v>18</v>
      </c>
      <c r="AL17" s="4">
        <v>1140</v>
      </c>
      <c r="AM17" s="5" t="s">
        <v>20</v>
      </c>
      <c r="AN17" s="4" t="s">
        <v>16</v>
      </c>
    </row>
    <row r="18" spans="1:40" x14ac:dyDescent="0.25">
      <c r="A18" s="1" t="s">
        <v>43</v>
      </c>
      <c r="B18" s="2">
        <v>951</v>
      </c>
      <c r="C18" s="2" t="s">
        <v>28</v>
      </c>
      <c r="D18" s="2" t="s">
        <v>16</v>
      </c>
      <c r="E18" s="3">
        <v>1011</v>
      </c>
      <c r="F18" s="3" t="s">
        <v>17</v>
      </c>
      <c r="G18" s="3" t="s">
        <v>18</v>
      </c>
      <c r="H18" s="2">
        <v>354</v>
      </c>
      <c r="I18" s="2" t="s">
        <v>25</v>
      </c>
      <c r="J18" s="2" t="s">
        <v>28</v>
      </c>
      <c r="K18" s="3">
        <v>1335</v>
      </c>
      <c r="L18" s="3" t="s">
        <v>20</v>
      </c>
      <c r="M18" s="3" t="s">
        <v>21</v>
      </c>
      <c r="N18" s="2">
        <v>288</v>
      </c>
      <c r="O18" s="2" t="s">
        <v>20</v>
      </c>
      <c r="P18" s="2" t="s">
        <v>18</v>
      </c>
      <c r="Q18" s="3">
        <v>1710</v>
      </c>
      <c r="R18" s="3" t="s">
        <v>17</v>
      </c>
      <c r="S18" s="3" t="s">
        <v>21</v>
      </c>
      <c r="T18" s="2">
        <v>507</v>
      </c>
      <c r="U18" s="2" t="s">
        <v>17</v>
      </c>
      <c r="V18" s="2" t="s">
        <v>18</v>
      </c>
      <c r="W18" s="3">
        <v>1542</v>
      </c>
      <c r="X18" s="3" t="s">
        <v>17</v>
      </c>
      <c r="Y18" s="3" t="s">
        <v>18</v>
      </c>
      <c r="Z18" s="2">
        <v>690</v>
      </c>
      <c r="AA18" s="2" t="s">
        <v>20</v>
      </c>
      <c r="AB18" s="2" t="s">
        <v>23</v>
      </c>
      <c r="AC18" s="3">
        <v>789</v>
      </c>
      <c r="AD18" s="3" t="s">
        <v>20</v>
      </c>
      <c r="AE18" s="3" t="s">
        <v>21</v>
      </c>
      <c r="AF18" s="2">
        <v>669</v>
      </c>
      <c r="AG18" s="2" t="s">
        <v>20</v>
      </c>
      <c r="AH18" s="2" t="s">
        <v>18</v>
      </c>
      <c r="AI18" s="3">
        <v>156</v>
      </c>
      <c r="AJ18" s="3" t="s">
        <v>17</v>
      </c>
      <c r="AK18" s="3" t="s">
        <v>18</v>
      </c>
      <c r="AL18" s="4">
        <v>1140</v>
      </c>
      <c r="AM18" s="5" t="s">
        <v>20</v>
      </c>
      <c r="AN18" s="4" t="s">
        <v>18</v>
      </c>
    </row>
    <row r="19" spans="1:40" x14ac:dyDescent="0.25">
      <c r="A19" s="1" t="s">
        <v>44</v>
      </c>
      <c r="B19" s="2">
        <v>951</v>
      </c>
      <c r="C19" s="2" t="s">
        <v>28</v>
      </c>
      <c r="D19" s="2" t="s">
        <v>16</v>
      </c>
      <c r="E19" s="3">
        <v>1014</v>
      </c>
      <c r="F19" s="3" t="s">
        <v>25</v>
      </c>
      <c r="G19" s="3" t="s">
        <v>18</v>
      </c>
      <c r="H19" s="2">
        <v>354</v>
      </c>
      <c r="I19" s="2" t="s">
        <v>17</v>
      </c>
      <c r="J19" s="2" t="s">
        <v>16</v>
      </c>
      <c r="K19" s="3">
        <v>1326</v>
      </c>
      <c r="L19" s="3" t="s">
        <v>20</v>
      </c>
      <c r="M19" s="3" t="s">
        <v>22</v>
      </c>
      <c r="N19" s="2">
        <v>282</v>
      </c>
      <c r="O19" s="2" t="s">
        <v>20</v>
      </c>
      <c r="P19" s="2" t="s">
        <v>18</v>
      </c>
      <c r="Q19" s="3">
        <v>1707</v>
      </c>
      <c r="R19" s="3" t="s">
        <v>19</v>
      </c>
      <c r="S19" s="3" t="s">
        <v>22</v>
      </c>
      <c r="T19" s="2">
        <v>495</v>
      </c>
      <c r="U19" s="2" t="s">
        <v>19</v>
      </c>
      <c r="V19" s="2" t="s">
        <v>18</v>
      </c>
      <c r="W19" s="3">
        <v>1548</v>
      </c>
      <c r="X19" s="3" t="s">
        <v>17</v>
      </c>
      <c r="Y19" s="3" t="s">
        <v>18</v>
      </c>
      <c r="Z19" s="2">
        <v>690</v>
      </c>
      <c r="AA19" s="2" t="s">
        <v>20</v>
      </c>
      <c r="AB19" s="2" t="s">
        <v>23</v>
      </c>
      <c r="AC19" s="3">
        <v>789</v>
      </c>
      <c r="AD19" s="3" t="s">
        <v>20</v>
      </c>
      <c r="AE19" s="3" t="s">
        <v>18</v>
      </c>
      <c r="AF19" s="2">
        <v>672</v>
      </c>
      <c r="AG19" s="2" t="s">
        <v>20</v>
      </c>
      <c r="AH19" s="2" t="s">
        <v>18</v>
      </c>
      <c r="AI19" s="3">
        <v>156</v>
      </c>
      <c r="AJ19" s="3" t="s">
        <v>25</v>
      </c>
      <c r="AK19" s="3" t="s">
        <v>18</v>
      </c>
      <c r="AL19" s="4">
        <v>1140</v>
      </c>
      <c r="AM19" s="5" t="s">
        <v>20</v>
      </c>
      <c r="AN19" s="4" t="s">
        <v>16</v>
      </c>
    </row>
    <row r="20" spans="1:40" x14ac:dyDescent="0.25">
      <c r="A20" s="1" t="s">
        <v>45</v>
      </c>
      <c r="B20" s="2">
        <v>951</v>
      </c>
      <c r="C20" s="2" t="s">
        <v>28</v>
      </c>
      <c r="D20" s="2" t="s">
        <v>16</v>
      </c>
      <c r="E20" s="3">
        <v>1017</v>
      </c>
      <c r="F20" s="3" t="s">
        <v>17</v>
      </c>
      <c r="G20" s="3" t="s">
        <v>18</v>
      </c>
      <c r="H20" s="2">
        <v>354</v>
      </c>
      <c r="I20" s="2" t="s">
        <v>17</v>
      </c>
      <c r="J20" s="2" t="s">
        <v>18</v>
      </c>
      <c r="K20" s="3">
        <v>1329</v>
      </c>
      <c r="L20" s="3" t="s">
        <v>20</v>
      </c>
      <c r="M20" s="3" t="s">
        <v>21</v>
      </c>
      <c r="N20" s="2">
        <v>282</v>
      </c>
      <c r="O20" s="2" t="s">
        <v>20</v>
      </c>
      <c r="P20" s="2" t="s">
        <v>18</v>
      </c>
      <c r="Q20" s="3">
        <v>1707</v>
      </c>
      <c r="R20" s="3" t="s">
        <v>17</v>
      </c>
      <c r="S20" s="3" t="s">
        <v>21</v>
      </c>
      <c r="T20" s="2">
        <v>504</v>
      </c>
      <c r="U20" s="2" t="s">
        <v>17</v>
      </c>
      <c r="V20" s="2" t="s">
        <v>18</v>
      </c>
      <c r="W20" s="3">
        <v>1545</v>
      </c>
      <c r="X20" s="3" t="s">
        <v>17</v>
      </c>
      <c r="Y20" s="3" t="s">
        <v>46</v>
      </c>
      <c r="Z20" s="2">
        <v>690</v>
      </c>
      <c r="AA20" s="2" t="s">
        <v>17</v>
      </c>
      <c r="AB20" s="2" t="s">
        <v>23</v>
      </c>
      <c r="AC20" s="3">
        <v>789</v>
      </c>
      <c r="AD20" s="3" t="s">
        <v>20</v>
      </c>
      <c r="AE20" s="3" t="s">
        <v>18</v>
      </c>
      <c r="AF20" s="2">
        <v>675</v>
      </c>
      <c r="AG20" s="2" t="s">
        <v>20</v>
      </c>
      <c r="AH20" s="2" t="s">
        <v>18</v>
      </c>
      <c r="AI20" s="3">
        <v>156</v>
      </c>
      <c r="AJ20" s="3" t="s">
        <v>25</v>
      </c>
      <c r="AK20" s="3" t="s">
        <v>18</v>
      </c>
      <c r="AL20" s="4">
        <v>1137</v>
      </c>
      <c r="AM20" s="5" t="s">
        <v>20</v>
      </c>
      <c r="AN20" s="4" t="s">
        <v>18</v>
      </c>
    </row>
    <row r="21" spans="1:40" x14ac:dyDescent="0.25">
      <c r="A21" s="1" t="s">
        <v>47</v>
      </c>
      <c r="B21" s="2">
        <v>951</v>
      </c>
      <c r="C21" s="2" t="s">
        <v>28</v>
      </c>
      <c r="D21" s="2" t="s">
        <v>18</v>
      </c>
      <c r="E21" s="3">
        <v>1017</v>
      </c>
      <c r="F21" s="3" t="s">
        <v>25</v>
      </c>
      <c r="G21" s="3" t="s">
        <v>18</v>
      </c>
      <c r="H21" s="2">
        <v>354</v>
      </c>
      <c r="I21" s="2" t="s">
        <v>17</v>
      </c>
      <c r="J21" s="2" t="s">
        <v>16</v>
      </c>
      <c r="K21" s="3">
        <v>1338</v>
      </c>
      <c r="L21" s="3" t="s">
        <v>20</v>
      </c>
      <c r="M21" s="3" t="s">
        <v>21</v>
      </c>
      <c r="N21" s="2">
        <v>282</v>
      </c>
      <c r="O21" s="2" t="s">
        <v>20</v>
      </c>
      <c r="P21" s="2" t="s">
        <v>18</v>
      </c>
      <c r="Q21" s="3">
        <v>1704</v>
      </c>
      <c r="R21" s="3" t="s">
        <v>17</v>
      </c>
      <c r="S21" s="3" t="s">
        <v>22</v>
      </c>
      <c r="T21" s="2">
        <v>501</v>
      </c>
      <c r="U21" s="2" t="s">
        <v>17</v>
      </c>
      <c r="V21" s="2" t="s">
        <v>18</v>
      </c>
      <c r="W21" s="3">
        <v>1548</v>
      </c>
      <c r="X21" s="3" t="s">
        <v>17</v>
      </c>
      <c r="Y21" s="3" t="s">
        <v>18</v>
      </c>
      <c r="Z21" s="2">
        <v>690</v>
      </c>
      <c r="AA21" s="2" t="s">
        <v>17</v>
      </c>
      <c r="AB21" s="2" t="s">
        <v>23</v>
      </c>
      <c r="AC21" s="3">
        <v>789</v>
      </c>
      <c r="AD21" s="3" t="s">
        <v>20</v>
      </c>
      <c r="AE21" s="3" t="s">
        <v>21</v>
      </c>
      <c r="AF21" s="2">
        <v>675</v>
      </c>
      <c r="AG21" s="2" t="s">
        <v>20</v>
      </c>
      <c r="AH21" s="2" t="s">
        <v>18</v>
      </c>
      <c r="AI21" s="3">
        <v>156</v>
      </c>
      <c r="AJ21" s="3" t="s">
        <v>17</v>
      </c>
      <c r="AK21" s="3" t="s">
        <v>18</v>
      </c>
      <c r="AL21" s="4">
        <v>1137</v>
      </c>
      <c r="AM21" s="5" t="s">
        <v>20</v>
      </c>
      <c r="AN21" s="4" t="s">
        <v>16</v>
      </c>
    </row>
    <row r="22" spans="1:40" x14ac:dyDescent="0.25">
      <c r="A22" s="1" t="s">
        <v>48</v>
      </c>
      <c r="B22" s="2">
        <v>951</v>
      </c>
      <c r="C22" s="2" t="s">
        <v>28</v>
      </c>
      <c r="D22" s="2" t="s">
        <v>16</v>
      </c>
      <c r="E22" s="3">
        <v>1014</v>
      </c>
      <c r="F22" s="3" t="s">
        <v>17</v>
      </c>
      <c r="G22" s="3" t="s">
        <v>18</v>
      </c>
      <c r="H22" s="2">
        <v>354</v>
      </c>
      <c r="I22" s="2" t="s">
        <v>17</v>
      </c>
      <c r="J22" s="2" t="s">
        <v>16</v>
      </c>
      <c r="K22" s="3">
        <v>1332</v>
      </c>
      <c r="L22" s="3" t="s">
        <v>20</v>
      </c>
      <c r="M22" s="3" t="s">
        <v>18</v>
      </c>
      <c r="N22" s="2">
        <v>282</v>
      </c>
      <c r="O22" s="2" t="s">
        <v>20</v>
      </c>
      <c r="P22" s="2" t="s">
        <v>18</v>
      </c>
      <c r="Q22" s="3">
        <v>1701</v>
      </c>
      <c r="R22" s="3" t="s">
        <v>17</v>
      </c>
      <c r="S22" s="3" t="s">
        <v>22</v>
      </c>
      <c r="T22" s="2">
        <v>489</v>
      </c>
      <c r="U22" s="2" t="s">
        <v>25</v>
      </c>
      <c r="V22" s="2" t="s">
        <v>18</v>
      </c>
      <c r="W22" s="3">
        <v>1548</v>
      </c>
      <c r="X22" s="3" t="s">
        <v>17</v>
      </c>
      <c r="Y22" s="3" t="s">
        <v>18</v>
      </c>
      <c r="Z22" s="2">
        <v>690</v>
      </c>
      <c r="AA22" s="2" t="s">
        <v>17</v>
      </c>
      <c r="AB22" s="2" t="s">
        <v>23</v>
      </c>
      <c r="AC22" s="3">
        <v>789</v>
      </c>
      <c r="AD22" s="3" t="s">
        <v>20</v>
      </c>
      <c r="AE22" s="3" t="s">
        <v>18</v>
      </c>
      <c r="AF22" s="2">
        <v>675</v>
      </c>
      <c r="AG22" s="2" t="s">
        <v>20</v>
      </c>
      <c r="AH22" s="2" t="s">
        <v>18</v>
      </c>
      <c r="AI22" s="3">
        <v>156</v>
      </c>
      <c r="AJ22" s="3" t="s">
        <v>17</v>
      </c>
      <c r="AK22" s="3" t="s">
        <v>18</v>
      </c>
      <c r="AL22" s="4">
        <v>1137</v>
      </c>
      <c r="AM22" s="5" t="s">
        <v>20</v>
      </c>
      <c r="AN22" s="4" t="s">
        <v>16</v>
      </c>
    </row>
    <row r="23" spans="1:40" x14ac:dyDescent="0.25">
      <c r="A23" s="1" t="s">
        <v>49</v>
      </c>
      <c r="B23" s="2">
        <v>951</v>
      </c>
      <c r="C23" s="2" t="s">
        <v>28</v>
      </c>
      <c r="D23" s="2" t="s">
        <v>16</v>
      </c>
      <c r="E23" s="3">
        <v>1011</v>
      </c>
      <c r="F23" s="3" t="s">
        <v>17</v>
      </c>
      <c r="G23" s="3" t="s">
        <v>18</v>
      </c>
      <c r="H23" s="2">
        <v>354</v>
      </c>
      <c r="I23" s="2" t="s">
        <v>19</v>
      </c>
      <c r="J23" s="2" t="s">
        <v>28</v>
      </c>
      <c r="K23" s="3">
        <v>1335</v>
      </c>
      <c r="L23" s="3" t="s">
        <v>20</v>
      </c>
      <c r="M23" s="3" t="s">
        <v>21</v>
      </c>
      <c r="N23" s="2">
        <v>288</v>
      </c>
      <c r="O23" s="2" t="s">
        <v>20</v>
      </c>
      <c r="P23" s="2" t="s">
        <v>18</v>
      </c>
      <c r="Q23" s="3">
        <v>1710</v>
      </c>
      <c r="R23" s="3" t="s">
        <v>17</v>
      </c>
      <c r="S23" s="3" t="s">
        <v>21</v>
      </c>
      <c r="T23" s="2">
        <v>510</v>
      </c>
      <c r="U23" s="2" t="s">
        <v>28</v>
      </c>
      <c r="V23" s="2" t="s">
        <v>18</v>
      </c>
      <c r="W23" s="3">
        <v>1542</v>
      </c>
      <c r="X23" s="3" t="s">
        <v>17</v>
      </c>
      <c r="Y23" s="3" t="s">
        <v>18</v>
      </c>
      <c r="Z23" s="2">
        <v>684</v>
      </c>
      <c r="AA23" s="2" t="s">
        <v>20</v>
      </c>
      <c r="AB23" s="2" t="s">
        <v>18</v>
      </c>
      <c r="AC23" s="3">
        <v>789</v>
      </c>
      <c r="AD23" s="3" t="s">
        <v>20</v>
      </c>
      <c r="AE23" s="3" t="s">
        <v>18</v>
      </c>
      <c r="AF23" s="2">
        <v>669</v>
      </c>
      <c r="AG23" s="2" t="s">
        <v>20</v>
      </c>
      <c r="AH23" s="2" t="s">
        <v>18</v>
      </c>
      <c r="AI23" s="3">
        <v>159</v>
      </c>
      <c r="AJ23" s="3" t="s">
        <v>17</v>
      </c>
      <c r="AK23" s="3" t="s">
        <v>18</v>
      </c>
      <c r="AL23" s="4">
        <v>1140</v>
      </c>
      <c r="AM23" s="5" t="s">
        <v>20</v>
      </c>
      <c r="AN23" s="4" t="s">
        <v>16</v>
      </c>
    </row>
    <row r="24" spans="1:40" x14ac:dyDescent="0.25">
      <c r="A24" s="1" t="s">
        <v>50</v>
      </c>
      <c r="B24" s="2">
        <v>951</v>
      </c>
      <c r="C24" s="2" t="s">
        <v>28</v>
      </c>
      <c r="D24" s="2" t="s">
        <v>16</v>
      </c>
      <c r="E24" s="3">
        <v>1014</v>
      </c>
      <c r="F24" s="3" t="s">
        <v>17</v>
      </c>
      <c r="G24" s="3" t="s">
        <v>18</v>
      </c>
      <c r="H24" s="2">
        <v>354</v>
      </c>
      <c r="I24" s="2" t="s">
        <v>19</v>
      </c>
      <c r="J24" s="2" t="s">
        <v>16</v>
      </c>
      <c r="K24" s="3">
        <v>1335</v>
      </c>
      <c r="L24" s="3" t="s">
        <v>20</v>
      </c>
      <c r="M24" s="3" t="s">
        <v>18</v>
      </c>
      <c r="N24" s="2">
        <v>282</v>
      </c>
      <c r="O24" s="2" t="s">
        <v>20</v>
      </c>
      <c r="P24" s="2" t="s">
        <v>18</v>
      </c>
      <c r="Q24" s="3">
        <v>1707</v>
      </c>
      <c r="R24" s="3" t="s">
        <v>17</v>
      </c>
      <c r="S24" s="3" t="s">
        <v>22</v>
      </c>
      <c r="T24" s="2">
        <v>504</v>
      </c>
      <c r="U24" s="2" t="s">
        <v>19</v>
      </c>
      <c r="V24" s="2" t="s">
        <v>18</v>
      </c>
      <c r="W24" s="3">
        <v>1548</v>
      </c>
      <c r="X24" s="3" t="s">
        <v>17</v>
      </c>
      <c r="Y24" s="3" t="s">
        <v>18</v>
      </c>
      <c r="Z24" s="2">
        <v>690</v>
      </c>
      <c r="AA24" s="2" t="s">
        <v>17</v>
      </c>
      <c r="AB24" s="2" t="s">
        <v>23</v>
      </c>
      <c r="AC24" s="3">
        <v>789</v>
      </c>
      <c r="AD24" s="3" t="s">
        <v>20</v>
      </c>
      <c r="AE24" s="3" t="s">
        <v>21</v>
      </c>
      <c r="AF24" s="2">
        <v>675</v>
      </c>
      <c r="AG24" s="2" t="s">
        <v>20</v>
      </c>
      <c r="AH24" s="2" t="s">
        <v>18</v>
      </c>
      <c r="AI24" s="3">
        <v>156</v>
      </c>
      <c r="AJ24" s="3" t="s">
        <v>17</v>
      </c>
      <c r="AK24" s="3" t="s">
        <v>18</v>
      </c>
      <c r="AL24" s="4">
        <v>1140</v>
      </c>
      <c r="AM24" s="5" t="s">
        <v>20</v>
      </c>
      <c r="AN24" s="4" t="s">
        <v>18</v>
      </c>
    </row>
    <row r="25" spans="1:40" x14ac:dyDescent="0.25">
      <c r="A25" s="1" t="s">
        <v>51</v>
      </c>
      <c r="B25" s="2">
        <v>951</v>
      </c>
      <c r="C25" s="2" t="s">
        <v>28</v>
      </c>
      <c r="D25" s="2" t="s">
        <v>16</v>
      </c>
      <c r="E25" s="3">
        <v>1011</v>
      </c>
      <c r="F25" s="3" t="s">
        <v>17</v>
      </c>
      <c r="G25" s="3" t="s">
        <v>18</v>
      </c>
      <c r="H25" s="2">
        <v>354</v>
      </c>
      <c r="I25" s="2" t="s">
        <v>17</v>
      </c>
      <c r="J25" s="2" t="s">
        <v>16</v>
      </c>
      <c r="K25" s="3">
        <v>1332</v>
      </c>
      <c r="L25" s="3" t="s">
        <v>20</v>
      </c>
      <c r="M25" s="3" t="s">
        <v>21</v>
      </c>
      <c r="N25" s="2">
        <v>288</v>
      </c>
      <c r="O25" s="2" t="s">
        <v>20</v>
      </c>
      <c r="P25" s="2" t="s">
        <v>16</v>
      </c>
      <c r="Q25" s="3">
        <v>1719</v>
      </c>
      <c r="R25" s="3" t="s">
        <v>25</v>
      </c>
      <c r="S25" s="3" t="s">
        <v>22</v>
      </c>
      <c r="T25" s="2">
        <v>510</v>
      </c>
      <c r="U25" s="2" t="s">
        <v>17</v>
      </c>
      <c r="V25" s="2" t="s">
        <v>18</v>
      </c>
      <c r="W25" s="3">
        <v>1548</v>
      </c>
      <c r="X25" s="3" t="s">
        <v>25</v>
      </c>
      <c r="Y25" s="3" t="s">
        <v>18</v>
      </c>
      <c r="Z25" s="2">
        <v>690</v>
      </c>
      <c r="AA25" s="2" t="s">
        <v>17</v>
      </c>
      <c r="AB25" s="2" t="s">
        <v>23</v>
      </c>
      <c r="AC25" s="3">
        <v>789</v>
      </c>
      <c r="AD25" s="3" t="s">
        <v>20</v>
      </c>
      <c r="AE25" s="3" t="s">
        <v>21</v>
      </c>
      <c r="AF25" s="2">
        <v>672</v>
      </c>
      <c r="AG25" s="2" t="s">
        <v>20</v>
      </c>
      <c r="AH25" s="2" t="s">
        <v>18</v>
      </c>
      <c r="AI25" s="3">
        <v>156</v>
      </c>
      <c r="AJ25" s="3" t="s">
        <v>19</v>
      </c>
      <c r="AK25" s="3" t="s">
        <v>18</v>
      </c>
      <c r="AL25" s="4">
        <v>1140</v>
      </c>
      <c r="AM25" s="5" t="s">
        <v>20</v>
      </c>
      <c r="AN25" s="4" t="s">
        <v>16</v>
      </c>
    </row>
    <row r="26" spans="1:40" x14ac:dyDescent="0.25">
      <c r="A26" s="1" t="s">
        <v>52</v>
      </c>
      <c r="B26" s="2">
        <v>951</v>
      </c>
      <c r="C26" s="2" t="s">
        <v>19</v>
      </c>
      <c r="D26" s="2" t="s">
        <v>16</v>
      </c>
      <c r="E26" s="3">
        <v>1005</v>
      </c>
      <c r="F26" s="3" t="s">
        <v>17</v>
      </c>
      <c r="G26" s="3" t="s">
        <v>18</v>
      </c>
      <c r="H26" s="2">
        <v>354</v>
      </c>
      <c r="I26" s="2" t="s">
        <v>17</v>
      </c>
      <c r="J26" s="2" t="s">
        <v>18</v>
      </c>
      <c r="K26" s="3">
        <v>1326</v>
      </c>
      <c r="L26" s="3" t="s">
        <v>20</v>
      </c>
      <c r="M26" s="3" t="s">
        <v>21</v>
      </c>
      <c r="N26" s="2">
        <v>288</v>
      </c>
      <c r="O26" s="2" t="s">
        <v>20</v>
      </c>
      <c r="P26" s="2" t="s">
        <v>18</v>
      </c>
      <c r="Q26" s="3">
        <v>1704</v>
      </c>
      <c r="R26" s="3" t="s">
        <v>25</v>
      </c>
      <c r="S26" s="3" t="s">
        <v>38</v>
      </c>
      <c r="T26" s="2">
        <v>504</v>
      </c>
      <c r="U26" s="2" t="s">
        <v>20</v>
      </c>
      <c r="V26" s="2" t="s">
        <v>18</v>
      </c>
      <c r="W26" s="3">
        <v>1542</v>
      </c>
      <c r="X26" s="3" t="s">
        <v>25</v>
      </c>
      <c r="Y26" s="3" t="s">
        <v>18</v>
      </c>
      <c r="Z26" s="2">
        <v>684</v>
      </c>
      <c r="AA26" s="2" t="s">
        <v>17</v>
      </c>
      <c r="AB26" s="2" t="s">
        <v>16</v>
      </c>
      <c r="AC26" s="3">
        <v>789</v>
      </c>
      <c r="AD26" s="3" t="s">
        <v>20</v>
      </c>
      <c r="AE26" s="3" t="s">
        <v>21</v>
      </c>
      <c r="AF26" s="2">
        <v>675</v>
      </c>
      <c r="AG26" s="2" t="s">
        <v>20</v>
      </c>
      <c r="AH26" s="2" t="s">
        <v>18</v>
      </c>
      <c r="AI26" s="3">
        <v>156</v>
      </c>
      <c r="AJ26" s="3" t="s">
        <v>17</v>
      </c>
      <c r="AK26" s="3" t="s">
        <v>18</v>
      </c>
      <c r="AL26" s="4">
        <v>1140</v>
      </c>
      <c r="AM26" s="5" t="s">
        <v>20</v>
      </c>
      <c r="AN26" s="4" t="s">
        <v>18</v>
      </c>
    </row>
    <row r="27" spans="1:40" x14ac:dyDescent="0.25">
      <c r="A27" s="1" t="s">
        <v>53</v>
      </c>
      <c r="B27" s="2">
        <v>951</v>
      </c>
      <c r="C27" s="2" t="s">
        <v>20</v>
      </c>
      <c r="D27" s="2" t="s">
        <v>16</v>
      </c>
      <c r="E27" s="3">
        <v>1014</v>
      </c>
      <c r="F27" s="3" t="s">
        <v>17</v>
      </c>
      <c r="G27" s="3" t="s">
        <v>18</v>
      </c>
      <c r="H27" s="2">
        <v>354</v>
      </c>
      <c r="I27" s="2" t="s">
        <v>19</v>
      </c>
      <c r="J27" s="2" t="s">
        <v>16</v>
      </c>
      <c r="K27" s="3">
        <v>1335</v>
      </c>
      <c r="L27" s="3" t="s">
        <v>20</v>
      </c>
      <c r="M27" s="3" t="s">
        <v>21</v>
      </c>
      <c r="N27" s="2">
        <v>282</v>
      </c>
      <c r="O27" s="2" t="s">
        <v>20</v>
      </c>
      <c r="P27" s="2" t="s">
        <v>18</v>
      </c>
      <c r="Q27" s="3">
        <v>1707</v>
      </c>
      <c r="R27" s="3" t="s">
        <v>17</v>
      </c>
      <c r="S27" s="3" t="s">
        <v>22</v>
      </c>
      <c r="T27" s="2">
        <v>492</v>
      </c>
      <c r="U27" s="2" t="s">
        <v>17</v>
      </c>
      <c r="V27" s="2" t="s">
        <v>18</v>
      </c>
      <c r="W27" s="3">
        <v>1548</v>
      </c>
      <c r="X27" s="3" t="s">
        <v>17</v>
      </c>
      <c r="Y27" s="3" t="s">
        <v>18</v>
      </c>
      <c r="Z27" s="2">
        <v>690</v>
      </c>
      <c r="AA27" s="2" t="s">
        <v>17</v>
      </c>
      <c r="AB27" s="2" t="s">
        <v>23</v>
      </c>
      <c r="AC27" s="3">
        <v>789</v>
      </c>
      <c r="AD27" s="3" t="s">
        <v>20</v>
      </c>
      <c r="AE27" s="3" t="s">
        <v>21</v>
      </c>
      <c r="AF27" s="2">
        <v>675</v>
      </c>
      <c r="AG27" s="2" t="s">
        <v>20</v>
      </c>
      <c r="AH27" s="2" t="s">
        <v>18</v>
      </c>
      <c r="AI27" s="3">
        <v>156</v>
      </c>
      <c r="AJ27" s="3" t="s">
        <v>17</v>
      </c>
      <c r="AK27" s="3" t="s">
        <v>18</v>
      </c>
      <c r="AL27" s="4">
        <v>1140</v>
      </c>
      <c r="AM27" s="5" t="s">
        <v>20</v>
      </c>
      <c r="AN27" s="4" t="s">
        <v>16</v>
      </c>
    </row>
    <row r="28" spans="1:40" x14ac:dyDescent="0.25">
      <c r="A28" s="1" t="s">
        <v>54</v>
      </c>
      <c r="B28" s="2">
        <v>951</v>
      </c>
      <c r="C28" s="2" t="s">
        <v>28</v>
      </c>
      <c r="D28" s="2" t="s">
        <v>16</v>
      </c>
      <c r="E28" s="3">
        <v>1014</v>
      </c>
      <c r="F28" s="3" t="s">
        <v>17</v>
      </c>
      <c r="G28" s="3" t="s">
        <v>18</v>
      </c>
      <c r="H28" s="2">
        <v>354</v>
      </c>
      <c r="I28" s="2" t="s">
        <v>19</v>
      </c>
      <c r="J28" s="2" t="s">
        <v>18</v>
      </c>
      <c r="K28" s="3">
        <v>1335</v>
      </c>
      <c r="L28" s="3" t="s">
        <v>20</v>
      </c>
      <c r="M28" s="3" t="s">
        <v>18</v>
      </c>
      <c r="N28" s="2">
        <v>282</v>
      </c>
      <c r="O28" s="2" t="s">
        <v>20</v>
      </c>
      <c r="P28" s="2" t="s">
        <v>18</v>
      </c>
      <c r="Q28" s="3">
        <v>1707</v>
      </c>
      <c r="R28" s="3" t="s">
        <v>17</v>
      </c>
      <c r="S28" s="3" t="s">
        <v>22</v>
      </c>
      <c r="T28" s="2">
        <v>504</v>
      </c>
      <c r="U28" s="2" t="s">
        <v>17</v>
      </c>
      <c r="V28" s="2" t="s">
        <v>18</v>
      </c>
      <c r="W28" s="3">
        <v>1548</v>
      </c>
      <c r="X28" s="3" t="s">
        <v>17</v>
      </c>
      <c r="Y28" s="3" t="s">
        <v>18</v>
      </c>
      <c r="Z28" s="2">
        <v>690</v>
      </c>
      <c r="AA28" s="2" t="s">
        <v>17</v>
      </c>
      <c r="AB28" s="2" t="s">
        <v>23</v>
      </c>
      <c r="AC28" s="3">
        <v>789</v>
      </c>
      <c r="AD28" s="3" t="s">
        <v>20</v>
      </c>
      <c r="AE28" s="3" t="s">
        <v>21</v>
      </c>
      <c r="AF28" s="2">
        <v>675</v>
      </c>
      <c r="AG28" s="2" t="s">
        <v>20</v>
      </c>
      <c r="AH28" s="2" t="s">
        <v>18</v>
      </c>
      <c r="AI28" s="3">
        <v>156</v>
      </c>
      <c r="AJ28" s="3" t="s">
        <v>17</v>
      </c>
      <c r="AK28" s="3" t="s">
        <v>18</v>
      </c>
      <c r="AL28" s="4">
        <v>1140</v>
      </c>
      <c r="AM28" s="5" t="s">
        <v>20</v>
      </c>
      <c r="AN28" s="4" t="s">
        <v>18</v>
      </c>
    </row>
    <row r="29" spans="1:40" x14ac:dyDescent="0.25">
      <c r="A29" s="1" t="s">
        <v>55</v>
      </c>
      <c r="B29" s="2">
        <v>954</v>
      </c>
      <c r="C29" s="2" t="s">
        <v>28</v>
      </c>
      <c r="D29" s="2" t="s">
        <v>18</v>
      </c>
      <c r="E29" s="3">
        <v>1014</v>
      </c>
      <c r="F29" s="3" t="s">
        <v>17</v>
      </c>
      <c r="G29" s="3" t="s">
        <v>18</v>
      </c>
      <c r="H29" s="2">
        <v>354</v>
      </c>
      <c r="I29" s="2" t="s">
        <v>17</v>
      </c>
      <c r="J29" s="2" t="s">
        <v>18</v>
      </c>
      <c r="K29" s="3">
        <v>1335</v>
      </c>
      <c r="L29" s="3" t="s">
        <v>20</v>
      </c>
      <c r="M29" s="3" t="s">
        <v>21</v>
      </c>
      <c r="N29" s="2">
        <v>285</v>
      </c>
      <c r="O29" s="2" t="s">
        <v>20</v>
      </c>
      <c r="P29" s="2" t="s">
        <v>18</v>
      </c>
      <c r="Q29" s="3">
        <v>1710</v>
      </c>
      <c r="R29" s="3" t="s">
        <v>17</v>
      </c>
      <c r="S29" s="3" t="s">
        <v>22</v>
      </c>
      <c r="T29" s="2">
        <v>507</v>
      </c>
      <c r="U29" s="2" t="s">
        <v>17</v>
      </c>
      <c r="V29" s="2" t="s">
        <v>18</v>
      </c>
      <c r="W29" s="3">
        <v>1548</v>
      </c>
      <c r="X29" s="3" t="s">
        <v>25</v>
      </c>
      <c r="Y29" s="3" t="s">
        <v>18</v>
      </c>
      <c r="Z29" s="2">
        <v>690</v>
      </c>
      <c r="AA29" s="2" t="s">
        <v>17</v>
      </c>
      <c r="AB29" s="2" t="s">
        <v>23</v>
      </c>
      <c r="AC29" s="3">
        <v>789</v>
      </c>
      <c r="AD29" s="3" t="s">
        <v>20</v>
      </c>
      <c r="AE29" s="3" t="s">
        <v>21</v>
      </c>
      <c r="AF29" s="2">
        <v>675</v>
      </c>
      <c r="AG29" s="2" t="s">
        <v>20</v>
      </c>
      <c r="AH29" s="2" t="s">
        <v>18</v>
      </c>
      <c r="AI29" s="3">
        <v>156</v>
      </c>
      <c r="AJ29" s="3" t="s">
        <v>17</v>
      </c>
      <c r="AK29" s="3" t="s">
        <v>18</v>
      </c>
      <c r="AL29" s="4">
        <v>1140</v>
      </c>
      <c r="AM29" s="5" t="s">
        <v>20</v>
      </c>
      <c r="AN29" s="4" t="s">
        <v>18</v>
      </c>
    </row>
    <row r="30" spans="1:40" x14ac:dyDescent="0.25">
      <c r="A30" s="1" t="s">
        <v>56</v>
      </c>
      <c r="B30" s="2">
        <v>951</v>
      </c>
      <c r="C30" s="2" t="s">
        <v>28</v>
      </c>
      <c r="D30" s="2" t="s">
        <v>16</v>
      </c>
      <c r="E30" s="3">
        <v>1011</v>
      </c>
      <c r="F30" s="3" t="s">
        <v>17</v>
      </c>
      <c r="G30" s="3" t="s">
        <v>18</v>
      </c>
      <c r="H30" s="2">
        <v>354</v>
      </c>
      <c r="I30" s="2" t="s">
        <v>19</v>
      </c>
      <c r="J30" s="2" t="s">
        <v>16</v>
      </c>
      <c r="K30" s="3">
        <v>1335</v>
      </c>
      <c r="L30" s="3" t="s">
        <v>20</v>
      </c>
      <c r="M30" s="3" t="s">
        <v>21</v>
      </c>
      <c r="N30" s="2">
        <v>282</v>
      </c>
      <c r="O30" s="2" t="s">
        <v>20</v>
      </c>
      <c r="P30" s="2" t="s">
        <v>18</v>
      </c>
      <c r="Q30" s="3">
        <v>1704</v>
      </c>
      <c r="R30" s="3" t="s">
        <v>17</v>
      </c>
      <c r="S30" s="3" t="s">
        <v>21</v>
      </c>
      <c r="T30" s="2">
        <v>492</v>
      </c>
      <c r="U30" s="2" t="s">
        <v>19</v>
      </c>
      <c r="V30" s="2" t="s">
        <v>18</v>
      </c>
      <c r="W30" s="3">
        <v>1545</v>
      </c>
      <c r="X30" s="3" t="s">
        <v>17</v>
      </c>
      <c r="Y30" s="3" t="s">
        <v>18</v>
      </c>
      <c r="Z30" s="2">
        <v>684</v>
      </c>
      <c r="AA30" s="2" t="s">
        <v>17</v>
      </c>
      <c r="AB30" s="2" t="s">
        <v>23</v>
      </c>
      <c r="AC30" s="3">
        <v>789</v>
      </c>
      <c r="AD30" s="3" t="s">
        <v>20</v>
      </c>
      <c r="AE30" s="3" t="s">
        <v>18</v>
      </c>
      <c r="AF30" s="2">
        <v>675</v>
      </c>
      <c r="AG30" s="2" t="s">
        <v>20</v>
      </c>
      <c r="AH30" s="2" t="s">
        <v>21</v>
      </c>
      <c r="AI30" s="3">
        <v>156</v>
      </c>
      <c r="AJ30" s="3" t="s">
        <v>19</v>
      </c>
      <c r="AK30" s="3" t="s">
        <v>18</v>
      </c>
      <c r="AL30" s="4">
        <v>1140</v>
      </c>
      <c r="AM30" s="5" t="s">
        <v>20</v>
      </c>
      <c r="AN30" s="4" t="s">
        <v>16</v>
      </c>
    </row>
    <row r="31" spans="1:40" x14ac:dyDescent="0.25">
      <c r="A31" s="1" t="s">
        <v>57</v>
      </c>
      <c r="B31" s="2">
        <v>951</v>
      </c>
      <c r="C31" s="2" t="s">
        <v>28</v>
      </c>
      <c r="D31" s="2" t="s">
        <v>16</v>
      </c>
      <c r="E31" s="3">
        <v>1011</v>
      </c>
      <c r="F31" s="3" t="s">
        <v>17</v>
      </c>
      <c r="G31" s="3" t="s">
        <v>18</v>
      </c>
      <c r="H31" s="2">
        <v>354</v>
      </c>
      <c r="I31" s="2" t="s">
        <v>17</v>
      </c>
      <c r="J31" s="2" t="s">
        <v>28</v>
      </c>
      <c r="K31" s="3">
        <v>1335</v>
      </c>
      <c r="L31" s="3" t="s">
        <v>20</v>
      </c>
      <c r="M31" s="3" t="s">
        <v>21</v>
      </c>
      <c r="N31" s="2">
        <v>288</v>
      </c>
      <c r="O31" s="2" t="s">
        <v>20</v>
      </c>
      <c r="P31" s="2" t="s">
        <v>18</v>
      </c>
      <c r="Q31" s="3">
        <v>1710</v>
      </c>
      <c r="R31" s="3" t="s">
        <v>17</v>
      </c>
      <c r="S31" s="3" t="s">
        <v>18</v>
      </c>
      <c r="T31" s="2">
        <v>510</v>
      </c>
      <c r="U31" s="2" t="s">
        <v>17</v>
      </c>
      <c r="V31" s="2" t="s">
        <v>18</v>
      </c>
      <c r="W31" s="3">
        <v>1539</v>
      </c>
      <c r="X31" s="3" t="s">
        <v>17</v>
      </c>
      <c r="Y31" s="3" t="s">
        <v>18</v>
      </c>
      <c r="Z31" s="2">
        <v>690</v>
      </c>
      <c r="AA31" s="2" t="s">
        <v>20</v>
      </c>
      <c r="AB31" s="2" t="s">
        <v>23</v>
      </c>
      <c r="AC31" s="3">
        <v>789</v>
      </c>
      <c r="AD31" s="3" t="s">
        <v>20</v>
      </c>
      <c r="AE31" s="3" t="s">
        <v>21</v>
      </c>
      <c r="AF31" s="2">
        <v>669</v>
      </c>
      <c r="AG31" s="2" t="s">
        <v>20</v>
      </c>
      <c r="AH31" s="2" t="s">
        <v>18</v>
      </c>
      <c r="AI31" s="3">
        <v>156</v>
      </c>
      <c r="AJ31" s="3" t="s">
        <v>17</v>
      </c>
      <c r="AK31" s="3" t="s">
        <v>18</v>
      </c>
      <c r="AL31" s="4">
        <v>1140</v>
      </c>
      <c r="AM31" s="5" t="s">
        <v>20</v>
      </c>
      <c r="AN31" s="4" t="s">
        <v>16</v>
      </c>
    </row>
    <row r="32" spans="1:40" x14ac:dyDescent="0.25">
      <c r="A32" s="1" t="s">
        <v>58</v>
      </c>
      <c r="B32" s="2">
        <v>951</v>
      </c>
      <c r="C32" s="2" t="s">
        <v>28</v>
      </c>
      <c r="D32" s="2" t="s">
        <v>16</v>
      </c>
      <c r="E32" s="3">
        <v>1011</v>
      </c>
      <c r="F32" s="3" t="s">
        <v>17</v>
      </c>
      <c r="G32" s="3" t="s">
        <v>18</v>
      </c>
      <c r="H32" s="2">
        <v>354</v>
      </c>
      <c r="I32" s="2" t="s">
        <v>17</v>
      </c>
      <c r="J32" s="2" t="s">
        <v>16</v>
      </c>
      <c r="K32" s="3">
        <v>1329</v>
      </c>
      <c r="L32" s="3" t="s">
        <v>20</v>
      </c>
      <c r="M32" s="3" t="s">
        <v>21</v>
      </c>
      <c r="N32" s="2">
        <v>288</v>
      </c>
      <c r="O32" s="2" t="s">
        <v>20</v>
      </c>
      <c r="P32" s="2" t="s">
        <v>18</v>
      </c>
      <c r="Q32" s="3">
        <v>1722</v>
      </c>
      <c r="R32" s="3" t="s">
        <v>17</v>
      </c>
      <c r="S32" s="3" t="s">
        <v>22</v>
      </c>
      <c r="T32" s="2">
        <v>504</v>
      </c>
      <c r="U32" s="2" t="s">
        <v>17</v>
      </c>
      <c r="V32" s="2" t="s">
        <v>18</v>
      </c>
      <c r="W32" s="3">
        <v>1542</v>
      </c>
      <c r="X32" s="3" t="s">
        <v>17</v>
      </c>
      <c r="Y32" s="3" t="s">
        <v>18</v>
      </c>
      <c r="Z32" s="2">
        <v>690</v>
      </c>
      <c r="AA32" s="2" t="s">
        <v>17</v>
      </c>
      <c r="AB32" s="2" t="s">
        <v>23</v>
      </c>
      <c r="AC32" s="3">
        <v>789</v>
      </c>
      <c r="AD32" s="3" t="s">
        <v>20</v>
      </c>
      <c r="AE32" s="3" t="s">
        <v>18</v>
      </c>
      <c r="AF32" s="2">
        <v>672</v>
      </c>
      <c r="AG32" s="2" t="s">
        <v>20</v>
      </c>
      <c r="AH32" s="2" t="s">
        <v>18</v>
      </c>
      <c r="AI32" s="3">
        <v>156</v>
      </c>
      <c r="AJ32" s="3" t="s">
        <v>25</v>
      </c>
      <c r="AK32" s="3" t="s">
        <v>18</v>
      </c>
      <c r="AL32" s="4">
        <v>1140</v>
      </c>
      <c r="AM32" s="5" t="s">
        <v>20</v>
      </c>
      <c r="AN32" s="4" t="s">
        <v>16</v>
      </c>
    </row>
    <row r="33" spans="1:40" x14ac:dyDescent="0.25">
      <c r="A33" s="1" t="s">
        <v>59</v>
      </c>
      <c r="B33" s="2">
        <v>951</v>
      </c>
      <c r="C33" s="2" t="s">
        <v>28</v>
      </c>
      <c r="D33" s="2" t="s">
        <v>16</v>
      </c>
      <c r="E33" s="3">
        <v>1014</v>
      </c>
      <c r="F33" s="3" t="s">
        <v>17</v>
      </c>
      <c r="G33" s="3" t="s">
        <v>18</v>
      </c>
      <c r="H33" s="2">
        <v>354</v>
      </c>
      <c r="I33" s="2" t="s">
        <v>17</v>
      </c>
      <c r="J33" s="2" t="s">
        <v>18</v>
      </c>
      <c r="K33" s="3">
        <v>1326</v>
      </c>
      <c r="L33" s="3" t="s">
        <v>20</v>
      </c>
      <c r="M33" s="3" t="s">
        <v>21</v>
      </c>
      <c r="N33" s="2">
        <v>282</v>
      </c>
      <c r="O33" s="2" t="s">
        <v>20</v>
      </c>
      <c r="P33" s="2" t="s">
        <v>18</v>
      </c>
      <c r="Q33" s="3">
        <v>1704</v>
      </c>
      <c r="R33" s="3" t="s">
        <v>17</v>
      </c>
      <c r="S33" s="3" t="s">
        <v>18</v>
      </c>
      <c r="T33" s="2">
        <v>504</v>
      </c>
      <c r="U33" s="2" t="s">
        <v>17</v>
      </c>
      <c r="V33" s="2" t="s">
        <v>18</v>
      </c>
      <c r="W33" s="3">
        <v>1548</v>
      </c>
      <c r="X33" s="3" t="s">
        <v>17</v>
      </c>
      <c r="Y33" s="3" t="s">
        <v>18</v>
      </c>
      <c r="Z33" s="2">
        <v>690</v>
      </c>
      <c r="AA33" s="2" t="s">
        <v>20</v>
      </c>
      <c r="AB33" s="2" t="s">
        <v>23</v>
      </c>
      <c r="AC33" s="3">
        <v>789</v>
      </c>
      <c r="AD33" s="3" t="s">
        <v>20</v>
      </c>
      <c r="AE33" s="3" t="s">
        <v>21</v>
      </c>
      <c r="AF33" s="2">
        <v>675</v>
      </c>
      <c r="AG33" s="2" t="s">
        <v>20</v>
      </c>
      <c r="AH33" s="2" t="s">
        <v>21</v>
      </c>
      <c r="AI33" s="3">
        <v>156</v>
      </c>
      <c r="AJ33" s="3" t="s">
        <v>17</v>
      </c>
      <c r="AK33" s="3" t="s">
        <v>18</v>
      </c>
      <c r="AL33" s="4">
        <v>1140</v>
      </c>
      <c r="AM33" s="5" t="s">
        <v>20</v>
      </c>
      <c r="AN33" s="4" t="s">
        <v>16</v>
      </c>
    </row>
    <row r="34" spans="1:40" x14ac:dyDescent="0.25">
      <c r="A34" s="1" t="s">
        <v>60</v>
      </c>
      <c r="B34" s="2">
        <v>951</v>
      </c>
      <c r="C34" s="2" t="s">
        <v>20</v>
      </c>
      <c r="D34" s="2" t="s">
        <v>16</v>
      </c>
      <c r="E34" s="3">
        <v>1014</v>
      </c>
      <c r="F34" s="3" t="s">
        <v>25</v>
      </c>
      <c r="G34" s="3" t="s">
        <v>18</v>
      </c>
      <c r="H34" s="2">
        <v>354</v>
      </c>
      <c r="I34" s="2" t="s">
        <v>17</v>
      </c>
      <c r="J34" s="2" t="s">
        <v>28</v>
      </c>
      <c r="K34" s="3">
        <v>1335</v>
      </c>
      <c r="L34" s="3" t="s">
        <v>20</v>
      </c>
      <c r="M34" s="3" t="s">
        <v>21</v>
      </c>
      <c r="N34" s="2">
        <v>288</v>
      </c>
      <c r="O34" s="2" t="s">
        <v>20</v>
      </c>
      <c r="P34" s="2" t="s">
        <v>18</v>
      </c>
      <c r="Q34" s="3">
        <v>1710</v>
      </c>
      <c r="R34" s="3" t="s">
        <v>17</v>
      </c>
      <c r="S34" s="3" t="s">
        <v>21</v>
      </c>
      <c r="T34" s="2">
        <v>504</v>
      </c>
      <c r="U34" s="2" t="s">
        <v>17</v>
      </c>
      <c r="V34" s="2" t="s">
        <v>18</v>
      </c>
      <c r="W34" s="3">
        <v>1548</v>
      </c>
      <c r="X34" s="3" t="s">
        <v>17</v>
      </c>
      <c r="Y34" s="3" t="s">
        <v>18</v>
      </c>
      <c r="Z34" s="2">
        <v>690</v>
      </c>
      <c r="AA34" s="2" t="s">
        <v>20</v>
      </c>
      <c r="AB34" s="2" t="s">
        <v>23</v>
      </c>
      <c r="AC34" s="3">
        <v>789</v>
      </c>
      <c r="AD34" s="3" t="s">
        <v>20</v>
      </c>
      <c r="AE34" s="3" t="s">
        <v>21</v>
      </c>
      <c r="AF34" s="2">
        <v>672</v>
      </c>
      <c r="AG34" s="2" t="s">
        <v>20</v>
      </c>
      <c r="AH34" s="2" t="s">
        <v>18</v>
      </c>
      <c r="AI34" s="3">
        <v>156</v>
      </c>
      <c r="AJ34" s="3" t="s">
        <v>25</v>
      </c>
      <c r="AK34" s="3" t="s">
        <v>18</v>
      </c>
      <c r="AL34" s="4">
        <v>1137</v>
      </c>
      <c r="AM34" s="5" t="s">
        <v>20</v>
      </c>
      <c r="AN34" s="4" t="s">
        <v>18</v>
      </c>
    </row>
    <row r="35" spans="1:40" x14ac:dyDescent="0.25">
      <c r="A35" s="1" t="s">
        <v>61</v>
      </c>
      <c r="B35" s="2">
        <v>951</v>
      </c>
      <c r="C35" s="2" t="s">
        <v>28</v>
      </c>
      <c r="D35" s="2" t="s">
        <v>16</v>
      </c>
      <c r="E35" s="3">
        <v>1011</v>
      </c>
      <c r="F35" s="3" t="s">
        <v>17</v>
      </c>
      <c r="G35" s="3" t="s">
        <v>18</v>
      </c>
      <c r="H35" s="2">
        <v>354</v>
      </c>
      <c r="I35" s="2" t="s">
        <v>25</v>
      </c>
      <c r="J35" s="2" t="s">
        <v>18</v>
      </c>
      <c r="K35" s="3">
        <v>1332</v>
      </c>
      <c r="L35" s="3" t="s">
        <v>20</v>
      </c>
      <c r="M35" s="3" t="s">
        <v>21</v>
      </c>
      <c r="N35" s="2">
        <v>288</v>
      </c>
      <c r="O35" s="2" t="s">
        <v>20</v>
      </c>
      <c r="P35" s="2" t="s">
        <v>18</v>
      </c>
      <c r="Q35" s="3">
        <v>1710</v>
      </c>
      <c r="R35" s="3" t="s">
        <v>17</v>
      </c>
      <c r="S35" s="3" t="s">
        <v>22</v>
      </c>
      <c r="T35" s="2">
        <v>507</v>
      </c>
      <c r="U35" s="2" t="s">
        <v>25</v>
      </c>
      <c r="V35" s="2" t="s">
        <v>18</v>
      </c>
      <c r="W35" s="3">
        <v>1548</v>
      </c>
      <c r="X35" s="3" t="s">
        <v>25</v>
      </c>
      <c r="Y35" s="3" t="s">
        <v>18</v>
      </c>
      <c r="Z35" s="2">
        <v>690</v>
      </c>
      <c r="AA35" s="2" t="s">
        <v>25</v>
      </c>
      <c r="AB35" s="2" t="s">
        <v>23</v>
      </c>
      <c r="AC35" s="3">
        <v>789</v>
      </c>
      <c r="AD35" s="3" t="s">
        <v>20</v>
      </c>
      <c r="AE35" s="3" t="s">
        <v>21</v>
      </c>
      <c r="AF35" s="2">
        <v>672</v>
      </c>
      <c r="AG35" s="2" t="s">
        <v>20</v>
      </c>
      <c r="AH35" s="2" t="s">
        <v>21</v>
      </c>
      <c r="AI35" s="3">
        <v>156</v>
      </c>
      <c r="AJ35" s="3" t="s">
        <v>25</v>
      </c>
      <c r="AK35" s="3" t="s">
        <v>18</v>
      </c>
      <c r="AL35" s="4">
        <v>1137</v>
      </c>
      <c r="AM35" s="5" t="s">
        <v>20</v>
      </c>
      <c r="AN35" s="4" t="s">
        <v>16</v>
      </c>
    </row>
  </sheetData>
  <mergeCells count="14">
    <mergeCell ref="AL2:AN2"/>
    <mergeCell ref="A2:A3"/>
    <mergeCell ref="T2:V2"/>
    <mergeCell ref="W2:Y2"/>
    <mergeCell ref="Z2:AB2"/>
    <mergeCell ref="AC2:AE2"/>
    <mergeCell ref="AF2:AH2"/>
    <mergeCell ref="AI2:AK2"/>
    <mergeCell ref="B2:D2"/>
    <mergeCell ref="E2:G2"/>
    <mergeCell ref="H2:J2"/>
    <mergeCell ref="K2:M2"/>
    <mergeCell ref="N2:P2"/>
    <mergeCell ref="Q2:S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18ABF-374D-49A3-9F1B-625F2FF1DA72}">
  <dimension ref="A1:E34"/>
  <sheetViews>
    <sheetView workbookViewId="0">
      <selection activeCell="A2" sqref="A2"/>
    </sheetView>
  </sheetViews>
  <sheetFormatPr defaultRowHeight="13.8" x14ac:dyDescent="0.25"/>
  <cols>
    <col min="1" max="1" width="31.33203125" customWidth="1"/>
    <col min="2" max="2" width="26.21875" bestFit="1" customWidth="1"/>
    <col min="3" max="3" width="22.5546875" bestFit="1" customWidth="1"/>
    <col min="4" max="4" width="28.6640625" bestFit="1" customWidth="1"/>
    <col min="5" max="5" width="10.109375" bestFit="1" customWidth="1"/>
  </cols>
  <sheetData>
    <row r="1" spans="1:5" ht="15.6" x14ac:dyDescent="0.25">
      <c r="A1" s="16" t="s">
        <v>282</v>
      </c>
      <c r="B1" s="6"/>
      <c r="C1" s="6"/>
      <c r="D1" s="6"/>
      <c r="E1" s="6"/>
    </row>
    <row r="2" spans="1:5" ht="25.05" customHeight="1" x14ac:dyDescent="0.25">
      <c r="A2" s="7" t="s">
        <v>0</v>
      </c>
      <c r="B2" s="7" t="s">
        <v>80</v>
      </c>
      <c r="C2" s="7" t="s">
        <v>79</v>
      </c>
      <c r="D2" s="7" t="s">
        <v>81</v>
      </c>
      <c r="E2" s="7" t="s">
        <v>82</v>
      </c>
    </row>
    <row r="3" spans="1:5" x14ac:dyDescent="0.25">
      <c r="A3" s="1" t="s">
        <v>14</v>
      </c>
      <c r="B3" s="8">
        <v>16650</v>
      </c>
      <c r="C3" s="8">
        <v>16647</v>
      </c>
      <c r="D3" s="8">
        <v>16647</v>
      </c>
      <c r="E3" s="11">
        <f>D3/B3</f>
        <v>0.99981981981981982</v>
      </c>
    </row>
    <row r="4" spans="1:5" x14ac:dyDescent="0.25">
      <c r="A4" s="1" t="s">
        <v>24</v>
      </c>
      <c r="B4" s="9">
        <v>15716</v>
      </c>
      <c r="C4" s="8">
        <v>14446</v>
      </c>
      <c r="D4" s="8">
        <v>14446</v>
      </c>
      <c r="E4" s="11">
        <f t="shared" ref="E4:E34" si="0">D4/B4</f>
        <v>0.91919063374904553</v>
      </c>
    </row>
    <row r="5" spans="1:5" ht="79.2" x14ac:dyDescent="0.25">
      <c r="A5" s="1" t="s">
        <v>26</v>
      </c>
      <c r="B5" s="9">
        <v>18321</v>
      </c>
      <c r="C5" s="10" t="s">
        <v>62</v>
      </c>
      <c r="D5" s="8">
        <f>-(597-627+1198-8163
+12479-12943
+13157-14692
+16036-16115
+16473-16542+6)</f>
        <v>9136</v>
      </c>
      <c r="E5" s="11">
        <f t="shared" si="0"/>
        <v>0.49866273675017742</v>
      </c>
    </row>
    <row r="6" spans="1:5" x14ac:dyDescent="0.25">
      <c r="A6" s="1" t="s">
        <v>27</v>
      </c>
      <c r="B6" s="9">
        <v>16864</v>
      </c>
      <c r="C6" s="8">
        <v>16864</v>
      </c>
      <c r="D6" s="8">
        <v>16864</v>
      </c>
      <c r="E6" s="11">
        <f t="shared" si="0"/>
        <v>1</v>
      </c>
    </row>
    <row r="7" spans="1:5" ht="39.6" x14ac:dyDescent="0.25">
      <c r="A7" s="1" t="s">
        <v>29</v>
      </c>
      <c r="B7" s="9">
        <v>16232</v>
      </c>
      <c r="C7" s="10" t="s">
        <v>63</v>
      </c>
      <c r="D7" s="10">
        <f>-(34-945+
1012-1748+
1842-16232+3)</f>
        <v>16034</v>
      </c>
      <c r="E7" s="11">
        <f t="shared" si="0"/>
        <v>0.98780187284376542</v>
      </c>
    </row>
    <row r="8" spans="1:5" x14ac:dyDescent="0.25">
      <c r="A8" s="1" t="s">
        <v>30</v>
      </c>
      <c r="B8" s="9">
        <v>16298</v>
      </c>
      <c r="C8" s="8">
        <v>16298</v>
      </c>
      <c r="D8" s="8">
        <v>16298</v>
      </c>
      <c r="E8" s="11">
        <f t="shared" si="0"/>
        <v>1</v>
      </c>
    </row>
    <row r="9" spans="1:5" ht="145.19999999999999" x14ac:dyDescent="0.25">
      <c r="A9" s="1" t="s">
        <v>31</v>
      </c>
      <c r="B9" s="8">
        <v>16553</v>
      </c>
      <c r="C9" s="10" t="s">
        <v>64</v>
      </c>
      <c r="D9" s="10">
        <f>-(1-616+
708-970+
1029-1222+
1347-1763+
1835-2514+
2695-2939+
3445-4174+
4202-6694+
8138-8269+
8619-10003+
10037-16553+11)</f>
        <v>13650</v>
      </c>
      <c r="E9" s="11">
        <f t="shared" si="0"/>
        <v>0.82462393523832533</v>
      </c>
    </row>
    <row r="10" spans="1:5" ht="409.6" x14ac:dyDescent="0.25">
      <c r="A10" s="1" t="s">
        <v>32</v>
      </c>
      <c r="B10" s="9">
        <v>15696</v>
      </c>
      <c r="C10" s="10" t="s">
        <v>65</v>
      </c>
      <c r="D10" s="10">
        <f>-(1-230+
251-545+
793-873+
1022-1448+
1457-1619+
1789-1887+
2277-2867+
2894-3763+
3996-4084+
4591-4713+
4853-5096+
5167-5256+
5294-5589+
5764-6196+
6505-6699+
6710-6773+
6995-7310+
7313-8105+
8295-8981+
9561-9638+
9653-9715+
10130-10490+
10569-10610+
10648-11064+
11577-11694+
11818-13004+
13435-13554+
13593-14045+
14072-14161+
14251-14786+
15009-15466+
15594-15696+32)</f>
        <v>10048</v>
      </c>
      <c r="E10" s="11">
        <f t="shared" si="0"/>
        <v>0.64016309887869516</v>
      </c>
    </row>
    <row r="11" spans="1:5" x14ac:dyDescent="0.25">
      <c r="A11" s="1" t="s">
        <v>35</v>
      </c>
      <c r="B11" s="9">
        <v>18707</v>
      </c>
      <c r="C11" s="8">
        <v>18707</v>
      </c>
      <c r="D11" s="8">
        <v>18707</v>
      </c>
      <c r="E11" s="11">
        <f t="shared" si="0"/>
        <v>1</v>
      </c>
    </row>
    <row r="12" spans="1:5" x14ac:dyDescent="0.25">
      <c r="A12" s="1" t="s">
        <v>36</v>
      </c>
      <c r="B12" s="9">
        <v>15689</v>
      </c>
      <c r="C12" s="10" t="s">
        <v>66</v>
      </c>
      <c r="D12" s="8">
        <f>2111-1245+1</f>
        <v>867</v>
      </c>
      <c r="E12" s="11">
        <f t="shared" si="0"/>
        <v>5.5261648288609855E-2</v>
      </c>
    </row>
    <row r="13" spans="1:5" ht="26.4" x14ac:dyDescent="0.25">
      <c r="A13" s="1" t="s">
        <v>37</v>
      </c>
      <c r="B13" s="9">
        <v>15683</v>
      </c>
      <c r="C13" s="10" t="s">
        <v>67</v>
      </c>
      <c r="D13" s="10">
        <f>-(1-7039+
7163-15683+2)</f>
        <v>15556</v>
      </c>
      <c r="E13" s="11">
        <f t="shared" si="0"/>
        <v>0.99190205955493205</v>
      </c>
    </row>
    <row r="14" spans="1:5" ht="145.19999999999999" x14ac:dyDescent="0.25">
      <c r="A14" s="1" t="s">
        <v>39</v>
      </c>
      <c r="B14" s="9">
        <v>18846</v>
      </c>
      <c r="C14" s="10" t="s">
        <v>68</v>
      </c>
      <c r="D14" s="10">
        <f>-(750-1509+
1569-1669+
3217-3834+
4925-5214+
5853-5911+
6002-6386+
6465-6765+
7414-9178+
9697-12494+
13781-14731+
14952-15232+11)</f>
        <v>8287</v>
      </c>
      <c r="E14" s="11">
        <f t="shared" si="0"/>
        <v>0.43972195691393401</v>
      </c>
    </row>
    <row r="15" spans="1:5" x14ac:dyDescent="0.25">
      <c r="A15" s="1" t="s">
        <v>40</v>
      </c>
      <c r="B15" s="9">
        <v>15812</v>
      </c>
      <c r="C15" s="8">
        <v>15812</v>
      </c>
      <c r="D15" s="8">
        <v>15812</v>
      </c>
      <c r="E15" s="11">
        <f t="shared" si="0"/>
        <v>1</v>
      </c>
    </row>
    <row r="16" spans="1:5" x14ac:dyDescent="0.25">
      <c r="A16" s="1" t="s">
        <v>42</v>
      </c>
      <c r="B16" s="9">
        <v>19980</v>
      </c>
      <c r="C16" s="8">
        <v>19980</v>
      </c>
      <c r="D16" s="8">
        <v>19980</v>
      </c>
      <c r="E16" s="11">
        <f t="shared" si="0"/>
        <v>1</v>
      </c>
    </row>
    <row r="17" spans="1:5" x14ac:dyDescent="0.25">
      <c r="A17" s="1" t="s">
        <v>43</v>
      </c>
      <c r="B17" s="9">
        <v>16935</v>
      </c>
      <c r="C17" s="8">
        <v>16935</v>
      </c>
      <c r="D17" s="8">
        <v>16935</v>
      </c>
      <c r="E17" s="11">
        <f t="shared" si="0"/>
        <v>1</v>
      </c>
    </row>
    <row r="18" spans="1:5" ht="132" x14ac:dyDescent="0.25">
      <c r="A18" s="1" t="s">
        <v>44</v>
      </c>
      <c r="B18" s="9">
        <v>17025</v>
      </c>
      <c r="C18" s="10" t="s">
        <v>69</v>
      </c>
      <c r="D18" s="10">
        <f>-(1-3404+
3425-5294+
5486-6565+
8664-9682+
9804-10475+
10583-10685+
11486-13192+
13582-13752+
13805-15124+
15557-15915+10)</f>
        <v>11685</v>
      </c>
      <c r="E18" s="11">
        <f t="shared" si="0"/>
        <v>0.68634361233480179</v>
      </c>
    </row>
    <row r="19" spans="1:5" x14ac:dyDescent="0.25">
      <c r="A19" s="1" t="s">
        <v>45</v>
      </c>
      <c r="B19" s="9">
        <v>15762</v>
      </c>
      <c r="C19" s="8">
        <v>15762</v>
      </c>
      <c r="D19" s="8">
        <v>15762</v>
      </c>
      <c r="E19" s="11">
        <f t="shared" si="0"/>
        <v>1</v>
      </c>
    </row>
    <row r="20" spans="1:5" ht="132" x14ac:dyDescent="0.25">
      <c r="A20" s="1" t="s">
        <v>47</v>
      </c>
      <c r="B20" s="9">
        <v>17395</v>
      </c>
      <c r="C20" s="10" t="s">
        <v>70</v>
      </c>
      <c r="D20" s="10">
        <f>-(1-5058+
5440-5526+
5587-5874+
5886-6222+
6559-7370+
7530-9471+
9539-11568+
12016-14527+
14663-17140+
17231-17395+10)</f>
        <v>15689</v>
      </c>
      <c r="E20" s="11">
        <f t="shared" si="0"/>
        <v>0.90192584075883875</v>
      </c>
    </row>
    <row r="21" spans="1:5" ht="158.4" x14ac:dyDescent="0.25">
      <c r="A21" s="1" t="s">
        <v>48</v>
      </c>
      <c r="B21" s="9">
        <v>18687</v>
      </c>
      <c r="C21" s="10" t="s">
        <v>71</v>
      </c>
      <c r="D21" s="10">
        <f>-(1-8018+
8212-8466+
8481-9025+
9027-10283+
10317-10642+
10726-11038+
11048-11663+
11828-11971+
12093-13034+
13040-13087+
13187-13674+
13686-18687+12)</f>
        <v>17930</v>
      </c>
      <c r="E21" s="11">
        <f t="shared" si="0"/>
        <v>0.95949055493123558</v>
      </c>
    </row>
    <row r="22" spans="1:5" x14ac:dyDescent="0.25">
      <c r="A22" s="1" t="s">
        <v>49</v>
      </c>
      <c r="B22" s="9">
        <v>18111</v>
      </c>
      <c r="C22" s="8">
        <v>18111</v>
      </c>
      <c r="D22" s="8">
        <v>18111</v>
      </c>
      <c r="E22" s="11">
        <f t="shared" si="0"/>
        <v>1</v>
      </c>
    </row>
    <row r="23" spans="1:5" x14ac:dyDescent="0.25">
      <c r="A23" s="1" t="s">
        <v>50</v>
      </c>
      <c r="B23" s="9">
        <v>18318</v>
      </c>
      <c r="C23" s="8">
        <v>18318</v>
      </c>
      <c r="D23" s="8">
        <v>18318</v>
      </c>
      <c r="E23" s="11">
        <f t="shared" si="0"/>
        <v>1</v>
      </c>
    </row>
    <row r="24" spans="1:5" ht="145.19999999999999" x14ac:dyDescent="0.25">
      <c r="A24" s="1" t="s">
        <v>51</v>
      </c>
      <c r="B24" s="9">
        <v>17112</v>
      </c>
      <c r="C24" s="10" t="s">
        <v>72</v>
      </c>
      <c r="D24" s="10">
        <f>-(264-2769+
2845-2933+
3210-3573+
4615-5132+
5284-6311+
6634-6756+
7606-8201+
9152-9659+
10634-11130+
12515-14130+
15956-16514+11)</f>
        <v>8382</v>
      </c>
      <c r="E24" s="11">
        <f t="shared" si="0"/>
        <v>0.48983169705469848</v>
      </c>
    </row>
    <row r="25" spans="1:5" x14ac:dyDescent="0.25">
      <c r="A25" s="1" t="s">
        <v>52</v>
      </c>
      <c r="B25" s="9">
        <v>17966</v>
      </c>
      <c r="C25" s="8" t="s">
        <v>73</v>
      </c>
      <c r="D25" s="8">
        <f>17966-1</f>
        <v>17965</v>
      </c>
      <c r="E25" s="11">
        <f t="shared" si="0"/>
        <v>0.99994433930758098</v>
      </c>
    </row>
    <row r="26" spans="1:5" x14ac:dyDescent="0.25">
      <c r="A26" s="1" t="s">
        <v>53</v>
      </c>
      <c r="B26" s="9">
        <v>16049</v>
      </c>
      <c r="C26" s="8">
        <v>16049</v>
      </c>
      <c r="D26" s="8">
        <v>16049</v>
      </c>
      <c r="E26" s="11">
        <f t="shared" si="0"/>
        <v>1</v>
      </c>
    </row>
    <row r="27" spans="1:5" x14ac:dyDescent="0.25">
      <c r="A27" s="1" t="s">
        <v>54</v>
      </c>
      <c r="B27" s="9">
        <v>16949</v>
      </c>
      <c r="C27" s="8">
        <v>16949</v>
      </c>
      <c r="D27" s="8">
        <v>16949</v>
      </c>
      <c r="E27" s="11">
        <f t="shared" si="0"/>
        <v>1</v>
      </c>
    </row>
    <row r="28" spans="1:5" x14ac:dyDescent="0.25">
      <c r="A28" s="1" t="s">
        <v>55</v>
      </c>
      <c r="B28" s="9">
        <v>17867</v>
      </c>
      <c r="C28" s="8">
        <v>17867</v>
      </c>
      <c r="D28" s="8">
        <v>17867</v>
      </c>
      <c r="E28" s="11">
        <f t="shared" si="0"/>
        <v>1</v>
      </c>
    </row>
    <row r="29" spans="1:5" x14ac:dyDescent="0.25">
      <c r="A29" s="1" t="s">
        <v>56</v>
      </c>
      <c r="B29" s="9">
        <v>18393</v>
      </c>
      <c r="C29" s="8">
        <v>18393</v>
      </c>
      <c r="D29" s="8">
        <v>18393</v>
      </c>
      <c r="E29" s="11">
        <f t="shared" si="0"/>
        <v>1</v>
      </c>
    </row>
    <row r="30" spans="1:5" ht="66" x14ac:dyDescent="0.25">
      <c r="A30" s="1" t="s">
        <v>57</v>
      </c>
      <c r="B30" s="9">
        <v>17065</v>
      </c>
      <c r="C30" s="10" t="s">
        <v>74</v>
      </c>
      <c r="D30" s="10">
        <f>-(305-416+
1443-11713+
12106-12195+
13457-13856+
16605-16675+5)</f>
        <v>10934</v>
      </c>
      <c r="E30" s="11">
        <f t="shared" si="0"/>
        <v>0.6407266334602989</v>
      </c>
    </row>
    <row r="31" spans="1:5" ht="382.8" x14ac:dyDescent="0.25">
      <c r="A31" s="1" t="s">
        <v>58</v>
      </c>
      <c r="B31" s="9">
        <v>17280</v>
      </c>
      <c r="C31" s="10" t="s">
        <v>75</v>
      </c>
      <c r="D31" s="10">
        <f>-(307-1094+
1658-2103+
2229-2336+
2407-3417+
3540-3623+
4136-4206+
4348-4597+
4630-4699+
4792-4936+
5235-5561+
6190-6338+
6468-6570+
6578-6649+
6965-7101+
7299-7385+
7520-7608+
7639-7839+
7844-7981+
8372-8602+
8629-9007+
9084-9180+
10214-10287+
10876-10925+
11678-11732+
13533-13574+
15002-15830+
15928-16058+
16411-16476+
16604-16735+29)</f>
        <v>6304</v>
      </c>
      <c r="E31" s="11">
        <f t="shared" si="0"/>
        <v>0.36481481481481481</v>
      </c>
    </row>
    <row r="32" spans="1:5" x14ac:dyDescent="0.25">
      <c r="A32" s="1" t="s">
        <v>59</v>
      </c>
      <c r="B32" s="9">
        <v>22329</v>
      </c>
      <c r="C32" s="8" t="s">
        <v>76</v>
      </c>
      <c r="D32" s="8">
        <f>22329-1</f>
        <v>22328</v>
      </c>
      <c r="E32" s="11">
        <f t="shared" si="0"/>
        <v>0.99995521519100716</v>
      </c>
    </row>
    <row r="33" spans="1:5" ht="26.4" x14ac:dyDescent="0.25">
      <c r="A33" s="1" t="s">
        <v>60</v>
      </c>
      <c r="B33" s="9">
        <v>16741</v>
      </c>
      <c r="C33" s="10" t="s">
        <v>77</v>
      </c>
      <c r="D33" s="10">
        <f>-(1-4702+
4712-16741+2)</f>
        <v>16728</v>
      </c>
      <c r="E33" s="11">
        <f t="shared" si="0"/>
        <v>0.99922346335344359</v>
      </c>
    </row>
    <row r="34" spans="1:5" ht="250.8" x14ac:dyDescent="0.25">
      <c r="A34" s="1" t="s">
        <v>61</v>
      </c>
      <c r="B34" s="9">
        <v>18007</v>
      </c>
      <c r="C34" s="10" t="s">
        <v>78</v>
      </c>
      <c r="D34" s="10">
        <f>-(872-957+
1415-1452+
1788-1939+
2112-3375+
4873-4925+
5394-5756+
5870-5957+
6319-8026+
8129-8811+
8996-9071+
11107-11178+
12917-12989+
13059-13107+
15516-15568+
15583-15632+
16615-16667+
16680-16731+
16839-16887+
17178-17288+19)</f>
        <v>5035</v>
      </c>
      <c r="E34" s="11">
        <f t="shared" si="0"/>
        <v>0.27961348364524907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F0EA8-DCD5-48E7-8CEB-964DDA39535E}">
  <dimension ref="A1:C15"/>
  <sheetViews>
    <sheetView workbookViewId="0"/>
  </sheetViews>
  <sheetFormatPr defaultColWidth="20.77734375" defaultRowHeight="13.8" x14ac:dyDescent="0.25"/>
  <sheetData>
    <row r="1" spans="1:3" ht="16.2" thickBot="1" x14ac:dyDescent="0.3">
      <c r="A1" s="17" t="s">
        <v>575</v>
      </c>
    </row>
    <row r="2" spans="1:3" ht="31.8" thickBot="1" x14ac:dyDescent="0.3">
      <c r="A2" s="14" t="s">
        <v>118</v>
      </c>
      <c r="B2" s="15" t="s">
        <v>83</v>
      </c>
      <c r="C2" s="15" t="s">
        <v>84</v>
      </c>
    </row>
    <row r="3" spans="1:3" ht="19.95" customHeight="1" thickBot="1" x14ac:dyDescent="0.3">
      <c r="A3" s="12" t="s">
        <v>93</v>
      </c>
      <c r="B3" s="13">
        <v>0.26745099999999999</v>
      </c>
      <c r="C3" s="13">
        <v>0.13891400000000001</v>
      </c>
    </row>
    <row r="4" spans="1:3" ht="19.95" customHeight="1" thickBot="1" x14ac:dyDescent="0.3">
      <c r="A4" s="12" t="s">
        <v>95</v>
      </c>
      <c r="B4" s="13">
        <v>0.25694600000000001</v>
      </c>
      <c r="C4" s="13">
        <v>0.15571299999999999</v>
      </c>
    </row>
    <row r="5" spans="1:3" ht="19.95" customHeight="1" thickBot="1" x14ac:dyDescent="0.3">
      <c r="A5" s="12" t="s">
        <v>97</v>
      </c>
      <c r="B5" s="13">
        <v>0.241199</v>
      </c>
      <c r="C5" s="13">
        <v>0.183559</v>
      </c>
    </row>
    <row r="6" spans="1:3" ht="19.95" customHeight="1" thickBot="1" x14ac:dyDescent="0.3">
      <c r="A6" s="12" t="s">
        <v>99</v>
      </c>
      <c r="B6" s="13">
        <v>0.17447099999999999</v>
      </c>
      <c r="C6" s="13">
        <v>0.33955600000000002</v>
      </c>
    </row>
    <row r="7" spans="1:3" ht="19.95" customHeight="1" thickBot="1" x14ac:dyDescent="0.3">
      <c r="A7" s="12" t="s">
        <v>571</v>
      </c>
      <c r="B7" s="13">
        <v>0.160994</v>
      </c>
      <c r="C7" s="13">
        <v>0.37872499999999998</v>
      </c>
    </row>
    <row r="8" spans="1:3" ht="19.95" customHeight="1" thickBot="1" x14ac:dyDescent="0.3">
      <c r="A8" s="12" t="s">
        <v>101</v>
      </c>
      <c r="B8" s="13">
        <v>0.26045699999999999</v>
      </c>
      <c r="C8" s="13">
        <v>0.14994199999999999</v>
      </c>
    </row>
    <row r="9" spans="1:3" ht="19.95" customHeight="1" thickBot="1" x14ac:dyDescent="0.3">
      <c r="A9" s="12" t="s">
        <v>108</v>
      </c>
      <c r="B9" s="13">
        <v>0.177782</v>
      </c>
      <c r="C9" s="13">
        <v>0.33032499999999998</v>
      </c>
    </row>
    <row r="10" spans="1:3" ht="19.95" customHeight="1" thickBot="1" x14ac:dyDescent="0.3">
      <c r="A10" s="12" t="s">
        <v>106</v>
      </c>
      <c r="B10" s="13">
        <v>0.24343200000000001</v>
      </c>
      <c r="C10" s="13">
        <v>0.17940999999999999</v>
      </c>
    </row>
    <row r="11" spans="1:3" ht="19.95" customHeight="1" thickBot="1" x14ac:dyDescent="0.3">
      <c r="A11" s="12" t="s">
        <v>103</v>
      </c>
      <c r="B11" s="13">
        <v>0.25058799999999998</v>
      </c>
      <c r="C11" s="13">
        <v>0.16656399999999999</v>
      </c>
    </row>
    <row r="12" spans="1:3" ht="19.95" customHeight="1" thickBot="1" x14ac:dyDescent="0.3">
      <c r="A12" s="12" t="s">
        <v>110</v>
      </c>
      <c r="B12" s="13">
        <v>0.25208700000000001</v>
      </c>
      <c r="C12" s="13">
        <v>0.16395899999999999</v>
      </c>
    </row>
    <row r="13" spans="1:3" ht="19.95" customHeight="1" thickBot="1" x14ac:dyDescent="0.3">
      <c r="A13" s="12" t="s">
        <v>112</v>
      </c>
      <c r="B13" s="13">
        <v>0.19831799999999999</v>
      </c>
      <c r="C13" s="13">
        <v>0.276563</v>
      </c>
    </row>
    <row r="14" spans="1:3" ht="19.95" customHeight="1" thickBot="1" x14ac:dyDescent="0.3">
      <c r="A14" s="12" t="s">
        <v>115</v>
      </c>
      <c r="B14" s="13">
        <v>0.35488999999999998</v>
      </c>
      <c r="C14" s="13">
        <v>4.6251E-2</v>
      </c>
    </row>
    <row r="15" spans="1:3" ht="19.95" customHeight="1" thickBot="1" x14ac:dyDescent="0.3">
      <c r="A15" s="12" t="s">
        <v>117</v>
      </c>
      <c r="B15" s="13">
        <v>0.27784700000000001</v>
      </c>
      <c r="C15" s="13">
        <v>0.12363300000000001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AC84-2AF8-40C6-9275-B7683773DF6E}">
  <dimension ref="A1:Q262"/>
  <sheetViews>
    <sheetView tabSelected="1" zoomScaleNormal="100" workbookViewId="0">
      <selection sqref="A1:P1"/>
    </sheetView>
  </sheetViews>
  <sheetFormatPr defaultRowHeight="15.6" x14ac:dyDescent="0.25"/>
  <cols>
    <col min="1" max="1" width="32.88671875" style="38" customWidth="1"/>
    <col min="2" max="2" width="45.33203125" style="41" customWidth="1"/>
    <col min="3" max="15" width="8.88671875" style="38"/>
    <col min="16" max="16" width="8.88671875" style="42"/>
    <col min="17" max="16384" width="8.88671875" style="38"/>
  </cols>
  <sheetData>
    <row r="1" spans="1:17" s="40" customFormat="1" ht="43.2" customHeight="1" x14ac:dyDescent="0.25">
      <c r="A1" s="60" t="s">
        <v>576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7" ht="46.8" x14ac:dyDescent="0.25">
      <c r="A2" s="7" t="s">
        <v>465</v>
      </c>
      <c r="B2" s="43" t="s">
        <v>296</v>
      </c>
      <c r="C2" s="7" t="s">
        <v>283</v>
      </c>
      <c r="D2" s="7" t="s">
        <v>284</v>
      </c>
      <c r="E2" s="7" t="s">
        <v>285</v>
      </c>
      <c r="F2" s="7" t="s">
        <v>286</v>
      </c>
      <c r="G2" s="7" t="s">
        <v>287</v>
      </c>
      <c r="H2" s="7" t="s">
        <v>288</v>
      </c>
      <c r="I2" s="7" t="s">
        <v>85</v>
      </c>
      <c r="J2" s="7" t="s">
        <v>86</v>
      </c>
      <c r="K2" s="7" t="s">
        <v>87</v>
      </c>
      <c r="L2" s="7" t="s">
        <v>88</v>
      </c>
      <c r="M2" s="7" t="s">
        <v>89</v>
      </c>
      <c r="N2" s="7" t="s">
        <v>90</v>
      </c>
      <c r="O2" s="7" t="s">
        <v>91</v>
      </c>
      <c r="P2" s="44" t="s">
        <v>464</v>
      </c>
    </row>
    <row r="3" spans="1:17" ht="16.8" customHeight="1" x14ac:dyDescent="0.25">
      <c r="A3" s="58" t="s">
        <v>552</v>
      </c>
      <c r="B3" s="33" t="s">
        <v>297</v>
      </c>
      <c r="C3" s="32">
        <v>0</v>
      </c>
      <c r="D3" s="32">
        <v>0</v>
      </c>
      <c r="E3" s="32">
        <v>1</v>
      </c>
      <c r="F3" s="32">
        <v>0</v>
      </c>
      <c r="G3" s="32">
        <v>0</v>
      </c>
      <c r="H3" s="32">
        <v>0</v>
      </c>
      <c r="I3" s="32">
        <v>0</v>
      </c>
      <c r="J3" s="32">
        <v>0</v>
      </c>
      <c r="K3" s="32">
        <v>0</v>
      </c>
      <c r="L3" s="32">
        <v>0</v>
      </c>
      <c r="M3" s="32">
        <v>0</v>
      </c>
      <c r="N3" s="32">
        <v>0</v>
      </c>
      <c r="O3" s="32">
        <v>0</v>
      </c>
      <c r="P3" s="34">
        <f>AVERAGE(C3:O3)</f>
        <v>7.6923076923076927E-2</v>
      </c>
      <c r="Q3" s="39"/>
    </row>
    <row r="4" spans="1:17" x14ac:dyDescent="0.25">
      <c r="A4" s="58"/>
      <c r="B4" s="33" t="s">
        <v>298</v>
      </c>
      <c r="C4" s="32">
        <v>0</v>
      </c>
      <c r="D4" s="32">
        <v>0</v>
      </c>
      <c r="E4" s="32">
        <v>0</v>
      </c>
      <c r="F4" s="32">
        <v>0</v>
      </c>
      <c r="G4" s="32">
        <v>1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4">
        <f t="shared" ref="P4:P67" si="0">AVERAGE(C4:O4)</f>
        <v>7.6923076923076927E-2</v>
      </c>
    </row>
    <row r="5" spans="1:17" ht="16.8" customHeight="1" x14ac:dyDescent="0.25">
      <c r="A5" s="58"/>
      <c r="B5" s="33" t="s">
        <v>289</v>
      </c>
      <c r="C5" s="32">
        <v>0</v>
      </c>
      <c r="D5" s="32">
        <v>0</v>
      </c>
      <c r="E5" s="32">
        <v>0</v>
      </c>
      <c r="F5" s="32">
        <v>1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4">
        <f t="shared" si="0"/>
        <v>7.6923076923076927E-2</v>
      </c>
    </row>
    <row r="6" spans="1:17" ht="16.8" customHeight="1" x14ac:dyDescent="0.25">
      <c r="A6" s="58"/>
      <c r="B6" s="33" t="s">
        <v>290</v>
      </c>
      <c r="C6" s="32">
        <v>0</v>
      </c>
      <c r="D6" s="32">
        <v>0</v>
      </c>
      <c r="E6" s="32">
        <v>1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4">
        <f t="shared" si="0"/>
        <v>7.6923076923076927E-2</v>
      </c>
    </row>
    <row r="7" spans="1:17" x14ac:dyDescent="0.25">
      <c r="A7" s="58"/>
      <c r="B7" s="33" t="s">
        <v>291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2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4">
        <f t="shared" si="0"/>
        <v>0.15384615384615385</v>
      </c>
    </row>
    <row r="8" spans="1:17" x14ac:dyDescent="0.25">
      <c r="A8" s="58"/>
      <c r="B8" s="33" t="s">
        <v>292</v>
      </c>
      <c r="C8" s="32">
        <v>0</v>
      </c>
      <c r="D8" s="32">
        <v>0</v>
      </c>
      <c r="E8" s="32">
        <v>1</v>
      </c>
      <c r="F8" s="32">
        <v>0</v>
      </c>
      <c r="G8" s="32">
        <v>1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4">
        <f t="shared" si="0"/>
        <v>0.15384615384615385</v>
      </c>
    </row>
    <row r="9" spans="1:17" x14ac:dyDescent="0.25">
      <c r="A9" s="58"/>
      <c r="B9" s="33" t="s">
        <v>293</v>
      </c>
      <c r="C9" s="32">
        <v>1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1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4">
        <f t="shared" si="0"/>
        <v>0.15384615384615385</v>
      </c>
    </row>
    <row r="10" spans="1:17" x14ac:dyDescent="0.25">
      <c r="A10" s="58"/>
      <c r="B10" s="33" t="s">
        <v>294</v>
      </c>
      <c r="C10" s="32">
        <v>0</v>
      </c>
      <c r="D10" s="32">
        <v>0</v>
      </c>
      <c r="E10" s="32">
        <v>0</v>
      </c>
      <c r="F10" s="32">
        <v>0</v>
      </c>
      <c r="G10" s="32">
        <v>2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4">
        <f t="shared" si="0"/>
        <v>0.15384615384615385</v>
      </c>
    </row>
    <row r="11" spans="1:17" x14ac:dyDescent="0.25">
      <c r="A11" s="58"/>
      <c r="B11" s="33" t="s">
        <v>295</v>
      </c>
      <c r="C11" s="32">
        <v>0</v>
      </c>
      <c r="D11" s="32">
        <v>0</v>
      </c>
      <c r="E11" s="32">
        <v>0</v>
      </c>
      <c r="F11" s="32">
        <v>2</v>
      </c>
      <c r="G11" s="32">
        <v>2</v>
      </c>
      <c r="H11" s="32">
        <v>0</v>
      </c>
      <c r="I11" s="32">
        <v>0</v>
      </c>
      <c r="J11" s="32">
        <v>0</v>
      </c>
      <c r="K11" s="32">
        <v>0</v>
      </c>
      <c r="L11" s="32">
        <v>1</v>
      </c>
      <c r="M11" s="32">
        <v>0</v>
      </c>
      <c r="N11" s="32">
        <v>0</v>
      </c>
      <c r="O11" s="32">
        <v>0</v>
      </c>
      <c r="P11" s="34">
        <f t="shared" si="0"/>
        <v>0.38461538461538464</v>
      </c>
    </row>
    <row r="12" spans="1:17" s="40" customFormat="1" x14ac:dyDescent="0.25">
      <c r="A12" s="58"/>
      <c r="B12" s="36" t="s">
        <v>299</v>
      </c>
      <c r="C12" s="35">
        <v>0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7">
        <f t="shared" si="0"/>
        <v>0</v>
      </c>
    </row>
    <row r="13" spans="1:17" x14ac:dyDescent="0.25">
      <c r="A13" s="59" t="s">
        <v>553</v>
      </c>
      <c r="B13" s="46" t="s">
        <v>300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7">
        <f t="shared" si="0"/>
        <v>0</v>
      </c>
    </row>
    <row r="14" spans="1:17" ht="16.8" x14ac:dyDescent="0.25">
      <c r="A14" s="59"/>
      <c r="B14" s="46" t="s">
        <v>515</v>
      </c>
      <c r="C14" s="45">
        <v>4</v>
      </c>
      <c r="D14" s="45">
        <v>0</v>
      </c>
      <c r="E14" s="45">
        <v>5</v>
      </c>
      <c r="F14" s="45">
        <v>2</v>
      </c>
      <c r="G14" s="45">
        <v>5</v>
      </c>
      <c r="H14" s="45">
        <v>2</v>
      </c>
      <c r="I14" s="45">
        <v>5</v>
      </c>
      <c r="J14" s="45">
        <v>1</v>
      </c>
      <c r="K14" s="45">
        <v>2</v>
      </c>
      <c r="L14" s="45">
        <v>6</v>
      </c>
      <c r="M14" s="45">
        <v>4</v>
      </c>
      <c r="N14" s="45">
        <v>3</v>
      </c>
      <c r="O14" s="45">
        <v>0</v>
      </c>
      <c r="P14" s="47">
        <f t="shared" si="0"/>
        <v>3</v>
      </c>
    </row>
    <row r="15" spans="1:17" x14ac:dyDescent="0.25">
      <c r="A15" s="59"/>
      <c r="B15" s="46" t="s">
        <v>301</v>
      </c>
      <c r="C15" s="45">
        <v>0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1</v>
      </c>
      <c r="M15" s="45">
        <v>0</v>
      </c>
      <c r="N15" s="45">
        <v>0</v>
      </c>
      <c r="O15" s="45">
        <v>0</v>
      </c>
      <c r="P15" s="47">
        <f t="shared" si="0"/>
        <v>7.6923076923076927E-2</v>
      </c>
    </row>
    <row r="16" spans="1:17" x14ac:dyDescent="0.25">
      <c r="A16" s="59"/>
      <c r="B16" s="46" t="s">
        <v>302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1</v>
      </c>
      <c r="I16" s="45">
        <v>1</v>
      </c>
      <c r="J16" s="45">
        <v>0</v>
      </c>
      <c r="K16" s="45">
        <v>0</v>
      </c>
      <c r="L16" s="45">
        <v>1</v>
      </c>
      <c r="M16" s="45">
        <v>0</v>
      </c>
      <c r="N16" s="45">
        <v>0</v>
      </c>
      <c r="O16" s="45">
        <v>0</v>
      </c>
      <c r="P16" s="47">
        <f t="shared" si="0"/>
        <v>0.23076923076923078</v>
      </c>
    </row>
    <row r="17" spans="1:16" x14ac:dyDescent="0.25">
      <c r="A17" s="59"/>
      <c r="B17" s="46" t="s">
        <v>303</v>
      </c>
      <c r="C17" s="45">
        <v>0</v>
      </c>
      <c r="D17" s="45">
        <v>0</v>
      </c>
      <c r="E17" s="45">
        <v>0</v>
      </c>
      <c r="F17" s="45">
        <v>2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7">
        <f t="shared" si="0"/>
        <v>0.15384615384615385</v>
      </c>
    </row>
    <row r="18" spans="1:16" x14ac:dyDescent="0.25">
      <c r="A18" s="59"/>
      <c r="B18" s="46" t="s">
        <v>304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1</v>
      </c>
      <c r="O18" s="45">
        <v>0</v>
      </c>
      <c r="P18" s="47">
        <f t="shared" si="0"/>
        <v>7.6923076923076927E-2</v>
      </c>
    </row>
    <row r="19" spans="1:16" x14ac:dyDescent="0.25">
      <c r="A19" s="59"/>
      <c r="B19" s="46" t="s">
        <v>305</v>
      </c>
      <c r="C19" s="45">
        <v>1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7">
        <f t="shared" si="0"/>
        <v>7.6923076923076927E-2</v>
      </c>
    </row>
    <row r="20" spans="1:16" x14ac:dyDescent="0.25">
      <c r="A20" s="59"/>
      <c r="B20" s="46" t="s">
        <v>538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7">
        <f t="shared" si="0"/>
        <v>0</v>
      </c>
    </row>
    <row r="21" spans="1:16" x14ac:dyDescent="0.25">
      <c r="A21" s="59"/>
      <c r="B21" s="46" t="s">
        <v>306</v>
      </c>
      <c r="C21" s="45">
        <v>0</v>
      </c>
      <c r="D21" s="45">
        <v>0</v>
      </c>
      <c r="E21" s="45">
        <v>0</v>
      </c>
      <c r="F21" s="45">
        <v>1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7">
        <f t="shared" si="0"/>
        <v>7.6923076923076927E-2</v>
      </c>
    </row>
    <row r="22" spans="1:16" ht="16.8" x14ac:dyDescent="0.25">
      <c r="A22" s="59"/>
      <c r="B22" s="46" t="s">
        <v>516</v>
      </c>
      <c r="C22" s="45">
        <v>4</v>
      </c>
      <c r="D22" s="45">
        <v>0</v>
      </c>
      <c r="E22" s="45">
        <v>4</v>
      </c>
      <c r="F22" s="45">
        <v>4</v>
      </c>
      <c r="G22" s="45">
        <v>4</v>
      </c>
      <c r="H22" s="45">
        <v>2</v>
      </c>
      <c r="I22" s="45">
        <v>6</v>
      </c>
      <c r="J22" s="45">
        <v>0</v>
      </c>
      <c r="K22" s="45">
        <v>2</v>
      </c>
      <c r="L22" s="45">
        <v>4</v>
      </c>
      <c r="M22" s="45">
        <v>4</v>
      </c>
      <c r="N22" s="45">
        <v>2</v>
      </c>
      <c r="O22" s="45">
        <v>0</v>
      </c>
      <c r="P22" s="47">
        <f t="shared" si="0"/>
        <v>2.7692307692307692</v>
      </c>
    </row>
    <row r="23" spans="1:16" x14ac:dyDescent="0.25">
      <c r="A23" s="59"/>
      <c r="B23" s="46" t="s">
        <v>307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7">
        <f t="shared" si="0"/>
        <v>0</v>
      </c>
    </row>
    <row r="24" spans="1:16" s="40" customFormat="1" x14ac:dyDescent="0.25">
      <c r="A24" s="59"/>
      <c r="B24" s="48" t="s">
        <v>308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1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50">
        <f t="shared" si="0"/>
        <v>7.6923076923076927E-2</v>
      </c>
    </row>
    <row r="25" spans="1:16" s="40" customFormat="1" x14ac:dyDescent="0.25">
      <c r="A25" s="59"/>
      <c r="B25" s="48" t="s">
        <v>309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50">
        <f t="shared" si="0"/>
        <v>0</v>
      </c>
    </row>
    <row r="26" spans="1:16" ht="16.8" x14ac:dyDescent="0.25">
      <c r="A26" s="58" t="s">
        <v>554</v>
      </c>
      <c r="B26" s="33" t="s">
        <v>505</v>
      </c>
      <c r="C26" s="32">
        <v>0</v>
      </c>
      <c r="D26" s="32">
        <v>0</v>
      </c>
      <c r="E26" s="32">
        <v>4</v>
      </c>
      <c r="F26" s="32">
        <v>0</v>
      </c>
      <c r="G26" s="32">
        <v>2</v>
      </c>
      <c r="H26" s="32">
        <v>1</v>
      </c>
      <c r="I26" s="32">
        <v>2</v>
      </c>
      <c r="J26" s="32">
        <v>4</v>
      </c>
      <c r="K26" s="32">
        <v>0</v>
      </c>
      <c r="L26" s="32">
        <v>2</v>
      </c>
      <c r="M26" s="32">
        <v>2</v>
      </c>
      <c r="N26" s="32">
        <v>3</v>
      </c>
      <c r="O26" s="32">
        <v>0</v>
      </c>
      <c r="P26" s="34">
        <f t="shared" si="0"/>
        <v>1.5384615384615385</v>
      </c>
    </row>
    <row r="27" spans="1:16" ht="16.8" x14ac:dyDescent="0.25">
      <c r="A27" s="58"/>
      <c r="B27" s="33" t="s">
        <v>506</v>
      </c>
      <c r="C27" s="32">
        <v>0</v>
      </c>
      <c r="D27" s="32">
        <v>0</v>
      </c>
      <c r="E27" s="32">
        <v>0</v>
      </c>
      <c r="F27" s="32">
        <v>0</v>
      </c>
      <c r="G27" s="32">
        <v>1</v>
      </c>
      <c r="H27" s="32">
        <v>1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4">
        <f t="shared" si="0"/>
        <v>0.15384615384615385</v>
      </c>
    </row>
    <row r="28" spans="1:16" ht="16.8" x14ac:dyDescent="0.25">
      <c r="A28" s="58"/>
      <c r="B28" s="33" t="s">
        <v>507</v>
      </c>
      <c r="C28" s="32">
        <v>0</v>
      </c>
      <c r="D28" s="32">
        <v>0</v>
      </c>
      <c r="E28" s="32">
        <v>0</v>
      </c>
      <c r="F28" s="32">
        <v>1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4">
        <f t="shared" si="0"/>
        <v>7.6923076923076927E-2</v>
      </c>
    </row>
    <row r="29" spans="1:16" ht="16.8" x14ac:dyDescent="0.25">
      <c r="A29" s="58"/>
      <c r="B29" s="33" t="s">
        <v>508</v>
      </c>
      <c r="C29" s="32">
        <v>0</v>
      </c>
      <c r="D29" s="32">
        <v>0</v>
      </c>
      <c r="E29" s="32">
        <v>1</v>
      </c>
      <c r="F29" s="32">
        <v>0</v>
      </c>
      <c r="G29" s="32">
        <v>0</v>
      </c>
      <c r="H29" s="32">
        <v>1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4">
        <f t="shared" si="0"/>
        <v>0.15384615384615385</v>
      </c>
    </row>
    <row r="30" spans="1:16" ht="16.8" x14ac:dyDescent="0.25">
      <c r="A30" s="58"/>
      <c r="B30" s="33" t="s">
        <v>509</v>
      </c>
      <c r="C30" s="32">
        <v>0</v>
      </c>
      <c r="D30" s="32">
        <v>0</v>
      </c>
      <c r="E30" s="32">
        <v>3</v>
      </c>
      <c r="F30" s="32">
        <v>1</v>
      </c>
      <c r="G30" s="32">
        <v>1</v>
      </c>
      <c r="H30" s="32">
        <v>1</v>
      </c>
      <c r="I30" s="32">
        <v>1</v>
      </c>
      <c r="J30" s="32">
        <v>3</v>
      </c>
      <c r="K30" s="32">
        <v>0</v>
      </c>
      <c r="L30" s="32">
        <v>0</v>
      </c>
      <c r="M30" s="32">
        <v>0</v>
      </c>
      <c r="N30" s="32">
        <v>2</v>
      </c>
      <c r="O30" s="32">
        <v>0</v>
      </c>
      <c r="P30" s="34">
        <f t="shared" si="0"/>
        <v>0.92307692307692313</v>
      </c>
    </row>
    <row r="31" spans="1:16" ht="16.8" x14ac:dyDescent="0.25">
      <c r="A31" s="58"/>
      <c r="B31" s="33" t="s">
        <v>510</v>
      </c>
      <c r="C31" s="32">
        <v>0</v>
      </c>
      <c r="D31" s="32">
        <v>0</v>
      </c>
      <c r="E31" s="32">
        <v>0</v>
      </c>
      <c r="F31" s="32">
        <v>1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4">
        <f t="shared" si="0"/>
        <v>7.6923076923076927E-2</v>
      </c>
    </row>
    <row r="32" spans="1:16" ht="16.8" x14ac:dyDescent="0.25">
      <c r="A32" s="58"/>
      <c r="B32" s="33" t="s">
        <v>511</v>
      </c>
      <c r="C32" s="32">
        <v>0</v>
      </c>
      <c r="D32" s="32">
        <v>0</v>
      </c>
      <c r="E32" s="32">
        <v>1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1</v>
      </c>
      <c r="M32" s="32">
        <v>0</v>
      </c>
      <c r="N32" s="32">
        <v>0</v>
      </c>
      <c r="O32" s="32">
        <v>0</v>
      </c>
      <c r="P32" s="34">
        <f t="shared" si="0"/>
        <v>0.15384615384615385</v>
      </c>
    </row>
    <row r="33" spans="1:16" ht="16.8" x14ac:dyDescent="0.25">
      <c r="A33" s="58"/>
      <c r="B33" s="33" t="s">
        <v>512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1</v>
      </c>
      <c r="M33" s="32">
        <v>0</v>
      </c>
      <c r="N33" s="32">
        <v>0</v>
      </c>
      <c r="O33" s="32">
        <v>0</v>
      </c>
      <c r="P33" s="34">
        <f t="shared" si="0"/>
        <v>7.6923076923076927E-2</v>
      </c>
    </row>
    <row r="34" spans="1:16" ht="16.8" x14ac:dyDescent="0.25">
      <c r="A34" s="58"/>
      <c r="B34" s="33" t="s">
        <v>513</v>
      </c>
      <c r="C34" s="32">
        <v>0</v>
      </c>
      <c r="D34" s="32">
        <v>0</v>
      </c>
      <c r="E34" s="32">
        <v>0</v>
      </c>
      <c r="F34" s="32">
        <v>1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4">
        <f t="shared" si="0"/>
        <v>7.6923076923076927E-2</v>
      </c>
    </row>
    <row r="35" spans="1:16" ht="16.8" x14ac:dyDescent="0.25">
      <c r="A35" s="58"/>
      <c r="B35" s="33" t="s">
        <v>536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4">
        <f t="shared" si="0"/>
        <v>0</v>
      </c>
    </row>
    <row r="36" spans="1:16" s="40" customFormat="1" ht="16.8" x14ac:dyDescent="0.25">
      <c r="A36" s="58"/>
      <c r="B36" s="33" t="s">
        <v>514</v>
      </c>
      <c r="C36" s="32">
        <v>0</v>
      </c>
      <c r="D36" s="32">
        <v>0</v>
      </c>
      <c r="E36" s="32">
        <v>3</v>
      </c>
      <c r="F36" s="32">
        <v>0</v>
      </c>
      <c r="G36" s="32">
        <v>2</v>
      </c>
      <c r="H36" s="32">
        <v>1</v>
      </c>
      <c r="I36" s="32">
        <v>1</v>
      </c>
      <c r="J36" s="32">
        <v>4</v>
      </c>
      <c r="K36" s="32">
        <v>0</v>
      </c>
      <c r="L36" s="32">
        <v>2</v>
      </c>
      <c r="M36" s="32">
        <v>2</v>
      </c>
      <c r="N36" s="32">
        <v>2</v>
      </c>
      <c r="O36" s="32">
        <v>0</v>
      </c>
      <c r="P36" s="34">
        <f t="shared" si="0"/>
        <v>1.3076923076923077</v>
      </c>
    </row>
    <row r="37" spans="1:16" s="40" customFormat="1" ht="16.8" x14ac:dyDescent="0.25">
      <c r="A37" s="58"/>
      <c r="B37" s="33" t="s">
        <v>537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4">
        <f t="shared" si="0"/>
        <v>0</v>
      </c>
    </row>
    <row r="38" spans="1:16" s="40" customFormat="1" x14ac:dyDescent="0.25">
      <c r="A38" s="58"/>
      <c r="B38" s="36" t="s">
        <v>310</v>
      </c>
      <c r="C38" s="35">
        <v>1</v>
      </c>
      <c r="D38" s="35">
        <v>0</v>
      </c>
      <c r="E38" s="35">
        <v>1</v>
      </c>
      <c r="F38" s="35">
        <v>0</v>
      </c>
      <c r="G38" s="35">
        <v>1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7">
        <f t="shared" si="0"/>
        <v>0.23076923076923078</v>
      </c>
    </row>
    <row r="39" spans="1:16" x14ac:dyDescent="0.25">
      <c r="A39" s="58"/>
      <c r="B39" s="36" t="s">
        <v>311</v>
      </c>
      <c r="C39" s="35">
        <v>1</v>
      </c>
      <c r="D39" s="35">
        <v>0</v>
      </c>
      <c r="E39" s="35">
        <v>8</v>
      </c>
      <c r="F39" s="35">
        <v>1</v>
      </c>
      <c r="G39" s="35">
        <v>5</v>
      </c>
      <c r="H39" s="35">
        <v>3</v>
      </c>
      <c r="I39" s="35">
        <v>3</v>
      </c>
      <c r="J39" s="35">
        <v>9</v>
      </c>
      <c r="K39" s="35">
        <v>1</v>
      </c>
      <c r="L39" s="35">
        <v>5</v>
      </c>
      <c r="M39" s="35">
        <v>4</v>
      </c>
      <c r="N39" s="35">
        <v>5</v>
      </c>
      <c r="O39" s="35">
        <v>0</v>
      </c>
      <c r="P39" s="37">
        <f t="shared" si="0"/>
        <v>3.4615384615384617</v>
      </c>
    </row>
    <row r="40" spans="1:16" s="40" customFormat="1" x14ac:dyDescent="0.25">
      <c r="A40" s="59" t="s">
        <v>555</v>
      </c>
      <c r="B40" s="46" t="s">
        <v>312</v>
      </c>
      <c r="C40" s="45">
        <v>2</v>
      </c>
      <c r="D40" s="45">
        <v>0</v>
      </c>
      <c r="E40" s="45">
        <v>7</v>
      </c>
      <c r="F40" s="45">
        <v>1</v>
      </c>
      <c r="G40" s="45">
        <v>1</v>
      </c>
      <c r="H40" s="45">
        <v>4</v>
      </c>
      <c r="I40" s="45">
        <v>1</v>
      </c>
      <c r="J40" s="45">
        <v>5</v>
      </c>
      <c r="K40" s="45">
        <v>2</v>
      </c>
      <c r="L40" s="45">
        <v>1</v>
      </c>
      <c r="M40" s="45">
        <v>0</v>
      </c>
      <c r="N40" s="45">
        <v>2</v>
      </c>
      <c r="O40" s="45">
        <v>0</v>
      </c>
      <c r="P40" s="47">
        <f t="shared" si="0"/>
        <v>2</v>
      </c>
    </row>
    <row r="41" spans="1:16" x14ac:dyDescent="0.25">
      <c r="A41" s="59"/>
      <c r="B41" s="48" t="s">
        <v>326</v>
      </c>
      <c r="C41" s="49">
        <v>4</v>
      </c>
      <c r="D41" s="49">
        <v>0</v>
      </c>
      <c r="E41" s="49">
        <v>4</v>
      </c>
      <c r="F41" s="49">
        <v>0</v>
      </c>
      <c r="G41" s="49">
        <v>3</v>
      </c>
      <c r="H41" s="49">
        <v>2</v>
      </c>
      <c r="I41" s="49">
        <v>0</v>
      </c>
      <c r="J41" s="49">
        <v>4</v>
      </c>
      <c r="K41" s="49">
        <v>0</v>
      </c>
      <c r="L41" s="49">
        <v>5</v>
      </c>
      <c r="M41" s="49">
        <v>0</v>
      </c>
      <c r="N41" s="49">
        <v>1</v>
      </c>
      <c r="O41" s="49">
        <v>0</v>
      </c>
      <c r="P41" s="50">
        <f t="shared" si="0"/>
        <v>1.7692307692307692</v>
      </c>
    </row>
    <row r="42" spans="1:16" x14ac:dyDescent="0.25">
      <c r="A42" s="59"/>
      <c r="B42" s="46" t="s">
        <v>313</v>
      </c>
      <c r="C42" s="45">
        <v>2</v>
      </c>
      <c r="D42" s="45">
        <v>1</v>
      </c>
      <c r="E42" s="45">
        <v>4</v>
      </c>
      <c r="F42" s="45">
        <v>0</v>
      </c>
      <c r="G42" s="45">
        <v>2</v>
      </c>
      <c r="H42" s="45">
        <v>5</v>
      </c>
      <c r="I42" s="45">
        <v>1</v>
      </c>
      <c r="J42" s="45">
        <v>2</v>
      </c>
      <c r="K42" s="45">
        <v>0</v>
      </c>
      <c r="L42" s="45">
        <v>1</v>
      </c>
      <c r="M42" s="45">
        <v>0</v>
      </c>
      <c r="N42" s="45">
        <v>1</v>
      </c>
      <c r="O42" s="45">
        <v>0</v>
      </c>
      <c r="P42" s="47">
        <f t="shared" si="0"/>
        <v>1.4615384615384615</v>
      </c>
    </row>
    <row r="43" spans="1:16" x14ac:dyDescent="0.25">
      <c r="A43" s="59"/>
      <c r="B43" s="46" t="s">
        <v>314</v>
      </c>
      <c r="C43" s="45">
        <v>2</v>
      </c>
      <c r="D43" s="45">
        <v>1</v>
      </c>
      <c r="E43" s="45">
        <v>6</v>
      </c>
      <c r="F43" s="45">
        <v>1</v>
      </c>
      <c r="G43" s="45">
        <v>0</v>
      </c>
      <c r="H43" s="45">
        <v>4</v>
      </c>
      <c r="I43" s="45">
        <v>0</v>
      </c>
      <c r="J43" s="45">
        <v>3</v>
      </c>
      <c r="K43" s="45">
        <v>0</v>
      </c>
      <c r="L43" s="45">
        <v>2</v>
      </c>
      <c r="M43" s="45">
        <v>0</v>
      </c>
      <c r="N43" s="45">
        <v>3</v>
      </c>
      <c r="O43" s="45">
        <v>0</v>
      </c>
      <c r="P43" s="47">
        <f t="shared" si="0"/>
        <v>1.6923076923076923</v>
      </c>
    </row>
    <row r="44" spans="1:16" x14ac:dyDescent="0.25">
      <c r="A44" s="59"/>
      <c r="B44" s="46" t="s">
        <v>315</v>
      </c>
      <c r="C44" s="45">
        <v>0</v>
      </c>
      <c r="D44" s="45">
        <v>0</v>
      </c>
      <c r="E44" s="45">
        <v>7</v>
      </c>
      <c r="F44" s="45">
        <v>0</v>
      </c>
      <c r="G44" s="45">
        <v>1</v>
      </c>
      <c r="H44" s="45">
        <v>1</v>
      </c>
      <c r="I44" s="45">
        <v>1</v>
      </c>
      <c r="J44" s="45">
        <v>2</v>
      </c>
      <c r="K44" s="45">
        <v>0</v>
      </c>
      <c r="L44" s="45">
        <v>1</v>
      </c>
      <c r="M44" s="45">
        <v>0</v>
      </c>
      <c r="N44" s="45">
        <v>2</v>
      </c>
      <c r="O44" s="45">
        <v>0</v>
      </c>
      <c r="P44" s="47">
        <f t="shared" si="0"/>
        <v>1.1538461538461537</v>
      </c>
    </row>
    <row r="45" spans="1:16" x14ac:dyDescent="0.25">
      <c r="A45" s="59"/>
      <c r="B45" s="46" t="s">
        <v>316</v>
      </c>
      <c r="C45" s="45">
        <v>4</v>
      </c>
      <c r="D45" s="45">
        <v>0</v>
      </c>
      <c r="E45" s="45">
        <v>8</v>
      </c>
      <c r="F45" s="45">
        <v>1</v>
      </c>
      <c r="G45" s="45">
        <v>1</v>
      </c>
      <c r="H45" s="45">
        <v>1</v>
      </c>
      <c r="I45" s="45">
        <v>2</v>
      </c>
      <c r="J45" s="45">
        <v>2</v>
      </c>
      <c r="K45" s="45">
        <v>0</v>
      </c>
      <c r="L45" s="45">
        <v>3</v>
      </c>
      <c r="M45" s="45">
        <v>0</v>
      </c>
      <c r="N45" s="45">
        <v>1</v>
      </c>
      <c r="O45" s="45">
        <v>0</v>
      </c>
      <c r="P45" s="47">
        <f t="shared" si="0"/>
        <v>1.7692307692307692</v>
      </c>
    </row>
    <row r="46" spans="1:16" x14ac:dyDescent="0.25">
      <c r="A46" s="59"/>
      <c r="B46" s="46" t="s">
        <v>317</v>
      </c>
      <c r="C46" s="45">
        <v>1</v>
      </c>
      <c r="D46" s="45">
        <v>0</v>
      </c>
      <c r="E46" s="45">
        <v>8</v>
      </c>
      <c r="F46" s="45">
        <v>0</v>
      </c>
      <c r="G46" s="45">
        <v>0</v>
      </c>
      <c r="H46" s="45">
        <v>1</v>
      </c>
      <c r="I46" s="45">
        <v>3</v>
      </c>
      <c r="J46" s="45">
        <v>4</v>
      </c>
      <c r="K46" s="45">
        <v>0</v>
      </c>
      <c r="L46" s="45">
        <v>1</v>
      </c>
      <c r="M46" s="45">
        <v>1</v>
      </c>
      <c r="N46" s="45">
        <v>3</v>
      </c>
      <c r="O46" s="45">
        <v>0</v>
      </c>
      <c r="P46" s="47">
        <f t="shared" si="0"/>
        <v>1.6923076923076923</v>
      </c>
    </row>
    <row r="47" spans="1:16" x14ac:dyDescent="0.25">
      <c r="A47" s="59"/>
      <c r="B47" s="46" t="s">
        <v>318</v>
      </c>
      <c r="C47" s="45">
        <v>1</v>
      </c>
      <c r="D47" s="45">
        <v>0</v>
      </c>
      <c r="E47" s="45">
        <v>1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1</v>
      </c>
      <c r="M47" s="45">
        <v>0</v>
      </c>
      <c r="N47" s="45">
        <v>0</v>
      </c>
      <c r="O47" s="45">
        <v>0</v>
      </c>
      <c r="P47" s="47">
        <f t="shared" si="0"/>
        <v>0.23076923076923078</v>
      </c>
    </row>
    <row r="48" spans="1:16" x14ac:dyDescent="0.25">
      <c r="A48" s="59"/>
      <c r="B48" s="46" t="s">
        <v>319</v>
      </c>
      <c r="C48" s="45">
        <v>0</v>
      </c>
      <c r="D48" s="45">
        <v>0</v>
      </c>
      <c r="E48" s="45">
        <v>6</v>
      </c>
      <c r="F48" s="45">
        <v>0</v>
      </c>
      <c r="G48" s="45">
        <v>3</v>
      </c>
      <c r="H48" s="45">
        <v>2</v>
      </c>
      <c r="I48" s="45">
        <v>0</v>
      </c>
      <c r="J48" s="45">
        <v>4</v>
      </c>
      <c r="K48" s="45">
        <v>0</v>
      </c>
      <c r="L48" s="45">
        <v>1</v>
      </c>
      <c r="M48" s="45">
        <v>0</v>
      </c>
      <c r="N48" s="45">
        <v>4</v>
      </c>
      <c r="O48" s="45">
        <v>0</v>
      </c>
      <c r="P48" s="47">
        <f t="shared" si="0"/>
        <v>1.5384615384615385</v>
      </c>
    </row>
    <row r="49" spans="1:16" x14ac:dyDescent="0.25">
      <c r="A49" s="59"/>
      <c r="B49" s="46" t="s">
        <v>320</v>
      </c>
      <c r="C49" s="45">
        <v>1</v>
      </c>
      <c r="D49" s="45">
        <v>0</v>
      </c>
      <c r="E49" s="45">
        <v>1</v>
      </c>
      <c r="F49" s="45">
        <v>2</v>
      </c>
      <c r="G49" s="45">
        <v>3</v>
      </c>
      <c r="H49" s="45">
        <v>2</v>
      </c>
      <c r="I49" s="45">
        <v>0</v>
      </c>
      <c r="J49" s="45">
        <v>1</v>
      </c>
      <c r="K49" s="45">
        <v>0</v>
      </c>
      <c r="L49" s="45">
        <v>2</v>
      </c>
      <c r="M49" s="45">
        <v>0</v>
      </c>
      <c r="N49" s="45">
        <v>3</v>
      </c>
      <c r="O49" s="45">
        <v>0</v>
      </c>
      <c r="P49" s="47">
        <f t="shared" si="0"/>
        <v>1.1538461538461537</v>
      </c>
    </row>
    <row r="50" spans="1:16" x14ac:dyDescent="0.25">
      <c r="A50" s="59"/>
      <c r="B50" s="46" t="s">
        <v>321</v>
      </c>
      <c r="C50" s="45">
        <v>1</v>
      </c>
      <c r="D50" s="45">
        <v>0</v>
      </c>
      <c r="E50" s="45">
        <v>2</v>
      </c>
      <c r="F50" s="45">
        <v>0</v>
      </c>
      <c r="G50" s="45">
        <v>3</v>
      </c>
      <c r="H50" s="45">
        <v>1</v>
      </c>
      <c r="I50" s="45">
        <v>2</v>
      </c>
      <c r="J50" s="45">
        <v>4</v>
      </c>
      <c r="K50" s="45">
        <v>0</v>
      </c>
      <c r="L50" s="45">
        <v>2</v>
      </c>
      <c r="M50" s="45">
        <v>0</v>
      </c>
      <c r="N50" s="45">
        <v>2</v>
      </c>
      <c r="O50" s="45">
        <v>0</v>
      </c>
      <c r="P50" s="47">
        <f t="shared" si="0"/>
        <v>1.3076923076923077</v>
      </c>
    </row>
    <row r="51" spans="1:16" x14ac:dyDescent="0.25">
      <c r="A51" s="59"/>
      <c r="B51" s="46" t="s">
        <v>322</v>
      </c>
      <c r="C51" s="45">
        <v>0</v>
      </c>
      <c r="D51" s="45">
        <v>0</v>
      </c>
      <c r="E51" s="45">
        <v>1</v>
      </c>
      <c r="F51" s="45">
        <v>0</v>
      </c>
      <c r="G51" s="45">
        <v>1</v>
      </c>
      <c r="H51" s="45">
        <v>2</v>
      </c>
      <c r="I51" s="45">
        <v>4</v>
      </c>
      <c r="J51" s="45">
        <v>1</v>
      </c>
      <c r="K51" s="45">
        <v>0</v>
      </c>
      <c r="L51" s="45">
        <v>1</v>
      </c>
      <c r="M51" s="45">
        <v>0</v>
      </c>
      <c r="N51" s="45">
        <v>0</v>
      </c>
      <c r="O51" s="45">
        <v>0</v>
      </c>
      <c r="P51" s="47">
        <f t="shared" si="0"/>
        <v>0.76923076923076927</v>
      </c>
    </row>
    <row r="52" spans="1:16" x14ac:dyDescent="0.25">
      <c r="A52" s="59"/>
      <c r="B52" s="46" t="s">
        <v>323</v>
      </c>
      <c r="C52" s="45">
        <v>0</v>
      </c>
      <c r="D52" s="45">
        <v>0</v>
      </c>
      <c r="E52" s="45">
        <v>2</v>
      </c>
      <c r="F52" s="45">
        <v>0</v>
      </c>
      <c r="G52" s="45">
        <v>1</v>
      </c>
      <c r="H52" s="45">
        <v>0</v>
      </c>
      <c r="I52" s="45">
        <v>1</v>
      </c>
      <c r="J52" s="45">
        <v>1</v>
      </c>
      <c r="K52" s="45">
        <v>1</v>
      </c>
      <c r="L52" s="45">
        <v>1</v>
      </c>
      <c r="M52" s="45">
        <v>0</v>
      </c>
      <c r="N52" s="45">
        <v>2</v>
      </c>
      <c r="O52" s="45">
        <v>0</v>
      </c>
      <c r="P52" s="47">
        <f t="shared" si="0"/>
        <v>0.69230769230769229</v>
      </c>
    </row>
    <row r="53" spans="1:16" x14ac:dyDescent="0.25">
      <c r="A53" s="59"/>
      <c r="B53" s="46" t="s">
        <v>324</v>
      </c>
      <c r="C53" s="45">
        <v>0</v>
      </c>
      <c r="D53" s="45">
        <v>0</v>
      </c>
      <c r="E53" s="45">
        <v>2</v>
      </c>
      <c r="F53" s="45">
        <v>1</v>
      </c>
      <c r="G53" s="45">
        <v>2</v>
      </c>
      <c r="H53" s="45">
        <v>1</v>
      </c>
      <c r="I53" s="45">
        <v>0</v>
      </c>
      <c r="J53" s="45">
        <v>1</v>
      </c>
      <c r="K53" s="45">
        <v>0</v>
      </c>
      <c r="L53" s="45">
        <v>0</v>
      </c>
      <c r="M53" s="45">
        <v>0</v>
      </c>
      <c r="N53" s="45">
        <v>2</v>
      </c>
      <c r="O53" s="45">
        <v>0</v>
      </c>
      <c r="P53" s="47">
        <f t="shared" si="0"/>
        <v>0.69230769230769229</v>
      </c>
    </row>
    <row r="54" spans="1:16" x14ac:dyDescent="0.25">
      <c r="A54" s="59"/>
      <c r="B54" s="46" t="s">
        <v>325</v>
      </c>
      <c r="C54" s="45">
        <v>1</v>
      </c>
      <c r="D54" s="45">
        <v>0</v>
      </c>
      <c r="E54" s="45">
        <v>2</v>
      </c>
      <c r="F54" s="45">
        <v>1</v>
      </c>
      <c r="G54" s="45">
        <v>0</v>
      </c>
      <c r="H54" s="45">
        <v>2</v>
      </c>
      <c r="I54" s="45">
        <v>0</v>
      </c>
      <c r="J54" s="45">
        <v>3</v>
      </c>
      <c r="K54" s="45">
        <v>0</v>
      </c>
      <c r="L54" s="45">
        <v>0</v>
      </c>
      <c r="M54" s="45">
        <v>0</v>
      </c>
      <c r="N54" s="45">
        <v>1</v>
      </c>
      <c r="O54" s="45">
        <v>0</v>
      </c>
      <c r="P54" s="47">
        <f t="shared" si="0"/>
        <v>0.76923076923076927</v>
      </c>
    </row>
    <row r="55" spans="1:16" x14ac:dyDescent="0.25">
      <c r="A55" s="58" t="s">
        <v>556</v>
      </c>
      <c r="B55" s="33" t="s">
        <v>466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4">
        <f t="shared" si="0"/>
        <v>0</v>
      </c>
    </row>
    <row r="56" spans="1:16" x14ac:dyDescent="0.25">
      <c r="A56" s="58"/>
      <c r="B56" s="33" t="s">
        <v>467</v>
      </c>
      <c r="C56" s="32">
        <v>0</v>
      </c>
      <c r="D56" s="32">
        <v>0</v>
      </c>
      <c r="E56" s="32">
        <v>1</v>
      </c>
      <c r="F56" s="32">
        <v>0</v>
      </c>
      <c r="G56" s="32">
        <v>1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4">
        <f t="shared" si="0"/>
        <v>0.15384615384615385</v>
      </c>
    </row>
    <row r="57" spans="1:16" x14ac:dyDescent="0.25">
      <c r="A57" s="58"/>
      <c r="B57" s="33" t="s">
        <v>468</v>
      </c>
      <c r="C57" s="32">
        <v>0</v>
      </c>
      <c r="D57" s="32">
        <v>0</v>
      </c>
      <c r="E57" s="32">
        <v>0</v>
      </c>
      <c r="F57" s="32">
        <v>1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4">
        <f t="shared" si="0"/>
        <v>7.6923076923076927E-2</v>
      </c>
    </row>
    <row r="58" spans="1:16" x14ac:dyDescent="0.25">
      <c r="A58" s="58"/>
      <c r="B58" s="33" t="s">
        <v>469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4">
        <f t="shared" si="0"/>
        <v>0</v>
      </c>
    </row>
    <row r="59" spans="1:16" x14ac:dyDescent="0.25">
      <c r="A59" s="58"/>
      <c r="B59" s="33" t="s">
        <v>470</v>
      </c>
      <c r="C59" s="32">
        <v>0</v>
      </c>
      <c r="D59" s="32">
        <v>0</v>
      </c>
      <c r="E59" s="32">
        <v>0</v>
      </c>
      <c r="F59" s="32">
        <v>1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4">
        <f t="shared" si="0"/>
        <v>7.6923076923076927E-2</v>
      </c>
    </row>
    <row r="60" spans="1:16" ht="16.8" x14ac:dyDescent="0.25">
      <c r="A60" s="58"/>
      <c r="B60" s="33" t="s">
        <v>517</v>
      </c>
      <c r="C60" s="32">
        <v>2</v>
      </c>
      <c r="D60" s="32">
        <v>0</v>
      </c>
      <c r="E60" s="32">
        <v>4</v>
      </c>
      <c r="F60" s="32">
        <v>2</v>
      </c>
      <c r="G60" s="32">
        <v>1</v>
      </c>
      <c r="H60" s="32">
        <v>1</v>
      </c>
      <c r="I60" s="32">
        <v>1</v>
      </c>
      <c r="J60" s="32">
        <v>1</v>
      </c>
      <c r="K60" s="32">
        <v>2</v>
      </c>
      <c r="L60" s="32">
        <v>1</v>
      </c>
      <c r="M60" s="32">
        <v>1</v>
      </c>
      <c r="N60" s="32">
        <v>1</v>
      </c>
      <c r="O60" s="32">
        <v>0</v>
      </c>
      <c r="P60" s="34">
        <f t="shared" si="0"/>
        <v>1.3076923076923077</v>
      </c>
    </row>
    <row r="61" spans="1:16" x14ac:dyDescent="0.25">
      <c r="A61" s="58"/>
      <c r="B61" s="33" t="s">
        <v>539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4">
        <f t="shared" si="0"/>
        <v>0</v>
      </c>
    </row>
    <row r="62" spans="1:16" x14ac:dyDescent="0.25">
      <c r="A62" s="58"/>
      <c r="B62" s="33" t="s">
        <v>471</v>
      </c>
      <c r="C62" s="32">
        <v>0</v>
      </c>
      <c r="D62" s="32">
        <v>0</v>
      </c>
      <c r="E62" s="32">
        <v>1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4">
        <f t="shared" si="0"/>
        <v>7.6923076923076927E-2</v>
      </c>
    </row>
    <row r="63" spans="1:16" s="40" customFormat="1" x14ac:dyDescent="0.25">
      <c r="A63" s="58"/>
      <c r="B63" s="33" t="s">
        <v>472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4">
        <f t="shared" si="0"/>
        <v>0</v>
      </c>
    </row>
    <row r="64" spans="1:16" s="40" customFormat="1" x14ac:dyDescent="0.25">
      <c r="A64" s="58"/>
      <c r="B64" s="36" t="s">
        <v>327</v>
      </c>
      <c r="C64" s="35">
        <v>11</v>
      </c>
      <c r="D64" s="35">
        <v>0</v>
      </c>
      <c r="E64" s="35">
        <v>2</v>
      </c>
      <c r="F64" s="35">
        <v>10</v>
      </c>
      <c r="G64" s="35">
        <v>11</v>
      </c>
      <c r="H64" s="35">
        <v>1</v>
      </c>
      <c r="I64" s="35">
        <v>2</v>
      </c>
      <c r="J64" s="35">
        <v>2</v>
      </c>
      <c r="K64" s="35">
        <v>0</v>
      </c>
      <c r="L64" s="35">
        <v>3</v>
      </c>
      <c r="M64" s="35">
        <v>3</v>
      </c>
      <c r="N64" s="35">
        <v>11</v>
      </c>
      <c r="O64" s="35">
        <v>0</v>
      </c>
      <c r="P64" s="37">
        <f t="shared" si="0"/>
        <v>4.3076923076923075</v>
      </c>
    </row>
    <row r="65" spans="1:16" x14ac:dyDescent="0.25">
      <c r="A65" s="58"/>
      <c r="B65" s="36" t="s">
        <v>328</v>
      </c>
      <c r="C65" s="35">
        <v>0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7">
        <f t="shared" si="0"/>
        <v>0</v>
      </c>
    </row>
    <row r="66" spans="1:16" ht="16.8" x14ac:dyDescent="0.25">
      <c r="A66" s="59" t="s">
        <v>557</v>
      </c>
      <c r="B66" s="46" t="s">
        <v>518</v>
      </c>
      <c r="C66" s="45">
        <v>3</v>
      </c>
      <c r="D66" s="45">
        <v>2</v>
      </c>
      <c r="E66" s="45">
        <v>9</v>
      </c>
      <c r="F66" s="45">
        <v>9</v>
      </c>
      <c r="G66" s="45">
        <v>5</v>
      </c>
      <c r="H66" s="45">
        <v>7</v>
      </c>
      <c r="I66" s="45">
        <v>4</v>
      </c>
      <c r="J66" s="45">
        <v>4</v>
      </c>
      <c r="K66" s="45">
        <v>2</v>
      </c>
      <c r="L66" s="45">
        <v>9</v>
      </c>
      <c r="M66" s="45">
        <v>4</v>
      </c>
      <c r="N66" s="45">
        <v>8</v>
      </c>
      <c r="O66" s="45">
        <v>0</v>
      </c>
      <c r="P66" s="47">
        <f t="shared" si="0"/>
        <v>5.0769230769230766</v>
      </c>
    </row>
    <row r="67" spans="1:16" ht="16.8" x14ac:dyDescent="0.25">
      <c r="A67" s="59"/>
      <c r="B67" s="46" t="s">
        <v>519</v>
      </c>
      <c r="C67" s="45">
        <v>6</v>
      </c>
      <c r="D67" s="45">
        <v>4</v>
      </c>
      <c r="E67" s="45">
        <v>10</v>
      </c>
      <c r="F67" s="45">
        <v>9</v>
      </c>
      <c r="G67" s="45">
        <v>7</v>
      </c>
      <c r="H67" s="45">
        <v>3</v>
      </c>
      <c r="I67" s="45">
        <v>2</v>
      </c>
      <c r="J67" s="45">
        <v>7</v>
      </c>
      <c r="K67" s="45">
        <v>6</v>
      </c>
      <c r="L67" s="45">
        <v>4</v>
      </c>
      <c r="M67" s="45">
        <v>4</v>
      </c>
      <c r="N67" s="45">
        <v>10</v>
      </c>
      <c r="O67" s="45">
        <v>0</v>
      </c>
      <c r="P67" s="47">
        <f t="shared" si="0"/>
        <v>5.5384615384615383</v>
      </c>
    </row>
    <row r="68" spans="1:16" ht="16.8" x14ac:dyDescent="0.25">
      <c r="A68" s="59"/>
      <c r="B68" s="46" t="s">
        <v>520</v>
      </c>
      <c r="C68" s="45">
        <v>1</v>
      </c>
      <c r="D68" s="45">
        <v>0</v>
      </c>
      <c r="E68" s="45">
        <v>9</v>
      </c>
      <c r="F68" s="45">
        <v>4</v>
      </c>
      <c r="G68" s="45">
        <v>4</v>
      </c>
      <c r="H68" s="45">
        <v>7</v>
      </c>
      <c r="I68" s="45">
        <v>2</v>
      </c>
      <c r="J68" s="45">
        <v>4</v>
      </c>
      <c r="K68" s="45">
        <v>0</v>
      </c>
      <c r="L68" s="45">
        <v>2</v>
      </c>
      <c r="M68" s="45">
        <v>0</v>
      </c>
      <c r="N68" s="45">
        <v>4</v>
      </c>
      <c r="O68" s="45">
        <v>0</v>
      </c>
      <c r="P68" s="47">
        <f t="shared" ref="P68:P131" si="1">AVERAGE(C68:O68)</f>
        <v>2.8461538461538463</v>
      </c>
    </row>
    <row r="69" spans="1:16" ht="16.8" x14ac:dyDescent="0.25">
      <c r="A69" s="59"/>
      <c r="B69" s="46" t="s">
        <v>521</v>
      </c>
      <c r="C69" s="45">
        <v>1</v>
      </c>
      <c r="D69" s="45">
        <v>0</v>
      </c>
      <c r="E69" s="45">
        <v>8</v>
      </c>
      <c r="F69" s="45">
        <v>3</v>
      </c>
      <c r="G69" s="45">
        <v>2</v>
      </c>
      <c r="H69" s="45">
        <v>7</v>
      </c>
      <c r="I69" s="45">
        <v>6</v>
      </c>
      <c r="J69" s="45">
        <v>5</v>
      </c>
      <c r="K69" s="45">
        <v>1</v>
      </c>
      <c r="L69" s="45">
        <v>1</v>
      </c>
      <c r="M69" s="45">
        <v>0</v>
      </c>
      <c r="N69" s="45">
        <v>6</v>
      </c>
      <c r="O69" s="45">
        <v>0</v>
      </c>
      <c r="P69" s="47">
        <f t="shared" si="1"/>
        <v>3.0769230769230771</v>
      </c>
    </row>
    <row r="70" spans="1:16" s="40" customFormat="1" ht="16.8" x14ac:dyDescent="0.25">
      <c r="A70" s="59"/>
      <c r="B70" s="46" t="s">
        <v>522</v>
      </c>
      <c r="C70" s="45">
        <v>1</v>
      </c>
      <c r="D70" s="45">
        <v>2</v>
      </c>
      <c r="E70" s="45">
        <v>6</v>
      </c>
      <c r="F70" s="45">
        <v>2</v>
      </c>
      <c r="G70" s="45">
        <v>4</v>
      </c>
      <c r="H70" s="45">
        <v>8</v>
      </c>
      <c r="I70" s="45">
        <v>3</v>
      </c>
      <c r="J70" s="45">
        <v>3</v>
      </c>
      <c r="K70" s="45">
        <v>2</v>
      </c>
      <c r="L70" s="45">
        <v>5</v>
      </c>
      <c r="M70" s="45">
        <v>1</v>
      </c>
      <c r="N70" s="45">
        <v>5</v>
      </c>
      <c r="O70" s="45">
        <v>0</v>
      </c>
      <c r="P70" s="47">
        <f t="shared" si="1"/>
        <v>3.2307692307692308</v>
      </c>
    </row>
    <row r="71" spans="1:16" x14ac:dyDescent="0.25">
      <c r="A71" s="59"/>
      <c r="B71" s="48" t="s">
        <v>329</v>
      </c>
      <c r="C71" s="49">
        <v>1</v>
      </c>
      <c r="D71" s="49">
        <v>1</v>
      </c>
      <c r="E71" s="49">
        <v>6</v>
      </c>
      <c r="F71" s="49">
        <v>3</v>
      </c>
      <c r="G71" s="49">
        <v>2</v>
      </c>
      <c r="H71" s="49">
        <v>9</v>
      </c>
      <c r="I71" s="49">
        <v>3</v>
      </c>
      <c r="J71" s="49">
        <v>7</v>
      </c>
      <c r="K71" s="49">
        <v>1</v>
      </c>
      <c r="L71" s="49">
        <v>4</v>
      </c>
      <c r="M71" s="49">
        <v>1</v>
      </c>
      <c r="N71" s="49">
        <v>2</v>
      </c>
      <c r="O71" s="49">
        <v>0</v>
      </c>
      <c r="P71" s="50">
        <f t="shared" si="1"/>
        <v>3.0769230769230771</v>
      </c>
    </row>
    <row r="72" spans="1:16" x14ac:dyDescent="0.25">
      <c r="A72" s="59"/>
      <c r="B72" s="46" t="s">
        <v>473</v>
      </c>
      <c r="C72" s="45">
        <v>1</v>
      </c>
      <c r="D72" s="45">
        <v>0</v>
      </c>
      <c r="E72" s="45">
        <v>3</v>
      </c>
      <c r="F72" s="45">
        <v>4</v>
      </c>
      <c r="G72" s="45">
        <v>0</v>
      </c>
      <c r="H72" s="45">
        <v>4</v>
      </c>
      <c r="I72" s="45">
        <v>1</v>
      </c>
      <c r="J72" s="45">
        <v>2</v>
      </c>
      <c r="K72" s="45">
        <v>0</v>
      </c>
      <c r="L72" s="45">
        <v>2</v>
      </c>
      <c r="M72" s="45">
        <v>0</v>
      </c>
      <c r="N72" s="45">
        <v>1</v>
      </c>
      <c r="O72" s="45">
        <v>0</v>
      </c>
      <c r="P72" s="47">
        <f t="shared" si="1"/>
        <v>1.3846153846153846</v>
      </c>
    </row>
    <row r="73" spans="1:16" ht="16.8" x14ac:dyDescent="0.25">
      <c r="A73" s="59"/>
      <c r="B73" s="46" t="s">
        <v>523</v>
      </c>
      <c r="C73" s="45">
        <v>2</v>
      </c>
      <c r="D73" s="45">
        <v>0</v>
      </c>
      <c r="E73" s="45">
        <v>7</v>
      </c>
      <c r="F73" s="45">
        <v>2</v>
      </c>
      <c r="G73" s="45">
        <v>2</v>
      </c>
      <c r="H73" s="45">
        <v>6</v>
      </c>
      <c r="I73" s="45">
        <v>3</v>
      </c>
      <c r="J73" s="45">
        <v>5</v>
      </c>
      <c r="K73" s="45">
        <v>1</v>
      </c>
      <c r="L73" s="45">
        <v>4</v>
      </c>
      <c r="M73" s="45">
        <v>0</v>
      </c>
      <c r="N73" s="45">
        <v>2</v>
      </c>
      <c r="O73" s="45">
        <v>0</v>
      </c>
      <c r="P73" s="47">
        <f t="shared" si="1"/>
        <v>2.6153846153846154</v>
      </c>
    </row>
    <row r="74" spans="1:16" ht="16.8" x14ac:dyDescent="0.25">
      <c r="A74" s="59"/>
      <c r="B74" s="46" t="s">
        <v>524</v>
      </c>
      <c r="C74" s="45">
        <v>0</v>
      </c>
      <c r="D74" s="45">
        <v>0</v>
      </c>
      <c r="E74" s="45">
        <v>2</v>
      </c>
      <c r="F74" s="45">
        <v>4</v>
      </c>
      <c r="G74" s="45">
        <v>0</v>
      </c>
      <c r="H74" s="45">
        <v>2</v>
      </c>
      <c r="I74" s="45">
        <v>2</v>
      </c>
      <c r="J74" s="45">
        <v>2</v>
      </c>
      <c r="K74" s="45">
        <v>1</v>
      </c>
      <c r="L74" s="45">
        <v>3</v>
      </c>
      <c r="M74" s="45">
        <v>1</v>
      </c>
      <c r="N74" s="45">
        <v>3</v>
      </c>
      <c r="O74" s="45">
        <v>0</v>
      </c>
      <c r="P74" s="47">
        <f t="shared" si="1"/>
        <v>1.5384615384615385</v>
      </c>
    </row>
    <row r="75" spans="1:16" ht="16.8" x14ac:dyDescent="0.25">
      <c r="A75" s="59"/>
      <c r="B75" s="46" t="s">
        <v>525</v>
      </c>
      <c r="C75" s="45">
        <v>1</v>
      </c>
      <c r="D75" s="45">
        <v>0</v>
      </c>
      <c r="E75" s="45">
        <v>0</v>
      </c>
      <c r="F75" s="45">
        <v>1</v>
      </c>
      <c r="G75" s="45">
        <v>0</v>
      </c>
      <c r="H75" s="45">
        <v>2</v>
      </c>
      <c r="I75" s="45">
        <v>5</v>
      </c>
      <c r="J75" s="45">
        <v>1</v>
      </c>
      <c r="K75" s="45">
        <v>0</v>
      </c>
      <c r="L75" s="45">
        <v>3</v>
      </c>
      <c r="M75" s="45">
        <v>2</v>
      </c>
      <c r="N75" s="45">
        <v>3</v>
      </c>
      <c r="O75" s="45">
        <v>0</v>
      </c>
      <c r="P75" s="47">
        <f t="shared" si="1"/>
        <v>1.3846153846153846</v>
      </c>
    </row>
    <row r="76" spans="1:16" s="40" customFormat="1" x14ac:dyDescent="0.25">
      <c r="A76" s="59"/>
      <c r="B76" s="46" t="s">
        <v>474</v>
      </c>
      <c r="C76" s="45">
        <v>0</v>
      </c>
      <c r="D76" s="45">
        <v>0</v>
      </c>
      <c r="E76" s="45">
        <v>0</v>
      </c>
      <c r="F76" s="45">
        <v>1</v>
      </c>
      <c r="G76" s="45">
        <v>1</v>
      </c>
      <c r="H76" s="45">
        <v>0</v>
      </c>
      <c r="I76" s="45">
        <v>2</v>
      </c>
      <c r="J76" s="45">
        <v>0</v>
      </c>
      <c r="K76" s="45">
        <v>0</v>
      </c>
      <c r="L76" s="45">
        <v>1</v>
      </c>
      <c r="M76" s="45">
        <v>1</v>
      </c>
      <c r="N76" s="45">
        <v>1</v>
      </c>
      <c r="O76" s="45">
        <v>0</v>
      </c>
      <c r="P76" s="47">
        <f t="shared" si="1"/>
        <v>0.53846153846153844</v>
      </c>
    </row>
    <row r="77" spans="1:16" x14ac:dyDescent="0.25">
      <c r="A77" s="59"/>
      <c r="B77" s="48" t="s">
        <v>330</v>
      </c>
      <c r="C77" s="49">
        <v>0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1</v>
      </c>
      <c r="M77" s="49">
        <v>1</v>
      </c>
      <c r="N77" s="49">
        <v>1</v>
      </c>
      <c r="O77" s="49">
        <v>0</v>
      </c>
      <c r="P77" s="50">
        <f t="shared" si="1"/>
        <v>0.23076923076923078</v>
      </c>
    </row>
    <row r="78" spans="1:16" s="40" customFormat="1" x14ac:dyDescent="0.25">
      <c r="A78" s="58" t="s">
        <v>558</v>
      </c>
      <c r="B78" s="33" t="s">
        <v>331</v>
      </c>
      <c r="C78" s="32">
        <v>1</v>
      </c>
      <c r="D78" s="32">
        <v>1</v>
      </c>
      <c r="E78" s="32">
        <v>4</v>
      </c>
      <c r="F78" s="32">
        <v>3</v>
      </c>
      <c r="G78" s="32">
        <v>1</v>
      </c>
      <c r="H78" s="32">
        <v>0</v>
      </c>
      <c r="I78" s="32">
        <v>1</v>
      </c>
      <c r="J78" s="32">
        <v>5</v>
      </c>
      <c r="K78" s="32">
        <v>0</v>
      </c>
      <c r="L78" s="32">
        <v>0</v>
      </c>
      <c r="M78" s="32">
        <v>0</v>
      </c>
      <c r="N78" s="32">
        <v>1</v>
      </c>
      <c r="O78" s="32">
        <v>0</v>
      </c>
      <c r="P78" s="34">
        <f t="shared" si="1"/>
        <v>1.3076923076923077</v>
      </c>
    </row>
    <row r="79" spans="1:16" x14ac:dyDescent="0.25">
      <c r="A79" s="58"/>
      <c r="B79" s="36" t="s">
        <v>352</v>
      </c>
      <c r="C79" s="35">
        <v>1</v>
      </c>
      <c r="D79" s="35">
        <v>0</v>
      </c>
      <c r="E79" s="35">
        <v>4</v>
      </c>
      <c r="F79" s="35">
        <v>0</v>
      </c>
      <c r="G79" s="35">
        <v>1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7">
        <f t="shared" si="1"/>
        <v>0.46153846153846156</v>
      </c>
    </row>
    <row r="80" spans="1:16" x14ac:dyDescent="0.25">
      <c r="A80" s="58"/>
      <c r="B80" s="33" t="s">
        <v>332</v>
      </c>
      <c r="C80" s="32">
        <v>1</v>
      </c>
      <c r="D80" s="32">
        <v>0</v>
      </c>
      <c r="E80" s="32">
        <v>2</v>
      </c>
      <c r="F80" s="32">
        <v>0</v>
      </c>
      <c r="G80" s="32">
        <v>0</v>
      </c>
      <c r="H80" s="32">
        <v>0</v>
      </c>
      <c r="I80" s="32">
        <v>0</v>
      </c>
      <c r="J80" s="32">
        <v>3</v>
      </c>
      <c r="K80" s="32">
        <v>0</v>
      </c>
      <c r="L80" s="32">
        <v>0</v>
      </c>
      <c r="M80" s="32">
        <v>1</v>
      </c>
      <c r="N80" s="32">
        <v>0</v>
      </c>
      <c r="O80" s="32">
        <v>0</v>
      </c>
      <c r="P80" s="34">
        <f t="shared" si="1"/>
        <v>0.53846153846153844</v>
      </c>
    </row>
    <row r="81" spans="1:16" x14ac:dyDescent="0.25">
      <c r="A81" s="58"/>
      <c r="B81" s="33" t="s">
        <v>333</v>
      </c>
      <c r="C81" s="32">
        <v>0</v>
      </c>
      <c r="D81" s="32">
        <v>0</v>
      </c>
      <c r="E81" s="32">
        <v>2</v>
      </c>
      <c r="F81" s="32">
        <v>0</v>
      </c>
      <c r="G81" s="32">
        <v>1</v>
      </c>
      <c r="H81" s="32">
        <v>0</v>
      </c>
      <c r="I81" s="32">
        <v>0</v>
      </c>
      <c r="J81" s="32">
        <v>0</v>
      </c>
      <c r="K81" s="32">
        <v>0</v>
      </c>
      <c r="L81" s="32">
        <v>1</v>
      </c>
      <c r="M81" s="32">
        <v>0</v>
      </c>
      <c r="N81" s="32">
        <v>0</v>
      </c>
      <c r="O81" s="32">
        <v>0</v>
      </c>
      <c r="P81" s="34">
        <f t="shared" si="1"/>
        <v>0.30769230769230771</v>
      </c>
    </row>
    <row r="82" spans="1:16" x14ac:dyDescent="0.25">
      <c r="A82" s="58"/>
      <c r="B82" s="33" t="s">
        <v>334</v>
      </c>
      <c r="C82" s="32">
        <v>1</v>
      </c>
      <c r="D82" s="32">
        <v>1</v>
      </c>
      <c r="E82" s="32">
        <v>1</v>
      </c>
      <c r="F82" s="32">
        <v>1</v>
      </c>
      <c r="G82" s="32">
        <v>2</v>
      </c>
      <c r="H82" s="32">
        <v>0</v>
      </c>
      <c r="I82" s="32">
        <v>1</v>
      </c>
      <c r="J82" s="32">
        <v>1</v>
      </c>
      <c r="K82" s="32">
        <v>2</v>
      </c>
      <c r="L82" s="32">
        <v>4</v>
      </c>
      <c r="M82" s="32">
        <v>2</v>
      </c>
      <c r="N82" s="32">
        <v>6</v>
      </c>
      <c r="O82" s="32">
        <v>0</v>
      </c>
      <c r="P82" s="34">
        <f t="shared" si="1"/>
        <v>1.6923076923076923</v>
      </c>
    </row>
    <row r="83" spans="1:16" x14ac:dyDescent="0.25">
      <c r="A83" s="58"/>
      <c r="B83" s="33" t="s">
        <v>335</v>
      </c>
      <c r="C83" s="32">
        <v>1</v>
      </c>
      <c r="D83" s="32">
        <v>0</v>
      </c>
      <c r="E83" s="32">
        <v>1</v>
      </c>
      <c r="F83" s="32">
        <v>0</v>
      </c>
      <c r="G83" s="32">
        <v>1</v>
      </c>
      <c r="H83" s="32">
        <v>0</v>
      </c>
      <c r="I83" s="32">
        <v>0</v>
      </c>
      <c r="J83" s="32">
        <v>0</v>
      </c>
      <c r="K83" s="32">
        <v>1</v>
      </c>
      <c r="L83" s="32">
        <v>0</v>
      </c>
      <c r="M83" s="32">
        <v>0</v>
      </c>
      <c r="N83" s="32">
        <v>0</v>
      </c>
      <c r="O83" s="32">
        <v>0</v>
      </c>
      <c r="P83" s="34">
        <f t="shared" si="1"/>
        <v>0.30769230769230771</v>
      </c>
    </row>
    <row r="84" spans="1:16" x14ac:dyDescent="0.25">
      <c r="A84" s="58"/>
      <c r="B84" s="33" t="s">
        <v>336</v>
      </c>
      <c r="C84" s="32">
        <v>1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1</v>
      </c>
      <c r="M84" s="32">
        <v>0</v>
      </c>
      <c r="N84" s="32">
        <v>1</v>
      </c>
      <c r="O84" s="32">
        <v>0</v>
      </c>
      <c r="P84" s="34">
        <f t="shared" si="1"/>
        <v>0.23076923076923078</v>
      </c>
    </row>
    <row r="85" spans="1:16" x14ac:dyDescent="0.25">
      <c r="A85" s="58"/>
      <c r="B85" s="33" t="s">
        <v>337</v>
      </c>
      <c r="C85" s="32">
        <v>1</v>
      </c>
      <c r="D85" s="32">
        <v>1</v>
      </c>
      <c r="E85" s="32">
        <v>1</v>
      </c>
      <c r="F85" s="32">
        <v>1</v>
      </c>
      <c r="G85" s="32">
        <v>1</v>
      </c>
      <c r="H85" s="32">
        <v>0</v>
      </c>
      <c r="I85" s="32">
        <v>1</v>
      </c>
      <c r="J85" s="32">
        <v>1</v>
      </c>
      <c r="K85" s="32">
        <v>1</v>
      </c>
      <c r="L85" s="32">
        <v>2</v>
      </c>
      <c r="M85" s="32">
        <v>1</v>
      </c>
      <c r="N85" s="32">
        <v>2</v>
      </c>
      <c r="O85" s="32">
        <v>0</v>
      </c>
      <c r="P85" s="34">
        <f t="shared" si="1"/>
        <v>1</v>
      </c>
    </row>
    <row r="86" spans="1:16" x14ac:dyDescent="0.25">
      <c r="A86" s="58"/>
      <c r="B86" s="33" t="s">
        <v>338</v>
      </c>
      <c r="C86" s="32">
        <v>0</v>
      </c>
      <c r="D86" s="32">
        <v>1</v>
      </c>
      <c r="E86" s="32">
        <v>2</v>
      </c>
      <c r="F86" s="32">
        <v>0</v>
      </c>
      <c r="G86" s="32">
        <v>1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4">
        <f t="shared" si="1"/>
        <v>0.30769230769230771</v>
      </c>
    </row>
    <row r="87" spans="1:16" x14ac:dyDescent="0.25">
      <c r="A87" s="58"/>
      <c r="B87" s="33" t="s">
        <v>339</v>
      </c>
      <c r="C87" s="32">
        <v>0</v>
      </c>
      <c r="D87" s="32">
        <v>0</v>
      </c>
      <c r="E87" s="32">
        <v>1</v>
      </c>
      <c r="F87" s="32">
        <v>0</v>
      </c>
      <c r="G87" s="32">
        <v>1</v>
      </c>
      <c r="H87" s="32">
        <v>0</v>
      </c>
      <c r="I87" s="32">
        <v>0</v>
      </c>
      <c r="J87" s="32">
        <v>2</v>
      </c>
      <c r="K87" s="32">
        <v>1</v>
      </c>
      <c r="L87" s="32">
        <v>1</v>
      </c>
      <c r="M87" s="32">
        <v>0</v>
      </c>
      <c r="N87" s="32">
        <v>1</v>
      </c>
      <c r="O87" s="32">
        <v>0</v>
      </c>
      <c r="P87" s="34">
        <f t="shared" si="1"/>
        <v>0.53846153846153844</v>
      </c>
    </row>
    <row r="88" spans="1:16" x14ac:dyDescent="0.25">
      <c r="A88" s="58"/>
      <c r="B88" s="33" t="s">
        <v>340</v>
      </c>
      <c r="C88" s="32">
        <v>1</v>
      </c>
      <c r="D88" s="32">
        <v>0</v>
      </c>
      <c r="E88" s="32">
        <v>0</v>
      </c>
      <c r="F88" s="32">
        <v>2</v>
      </c>
      <c r="G88" s="32">
        <v>0</v>
      </c>
      <c r="H88" s="32">
        <v>0</v>
      </c>
      <c r="I88" s="32">
        <v>1</v>
      </c>
      <c r="J88" s="32">
        <v>0</v>
      </c>
      <c r="K88" s="32">
        <v>1</v>
      </c>
      <c r="L88" s="32">
        <v>0</v>
      </c>
      <c r="M88" s="32">
        <v>1</v>
      </c>
      <c r="N88" s="32">
        <v>3</v>
      </c>
      <c r="O88" s="32">
        <v>0</v>
      </c>
      <c r="P88" s="34">
        <f t="shared" si="1"/>
        <v>0.69230769230769229</v>
      </c>
    </row>
    <row r="89" spans="1:16" x14ac:dyDescent="0.25">
      <c r="A89" s="58"/>
      <c r="B89" s="33" t="s">
        <v>341</v>
      </c>
      <c r="C89" s="32">
        <v>3</v>
      </c>
      <c r="D89" s="32">
        <v>2</v>
      </c>
      <c r="E89" s="32">
        <v>3</v>
      </c>
      <c r="F89" s="32">
        <v>2</v>
      </c>
      <c r="G89" s="32">
        <v>3</v>
      </c>
      <c r="H89" s="32">
        <v>0</v>
      </c>
      <c r="I89" s="32">
        <v>2</v>
      </c>
      <c r="J89" s="32">
        <v>4</v>
      </c>
      <c r="K89" s="32">
        <v>1</v>
      </c>
      <c r="L89" s="32">
        <v>1</v>
      </c>
      <c r="M89" s="32">
        <v>1</v>
      </c>
      <c r="N89" s="32">
        <v>2</v>
      </c>
      <c r="O89" s="32">
        <v>0</v>
      </c>
      <c r="P89" s="34">
        <f t="shared" si="1"/>
        <v>1.8461538461538463</v>
      </c>
    </row>
    <row r="90" spans="1:16" x14ac:dyDescent="0.25">
      <c r="A90" s="58"/>
      <c r="B90" s="33" t="s">
        <v>342</v>
      </c>
      <c r="C90" s="32">
        <v>0</v>
      </c>
      <c r="D90" s="32">
        <v>0</v>
      </c>
      <c r="E90" s="32">
        <v>2</v>
      </c>
      <c r="F90" s="32">
        <v>2</v>
      </c>
      <c r="G90" s="32">
        <v>1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1</v>
      </c>
      <c r="N90" s="32">
        <v>0</v>
      </c>
      <c r="O90" s="32">
        <v>0</v>
      </c>
      <c r="P90" s="34">
        <f t="shared" si="1"/>
        <v>0.46153846153846156</v>
      </c>
    </row>
    <row r="91" spans="1:16" x14ac:dyDescent="0.25">
      <c r="A91" s="58"/>
      <c r="B91" s="33" t="s">
        <v>343</v>
      </c>
      <c r="C91" s="32">
        <v>0</v>
      </c>
      <c r="D91" s="32">
        <v>0</v>
      </c>
      <c r="E91" s="32">
        <v>0</v>
      </c>
      <c r="F91" s="32">
        <v>0</v>
      </c>
      <c r="G91" s="32">
        <v>1</v>
      </c>
      <c r="H91" s="32">
        <v>0</v>
      </c>
      <c r="I91" s="32">
        <v>1</v>
      </c>
      <c r="J91" s="32">
        <v>2</v>
      </c>
      <c r="K91" s="32">
        <v>0</v>
      </c>
      <c r="L91" s="32">
        <v>0</v>
      </c>
      <c r="M91" s="32">
        <v>0</v>
      </c>
      <c r="N91" s="32">
        <v>1</v>
      </c>
      <c r="O91" s="32">
        <v>0</v>
      </c>
      <c r="P91" s="34">
        <f t="shared" si="1"/>
        <v>0.38461538461538464</v>
      </c>
    </row>
    <row r="92" spans="1:16" x14ac:dyDescent="0.25">
      <c r="A92" s="58"/>
      <c r="B92" s="33" t="s">
        <v>344</v>
      </c>
      <c r="C92" s="32">
        <v>0</v>
      </c>
      <c r="D92" s="32">
        <v>0</v>
      </c>
      <c r="E92" s="32">
        <v>1</v>
      </c>
      <c r="F92" s="32">
        <v>0</v>
      </c>
      <c r="G92" s="32">
        <v>1</v>
      </c>
      <c r="H92" s="32">
        <v>0</v>
      </c>
      <c r="I92" s="32">
        <v>0</v>
      </c>
      <c r="J92" s="32">
        <v>0</v>
      </c>
      <c r="K92" s="32">
        <v>1</v>
      </c>
      <c r="L92" s="32">
        <v>0</v>
      </c>
      <c r="M92" s="32">
        <v>0</v>
      </c>
      <c r="N92" s="32">
        <v>0</v>
      </c>
      <c r="O92" s="32">
        <v>0</v>
      </c>
      <c r="P92" s="34">
        <f t="shared" si="1"/>
        <v>0.23076923076923078</v>
      </c>
    </row>
    <row r="93" spans="1:16" x14ac:dyDescent="0.25">
      <c r="A93" s="58"/>
      <c r="B93" s="33" t="s">
        <v>345</v>
      </c>
      <c r="C93" s="32">
        <v>1</v>
      </c>
      <c r="D93" s="32">
        <v>1</v>
      </c>
      <c r="E93" s="32">
        <v>4</v>
      </c>
      <c r="F93" s="32">
        <v>1</v>
      </c>
      <c r="G93" s="32">
        <v>1</v>
      </c>
      <c r="H93" s="32">
        <v>0</v>
      </c>
      <c r="I93" s="32">
        <v>2</v>
      </c>
      <c r="J93" s="32">
        <v>2</v>
      </c>
      <c r="K93" s="32">
        <v>1</v>
      </c>
      <c r="L93" s="32">
        <v>1</v>
      </c>
      <c r="M93" s="32">
        <v>1</v>
      </c>
      <c r="N93" s="32">
        <v>2</v>
      </c>
      <c r="O93" s="32">
        <v>0</v>
      </c>
      <c r="P93" s="34">
        <f t="shared" si="1"/>
        <v>1.3076923076923077</v>
      </c>
    </row>
    <row r="94" spans="1:16" x14ac:dyDescent="0.25">
      <c r="A94" s="58"/>
      <c r="B94" s="33" t="s">
        <v>346</v>
      </c>
      <c r="C94" s="32">
        <v>1</v>
      </c>
      <c r="D94" s="32">
        <v>1</v>
      </c>
      <c r="E94" s="32">
        <v>1</v>
      </c>
      <c r="F94" s="32">
        <v>1</v>
      </c>
      <c r="G94" s="32">
        <v>1</v>
      </c>
      <c r="H94" s="32">
        <v>0</v>
      </c>
      <c r="I94" s="32">
        <v>0</v>
      </c>
      <c r="J94" s="32">
        <v>3</v>
      </c>
      <c r="K94" s="32">
        <v>1</v>
      </c>
      <c r="L94" s="32">
        <v>2</v>
      </c>
      <c r="M94" s="32">
        <v>0</v>
      </c>
      <c r="N94" s="32">
        <v>1</v>
      </c>
      <c r="O94" s="32">
        <v>0</v>
      </c>
      <c r="P94" s="34">
        <f t="shared" si="1"/>
        <v>0.92307692307692313</v>
      </c>
    </row>
    <row r="95" spans="1:16" x14ac:dyDescent="0.25">
      <c r="A95" s="58"/>
      <c r="B95" s="33" t="s">
        <v>347</v>
      </c>
      <c r="C95" s="32">
        <v>0</v>
      </c>
      <c r="D95" s="32">
        <v>0</v>
      </c>
      <c r="E95" s="32">
        <v>2</v>
      </c>
      <c r="F95" s="32">
        <v>0</v>
      </c>
      <c r="G95" s="32">
        <v>1</v>
      </c>
      <c r="H95" s="32">
        <v>0</v>
      </c>
      <c r="I95" s="32">
        <v>0</v>
      </c>
      <c r="J95" s="32">
        <v>0</v>
      </c>
      <c r="K95" s="32">
        <v>1</v>
      </c>
      <c r="L95" s="32">
        <v>0</v>
      </c>
      <c r="M95" s="32">
        <v>1</v>
      </c>
      <c r="N95" s="32">
        <v>0</v>
      </c>
      <c r="O95" s="32">
        <v>0</v>
      </c>
      <c r="P95" s="34">
        <f t="shared" si="1"/>
        <v>0.38461538461538464</v>
      </c>
    </row>
    <row r="96" spans="1:16" x14ac:dyDescent="0.25">
      <c r="A96" s="58"/>
      <c r="B96" s="33" t="s">
        <v>348</v>
      </c>
      <c r="C96" s="32">
        <v>1</v>
      </c>
      <c r="D96" s="32">
        <v>0</v>
      </c>
      <c r="E96" s="32">
        <v>2</v>
      </c>
      <c r="F96" s="32">
        <v>1</v>
      </c>
      <c r="G96" s="32">
        <v>1</v>
      </c>
      <c r="H96" s="32">
        <v>0</v>
      </c>
      <c r="I96" s="32">
        <v>2</v>
      </c>
      <c r="J96" s="32">
        <v>2</v>
      </c>
      <c r="K96" s="32">
        <v>1</v>
      </c>
      <c r="L96" s="32">
        <v>1</v>
      </c>
      <c r="M96" s="32">
        <v>0</v>
      </c>
      <c r="N96" s="32">
        <v>2</v>
      </c>
      <c r="O96" s="32">
        <v>0</v>
      </c>
      <c r="P96" s="34">
        <f t="shared" si="1"/>
        <v>1</v>
      </c>
    </row>
    <row r="97" spans="1:16" x14ac:dyDescent="0.25">
      <c r="A97" s="58"/>
      <c r="B97" s="33" t="s">
        <v>349</v>
      </c>
      <c r="C97" s="32">
        <v>0</v>
      </c>
      <c r="D97" s="32">
        <v>0</v>
      </c>
      <c r="E97" s="32">
        <v>1</v>
      </c>
      <c r="F97" s="32">
        <v>1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4">
        <f t="shared" si="1"/>
        <v>0.15384615384615385</v>
      </c>
    </row>
    <row r="98" spans="1:16" x14ac:dyDescent="0.25">
      <c r="A98" s="58"/>
      <c r="B98" s="33" t="s">
        <v>350</v>
      </c>
      <c r="C98" s="32">
        <v>0</v>
      </c>
      <c r="D98" s="32">
        <v>0</v>
      </c>
      <c r="E98" s="32">
        <v>0</v>
      </c>
      <c r="F98" s="32">
        <v>1</v>
      </c>
      <c r="G98" s="32">
        <v>0</v>
      </c>
      <c r="H98" s="32">
        <v>0</v>
      </c>
      <c r="I98" s="32">
        <v>0</v>
      </c>
      <c r="J98" s="32">
        <v>1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4">
        <f t="shared" si="1"/>
        <v>0.15384615384615385</v>
      </c>
    </row>
    <row r="99" spans="1:16" x14ac:dyDescent="0.25">
      <c r="A99" s="58"/>
      <c r="B99" s="33" t="s">
        <v>351</v>
      </c>
      <c r="C99" s="32">
        <v>0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4">
        <f t="shared" si="1"/>
        <v>0</v>
      </c>
    </row>
    <row r="100" spans="1:16" x14ac:dyDescent="0.25">
      <c r="A100" s="59" t="s">
        <v>559</v>
      </c>
      <c r="B100" s="46" t="s">
        <v>353</v>
      </c>
      <c r="C100" s="45">
        <v>3</v>
      </c>
      <c r="D100" s="45">
        <v>0</v>
      </c>
      <c r="E100" s="45">
        <v>1</v>
      </c>
      <c r="F100" s="45">
        <v>1</v>
      </c>
      <c r="G100" s="45">
        <v>0</v>
      </c>
      <c r="H100" s="45">
        <v>1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7">
        <f t="shared" si="1"/>
        <v>0.46153846153846156</v>
      </c>
    </row>
    <row r="101" spans="1:16" x14ac:dyDescent="0.25">
      <c r="A101" s="59"/>
      <c r="B101" s="46" t="s">
        <v>354</v>
      </c>
      <c r="C101" s="45">
        <v>0</v>
      </c>
      <c r="D101" s="45">
        <v>0</v>
      </c>
      <c r="E101" s="45">
        <v>2</v>
      </c>
      <c r="F101" s="45">
        <v>1</v>
      </c>
      <c r="G101" s="45">
        <v>3</v>
      </c>
      <c r="H101" s="45">
        <v>1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7">
        <f t="shared" si="1"/>
        <v>0.53846153846153844</v>
      </c>
    </row>
    <row r="102" spans="1:16" s="40" customFormat="1" x14ac:dyDescent="0.25">
      <c r="A102" s="59"/>
      <c r="B102" s="46" t="s">
        <v>355</v>
      </c>
      <c r="C102" s="45">
        <v>0</v>
      </c>
      <c r="D102" s="45">
        <v>0</v>
      </c>
      <c r="E102" s="45">
        <v>3</v>
      </c>
      <c r="F102" s="45">
        <v>0</v>
      </c>
      <c r="G102" s="45">
        <v>0</v>
      </c>
      <c r="H102" s="45">
        <v>1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1</v>
      </c>
      <c r="O102" s="45">
        <v>0</v>
      </c>
      <c r="P102" s="47">
        <f t="shared" si="1"/>
        <v>0.38461538461538464</v>
      </c>
    </row>
    <row r="103" spans="1:16" x14ac:dyDescent="0.25">
      <c r="A103" s="59"/>
      <c r="B103" s="48" t="s">
        <v>373</v>
      </c>
      <c r="C103" s="49">
        <v>0</v>
      </c>
      <c r="D103" s="49">
        <v>0</v>
      </c>
      <c r="E103" s="49">
        <v>1</v>
      </c>
      <c r="F103" s="49">
        <v>1</v>
      </c>
      <c r="G103" s="49">
        <v>0</v>
      </c>
      <c r="H103" s="49">
        <v>2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50">
        <f t="shared" si="1"/>
        <v>0.30769230769230771</v>
      </c>
    </row>
    <row r="104" spans="1:16" x14ac:dyDescent="0.25">
      <c r="A104" s="59"/>
      <c r="B104" s="46" t="s">
        <v>356</v>
      </c>
      <c r="C104" s="45">
        <v>1</v>
      </c>
      <c r="D104" s="45">
        <v>0</v>
      </c>
      <c r="E104" s="45">
        <v>4</v>
      </c>
      <c r="F104" s="45">
        <v>0</v>
      </c>
      <c r="G104" s="45">
        <v>0</v>
      </c>
      <c r="H104" s="45">
        <v>0</v>
      </c>
      <c r="I104" s="45">
        <v>0</v>
      </c>
      <c r="J104" s="45">
        <v>2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7">
        <f t="shared" si="1"/>
        <v>0.53846153846153844</v>
      </c>
    </row>
    <row r="105" spans="1:16" x14ac:dyDescent="0.25">
      <c r="A105" s="59"/>
      <c r="B105" s="46" t="s">
        <v>357</v>
      </c>
      <c r="C105" s="45">
        <v>1</v>
      </c>
      <c r="D105" s="45">
        <v>0</v>
      </c>
      <c r="E105" s="45">
        <v>3</v>
      </c>
      <c r="F105" s="45">
        <v>0</v>
      </c>
      <c r="G105" s="45">
        <v>0</v>
      </c>
      <c r="H105" s="45">
        <v>1</v>
      </c>
      <c r="I105" s="45">
        <v>0</v>
      </c>
      <c r="J105" s="45">
        <v>0</v>
      </c>
      <c r="K105" s="45">
        <v>0</v>
      </c>
      <c r="L105" s="45">
        <v>1</v>
      </c>
      <c r="M105" s="45">
        <v>1</v>
      </c>
      <c r="N105" s="45">
        <v>0</v>
      </c>
      <c r="O105" s="45">
        <v>0</v>
      </c>
      <c r="P105" s="47">
        <f t="shared" si="1"/>
        <v>0.53846153846153844</v>
      </c>
    </row>
    <row r="106" spans="1:16" x14ac:dyDescent="0.25">
      <c r="A106" s="59"/>
      <c r="B106" s="46" t="s">
        <v>358</v>
      </c>
      <c r="C106" s="45">
        <v>1</v>
      </c>
      <c r="D106" s="45">
        <v>0</v>
      </c>
      <c r="E106" s="45">
        <v>2</v>
      </c>
      <c r="F106" s="45">
        <v>0</v>
      </c>
      <c r="G106" s="45">
        <v>0</v>
      </c>
      <c r="H106" s="45">
        <v>0</v>
      </c>
      <c r="I106" s="45">
        <v>0</v>
      </c>
      <c r="J106" s="45">
        <v>2</v>
      </c>
      <c r="K106" s="45">
        <v>0</v>
      </c>
      <c r="L106" s="45">
        <v>0</v>
      </c>
      <c r="M106" s="45">
        <v>0</v>
      </c>
      <c r="N106" s="45">
        <v>1</v>
      </c>
      <c r="O106" s="45">
        <v>0</v>
      </c>
      <c r="P106" s="47">
        <f t="shared" si="1"/>
        <v>0.46153846153846156</v>
      </c>
    </row>
    <row r="107" spans="1:16" x14ac:dyDescent="0.25">
      <c r="A107" s="59"/>
      <c r="B107" s="46" t="s">
        <v>359</v>
      </c>
      <c r="C107" s="45">
        <v>0</v>
      </c>
      <c r="D107" s="45">
        <v>0</v>
      </c>
      <c r="E107" s="45">
        <v>0</v>
      </c>
      <c r="F107" s="45">
        <v>0</v>
      </c>
      <c r="G107" s="45">
        <v>0</v>
      </c>
      <c r="H107" s="45">
        <v>1</v>
      </c>
      <c r="I107" s="45">
        <v>1</v>
      </c>
      <c r="J107" s="45">
        <v>1</v>
      </c>
      <c r="K107" s="45">
        <v>0</v>
      </c>
      <c r="L107" s="45">
        <v>2</v>
      </c>
      <c r="M107" s="45">
        <v>0</v>
      </c>
      <c r="N107" s="45">
        <v>0</v>
      </c>
      <c r="O107" s="45">
        <v>0</v>
      </c>
      <c r="P107" s="47">
        <f t="shared" si="1"/>
        <v>0.38461538461538464</v>
      </c>
    </row>
    <row r="108" spans="1:16" x14ac:dyDescent="0.25">
      <c r="A108" s="59"/>
      <c r="B108" s="46" t="s">
        <v>360</v>
      </c>
      <c r="C108" s="45">
        <v>2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7">
        <f t="shared" si="1"/>
        <v>0.15384615384615385</v>
      </c>
    </row>
    <row r="109" spans="1:16" x14ac:dyDescent="0.25">
      <c r="A109" s="59"/>
      <c r="B109" s="46" t="s">
        <v>361</v>
      </c>
      <c r="C109" s="45">
        <v>1</v>
      </c>
      <c r="D109" s="45">
        <v>0</v>
      </c>
      <c r="E109" s="45">
        <v>0</v>
      </c>
      <c r="F109" s="45">
        <v>0</v>
      </c>
      <c r="G109" s="45">
        <v>1</v>
      </c>
      <c r="H109" s="45">
        <v>1</v>
      </c>
      <c r="I109" s="45">
        <v>0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7">
        <f t="shared" si="1"/>
        <v>0.23076923076923078</v>
      </c>
    </row>
    <row r="110" spans="1:16" x14ac:dyDescent="0.25">
      <c r="A110" s="59"/>
      <c r="B110" s="46" t="s">
        <v>362</v>
      </c>
      <c r="C110" s="45">
        <v>0</v>
      </c>
      <c r="D110" s="45">
        <v>0</v>
      </c>
      <c r="E110" s="45">
        <v>4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1</v>
      </c>
      <c r="L110" s="45">
        <v>1</v>
      </c>
      <c r="M110" s="45">
        <v>0</v>
      </c>
      <c r="N110" s="45">
        <v>1</v>
      </c>
      <c r="O110" s="45">
        <v>0</v>
      </c>
      <c r="P110" s="47">
        <f t="shared" si="1"/>
        <v>0.53846153846153844</v>
      </c>
    </row>
    <row r="111" spans="1:16" x14ac:dyDescent="0.25">
      <c r="A111" s="59"/>
      <c r="B111" s="46" t="s">
        <v>363</v>
      </c>
      <c r="C111" s="45">
        <v>0</v>
      </c>
      <c r="D111" s="45">
        <v>0</v>
      </c>
      <c r="E111" s="45">
        <v>0</v>
      </c>
      <c r="F111" s="45">
        <v>1</v>
      </c>
      <c r="G111" s="45">
        <v>0</v>
      </c>
      <c r="H111" s="45">
        <v>0</v>
      </c>
      <c r="I111" s="45">
        <v>0</v>
      </c>
      <c r="J111" s="45">
        <v>0</v>
      </c>
      <c r="K111" s="45">
        <v>0</v>
      </c>
      <c r="L111" s="45">
        <v>1</v>
      </c>
      <c r="M111" s="45">
        <v>0</v>
      </c>
      <c r="N111" s="45">
        <v>0</v>
      </c>
      <c r="O111" s="45">
        <v>0</v>
      </c>
      <c r="P111" s="47">
        <f t="shared" si="1"/>
        <v>0.15384615384615385</v>
      </c>
    </row>
    <row r="112" spans="1:16" x14ac:dyDescent="0.25">
      <c r="A112" s="59"/>
      <c r="B112" s="46" t="s">
        <v>364</v>
      </c>
      <c r="C112" s="45">
        <v>1</v>
      </c>
      <c r="D112" s="45">
        <v>0</v>
      </c>
      <c r="E112" s="45">
        <v>2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7">
        <f t="shared" si="1"/>
        <v>0.23076923076923078</v>
      </c>
    </row>
    <row r="113" spans="1:16" x14ac:dyDescent="0.25">
      <c r="A113" s="59"/>
      <c r="B113" s="46" t="s">
        <v>365</v>
      </c>
      <c r="C113" s="45">
        <v>0</v>
      </c>
      <c r="D113" s="45">
        <v>0</v>
      </c>
      <c r="E113" s="45">
        <v>2</v>
      </c>
      <c r="F113" s="45">
        <v>0</v>
      </c>
      <c r="G113" s="45">
        <v>0</v>
      </c>
      <c r="H113" s="45">
        <v>0</v>
      </c>
      <c r="I113" s="45">
        <v>0</v>
      </c>
      <c r="J113" s="45">
        <v>1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7">
        <f t="shared" si="1"/>
        <v>0.23076923076923078</v>
      </c>
    </row>
    <row r="114" spans="1:16" x14ac:dyDescent="0.25">
      <c r="A114" s="59"/>
      <c r="B114" s="46" t="s">
        <v>366</v>
      </c>
      <c r="C114" s="45">
        <v>0</v>
      </c>
      <c r="D114" s="45">
        <v>0</v>
      </c>
      <c r="E114" s="45">
        <v>0</v>
      </c>
      <c r="F114" s="45">
        <v>1</v>
      </c>
      <c r="G114" s="45">
        <v>1</v>
      </c>
      <c r="H114" s="45">
        <v>1</v>
      </c>
      <c r="I114" s="45">
        <v>0</v>
      </c>
      <c r="J114" s="45">
        <v>1</v>
      </c>
      <c r="K114" s="45">
        <v>0</v>
      </c>
      <c r="L114" s="45">
        <v>1</v>
      </c>
      <c r="M114" s="45">
        <v>0</v>
      </c>
      <c r="N114" s="45">
        <v>0</v>
      </c>
      <c r="O114" s="45">
        <v>0</v>
      </c>
      <c r="P114" s="47">
        <f t="shared" si="1"/>
        <v>0.38461538461538464</v>
      </c>
    </row>
    <row r="115" spans="1:16" x14ac:dyDescent="0.25">
      <c r="A115" s="59"/>
      <c r="B115" s="46" t="s">
        <v>367</v>
      </c>
      <c r="C115" s="45">
        <v>0</v>
      </c>
      <c r="D115" s="45"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1</v>
      </c>
      <c r="M115" s="45">
        <v>0</v>
      </c>
      <c r="N115" s="45">
        <v>1</v>
      </c>
      <c r="O115" s="45">
        <v>0</v>
      </c>
      <c r="P115" s="47">
        <f t="shared" si="1"/>
        <v>0.15384615384615385</v>
      </c>
    </row>
    <row r="116" spans="1:16" x14ac:dyDescent="0.25">
      <c r="A116" s="59"/>
      <c r="B116" s="46" t="s">
        <v>368</v>
      </c>
      <c r="C116" s="45">
        <v>0</v>
      </c>
      <c r="D116" s="45">
        <v>0</v>
      </c>
      <c r="E116" s="45">
        <v>1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7">
        <f t="shared" si="1"/>
        <v>7.6923076923076927E-2</v>
      </c>
    </row>
    <row r="117" spans="1:16" x14ac:dyDescent="0.25">
      <c r="A117" s="59"/>
      <c r="B117" s="46" t="s">
        <v>369</v>
      </c>
      <c r="C117" s="45">
        <v>2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1</v>
      </c>
      <c r="N117" s="45">
        <v>0</v>
      </c>
      <c r="O117" s="45">
        <v>0</v>
      </c>
      <c r="P117" s="47">
        <f t="shared" si="1"/>
        <v>0.23076923076923078</v>
      </c>
    </row>
    <row r="118" spans="1:16" x14ac:dyDescent="0.25">
      <c r="A118" s="59"/>
      <c r="B118" s="46" t="s">
        <v>370</v>
      </c>
      <c r="C118" s="45">
        <v>0</v>
      </c>
      <c r="D118" s="45">
        <v>0</v>
      </c>
      <c r="E118" s="45">
        <v>3</v>
      </c>
      <c r="F118" s="45">
        <v>0</v>
      </c>
      <c r="G118" s="45">
        <v>0</v>
      </c>
      <c r="H118" s="45">
        <v>0</v>
      </c>
      <c r="I118" s="45">
        <v>0</v>
      </c>
      <c r="J118" s="45">
        <v>1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7">
        <f t="shared" si="1"/>
        <v>0.30769230769230771</v>
      </c>
    </row>
    <row r="119" spans="1:16" x14ac:dyDescent="0.25">
      <c r="A119" s="59"/>
      <c r="B119" s="46" t="s">
        <v>371</v>
      </c>
      <c r="C119" s="45">
        <v>0</v>
      </c>
      <c r="D119" s="45">
        <v>0</v>
      </c>
      <c r="E119" s="45">
        <v>2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7">
        <f t="shared" si="1"/>
        <v>0.15384615384615385</v>
      </c>
    </row>
    <row r="120" spans="1:16" x14ac:dyDescent="0.25">
      <c r="A120" s="59"/>
      <c r="B120" s="46" t="s">
        <v>372</v>
      </c>
      <c r="C120" s="45">
        <v>0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7">
        <f t="shared" si="1"/>
        <v>0</v>
      </c>
    </row>
    <row r="121" spans="1:16" ht="16.8" x14ac:dyDescent="0.25">
      <c r="A121" s="58" t="s">
        <v>560</v>
      </c>
      <c r="B121" s="33" t="s">
        <v>526</v>
      </c>
      <c r="C121" s="32">
        <v>7</v>
      </c>
      <c r="D121" s="32">
        <v>0</v>
      </c>
      <c r="E121" s="32">
        <v>10</v>
      </c>
      <c r="F121" s="32">
        <v>8</v>
      </c>
      <c r="G121" s="32">
        <v>7</v>
      </c>
      <c r="H121" s="32">
        <v>7</v>
      </c>
      <c r="I121" s="32">
        <v>6</v>
      </c>
      <c r="J121" s="32">
        <v>7</v>
      </c>
      <c r="K121" s="32">
        <v>3</v>
      </c>
      <c r="L121" s="32">
        <v>8</v>
      </c>
      <c r="M121" s="32">
        <v>5</v>
      </c>
      <c r="N121" s="32">
        <v>15</v>
      </c>
      <c r="O121" s="32">
        <v>0</v>
      </c>
      <c r="P121" s="34">
        <f t="shared" si="1"/>
        <v>6.384615384615385</v>
      </c>
    </row>
    <row r="122" spans="1:16" ht="16.8" x14ac:dyDescent="0.25">
      <c r="A122" s="58"/>
      <c r="B122" s="33" t="s">
        <v>527</v>
      </c>
      <c r="C122" s="32">
        <v>4</v>
      </c>
      <c r="D122" s="32">
        <v>3</v>
      </c>
      <c r="E122" s="32">
        <v>4</v>
      </c>
      <c r="F122" s="32">
        <v>3</v>
      </c>
      <c r="G122" s="32">
        <v>3</v>
      </c>
      <c r="H122" s="32">
        <v>7</v>
      </c>
      <c r="I122" s="32">
        <v>3</v>
      </c>
      <c r="J122" s="32">
        <v>4</v>
      </c>
      <c r="K122" s="32">
        <v>3</v>
      </c>
      <c r="L122" s="32">
        <v>5</v>
      </c>
      <c r="M122" s="32">
        <v>3</v>
      </c>
      <c r="N122" s="32">
        <v>6</v>
      </c>
      <c r="O122" s="32">
        <v>0</v>
      </c>
      <c r="P122" s="34">
        <f t="shared" si="1"/>
        <v>3.6923076923076925</v>
      </c>
    </row>
    <row r="123" spans="1:16" ht="16.8" x14ac:dyDescent="0.25">
      <c r="A123" s="58"/>
      <c r="B123" s="33" t="s">
        <v>528</v>
      </c>
      <c r="C123" s="32">
        <v>3</v>
      </c>
      <c r="D123" s="32">
        <v>0</v>
      </c>
      <c r="E123" s="32">
        <v>7</v>
      </c>
      <c r="F123" s="32">
        <v>6</v>
      </c>
      <c r="G123" s="32">
        <v>4</v>
      </c>
      <c r="H123" s="32">
        <v>7</v>
      </c>
      <c r="I123" s="32">
        <v>4</v>
      </c>
      <c r="J123" s="32">
        <v>3</v>
      </c>
      <c r="K123" s="32">
        <v>1</v>
      </c>
      <c r="L123" s="32">
        <v>6</v>
      </c>
      <c r="M123" s="32">
        <v>3</v>
      </c>
      <c r="N123" s="32">
        <v>7</v>
      </c>
      <c r="O123" s="32">
        <v>0</v>
      </c>
      <c r="P123" s="34">
        <f t="shared" si="1"/>
        <v>3.9230769230769229</v>
      </c>
    </row>
    <row r="124" spans="1:16" ht="16.8" x14ac:dyDescent="0.25">
      <c r="A124" s="58"/>
      <c r="B124" s="33" t="s">
        <v>529</v>
      </c>
      <c r="C124" s="32">
        <v>3</v>
      </c>
      <c r="D124" s="32">
        <v>0</v>
      </c>
      <c r="E124" s="32">
        <v>6</v>
      </c>
      <c r="F124" s="32">
        <v>3</v>
      </c>
      <c r="G124" s="32">
        <v>2</v>
      </c>
      <c r="H124" s="32">
        <v>7</v>
      </c>
      <c r="I124" s="32">
        <v>4</v>
      </c>
      <c r="J124" s="32">
        <v>5</v>
      </c>
      <c r="K124" s="32">
        <v>2</v>
      </c>
      <c r="L124" s="32">
        <v>5</v>
      </c>
      <c r="M124" s="32">
        <v>1</v>
      </c>
      <c r="N124" s="32">
        <v>4</v>
      </c>
      <c r="O124" s="32">
        <v>0</v>
      </c>
      <c r="P124" s="34">
        <f t="shared" si="1"/>
        <v>3.2307692307692308</v>
      </c>
    </row>
    <row r="125" spans="1:16" ht="16.8" x14ac:dyDescent="0.25">
      <c r="A125" s="58"/>
      <c r="B125" s="33" t="s">
        <v>530</v>
      </c>
      <c r="C125" s="32">
        <v>2</v>
      </c>
      <c r="D125" s="32">
        <v>0</v>
      </c>
      <c r="E125" s="32">
        <v>3</v>
      </c>
      <c r="F125" s="32">
        <v>1</v>
      </c>
      <c r="G125" s="32">
        <v>0</v>
      </c>
      <c r="H125" s="32">
        <v>0</v>
      </c>
      <c r="I125" s="32">
        <v>1</v>
      </c>
      <c r="J125" s="32">
        <v>1</v>
      </c>
      <c r="K125" s="32">
        <v>0</v>
      </c>
      <c r="L125" s="32">
        <v>1</v>
      </c>
      <c r="M125" s="32">
        <v>0</v>
      </c>
      <c r="N125" s="32">
        <v>0</v>
      </c>
      <c r="O125" s="32">
        <v>0</v>
      </c>
      <c r="P125" s="34">
        <f t="shared" si="1"/>
        <v>0.69230769230769229</v>
      </c>
    </row>
    <row r="126" spans="1:16" ht="16.8" x14ac:dyDescent="0.25">
      <c r="A126" s="58"/>
      <c r="B126" s="33" t="s">
        <v>531</v>
      </c>
      <c r="C126" s="32">
        <v>4</v>
      </c>
      <c r="D126" s="32">
        <v>2</v>
      </c>
      <c r="E126" s="32">
        <v>3</v>
      </c>
      <c r="F126" s="32">
        <v>4</v>
      </c>
      <c r="G126" s="32">
        <v>4</v>
      </c>
      <c r="H126" s="32">
        <v>4</v>
      </c>
      <c r="I126" s="32">
        <v>3</v>
      </c>
      <c r="J126" s="32">
        <v>4</v>
      </c>
      <c r="K126" s="32">
        <v>2</v>
      </c>
      <c r="L126" s="32">
        <v>3</v>
      </c>
      <c r="M126" s="32">
        <v>3</v>
      </c>
      <c r="N126" s="32">
        <v>5</v>
      </c>
      <c r="O126" s="32">
        <v>0</v>
      </c>
      <c r="P126" s="34">
        <f t="shared" si="1"/>
        <v>3.1538461538461537</v>
      </c>
    </row>
    <row r="127" spans="1:16" s="40" customFormat="1" ht="16.8" x14ac:dyDescent="0.25">
      <c r="A127" s="58"/>
      <c r="B127" s="33" t="s">
        <v>540</v>
      </c>
      <c r="C127" s="32">
        <v>0</v>
      </c>
      <c r="D127" s="32">
        <v>0</v>
      </c>
      <c r="E127" s="32">
        <v>1</v>
      </c>
      <c r="F127" s="32">
        <v>0</v>
      </c>
      <c r="G127" s="32">
        <v>0</v>
      </c>
      <c r="H127" s="32">
        <v>3</v>
      </c>
      <c r="I127" s="32">
        <v>0</v>
      </c>
      <c r="J127" s="32">
        <v>0</v>
      </c>
      <c r="K127" s="32">
        <v>1</v>
      </c>
      <c r="L127" s="32">
        <v>1</v>
      </c>
      <c r="M127" s="32">
        <v>0</v>
      </c>
      <c r="N127" s="32">
        <v>0</v>
      </c>
      <c r="O127" s="32">
        <v>0</v>
      </c>
      <c r="P127" s="34">
        <f t="shared" si="1"/>
        <v>0.46153846153846156</v>
      </c>
    </row>
    <row r="128" spans="1:16" s="40" customFormat="1" x14ac:dyDescent="0.25">
      <c r="A128" s="58"/>
      <c r="B128" s="36" t="s">
        <v>374</v>
      </c>
      <c r="C128" s="35">
        <v>1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7">
        <f t="shared" si="1"/>
        <v>7.6923076923076927E-2</v>
      </c>
    </row>
    <row r="129" spans="1:16" s="40" customFormat="1" x14ac:dyDescent="0.25">
      <c r="A129" s="58"/>
      <c r="B129" s="36" t="s">
        <v>375</v>
      </c>
      <c r="C129" s="35">
        <v>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7">
        <f t="shared" si="1"/>
        <v>0</v>
      </c>
    </row>
    <row r="130" spans="1:16" x14ac:dyDescent="0.25">
      <c r="A130" s="59" t="s">
        <v>561</v>
      </c>
      <c r="B130" s="48" t="s">
        <v>387</v>
      </c>
      <c r="C130" s="49">
        <v>2</v>
      </c>
      <c r="D130" s="49">
        <v>1</v>
      </c>
      <c r="E130" s="49">
        <v>4</v>
      </c>
      <c r="F130" s="49">
        <v>1</v>
      </c>
      <c r="G130" s="49">
        <v>0</v>
      </c>
      <c r="H130" s="49">
        <v>0</v>
      </c>
      <c r="I130" s="49">
        <v>1</v>
      </c>
      <c r="J130" s="49">
        <v>1</v>
      </c>
      <c r="K130" s="49">
        <v>0</v>
      </c>
      <c r="L130" s="49">
        <v>1</v>
      </c>
      <c r="M130" s="49">
        <v>0</v>
      </c>
      <c r="N130" s="49">
        <v>1</v>
      </c>
      <c r="O130" s="49">
        <v>0</v>
      </c>
      <c r="P130" s="50">
        <f t="shared" si="1"/>
        <v>0.92307692307692313</v>
      </c>
    </row>
    <row r="131" spans="1:16" x14ac:dyDescent="0.25">
      <c r="A131" s="59"/>
      <c r="B131" s="46" t="s">
        <v>376</v>
      </c>
      <c r="C131" s="45">
        <v>1</v>
      </c>
      <c r="D131" s="45">
        <v>0</v>
      </c>
      <c r="E131" s="45">
        <v>4</v>
      </c>
      <c r="F131" s="45">
        <v>2</v>
      </c>
      <c r="G131" s="45">
        <v>1</v>
      </c>
      <c r="H131" s="45">
        <v>1</v>
      </c>
      <c r="I131" s="45">
        <v>0</v>
      </c>
      <c r="J131" s="45">
        <v>1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7">
        <f t="shared" si="1"/>
        <v>0.76923076923076927</v>
      </c>
    </row>
    <row r="132" spans="1:16" x14ac:dyDescent="0.25">
      <c r="A132" s="59"/>
      <c r="B132" s="46" t="s">
        <v>377</v>
      </c>
      <c r="C132" s="45">
        <v>1</v>
      </c>
      <c r="D132" s="45">
        <v>0</v>
      </c>
      <c r="E132" s="45">
        <v>2</v>
      </c>
      <c r="F132" s="45">
        <v>4</v>
      </c>
      <c r="G132" s="45">
        <v>0</v>
      </c>
      <c r="H132" s="45">
        <v>0</v>
      </c>
      <c r="I132" s="45">
        <v>0</v>
      </c>
      <c r="J132" s="45">
        <v>0</v>
      </c>
      <c r="K132" s="45">
        <v>0</v>
      </c>
      <c r="L132" s="45">
        <v>1</v>
      </c>
      <c r="M132" s="45">
        <v>0</v>
      </c>
      <c r="N132" s="45">
        <v>2</v>
      </c>
      <c r="O132" s="45">
        <v>0</v>
      </c>
      <c r="P132" s="47">
        <f t="shared" ref="P132:P195" si="2">AVERAGE(C132:O132)</f>
        <v>0.76923076923076927</v>
      </c>
    </row>
    <row r="133" spans="1:16" x14ac:dyDescent="0.25">
      <c r="A133" s="59"/>
      <c r="B133" s="46" t="s">
        <v>378</v>
      </c>
      <c r="C133" s="45">
        <v>0</v>
      </c>
      <c r="D133" s="45">
        <v>0</v>
      </c>
      <c r="E133" s="45">
        <v>3</v>
      </c>
      <c r="F133" s="45">
        <v>0</v>
      </c>
      <c r="G133" s="45">
        <v>0</v>
      </c>
      <c r="H133" s="45">
        <v>2</v>
      </c>
      <c r="I133" s="45">
        <v>0</v>
      </c>
      <c r="J133" s="45">
        <v>1</v>
      </c>
      <c r="K133" s="45">
        <v>1</v>
      </c>
      <c r="L133" s="45">
        <v>0</v>
      </c>
      <c r="M133" s="45">
        <v>0</v>
      </c>
      <c r="N133" s="45">
        <v>0</v>
      </c>
      <c r="O133" s="45">
        <v>0</v>
      </c>
      <c r="P133" s="47">
        <f t="shared" si="2"/>
        <v>0.53846153846153844</v>
      </c>
    </row>
    <row r="134" spans="1:16" x14ac:dyDescent="0.25">
      <c r="A134" s="59"/>
      <c r="B134" s="46" t="s">
        <v>379</v>
      </c>
      <c r="C134" s="45">
        <v>0</v>
      </c>
      <c r="D134" s="45">
        <v>0</v>
      </c>
      <c r="E134" s="45">
        <v>2</v>
      </c>
      <c r="F134" s="45">
        <v>3</v>
      </c>
      <c r="G134" s="45">
        <v>0</v>
      </c>
      <c r="H134" s="45">
        <v>1</v>
      </c>
      <c r="I134" s="45">
        <v>1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7">
        <f t="shared" si="2"/>
        <v>0.53846153846153844</v>
      </c>
    </row>
    <row r="135" spans="1:16" x14ac:dyDescent="0.25">
      <c r="A135" s="59"/>
      <c r="B135" s="46" t="s">
        <v>380</v>
      </c>
      <c r="C135" s="45">
        <v>3</v>
      </c>
      <c r="D135" s="45">
        <v>0</v>
      </c>
      <c r="E135" s="45">
        <v>3</v>
      </c>
      <c r="F135" s="45">
        <v>1</v>
      </c>
      <c r="G135" s="45">
        <v>1</v>
      </c>
      <c r="H135" s="45">
        <v>1</v>
      </c>
      <c r="I135" s="45">
        <v>2</v>
      </c>
      <c r="J135" s="45">
        <v>0</v>
      </c>
      <c r="K135" s="45">
        <v>1</v>
      </c>
      <c r="L135" s="45">
        <v>1</v>
      </c>
      <c r="M135" s="45">
        <v>1</v>
      </c>
      <c r="N135" s="45">
        <v>1</v>
      </c>
      <c r="O135" s="45">
        <v>0</v>
      </c>
      <c r="P135" s="47">
        <f t="shared" si="2"/>
        <v>1.1538461538461537</v>
      </c>
    </row>
    <row r="136" spans="1:16" x14ac:dyDescent="0.25">
      <c r="A136" s="59"/>
      <c r="B136" s="46" t="s">
        <v>381</v>
      </c>
      <c r="C136" s="45">
        <v>0</v>
      </c>
      <c r="D136" s="45">
        <v>0</v>
      </c>
      <c r="E136" s="45">
        <v>2</v>
      </c>
      <c r="F136" s="45">
        <v>0</v>
      </c>
      <c r="G136" s="45">
        <v>0</v>
      </c>
      <c r="H136" s="45">
        <v>0</v>
      </c>
      <c r="I136" s="45">
        <v>0</v>
      </c>
      <c r="J136" s="45">
        <v>1</v>
      </c>
      <c r="K136" s="45">
        <v>0</v>
      </c>
      <c r="L136" s="45">
        <v>0</v>
      </c>
      <c r="M136" s="45">
        <v>0</v>
      </c>
      <c r="N136" s="45">
        <v>1</v>
      </c>
      <c r="O136" s="45">
        <v>0</v>
      </c>
      <c r="P136" s="47">
        <f t="shared" si="2"/>
        <v>0.30769230769230771</v>
      </c>
    </row>
    <row r="137" spans="1:16" x14ac:dyDescent="0.25">
      <c r="A137" s="59"/>
      <c r="B137" s="46" t="s">
        <v>382</v>
      </c>
      <c r="C137" s="45">
        <v>1</v>
      </c>
      <c r="D137" s="45">
        <v>0</v>
      </c>
      <c r="E137" s="45">
        <v>0</v>
      </c>
      <c r="F137" s="45">
        <v>1</v>
      </c>
      <c r="G137" s="45">
        <v>0</v>
      </c>
      <c r="H137" s="45">
        <v>0</v>
      </c>
      <c r="I137" s="45">
        <v>0</v>
      </c>
      <c r="J137" s="45">
        <v>1</v>
      </c>
      <c r="K137" s="45">
        <v>1</v>
      </c>
      <c r="L137" s="45">
        <v>0</v>
      </c>
      <c r="M137" s="45">
        <v>0</v>
      </c>
      <c r="N137" s="45">
        <v>0</v>
      </c>
      <c r="O137" s="45">
        <v>0</v>
      </c>
      <c r="P137" s="47">
        <f t="shared" si="2"/>
        <v>0.30769230769230771</v>
      </c>
    </row>
    <row r="138" spans="1:16" x14ac:dyDescent="0.25">
      <c r="A138" s="59"/>
      <c r="B138" s="46" t="s">
        <v>383</v>
      </c>
      <c r="C138" s="45">
        <v>0</v>
      </c>
      <c r="D138" s="45">
        <v>0</v>
      </c>
      <c r="E138" s="45">
        <v>0</v>
      </c>
      <c r="F138" s="45">
        <v>0</v>
      </c>
      <c r="G138" s="45">
        <v>0</v>
      </c>
      <c r="H138" s="45">
        <v>0</v>
      </c>
      <c r="I138" s="45">
        <v>2</v>
      </c>
      <c r="J138" s="45">
        <v>0</v>
      </c>
      <c r="K138" s="45">
        <v>0</v>
      </c>
      <c r="L138" s="45">
        <v>1</v>
      </c>
      <c r="M138" s="45">
        <v>0</v>
      </c>
      <c r="N138" s="45">
        <v>0</v>
      </c>
      <c r="O138" s="45">
        <v>0</v>
      </c>
      <c r="P138" s="47">
        <f t="shared" si="2"/>
        <v>0.23076923076923078</v>
      </c>
    </row>
    <row r="139" spans="1:16" x14ac:dyDescent="0.25">
      <c r="A139" s="59"/>
      <c r="B139" s="46" t="s">
        <v>384</v>
      </c>
      <c r="C139" s="45">
        <v>0</v>
      </c>
      <c r="D139" s="45">
        <v>0</v>
      </c>
      <c r="E139" s="45">
        <v>1</v>
      </c>
      <c r="F139" s="45">
        <v>0</v>
      </c>
      <c r="G139" s="45">
        <v>0</v>
      </c>
      <c r="H139" s="45">
        <v>1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7">
        <f t="shared" si="2"/>
        <v>0.15384615384615385</v>
      </c>
    </row>
    <row r="140" spans="1:16" x14ac:dyDescent="0.25">
      <c r="A140" s="59"/>
      <c r="B140" s="46" t="s">
        <v>385</v>
      </c>
      <c r="C140" s="45">
        <v>0</v>
      </c>
      <c r="D140" s="45">
        <v>0</v>
      </c>
      <c r="E140" s="45">
        <v>2</v>
      </c>
      <c r="F140" s="45">
        <v>0</v>
      </c>
      <c r="G140" s="45">
        <v>0</v>
      </c>
      <c r="H140" s="45">
        <v>1</v>
      </c>
      <c r="I140" s="45">
        <v>1</v>
      </c>
      <c r="J140" s="45">
        <v>1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7">
        <f t="shared" si="2"/>
        <v>0.38461538461538464</v>
      </c>
    </row>
    <row r="141" spans="1:16" x14ac:dyDescent="0.25">
      <c r="A141" s="59"/>
      <c r="B141" s="46" t="s">
        <v>386</v>
      </c>
      <c r="C141" s="45">
        <v>0</v>
      </c>
      <c r="D141" s="45">
        <v>0</v>
      </c>
      <c r="E141" s="45">
        <v>3</v>
      </c>
      <c r="F141" s="45">
        <v>1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7">
        <f t="shared" si="2"/>
        <v>0.30769230769230771</v>
      </c>
    </row>
    <row r="142" spans="1:16" x14ac:dyDescent="0.25">
      <c r="A142" s="58" t="s">
        <v>562</v>
      </c>
      <c r="B142" s="33" t="s">
        <v>475</v>
      </c>
      <c r="C142" s="32">
        <v>4</v>
      </c>
      <c r="D142" s="32">
        <v>0</v>
      </c>
      <c r="E142" s="32">
        <v>5</v>
      </c>
      <c r="F142" s="32">
        <v>5</v>
      </c>
      <c r="G142" s="32">
        <v>3</v>
      </c>
      <c r="H142" s="32">
        <v>7</v>
      </c>
      <c r="I142" s="32">
        <v>1</v>
      </c>
      <c r="J142" s="32">
        <v>0</v>
      </c>
      <c r="K142" s="32">
        <v>1</v>
      </c>
      <c r="L142" s="32">
        <v>6</v>
      </c>
      <c r="M142" s="32">
        <v>2</v>
      </c>
      <c r="N142" s="32">
        <v>6</v>
      </c>
      <c r="O142" s="32">
        <v>0</v>
      </c>
      <c r="P142" s="34">
        <f t="shared" si="2"/>
        <v>3.0769230769230771</v>
      </c>
    </row>
    <row r="143" spans="1:16" x14ac:dyDescent="0.25">
      <c r="A143" s="58"/>
      <c r="B143" s="33" t="s">
        <v>476</v>
      </c>
      <c r="C143" s="32">
        <v>3</v>
      </c>
      <c r="D143" s="32">
        <v>0</v>
      </c>
      <c r="E143" s="32">
        <v>3</v>
      </c>
      <c r="F143" s="32">
        <v>2</v>
      </c>
      <c r="G143" s="32">
        <v>6</v>
      </c>
      <c r="H143" s="32">
        <v>7</v>
      </c>
      <c r="I143" s="32">
        <v>4</v>
      </c>
      <c r="J143" s="32">
        <v>2</v>
      </c>
      <c r="K143" s="32">
        <v>2</v>
      </c>
      <c r="L143" s="32">
        <v>4</v>
      </c>
      <c r="M143" s="32">
        <v>0</v>
      </c>
      <c r="N143" s="32">
        <v>7</v>
      </c>
      <c r="O143" s="32">
        <v>0</v>
      </c>
      <c r="P143" s="34">
        <f t="shared" si="2"/>
        <v>3.0769230769230771</v>
      </c>
    </row>
    <row r="144" spans="1:16" x14ac:dyDescent="0.25">
      <c r="A144" s="58"/>
      <c r="B144" s="33" t="s">
        <v>477</v>
      </c>
      <c r="C144" s="32">
        <v>4</v>
      </c>
      <c r="D144" s="32">
        <v>2</v>
      </c>
      <c r="E144" s="32">
        <v>3</v>
      </c>
      <c r="F144" s="32">
        <v>5</v>
      </c>
      <c r="G144" s="32">
        <v>5</v>
      </c>
      <c r="H144" s="32">
        <v>4</v>
      </c>
      <c r="I144" s="32">
        <v>0</v>
      </c>
      <c r="J144" s="32">
        <v>1</v>
      </c>
      <c r="K144" s="32">
        <v>1</v>
      </c>
      <c r="L144" s="32">
        <v>1</v>
      </c>
      <c r="M144" s="32">
        <v>0</v>
      </c>
      <c r="N144" s="32">
        <v>1</v>
      </c>
      <c r="O144" s="32">
        <v>0</v>
      </c>
      <c r="P144" s="34">
        <f t="shared" si="2"/>
        <v>2.0769230769230771</v>
      </c>
    </row>
    <row r="145" spans="1:16" x14ac:dyDescent="0.25">
      <c r="A145" s="58"/>
      <c r="B145" s="33" t="s">
        <v>478</v>
      </c>
      <c r="C145" s="32">
        <v>3</v>
      </c>
      <c r="D145" s="32">
        <v>1</v>
      </c>
      <c r="E145" s="32">
        <v>6</v>
      </c>
      <c r="F145" s="32">
        <v>3</v>
      </c>
      <c r="G145" s="32">
        <v>1</v>
      </c>
      <c r="H145" s="32">
        <v>1</v>
      </c>
      <c r="I145" s="32">
        <v>3</v>
      </c>
      <c r="J145" s="32">
        <v>1</v>
      </c>
      <c r="K145" s="32">
        <v>0</v>
      </c>
      <c r="L145" s="32">
        <v>3</v>
      </c>
      <c r="M145" s="32">
        <v>1</v>
      </c>
      <c r="N145" s="32">
        <v>2</v>
      </c>
      <c r="O145" s="32">
        <v>0</v>
      </c>
      <c r="P145" s="34">
        <f t="shared" si="2"/>
        <v>1.9230769230769231</v>
      </c>
    </row>
    <row r="146" spans="1:16" x14ac:dyDescent="0.25">
      <c r="A146" s="58"/>
      <c r="B146" s="33" t="s">
        <v>479</v>
      </c>
      <c r="C146" s="32">
        <v>1</v>
      </c>
      <c r="D146" s="32">
        <v>1</v>
      </c>
      <c r="E146" s="32">
        <v>3</v>
      </c>
      <c r="F146" s="32">
        <v>1</v>
      </c>
      <c r="G146" s="32">
        <v>2</v>
      </c>
      <c r="H146" s="32">
        <v>1</v>
      </c>
      <c r="I146" s="32">
        <v>0</v>
      </c>
      <c r="J146" s="32">
        <v>1</v>
      </c>
      <c r="K146" s="32">
        <v>1</v>
      </c>
      <c r="L146" s="32">
        <v>0</v>
      </c>
      <c r="M146" s="32">
        <v>0</v>
      </c>
      <c r="N146" s="32">
        <v>1</v>
      </c>
      <c r="O146" s="32">
        <v>0</v>
      </c>
      <c r="P146" s="34">
        <f t="shared" si="2"/>
        <v>0.92307692307692313</v>
      </c>
    </row>
    <row r="147" spans="1:16" s="40" customFormat="1" x14ac:dyDescent="0.25">
      <c r="A147" s="58"/>
      <c r="B147" s="33" t="s">
        <v>388</v>
      </c>
      <c r="C147" s="32">
        <v>0</v>
      </c>
      <c r="D147" s="32">
        <v>0</v>
      </c>
      <c r="E147" s="32">
        <v>2</v>
      </c>
      <c r="F147" s="32">
        <v>1</v>
      </c>
      <c r="G147" s="32">
        <v>0</v>
      </c>
      <c r="H147" s="32">
        <v>1</v>
      </c>
      <c r="I147" s="32">
        <v>1</v>
      </c>
      <c r="J147" s="32">
        <v>2</v>
      </c>
      <c r="K147" s="32">
        <v>0</v>
      </c>
      <c r="L147" s="32">
        <v>2</v>
      </c>
      <c r="M147" s="32">
        <v>0</v>
      </c>
      <c r="N147" s="32">
        <v>5</v>
      </c>
      <c r="O147" s="32">
        <v>0</v>
      </c>
      <c r="P147" s="34">
        <f t="shared" si="2"/>
        <v>1.0769230769230769</v>
      </c>
    </row>
    <row r="148" spans="1:16" x14ac:dyDescent="0.25">
      <c r="A148" s="58"/>
      <c r="B148" s="36" t="s">
        <v>392</v>
      </c>
      <c r="C148" s="35">
        <v>0</v>
      </c>
      <c r="D148" s="35">
        <v>0</v>
      </c>
      <c r="E148" s="35">
        <v>1</v>
      </c>
      <c r="F148" s="35">
        <v>0</v>
      </c>
      <c r="G148" s="35">
        <v>0</v>
      </c>
      <c r="H148" s="35">
        <v>1</v>
      </c>
      <c r="I148" s="35">
        <v>0</v>
      </c>
      <c r="J148" s="35">
        <v>0</v>
      </c>
      <c r="K148" s="35">
        <v>0</v>
      </c>
      <c r="L148" s="35">
        <v>0</v>
      </c>
      <c r="M148" s="35">
        <v>0</v>
      </c>
      <c r="N148" s="35">
        <v>1</v>
      </c>
      <c r="O148" s="35">
        <v>0</v>
      </c>
      <c r="P148" s="37">
        <f t="shared" si="2"/>
        <v>0.23076923076923078</v>
      </c>
    </row>
    <row r="149" spans="1:16" x14ac:dyDescent="0.25">
      <c r="A149" s="58"/>
      <c r="B149" s="33" t="s">
        <v>389</v>
      </c>
      <c r="C149" s="32">
        <v>0</v>
      </c>
      <c r="D149" s="32">
        <v>0</v>
      </c>
      <c r="E149" s="32">
        <v>0</v>
      </c>
      <c r="F149" s="32">
        <v>1</v>
      </c>
      <c r="G149" s="32">
        <v>1</v>
      </c>
      <c r="H149" s="32">
        <v>0</v>
      </c>
      <c r="I149" s="32">
        <v>0</v>
      </c>
      <c r="J149" s="32">
        <v>1</v>
      </c>
      <c r="K149" s="32">
        <v>0</v>
      </c>
      <c r="L149" s="32">
        <v>1</v>
      </c>
      <c r="M149" s="32">
        <v>0</v>
      </c>
      <c r="N149" s="32">
        <v>2</v>
      </c>
      <c r="O149" s="32">
        <v>0</v>
      </c>
      <c r="P149" s="34">
        <f t="shared" si="2"/>
        <v>0.46153846153846156</v>
      </c>
    </row>
    <row r="150" spans="1:16" x14ac:dyDescent="0.25">
      <c r="A150" s="58"/>
      <c r="B150" s="33" t="s">
        <v>390</v>
      </c>
      <c r="C150" s="32">
        <v>1</v>
      </c>
      <c r="D150" s="32">
        <v>0</v>
      </c>
      <c r="E150" s="32">
        <v>0</v>
      </c>
      <c r="F150" s="32">
        <v>1</v>
      </c>
      <c r="G150" s="32">
        <v>2</v>
      </c>
      <c r="H150" s="32">
        <v>1</v>
      </c>
      <c r="I150" s="32">
        <v>0</v>
      </c>
      <c r="J150" s="32">
        <v>0</v>
      </c>
      <c r="K150" s="32">
        <v>0</v>
      </c>
      <c r="L150" s="32">
        <v>0</v>
      </c>
      <c r="M150" s="32">
        <v>0</v>
      </c>
      <c r="N150" s="32">
        <v>0</v>
      </c>
      <c r="O150" s="32">
        <v>0</v>
      </c>
      <c r="P150" s="34">
        <f t="shared" si="2"/>
        <v>0.38461538461538464</v>
      </c>
    </row>
    <row r="151" spans="1:16" x14ac:dyDescent="0.25">
      <c r="A151" s="58"/>
      <c r="B151" s="33" t="s">
        <v>391</v>
      </c>
      <c r="C151" s="32">
        <v>1</v>
      </c>
      <c r="D151" s="32">
        <v>0</v>
      </c>
      <c r="E151" s="32">
        <v>1</v>
      </c>
      <c r="F151" s="32">
        <v>1</v>
      </c>
      <c r="G151" s="32">
        <v>2</v>
      </c>
      <c r="H151" s="32">
        <v>1</v>
      </c>
      <c r="I151" s="32">
        <v>0</v>
      </c>
      <c r="J151" s="32">
        <v>1</v>
      </c>
      <c r="K151" s="32">
        <v>1</v>
      </c>
      <c r="L151" s="32">
        <v>0</v>
      </c>
      <c r="M151" s="32">
        <v>0</v>
      </c>
      <c r="N151" s="32">
        <v>1</v>
      </c>
      <c r="O151" s="32">
        <v>0</v>
      </c>
      <c r="P151" s="34">
        <f t="shared" si="2"/>
        <v>0.69230769230769229</v>
      </c>
    </row>
    <row r="152" spans="1:16" x14ac:dyDescent="0.25">
      <c r="A152" s="59" t="s">
        <v>563</v>
      </c>
      <c r="B152" s="46" t="s">
        <v>393</v>
      </c>
      <c r="C152" s="45">
        <v>0</v>
      </c>
      <c r="D152" s="45">
        <v>0</v>
      </c>
      <c r="E152" s="45">
        <v>0</v>
      </c>
      <c r="F152" s="45">
        <v>1</v>
      </c>
      <c r="G152" s="45">
        <v>0</v>
      </c>
      <c r="H152" s="45">
        <v>1</v>
      </c>
      <c r="I152" s="45">
        <v>2</v>
      </c>
      <c r="J152" s="45">
        <v>0</v>
      </c>
      <c r="K152" s="45">
        <v>0</v>
      </c>
      <c r="L152" s="45">
        <v>2</v>
      </c>
      <c r="M152" s="45">
        <v>0</v>
      </c>
      <c r="N152" s="45">
        <v>2</v>
      </c>
      <c r="O152" s="45">
        <v>0</v>
      </c>
      <c r="P152" s="47">
        <f t="shared" si="2"/>
        <v>0.61538461538461542</v>
      </c>
    </row>
    <row r="153" spans="1:16" x14ac:dyDescent="0.25">
      <c r="A153" s="59"/>
      <c r="B153" s="46" t="s">
        <v>394</v>
      </c>
      <c r="C153" s="45">
        <v>0</v>
      </c>
      <c r="D153" s="45">
        <v>0</v>
      </c>
      <c r="E153" s="45">
        <v>0</v>
      </c>
      <c r="F153" s="45">
        <v>0</v>
      </c>
      <c r="G153" s="45">
        <v>0</v>
      </c>
      <c r="H153" s="45">
        <v>1</v>
      </c>
      <c r="I153" s="45">
        <v>0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45">
        <v>0</v>
      </c>
      <c r="P153" s="47">
        <f t="shared" si="2"/>
        <v>7.6923076923076927E-2</v>
      </c>
    </row>
    <row r="154" spans="1:16" x14ac:dyDescent="0.25">
      <c r="A154" s="59"/>
      <c r="B154" s="46" t="s">
        <v>395</v>
      </c>
      <c r="C154" s="45">
        <v>0</v>
      </c>
      <c r="D154" s="45">
        <v>0</v>
      </c>
      <c r="E154" s="45">
        <v>0</v>
      </c>
      <c r="F154" s="45">
        <v>0</v>
      </c>
      <c r="G154" s="45">
        <v>1</v>
      </c>
      <c r="H154" s="45">
        <v>0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7">
        <f t="shared" si="2"/>
        <v>7.6923076923076927E-2</v>
      </c>
    </row>
    <row r="155" spans="1:16" x14ac:dyDescent="0.25">
      <c r="A155" s="59"/>
      <c r="B155" s="46" t="s">
        <v>396</v>
      </c>
      <c r="C155" s="45">
        <v>2</v>
      </c>
      <c r="D155" s="45">
        <v>1</v>
      </c>
      <c r="E155" s="45">
        <v>2</v>
      </c>
      <c r="F155" s="45">
        <v>2</v>
      </c>
      <c r="G155" s="45">
        <v>2</v>
      </c>
      <c r="H155" s="45">
        <v>3</v>
      </c>
      <c r="I155" s="45">
        <v>2</v>
      </c>
      <c r="J155" s="45">
        <v>1</v>
      </c>
      <c r="K155" s="45">
        <v>1</v>
      </c>
      <c r="L155" s="45">
        <v>2</v>
      </c>
      <c r="M155" s="45">
        <v>2</v>
      </c>
      <c r="N155" s="45">
        <v>2</v>
      </c>
      <c r="O155" s="45">
        <v>0</v>
      </c>
      <c r="P155" s="47">
        <f t="shared" si="2"/>
        <v>1.6923076923076923</v>
      </c>
    </row>
    <row r="156" spans="1:16" x14ac:dyDescent="0.25">
      <c r="A156" s="59"/>
      <c r="B156" s="46" t="s">
        <v>397</v>
      </c>
      <c r="C156" s="45">
        <v>0</v>
      </c>
      <c r="D156" s="45">
        <v>0</v>
      </c>
      <c r="E156" s="45">
        <v>0</v>
      </c>
      <c r="F156" s="45">
        <v>1</v>
      </c>
      <c r="G156" s="45">
        <v>0</v>
      </c>
      <c r="H156" s="45">
        <v>0</v>
      </c>
      <c r="I156" s="45">
        <v>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7">
        <f t="shared" si="2"/>
        <v>7.6923076923076927E-2</v>
      </c>
    </row>
    <row r="157" spans="1:16" x14ac:dyDescent="0.25">
      <c r="A157" s="59"/>
      <c r="B157" s="46" t="s">
        <v>398</v>
      </c>
      <c r="C157" s="45">
        <v>0</v>
      </c>
      <c r="D157" s="45">
        <v>0</v>
      </c>
      <c r="E157" s="45">
        <v>1</v>
      </c>
      <c r="F157" s="45">
        <v>0</v>
      </c>
      <c r="G157" s="45">
        <v>0</v>
      </c>
      <c r="H157" s="45">
        <v>0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7">
        <f t="shared" si="2"/>
        <v>7.6923076923076927E-2</v>
      </c>
    </row>
    <row r="158" spans="1:16" x14ac:dyDescent="0.25">
      <c r="A158" s="59"/>
      <c r="B158" s="46" t="s">
        <v>399</v>
      </c>
      <c r="C158" s="45">
        <v>1</v>
      </c>
      <c r="D158" s="45">
        <v>0</v>
      </c>
      <c r="E158" s="45">
        <v>2</v>
      </c>
      <c r="F158" s="45">
        <v>1</v>
      </c>
      <c r="G158" s="45">
        <v>1</v>
      </c>
      <c r="H158" s="45">
        <v>1</v>
      </c>
      <c r="I158" s="45">
        <v>2</v>
      </c>
      <c r="J158" s="45">
        <v>2</v>
      </c>
      <c r="K158" s="45">
        <v>1</v>
      </c>
      <c r="L158" s="45">
        <v>1</v>
      </c>
      <c r="M158" s="45">
        <v>1</v>
      </c>
      <c r="N158" s="45">
        <v>1</v>
      </c>
      <c r="O158" s="45">
        <v>0</v>
      </c>
      <c r="P158" s="47">
        <f t="shared" si="2"/>
        <v>1.0769230769230769</v>
      </c>
    </row>
    <row r="159" spans="1:16" x14ac:dyDescent="0.25">
      <c r="A159" s="59"/>
      <c r="B159" s="46" t="s">
        <v>400</v>
      </c>
      <c r="C159" s="45">
        <v>0</v>
      </c>
      <c r="D159" s="45">
        <v>0</v>
      </c>
      <c r="E159" s="45">
        <v>0</v>
      </c>
      <c r="F159" s="45">
        <v>0</v>
      </c>
      <c r="G159" s="45">
        <v>0</v>
      </c>
      <c r="H159" s="45">
        <v>0</v>
      </c>
      <c r="I159" s="45"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7">
        <f t="shared" si="2"/>
        <v>0</v>
      </c>
    </row>
    <row r="160" spans="1:16" x14ac:dyDescent="0.25">
      <c r="A160" s="59"/>
      <c r="B160" s="46" t="s">
        <v>401</v>
      </c>
      <c r="C160" s="45">
        <v>0</v>
      </c>
      <c r="D160" s="45">
        <v>0</v>
      </c>
      <c r="E160" s="45">
        <v>0</v>
      </c>
      <c r="F160" s="45">
        <v>0</v>
      </c>
      <c r="G160" s="45">
        <v>0</v>
      </c>
      <c r="H160" s="45">
        <v>0</v>
      </c>
      <c r="I160" s="45">
        <v>0</v>
      </c>
      <c r="J160" s="45">
        <v>0</v>
      </c>
      <c r="K160" s="45">
        <v>0</v>
      </c>
      <c r="L160" s="45">
        <v>0</v>
      </c>
      <c r="M160" s="45">
        <v>0</v>
      </c>
      <c r="N160" s="45">
        <v>0</v>
      </c>
      <c r="O160" s="45">
        <v>0</v>
      </c>
      <c r="P160" s="47">
        <f t="shared" si="2"/>
        <v>0</v>
      </c>
    </row>
    <row r="161" spans="1:16" s="40" customFormat="1" x14ac:dyDescent="0.25">
      <c r="A161" s="59"/>
      <c r="B161" s="46" t="s">
        <v>402</v>
      </c>
      <c r="C161" s="45">
        <v>0</v>
      </c>
      <c r="D161" s="45">
        <v>0</v>
      </c>
      <c r="E161" s="45">
        <v>0</v>
      </c>
      <c r="F161" s="45">
        <v>0</v>
      </c>
      <c r="G161" s="45">
        <v>0</v>
      </c>
      <c r="H161" s="45">
        <v>0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1</v>
      </c>
      <c r="O161" s="45">
        <v>0</v>
      </c>
      <c r="P161" s="47">
        <f t="shared" si="2"/>
        <v>7.6923076923076927E-2</v>
      </c>
    </row>
    <row r="162" spans="1:16" x14ac:dyDescent="0.25">
      <c r="A162" s="59"/>
      <c r="B162" s="48" t="s">
        <v>404</v>
      </c>
      <c r="C162" s="49">
        <v>0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49">
        <v>3</v>
      </c>
      <c r="K162" s="49">
        <v>0</v>
      </c>
      <c r="L162" s="49">
        <v>1</v>
      </c>
      <c r="M162" s="49">
        <v>0</v>
      </c>
      <c r="N162" s="49">
        <v>0</v>
      </c>
      <c r="O162" s="49">
        <v>0</v>
      </c>
      <c r="P162" s="50">
        <f t="shared" si="2"/>
        <v>0.30769230769230771</v>
      </c>
    </row>
    <row r="163" spans="1:16" s="40" customFormat="1" x14ac:dyDescent="0.25">
      <c r="A163" s="59"/>
      <c r="B163" s="46" t="s">
        <v>403</v>
      </c>
      <c r="C163" s="45">
        <v>0</v>
      </c>
      <c r="D163" s="45">
        <v>0</v>
      </c>
      <c r="E163" s="45">
        <v>2</v>
      </c>
      <c r="F163" s="45">
        <v>0</v>
      </c>
      <c r="G163" s="45">
        <v>0</v>
      </c>
      <c r="H163" s="45">
        <v>0</v>
      </c>
      <c r="I163" s="45">
        <v>1</v>
      </c>
      <c r="J163" s="45">
        <v>0</v>
      </c>
      <c r="K163" s="45">
        <v>0</v>
      </c>
      <c r="L163" s="45">
        <v>0</v>
      </c>
      <c r="M163" s="45">
        <v>0</v>
      </c>
      <c r="N163" s="45">
        <v>0</v>
      </c>
      <c r="O163" s="45">
        <v>0</v>
      </c>
      <c r="P163" s="47">
        <f t="shared" si="2"/>
        <v>0.23076923076923078</v>
      </c>
    </row>
    <row r="164" spans="1:16" x14ac:dyDescent="0.25">
      <c r="A164" s="58" t="s">
        <v>564</v>
      </c>
      <c r="B164" s="36" t="s">
        <v>405</v>
      </c>
      <c r="C164" s="35">
        <v>7</v>
      </c>
      <c r="D164" s="35">
        <v>0</v>
      </c>
      <c r="E164" s="35">
        <v>22</v>
      </c>
      <c r="F164" s="35">
        <v>8</v>
      </c>
      <c r="G164" s="35">
        <v>6</v>
      </c>
      <c r="H164" s="35">
        <v>24</v>
      </c>
      <c r="I164" s="35">
        <v>39</v>
      </c>
      <c r="J164" s="35">
        <v>28</v>
      </c>
      <c r="K164" s="35">
        <v>9</v>
      </c>
      <c r="L164" s="35">
        <v>9</v>
      </c>
      <c r="M164" s="35">
        <v>14</v>
      </c>
      <c r="N164" s="35">
        <v>14</v>
      </c>
      <c r="O164" s="35">
        <v>0</v>
      </c>
      <c r="P164" s="37">
        <f t="shared" si="2"/>
        <v>13.846153846153847</v>
      </c>
    </row>
    <row r="165" spans="1:16" x14ac:dyDescent="0.25">
      <c r="A165" s="58"/>
      <c r="B165" s="33" t="s">
        <v>480</v>
      </c>
      <c r="C165" s="32">
        <v>2</v>
      </c>
      <c r="D165" s="32">
        <v>0</v>
      </c>
      <c r="E165" s="32">
        <v>3</v>
      </c>
      <c r="F165" s="32">
        <v>1</v>
      </c>
      <c r="G165" s="32">
        <v>2</v>
      </c>
      <c r="H165" s="32">
        <v>0</v>
      </c>
      <c r="I165" s="32">
        <v>0</v>
      </c>
      <c r="J165" s="32">
        <v>1</v>
      </c>
      <c r="K165" s="32">
        <v>1</v>
      </c>
      <c r="L165" s="32">
        <v>1</v>
      </c>
      <c r="M165" s="32">
        <v>1</v>
      </c>
      <c r="N165" s="32">
        <v>3</v>
      </c>
      <c r="O165" s="32">
        <v>0</v>
      </c>
      <c r="P165" s="34">
        <f t="shared" si="2"/>
        <v>1.1538461538461537</v>
      </c>
    </row>
    <row r="166" spans="1:16" x14ac:dyDescent="0.25">
      <c r="A166" s="58"/>
      <c r="B166" s="33" t="s">
        <v>481</v>
      </c>
      <c r="C166" s="32">
        <v>1</v>
      </c>
      <c r="D166" s="32">
        <v>0</v>
      </c>
      <c r="E166" s="32">
        <v>3</v>
      </c>
      <c r="F166" s="32">
        <v>0</v>
      </c>
      <c r="G166" s="32">
        <v>1</v>
      </c>
      <c r="H166" s="32">
        <v>0</v>
      </c>
      <c r="I166" s="32">
        <v>0</v>
      </c>
      <c r="J166" s="32">
        <v>0</v>
      </c>
      <c r="K166" s="32">
        <v>0</v>
      </c>
      <c r="L166" s="32">
        <v>1</v>
      </c>
      <c r="M166" s="32">
        <v>0</v>
      </c>
      <c r="N166" s="32">
        <v>0</v>
      </c>
      <c r="O166" s="32">
        <v>0</v>
      </c>
      <c r="P166" s="34">
        <f t="shared" si="2"/>
        <v>0.46153846153846156</v>
      </c>
    </row>
    <row r="167" spans="1:16" x14ac:dyDescent="0.25">
      <c r="A167" s="58"/>
      <c r="B167" s="33" t="s">
        <v>482</v>
      </c>
      <c r="C167" s="32">
        <v>0</v>
      </c>
      <c r="D167" s="32">
        <v>0</v>
      </c>
      <c r="E167" s="32">
        <v>3</v>
      </c>
      <c r="F167" s="32">
        <v>0</v>
      </c>
      <c r="G167" s="32">
        <v>0</v>
      </c>
      <c r="H167" s="32">
        <v>2</v>
      </c>
      <c r="I167" s="32">
        <v>1</v>
      </c>
      <c r="J167" s="32">
        <v>2</v>
      </c>
      <c r="K167" s="32">
        <v>0</v>
      </c>
      <c r="L167" s="32">
        <v>0</v>
      </c>
      <c r="M167" s="32">
        <v>0</v>
      </c>
      <c r="N167" s="32">
        <v>1</v>
      </c>
      <c r="O167" s="32">
        <v>0</v>
      </c>
      <c r="P167" s="34">
        <f t="shared" si="2"/>
        <v>0.69230769230769229</v>
      </c>
    </row>
    <row r="168" spans="1:16" x14ac:dyDescent="0.25">
      <c r="A168" s="58"/>
      <c r="B168" s="33" t="s">
        <v>483</v>
      </c>
      <c r="C168" s="32">
        <v>1</v>
      </c>
      <c r="D168" s="32">
        <v>0</v>
      </c>
      <c r="E168" s="32">
        <v>2</v>
      </c>
      <c r="F168" s="32">
        <v>0</v>
      </c>
      <c r="G168" s="32">
        <v>0</v>
      </c>
      <c r="H168" s="32">
        <v>0</v>
      </c>
      <c r="I168" s="32">
        <v>0</v>
      </c>
      <c r="J168" s="32">
        <v>1</v>
      </c>
      <c r="K168" s="32">
        <v>0</v>
      </c>
      <c r="L168" s="32">
        <v>0</v>
      </c>
      <c r="M168" s="32">
        <v>0</v>
      </c>
      <c r="N168" s="32">
        <v>1</v>
      </c>
      <c r="O168" s="32">
        <v>0</v>
      </c>
      <c r="P168" s="34">
        <f t="shared" si="2"/>
        <v>0.38461538461538464</v>
      </c>
    </row>
    <row r="169" spans="1:16" x14ac:dyDescent="0.25">
      <c r="A169" s="58"/>
      <c r="B169" s="33" t="s">
        <v>484</v>
      </c>
      <c r="C169" s="32">
        <v>1</v>
      </c>
      <c r="D169" s="32">
        <v>1</v>
      </c>
      <c r="E169" s="32">
        <v>2</v>
      </c>
      <c r="F169" s="32">
        <v>1</v>
      </c>
      <c r="G169" s="32">
        <v>1</v>
      </c>
      <c r="H169" s="32">
        <v>2</v>
      </c>
      <c r="I169" s="32">
        <v>1</v>
      </c>
      <c r="J169" s="32">
        <v>2</v>
      </c>
      <c r="K169" s="32">
        <v>1</v>
      </c>
      <c r="L169" s="32">
        <v>1</v>
      </c>
      <c r="M169" s="32">
        <v>1</v>
      </c>
      <c r="N169" s="32">
        <v>3</v>
      </c>
      <c r="O169" s="32">
        <v>0</v>
      </c>
      <c r="P169" s="34">
        <f t="shared" si="2"/>
        <v>1.3076923076923077</v>
      </c>
    </row>
    <row r="170" spans="1:16" x14ac:dyDescent="0.25">
      <c r="A170" s="58"/>
      <c r="B170" s="33" t="s">
        <v>485</v>
      </c>
      <c r="C170" s="32">
        <v>0</v>
      </c>
      <c r="D170" s="32">
        <v>0</v>
      </c>
      <c r="E170" s="32">
        <v>0</v>
      </c>
      <c r="F170" s="32">
        <v>0</v>
      </c>
      <c r="G170" s="32">
        <v>2</v>
      </c>
      <c r="H170" s="32">
        <v>3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3</v>
      </c>
      <c r="O170" s="32">
        <v>0</v>
      </c>
      <c r="P170" s="34">
        <f t="shared" si="2"/>
        <v>0.61538461538461542</v>
      </c>
    </row>
    <row r="171" spans="1:16" x14ac:dyDescent="0.25">
      <c r="A171" s="58"/>
      <c r="B171" s="33" t="s">
        <v>486</v>
      </c>
      <c r="C171" s="32">
        <v>1</v>
      </c>
      <c r="D171" s="32">
        <v>0</v>
      </c>
      <c r="E171" s="32">
        <v>2</v>
      </c>
      <c r="F171" s="32">
        <v>1</v>
      </c>
      <c r="G171" s="32">
        <v>0</v>
      </c>
      <c r="H171" s="32">
        <v>3</v>
      </c>
      <c r="I171" s="32">
        <v>3</v>
      </c>
      <c r="J171" s="32">
        <v>2</v>
      </c>
      <c r="K171" s="32">
        <v>0</v>
      </c>
      <c r="L171" s="32">
        <v>2</v>
      </c>
      <c r="M171" s="32">
        <v>3</v>
      </c>
      <c r="N171" s="32">
        <v>2</v>
      </c>
      <c r="O171" s="32">
        <v>0</v>
      </c>
      <c r="P171" s="34">
        <f t="shared" si="2"/>
        <v>1.4615384615384615</v>
      </c>
    </row>
    <row r="172" spans="1:16" x14ac:dyDescent="0.25">
      <c r="A172" s="58"/>
      <c r="B172" s="33" t="s">
        <v>487</v>
      </c>
      <c r="C172" s="32">
        <v>3</v>
      </c>
      <c r="D172" s="32">
        <v>1</v>
      </c>
      <c r="E172" s="32">
        <v>1</v>
      </c>
      <c r="F172" s="32">
        <v>1</v>
      </c>
      <c r="G172" s="32">
        <v>1</v>
      </c>
      <c r="H172" s="32">
        <v>2</v>
      </c>
      <c r="I172" s="32">
        <v>2</v>
      </c>
      <c r="J172" s="32">
        <v>1</v>
      </c>
      <c r="K172" s="32">
        <v>1</v>
      </c>
      <c r="L172" s="32">
        <v>3</v>
      </c>
      <c r="M172" s="32">
        <v>2</v>
      </c>
      <c r="N172" s="32">
        <v>2</v>
      </c>
      <c r="O172" s="32">
        <v>0</v>
      </c>
      <c r="P172" s="34">
        <f t="shared" si="2"/>
        <v>1.5384615384615385</v>
      </c>
    </row>
    <row r="173" spans="1:16" x14ac:dyDescent="0.25">
      <c r="A173" s="58"/>
      <c r="B173" s="33" t="s">
        <v>488</v>
      </c>
      <c r="C173" s="32">
        <v>0</v>
      </c>
      <c r="D173" s="32">
        <v>0</v>
      </c>
      <c r="E173" s="32">
        <v>0</v>
      </c>
      <c r="F173" s="32">
        <v>0</v>
      </c>
      <c r="G173" s="32">
        <v>0</v>
      </c>
      <c r="H173" s="32">
        <v>1</v>
      </c>
      <c r="I173" s="32">
        <v>2</v>
      </c>
      <c r="J173" s="32">
        <v>0</v>
      </c>
      <c r="K173" s="32">
        <v>0</v>
      </c>
      <c r="L173" s="32">
        <v>1</v>
      </c>
      <c r="M173" s="32">
        <v>0</v>
      </c>
      <c r="N173" s="32">
        <v>0</v>
      </c>
      <c r="O173" s="32">
        <v>0</v>
      </c>
      <c r="P173" s="34">
        <f t="shared" si="2"/>
        <v>0.30769230769230771</v>
      </c>
    </row>
    <row r="174" spans="1:16" x14ac:dyDescent="0.25">
      <c r="A174" s="58"/>
      <c r="B174" s="33" t="s">
        <v>489</v>
      </c>
      <c r="C174" s="32">
        <v>0</v>
      </c>
      <c r="D174" s="32">
        <v>0</v>
      </c>
      <c r="E174" s="32">
        <v>2</v>
      </c>
      <c r="F174" s="32">
        <v>1</v>
      </c>
      <c r="G174" s="32">
        <v>0</v>
      </c>
      <c r="H174" s="32">
        <v>0</v>
      </c>
      <c r="I174" s="32">
        <v>0</v>
      </c>
      <c r="J174" s="32">
        <v>1</v>
      </c>
      <c r="K174" s="32">
        <v>0</v>
      </c>
      <c r="L174" s="32">
        <v>0</v>
      </c>
      <c r="M174" s="32">
        <v>0</v>
      </c>
      <c r="N174" s="32">
        <v>1</v>
      </c>
      <c r="O174" s="32">
        <v>0</v>
      </c>
      <c r="P174" s="34">
        <f t="shared" si="2"/>
        <v>0.38461538461538464</v>
      </c>
    </row>
    <row r="175" spans="1:16" x14ac:dyDescent="0.25">
      <c r="A175" s="58"/>
      <c r="B175" s="33" t="s">
        <v>490</v>
      </c>
      <c r="C175" s="32">
        <v>1</v>
      </c>
      <c r="D175" s="32">
        <v>0</v>
      </c>
      <c r="E175" s="32">
        <v>2</v>
      </c>
      <c r="F175" s="32">
        <v>0</v>
      </c>
      <c r="G175" s="32">
        <v>0</v>
      </c>
      <c r="H175" s="32">
        <v>1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1</v>
      </c>
      <c r="O175" s="32">
        <v>0</v>
      </c>
      <c r="P175" s="34">
        <f t="shared" si="2"/>
        <v>0.38461538461538464</v>
      </c>
    </row>
    <row r="176" spans="1:16" x14ac:dyDescent="0.25">
      <c r="A176" s="58"/>
      <c r="B176" s="33" t="s">
        <v>491</v>
      </c>
      <c r="C176" s="32">
        <v>1</v>
      </c>
      <c r="D176" s="32">
        <v>0</v>
      </c>
      <c r="E176" s="32">
        <v>1</v>
      </c>
      <c r="F176" s="32">
        <v>1</v>
      </c>
      <c r="G176" s="32">
        <v>2</v>
      </c>
      <c r="H176" s="32">
        <v>0</v>
      </c>
      <c r="I176" s="32">
        <v>0</v>
      </c>
      <c r="J176" s="32">
        <v>1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4">
        <f t="shared" si="2"/>
        <v>0.46153846153846156</v>
      </c>
    </row>
    <row r="177" spans="1:16" x14ac:dyDescent="0.25">
      <c r="A177" s="58"/>
      <c r="B177" s="33" t="s">
        <v>492</v>
      </c>
      <c r="C177" s="32">
        <v>1</v>
      </c>
      <c r="D177" s="32">
        <v>0</v>
      </c>
      <c r="E177" s="32">
        <v>0</v>
      </c>
      <c r="F177" s="32">
        <v>0</v>
      </c>
      <c r="G177" s="32">
        <v>0</v>
      </c>
      <c r="H177" s="32">
        <v>1</v>
      </c>
      <c r="I177" s="32">
        <v>0</v>
      </c>
      <c r="J177" s="32">
        <v>1</v>
      </c>
      <c r="K177" s="32">
        <v>0</v>
      </c>
      <c r="L177" s="32">
        <v>0</v>
      </c>
      <c r="M177" s="32">
        <v>0</v>
      </c>
      <c r="N177" s="32">
        <v>1</v>
      </c>
      <c r="O177" s="32">
        <v>0</v>
      </c>
      <c r="P177" s="34">
        <f t="shared" si="2"/>
        <v>0.30769230769230771</v>
      </c>
    </row>
    <row r="178" spans="1:16" s="40" customFormat="1" x14ac:dyDescent="0.25">
      <c r="A178" s="58"/>
      <c r="B178" s="33" t="s">
        <v>493</v>
      </c>
      <c r="C178" s="32">
        <v>4</v>
      </c>
      <c r="D178" s="32">
        <v>1</v>
      </c>
      <c r="E178" s="32">
        <v>6</v>
      </c>
      <c r="F178" s="32">
        <v>4</v>
      </c>
      <c r="G178" s="32">
        <v>5</v>
      </c>
      <c r="H178" s="32">
        <v>3</v>
      </c>
      <c r="I178" s="32">
        <v>2</v>
      </c>
      <c r="J178" s="32">
        <v>2</v>
      </c>
      <c r="K178" s="32">
        <v>3</v>
      </c>
      <c r="L178" s="32">
        <v>3</v>
      </c>
      <c r="M178" s="32">
        <v>3</v>
      </c>
      <c r="N178" s="32">
        <v>3</v>
      </c>
      <c r="O178" s="32">
        <v>0</v>
      </c>
      <c r="P178" s="34">
        <f t="shared" si="2"/>
        <v>3</v>
      </c>
    </row>
    <row r="179" spans="1:16" x14ac:dyDescent="0.25">
      <c r="A179" s="58"/>
      <c r="B179" s="36" t="s">
        <v>406</v>
      </c>
      <c r="C179" s="35">
        <v>0</v>
      </c>
      <c r="D179" s="35">
        <v>0</v>
      </c>
      <c r="E179" s="35">
        <v>0</v>
      </c>
      <c r="F179" s="35">
        <v>0</v>
      </c>
      <c r="G179" s="35">
        <v>0</v>
      </c>
      <c r="H179" s="35">
        <v>13</v>
      </c>
      <c r="I179" s="35">
        <v>0</v>
      </c>
      <c r="J179" s="35">
        <v>0</v>
      </c>
      <c r="K179" s="35">
        <v>0</v>
      </c>
      <c r="L179" s="35">
        <v>21</v>
      </c>
      <c r="M179" s="35">
        <v>13</v>
      </c>
      <c r="N179" s="35">
        <v>13</v>
      </c>
      <c r="O179" s="35">
        <v>0</v>
      </c>
      <c r="P179" s="37">
        <f t="shared" si="2"/>
        <v>4.615384615384615</v>
      </c>
    </row>
    <row r="180" spans="1:16" x14ac:dyDescent="0.25">
      <c r="A180" s="59" t="s">
        <v>565</v>
      </c>
      <c r="B180" s="46" t="s">
        <v>407</v>
      </c>
      <c r="C180" s="45">
        <v>1</v>
      </c>
      <c r="D180" s="45">
        <v>1</v>
      </c>
      <c r="E180" s="45">
        <v>1</v>
      </c>
      <c r="F180" s="45">
        <v>2</v>
      </c>
      <c r="G180" s="45">
        <v>1</v>
      </c>
      <c r="H180" s="45">
        <v>2</v>
      </c>
      <c r="I180" s="45">
        <v>0</v>
      </c>
      <c r="J180" s="45">
        <v>0</v>
      </c>
      <c r="K180" s="45">
        <v>1</v>
      </c>
      <c r="L180" s="45">
        <v>0</v>
      </c>
      <c r="M180" s="45">
        <v>0</v>
      </c>
      <c r="N180" s="45">
        <v>0</v>
      </c>
      <c r="O180" s="45">
        <v>0</v>
      </c>
      <c r="P180" s="47">
        <f t="shared" si="2"/>
        <v>0.69230769230769229</v>
      </c>
    </row>
    <row r="181" spans="1:16" x14ac:dyDescent="0.25">
      <c r="A181" s="59"/>
      <c r="B181" s="46" t="s">
        <v>408</v>
      </c>
      <c r="C181" s="45">
        <v>0</v>
      </c>
      <c r="D181" s="45">
        <v>0</v>
      </c>
      <c r="E181" s="45">
        <v>0</v>
      </c>
      <c r="F181" s="45">
        <v>0</v>
      </c>
      <c r="G181" s="45">
        <v>0</v>
      </c>
      <c r="H181" s="45">
        <v>1</v>
      </c>
      <c r="I181" s="45">
        <v>0</v>
      </c>
      <c r="J181" s="45">
        <v>0</v>
      </c>
      <c r="K181" s="45">
        <v>1</v>
      </c>
      <c r="L181" s="45">
        <v>0</v>
      </c>
      <c r="M181" s="45">
        <v>1</v>
      </c>
      <c r="N181" s="45">
        <v>0</v>
      </c>
      <c r="O181" s="45">
        <v>0</v>
      </c>
      <c r="P181" s="47">
        <f t="shared" si="2"/>
        <v>0.23076923076923078</v>
      </c>
    </row>
    <row r="182" spans="1:16" s="40" customFormat="1" x14ac:dyDescent="0.25">
      <c r="A182" s="59"/>
      <c r="B182" s="46" t="s">
        <v>409</v>
      </c>
      <c r="C182" s="45">
        <v>0</v>
      </c>
      <c r="D182" s="45">
        <v>0</v>
      </c>
      <c r="E182" s="45">
        <v>0</v>
      </c>
      <c r="F182" s="45">
        <v>0</v>
      </c>
      <c r="G182" s="45">
        <v>0</v>
      </c>
      <c r="H182" s="45">
        <v>0</v>
      </c>
      <c r="I182" s="45">
        <v>0</v>
      </c>
      <c r="J182" s="45">
        <v>0</v>
      </c>
      <c r="K182" s="45">
        <v>1</v>
      </c>
      <c r="L182" s="45">
        <v>0</v>
      </c>
      <c r="M182" s="45">
        <v>0</v>
      </c>
      <c r="N182" s="45">
        <v>0</v>
      </c>
      <c r="O182" s="45">
        <v>0</v>
      </c>
      <c r="P182" s="47">
        <f t="shared" si="2"/>
        <v>7.6923076923076927E-2</v>
      </c>
    </row>
    <row r="183" spans="1:16" x14ac:dyDescent="0.25">
      <c r="A183" s="59"/>
      <c r="B183" s="48" t="s">
        <v>418</v>
      </c>
      <c r="C183" s="49">
        <v>0</v>
      </c>
      <c r="D183" s="49">
        <v>0</v>
      </c>
      <c r="E183" s="49">
        <v>1</v>
      </c>
      <c r="F183" s="49">
        <v>0</v>
      </c>
      <c r="G183" s="49">
        <v>0</v>
      </c>
      <c r="H183" s="49">
        <v>0</v>
      </c>
      <c r="I183" s="49">
        <v>0</v>
      </c>
      <c r="J183" s="49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50">
        <f t="shared" si="2"/>
        <v>7.6923076923076927E-2</v>
      </c>
    </row>
    <row r="184" spans="1:16" x14ac:dyDescent="0.25">
      <c r="A184" s="59"/>
      <c r="B184" s="46" t="s">
        <v>410</v>
      </c>
      <c r="C184" s="45">
        <v>1</v>
      </c>
      <c r="D184" s="45">
        <v>0</v>
      </c>
      <c r="E184" s="45">
        <v>0</v>
      </c>
      <c r="F184" s="45">
        <v>0</v>
      </c>
      <c r="G184" s="45">
        <v>0</v>
      </c>
      <c r="H184" s="45">
        <v>0</v>
      </c>
      <c r="I184" s="45">
        <v>1</v>
      </c>
      <c r="J184" s="45">
        <v>0</v>
      </c>
      <c r="K184" s="45">
        <v>0</v>
      </c>
      <c r="L184" s="45">
        <v>0</v>
      </c>
      <c r="M184" s="45">
        <v>0</v>
      </c>
      <c r="N184" s="45">
        <v>1</v>
      </c>
      <c r="O184" s="45">
        <v>0</v>
      </c>
      <c r="P184" s="47">
        <f t="shared" si="2"/>
        <v>0.23076923076923078</v>
      </c>
    </row>
    <row r="185" spans="1:16" x14ac:dyDescent="0.25">
      <c r="A185" s="59"/>
      <c r="B185" s="46" t="s">
        <v>411</v>
      </c>
      <c r="C185" s="45">
        <v>0</v>
      </c>
      <c r="D185" s="45">
        <v>0</v>
      </c>
      <c r="E185" s="45">
        <v>1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1</v>
      </c>
      <c r="O185" s="45">
        <v>0</v>
      </c>
      <c r="P185" s="47">
        <f t="shared" si="2"/>
        <v>0.15384615384615385</v>
      </c>
    </row>
    <row r="186" spans="1:16" x14ac:dyDescent="0.25">
      <c r="A186" s="59"/>
      <c r="B186" s="46" t="s">
        <v>412</v>
      </c>
      <c r="C186" s="45">
        <v>0</v>
      </c>
      <c r="D186" s="45">
        <v>0</v>
      </c>
      <c r="E186" s="45">
        <v>1</v>
      </c>
      <c r="F186" s="45">
        <v>0</v>
      </c>
      <c r="G186" s="45">
        <v>0</v>
      </c>
      <c r="H186" s="45">
        <v>0</v>
      </c>
      <c r="I186" s="45">
        <v>0</v>
      </c>
      <c r="J186" s="45">
        <v>3</v>
      </c>
      <c r="K186" s="45">
        <v>0</v>
      </c>
      <c r="L186" s="45">
        <v>0</v>
      </c>
      <c r="M186" s="45">
        <v>0</v>
      </c>
      <c r="N186" s="45">
        <v>0</v>
      </c>
      <c r="O186" s="45">
        <v>0</v>
      </c>
      <c r="P186" s="47">
        <f t="shared" si="2"/>
        <v>0.30769230769230771</v>
      </c>
    </row>
    <row r="187" spans="1:16" x14ac:dyDescent="0.25">
      <c r="A187" s="59"/>
      <c r="B187" s="46" t="s">
        <v>413</v>
      </c>
      <c r="C187" s="45">
        <v>0</v>
      </c>
      <c r="D187" s="45">
        <v>0</v>
      </c>
      <c r="E187" s="45">
        <v>0</v>
      </c>
      <c r="F187" s="45">
        <v>0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5">
        <v>0</v>
      </c>
      <c r="P187" s="47">
        <f t="shared" si="2"/>
        <v>0</v>
      </c>
    </row>
    <row r="188" spans="1:16" x14ac:dyDescent="0.25">
      <c r="A188" s="59"/>
      <c r="B188" s="46" t="s">
        <v>414</v>
      </c>
      <c r="C188" s="45">
        <v>0</v>
      </c>
      <c r="D188" s="45">
        <v>0</v>
      </c>
      <c r="E188" s="45">
        <v>0</v>
      </c>
      <c r="F188" s="45">
        <v>0</v>
      </c>
      <c r="G188" s="45">
        <v>0</v>
      </c>
      <c r="H188" s="45">
        <v>0</v>
      </c>
      <c r="I188" s="45">
        <v>0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7">
        <f t="shared" si="2"/>
        <v>0</v>
      </c>
    </row>
    <row r="189" spans="1:16" x14ac:dyDescent="0.25">
      <c r="A189" s="59"/>
      <c r="B189" s="46" t="s">
        <v>415</v>
      </c>
      <c r="C189" s="45">
        <v>0</v>
      </c>
      <c r="D189" s="45">
        <v>0</v>
      </c>
      <c r="E189" s="45">
        <v>1</v>
      </c>
      <c r="F189" s="45">
        <v>0</v>
      </c>
      <c r="G189" s="45">
        <v>0</v>
      </c>
      <c r="H189" s="45">
        <v>0</v>
      </c>
      <c r="I189" s="45">
        <v>0</v>
      </c>
      <c r="J189" s="45">
        <v>1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7">
        <f t="shared" si="2"/>
        <v>0.15384615384615385</v>
      </c>
    </row>
    <row r="190" spans="1:16" x14ac:dyDescent="0.25">
      <c r="A190" s="59"/>
      <c r="B190" s="46" t="s">
        <v>416</v>
      </c>
      <c r="C190" s="45">
        <v>0</v>
      </c>
      <c r="D190" s="45">
        <v>0</v>
      </c>
      <c r="E190" s="45">
        <v>0</v>
      </c>
      <c r="F190" s="45">
        <v>1</v>
      </c>
      <c r="G190" s="45">
        <v>0</v>
      </c>
      <c r="H190" s="45">
        <v>0</v>
      </c>
      <c r="I190" s="45">
        <v>0</v>
      </c>
      <c r="J190" s="45">
        <v>0</v>
      </c>
      <c r="K190" s="45">
        <v>0</v>
      </c>
      <c r="L190" s="45">
        <v>0</v>
      </c>
      <c r="M190" s="45">
        <v>0</v>
      </c>
      <c r="N190" s="45">
        <v>0</v>
      </c>
      <c r="O190" s="45">
        <v>0</v>
      </c>
      <c r="P190" s="47">
        <f t="shared" si="2"/>
        <v>7.6923076923076927E-2</v>
      </c>
    </row>
    <row r="191" spans="1:16" x14ac:dyDescent="0.25">
      <c r="A191" s="59"/>
      <c r="B191" s="46" t="s">
        <v>417</v>
      </c>
      <c r="C191" s="45">
        <v>0</v>
      </c>
      <c r="D191" s="45">
        <v>0</v>
      </c>
      <c r="E191" s="45">
        <v>0</v>
      </c>
      <c r="F191" s="45">
        <v>1</v>
      </c>
      <c r="G191" s="45">
        <v>0</v>
      </c>
      <c r="H191" s="45">
        <v>0</v>
      </c>
      <c r="I191" s="45">
        <v>0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7">
        <f t="shared" si="2"/>
        <v>7.6923076923076927E-2</v>
      </c>
    </row>
    <row r="192" spans="1:16" s="40" customFormat="1" x14ac:dyDescent="0.25">
      <c r="A192" s="58" t="s">
        <v>566</v>
      </c>
      <c r="B192" s="36" t="s">
        <v>427</v>
      </c>
      <c r="C192" s="35">
        <v>0</v>
      </c>
      <c r="D192" s="35">
        <v>0</v>
      </c>
      <c r="E192" s="35">
        <v>0</v>
      </c>
      <c r="F192" s="35">
        <v>0</v>
      </c>
      <c r="G192" s="35">
        <v>0</v>
      </c>
      <c r="H192" s="35">
        <v>0</v>
      </c>
      <c r="I192" s="35">
        <v>1</v>
      </c>
      <c r="J192" s="35">
        <v>1</v>
      </c>
      <c r="K192" s="35">
        <v>0</v>
      </c>
      <c r="L192" s="35">
        <v>1</v>
      </c>
      <c r="M192" s="35">
        <v>0</v>
      </c>
      <c r="N192" s="35">
        <v>1</v>
      </c>
      <c r="O192" s="35">
        <v>0</v>
      </c>
      <c r="P192" s="37">
        <f t="shared" si="2"/>
        <v>0.30769230769230771</v>
      </c>
    </row>
    <row r="193" spans="1:16" x14ac:dyDescent="0.25">
      <c r="A193" s="58"/>
      <c r="B193" s="33" t="s">
        <v>419</v>
      </c>
      <c r="C193" s="32">
        <v>0</v>
      </c>
      <c r="D193" s="32">
        <v>0</v>
      </c>
      <c r="E193" s="32">
        <v>2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1</v>
      </c>
      <c r="M193" s="32">
        <v>0</v>
      </c>
      <c r="N193" s="32">
        <v>2</v>
      </c>
      <c r="O193" s="32">
        <v>0</v>
      </c>
      <c r="P193" s="34">
        <f t="shared" si="2"/>
        <v>0.38461538461538464</v>
      </c>
    </row>
    <row r="194" spans="1:16" ht="16.8" x14ac:dyDescent="0.25">
      <c r="A194" s="58"/>
      <c r="B194" s="33" t="s">
        <v>541</v>
      </c>
      <c r="C194" s="32">
        <v>0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4">
        <f t="shared" si="2"/>
        <v>0</v>
      </c>
    </row>
    <row r="195" spans="1:16" ht="16.8" x14ac:dyDescent="0.25">
      <c r="A195" s="58"/>
      <c r="B195" s="33" t="s">
        <v>542</v>
      </c>
      <c r="C195" s="32">
        <v>0</v>
      </c>
      <c r="D195" s="32">
        <v>0</v>
      </c>
      <c r="E195" s="32">
        <v>1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4">
        <f t="shared" si="2"/>
        <v>7.6923076923076927E-2</v>
      </c>
    </row>
    <row r="196" spans="1:16" ht="16.8" x14ac:dyDescent="0.25">
      <c r="A196" s="58"/>
      <c r="B196" s="33" t="s">
        <v>543</v>
      </c>
      <c r="C196" s="32">
        <v>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1</v>
      </c>
      <c r="L196" s="32">
        <v>0</v>
      </c>
      <c r="M196" s="32">
        <v>0</v>
      </c>
      <c r="N196" s="32">
        <v>0</v>
      </c>
      <c r="O196" s="32">
        <v>0</v>
      </c>
      <c r="P196" s="34">
        <f t="shared" ref="P196:P259" si="3">AVERAGE(C196:O196)</f>
        <v>7.6923076923076927E-2</v>
      </c>
    </row>
    <row r="197" spans="1:16" ht="16.8" x14ac:dyDescent="0.25">
      <c r="A197" s="58"/>
      <c r="B197" s="33" t="s">
        <v>544</v>
      </c>
      <c r="C197" s="32">
        <v>0</v>
      </c>
      <c r="D197" s="32">
        <v>0</v>
      </c>
      <c r="E197" s="32">
        <v>0</v>
      </c>
      <c r="F197" s="32">
        <v>1</v>
      </c>
      <c r="G197" s="32">
        <v>0</v>
      </c>
      <c r="H197" s="32">
        <v>0</v>
      </c>
      <c r="I197" s="32">
        <v>0</v>
      </c>
      <c r="J197" s="32">
        <v>0</v>
      </c>
      <c r="K197" s="32">
        <v>1</v>
      </c>
      <c r="L197" s="32">
        <v>0</v>
      </c>
      <c r="M197" s="32">
        <v>0</v>
      </c>
      <c r="N197" s="32">
        <v>2</v>
      </c>
      <c r="O197" s="32">
        <v>0</v>
      </c>
      <c r="P197" s="34">
        <f t="shared" si="3"/>
        <v>0.30769230769230771</v>
      </c>
    </row>
    <row r="198" spans="1:16" ht="16.8" x14ac:dyDescent="0.25">
      <c r="A198" s="58"/>
      <c r="B198" s="33" t="s">
        <v>545</v>
      </c>
      <c r="C198" s="32">
        <v>0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1</v>
      </c>
      <c r="M198" s="32">
        <v>0</v>
      </c>
      <c r="N198" s="32">
        <v>2</v>
      </c>
      <c r="O198" s="32">
        <v>0</v>
      </c>
      <c r="P198" s="34">
        <f t="shared" si="3"/>
        <v>0.23076923076923078</v>
      </c>
    </row>
    <row r="199" spans="1:16" ht="16.8" x14ac:dyDescent="0.25">
      <c r="A199" s="58"/>
      <c r="B199" s="33" t="s">
        <v>546</v>
      </c>
      <c r="C199" s="32">
        <v>0</v>
      </c>
      <c r="D199" s="32">
        <v>0</v>
      </c>
      <c r="E199" s="32">
        <v>0</v>
      </c>
      <c r="F199" s="32">
        <v>1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4">
        <f t="shared" si="3"/>
        <v>7.6923076923076927E-2</v>
      </c>
    </row>
    <row r="200" spans="1:16" ht="16.8" x14ac:dyDescent="0.25">
      <c r="A200" s="58"/>
      <c r="B200" s="33" t="s">
        <v>547</v>
      </c>
      <c r="C200" s="32">
        <v>2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4">
        <f t="shared" si="3"/>
        <v>0.15384615384615385</v>
      </c>
    </row>
    <row r="201" spans="1:16" x14ac:dyDescent="0.25">
      <c r="A201" s="58"/>
      <c r="B201" s="33" t="s">
        <v>420</v>
      </c>
      <c r="C201" s="32">
        <v>1</v>
      </c>
      <c r="D201" s="32">
        <v>0</v>
      </c>
      <c r="E201" s="32">
        <v>0</v>
      </c>
      <c r="F201" s="32">
        <v>0</v>
      </c>
      <c r="G201" s="32">
        <v>1</v>
      </c>
      <c r="H201" s="32">
        <v>2</v>
      </c>
      <c r="I201" s="32">
        <v>0</v>
      </c>
      <c r="J201" s="32">
        <v>0</v>
      </c>
      <c r="K201" s="32">
        <v>0</v>
      </c>
      <c r="L201" s="32">
        <v>1</v>
      </c>
      <c r="M201" s="32">
        <v>0</v>
      </c>
      <c r="N201" s="32">
        <v>0</v>
      </c>
      <c r="O201" s="32">
        <v>0</v>
      </c>
      <c r="P201" s="34">
        <f t="shared" si="3"/>
        <v>0.38461538461538464</v>
      </c>
    </row>
    <row r="202" spans="1:16" ht="16.8" x14ac:dyDescent="0.25">
      <c r="A202" s="58"/>
      <c r="B202" s="33" t="s">
        <v>548</v>
      </c>
      <c r="C202" s="32">
        <v>0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4">
        <f t="shared" si="3"/>
        <v>0</v>
      </c>
    </row>
    <row r="203" spans="1:16" x14ac:dyDescent="0.25">
      <c r="A203" s="58"/>
      <c r="B203" s="33" t="s">
        <v>421</v>
      </c>
      <c r="C203" s="32">
        <v>1</v>
      </c>
      <c r="D203" s="32">
        <v>0</v>
      </c>
      <c r="E203" s="32">
        <v>3</v>
      </c>
      <c r="F203" s="32">
        <v>1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1</v>
      </c>
      <c r="M203" s="32">
        <v>0</v>
      </c>
      <c r="N203" s="32">
        <v>1</v>
      </c>
      <c r="O203" s="32">
        <v>0</v>
      </c>
      <c r="P203" s="34">
        <f t="shared" si="3"/>
        <v>0.53846153846153844</v>
      </c>
    </row>
    <row r="204" spans="1:16" ht="16.8" x14ac:dyDescent="0.25">
      <c r="A204" s="58"/>
      <c r="B204" s="33" t="s">
        <v>549</v>
      </c>
      <c r="C204" s="32">
        <v>1</v>
      </c>
      <c r="D204" s="32">
        <v>0</v>
      </c>
      <c r="E204" s="32">
        <v>0</v>
      </c>
      <c r="F204" s="32">
        <v>0</v>
      </c>
      <c r="G204" s="32">
        <v>1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1</v>
      </c>
      <c r="O204" s="32">
        <v>0</v>
      </c>
      <c r="P204" s="34">
        <f t="shared" si="3"/>
        <v>0.23076923076923078</v>
      </c>
    </row>
    <row r="205" spans="1:16" ht="16.8" x14ac:dyDescent="0.25">
      <c r="A205" s="58"/>
      <c r="B205" s="33" t="s">
        <v>550</v>
      </c>
      <c r="C205" s="32">
        <v>0</v>
      </c>
      <c r="D205" s="32">
        <v>0</v>
      </c>
      <c r="E205" s="32">
        <v>1</v>
      </c>
      <c r="F205" s="32">
        <v>0</v>
      </c>
      <c r="G205" s="32">
        <v>0</v>
      </c>
      <c r="H205" s="32">
        <v>1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4">
        <f t="shared" si="3"/>
        <v>0.15384615384615385</v>
      </c>
    </row>
    <row r="206" spans="1:16" ht="16.8" x14ac:dyDescent="0.25">
      <c r="A206" s="58"/>
      <c r="B206" s="33" t="s">
        <v>551</v>
      </c>
      <c r="C206" s="32">
        <v>0</v>
      </c>
      <c r="D206" s="32">
        <v>0</v>
      </c>
      <c r="E206" s="32">
        <v>2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1</v>
      </c>
      <c r="M206" s="32">
        <v>0</v>
      </c>
      <c r="N206" s="32">
        <v>0</v>
      </c>
      <c r="O206" s="32">
        <v>0</v>
      </c>
      <c r="P206" s="34">
        <f t="shared" si="3"/>
        <v>0.23076923076923078</v>
      </c>
    </row>
    <row r="207" spans="1:16" s="40" customFormat="1" x14ac:dyDescent="0.25">
      <c r="A207" s="58"/>
      <c r="B207" s="36" t="s">
        <v>428</v>
      </c>
      <c r="C207" s="35">
        <v>1</v>
      </c>
      <c r="D207" s="35">
        <v>1</v>
      </c>
      <c r="E207" s="35">
        <v>1</v>
      </c>
      <c r="F207" s="35">
        <v>1</v>
      </c>
      <c r="G207" s="35">
        <v>1</v>
      </c>
      <c r="H207" s="35">
        <v>1</v>
      </c>
      <c r="I207" s="35">
        <v>1</v>
      </c>
      <c r="J207" s="35">
        <v>1</v>
      </c>
      <c r="K207" s="35">
        <v>1</v>
      </c>
      <c r="L207" s="35">
        <v>1</v>
      </c>
      <c r="M207" s="35">
        <v>0</v>
      </c>
      <c r="N207" s="35">
        <v>1</v>
      </c>
      <c r="O207" s="35">
        <v>0</v>
      </c>
      <c r="P207" s="37">
        <f t="shared" si="3"/>
        <v>0.84615384615384615</v>
      </c>
    </row>
    <row r="208" spans="1:16" x14ac:dyDescent="0.25">
      <c r="A208" s="58"/>
      <c r="B208" s="33" t="s">
        <v>422</v>
      </c>
      <c r="C208" s="32">
        <v>1</v>
      </c>
      <c r="D208" s="32">
        <v>1</v>
      </c>
      <c r="E208" s="32">
        <v>0</v>
      </c>
      <c r="F208" s="32">
        <v>0</v>
      </c>
      <c r="G208" s="32">
        <v>1</v>
      </c>
      <c r="H208" s="32">
        <v>1</v>
      </c>
      <c r="I208" s="32">
        <v>1</v>
      </c>
      <c r="J208" s="32">
        <v>1</v>
      </c>
      <c r="K208" s="32">
        <v>0</v>
      </c>
      <c r="L208" s="32">
        <v>2</v>
      </c>
      <c r="M208" s="32">
        <v>0</v>
      </c>
      <c r="N208" s="32">
        <v>1</v>
      </c>
      <c r="O208" s="32">
        <v>0</v>
      </c>
      <c r="P208" s="34">
        <f t="shared" si="3"/>
        <v>0.69230769230769229</v>
      </c>
    </row>
    <row r="209" spans="1:16" x14ac:dyDescent="0.25">
      <c r="A209" s="58"/>
      <c r="B209" s="33" t="s">
        <v>423</v>
      </c>
      <c r="C209" s="32">
        <v>0</v>
      </c>
      <c r="D209" s="32">
        <v>0</v>
      </c>
      <c r="E209" s="32">
        <v>3</v>
      </c>
      <c r="F209" s="32">
        <v>1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1</v>
      </c>
      <c r="O209" s="32">
        <v>0</v>
      </c>
      <c r="P209" s="34">
        <f t="shared" si="3"/>
        <v>0.38461538461538464</v>
      </c>
    </row>
    <row r="210" spans="1:16" x14ac:dyDescent="0.25">
      <c r="A210" s="58"/>
      <c r="B210" s="33" t="s">
        <v>424</v>
      </c>
      <c r="C210" s="32">
        <v>0</v>
      </c>
      <c r="D210" s="32">
        <v>0</v>
      </c>
      <c r="E210" s="32">
        <v>1</v>
      </c>
      <c r="F210" s="32">
        <v>0</v>
      </c>
      <c r="G210" s="32">
        <v>1</v>
      </c>
      <c r="H210" s="32">
        <v>0</v>
      </c>
      <c r="I210" s="32">
        <v>0</v>
      </c>
      <c r="J210" s="32">
        <v>1</v>
      </c>
      <c r="K210" s="32">
        <v>1</v>
      </c>
      <c r="L210" s="32">
        <v>1</v>
      </c>
      <c r="M210" s="32">
        <v>0</v>
      </c>
      <c r="N210" s="32">
        <v>1</v>
      </c>
      <c r="O210" s="32">
        <v>0</v>
      </c>
      <c r="P210" s="34">
        <f t="shared" si="3"/>
        <v>0.46153846153846156</v>
      </c>
    </row>
    <row r="211" spans="1:16" x14ac:dyDescent="0.25">
      <c r="A211" s="58"/>
      <c r="B211" s="33" t="s">
        <v>425</v>
      </c>
      <c r="C211" s="32">
        <v>1</v>
      </c>
      <c r="D211" s="32">
        <v>0</v>
      </c>
      <c r="E211" s="32">
        <v>1</v>
      </c>
      <c r="F211" s="32">
        <v>1</v>
      </c>
      <c r="G211" s="32">
        <v>1</v>
      </c>
      <c r="H211" s="32">
        <v>0</v>
      </c>
      <c r="I211" s="32">
        <v>0</v>
      </c>
      <c r="J211" s="32">
        <v>0</v>
      </c>
      <c r="K211" s="32">
        <v>0</v>
      </c>
      <c r="L211" s="32">
        <v>0</v>
      </c>
      <c r="M211" s="32">
        <v>0</v>
      </c>
      <c r="N211" s="32">
        <v>2</v>
      </c>
      <c r="O211" s="32">
        <v>0</v>
      </c>
      <c r="P211" s="34">
        <f t="shared" si="3"/>
        <v>0.46153846153846156</v>
      </c>
    </row>
    <row r="212" spans="1:16" s="40" customFormat="1" x14ac:dyDescent="0.25">
      <c r="A212" s="58"/>
      <c r="B212" s="33" t="s">
        <v>426</v>
      </c>
      <c r="C212" s="32">
        <v>0</v>
      </c>
      <c r="D212" s="32">
        <v>0</v>
      </c>
      <c r="E212" s="32">
        <v>1</v>
      </c>
      <c r="F212" s="32">
        <v>0</v>
      </c>
      <c r="G212" s="32">
        <v>0</v>
      </c>
      <c r="H212" s="32">
        <v>1</v>
      </c>
      <c r="I212" s="32">
        <v>0</v>
      </c>
      <c r="J212" s="32">
        <v>0</v>
      </c>
      <c r="K212" s="32">
        <v>0</v>
      </c>
      <c r="L212" s="32">
        <v>3</v>
      </c>
      <c r="M212" s="32">
        <v>0</v>
      </c>
      <c r="N212" s="32">
        <v>2</v>
      </c>
      <c r="O212" s="32">
        <v>0</v>
      </c>
      <c r="P212" s="34">
        <f t="shared" si="3"/>
        <v>0.53846153846153844</v>
      </c>
    </row>
    <row r="213" spans="1:16" x14ac:dyDescent="0.25">
      <c r="A213" s="59" t="s">
        <v>567</v>
      </c>
      <c r="B213" s="48" t="s">
        <v>444</v>
      </c>
      <c r="C213" s="49">
        <v>0</v>
      </c>
      <c r="D213" s="49">
        <v>0</v>
      </c>
      <c r="E213" s="49">
        <v>3</v>
      </c>
      <c r="F213" s="49">
        <v>4</v>
      </c>
      <c r="G213" s="49"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49">
        <v>0</v>
      </c>
      <c r="O213" s="49">
        <v>0</v>
      </c>
      <c r="P213" s="50">
        <f t="shared" si="3"/>
        <v>0.53846153846153844</v>
      </c>
    </row>
    <row r="214" spans="1:16" x14ac:dyDescent="0.25">
      <c r="A214" s="59"/>
      <c r="B214" s="46" t="s">
        <v>429</v>
      </c>
      <c r="C214" s="45">
        <v>0</v>
      </c>
      <c r="D214" s="45">
        <v>0</v>
      </c>
      <c r="E214" s="45">
        <v>4</v>
      </c>
      <c r="F214" s="45">
        <v>5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7">
        <f t="shared" si="3"/>
        <v>0.69230769230769229</v>
      </c>
    </row>
    <row r="215" spans="1:16" x14ac:dyDescent="0.25">
      <c r="A215" s="59"/>
      <c r="B215" s="46" t="s">
        <v>430</v>
      </c>
      <c r="C215" s="45">
        <v>0</v>
      </c>
      <c r="D215" s="45">
        <v>0</v>
      </c>
      <c r="E215" s="45">
        <v>2</v>
      </c>
      <c r="F215" s="45">
        <v>4</v>
      </c>
      <c r="G215" s="45"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1</v>
      </c>
      <c r="O215" s="45">
        <v>0</v>
      </c>
      <c r="P215" s="47">
        <f t="shared" si="3"/>
        <v>0.53846153846153844</v>
      </c>
    </row>
    <row r="216" spans="1:16" x14ac:dyDescent="0.25">
      <c r="A216" s="59"/>
      <c r="B216" s="46" t="s">
        <v>431</v>
      </c>
      <c r="C216" s="45">
        <v>0</v>
      </c>
      <c r="D216" s="45">
        <v>0</v>
      </c>
      <c r="E216" s="45">
        <v>5</v>
      </c>
      <c r="F216" s="45">
        <v>7</v>
      </c>
      <c r="G216" s="45">
        <v>0</v>
      </c>
      <c r="H216" s="45">
        <v>2</v>
      </c>
      <c r="I216" s="45">
        <v>2</v>
      </c>
      <c r="J216" s="45">
        <v>0</v>
      </c>
      <c r="K216" s="45">
        <v>1</v>
      </c>
      <c r="L216" s="45">
        <v>1</v>
      </c>
      <c r="M216" s="45">
        <v>1</v>
      </c>
      <c r="N216" s="45">
        <v>1</v>
      </c>
      <c r="O216" s="45">
        <v>0</v>
      </c>
      <c r="P216" s="47">
        <f t="shared" si="3"/>
        <v>1.5384615384615385</v>
      </c>
    </row>
    <row r="217" spans="1:16" x14ac:dyDescent="0.25">
      <c r="A217" s="59"/>
      <c r="B217" s="46" t="s">
        <v>432</v>
      </c>
      <c r="C217" s="45">
        <v>0</v>
      </c>
      <c r="D217" s="45">
        <v>0</v>
      </c>
      <c r="E217" s="45">
        <v>1</v>
      </c>
      <c r="F217" s="45">
        <v>4</v>
      </c>
      <c r="G217" s="45">
        <v>0</v>
      </c>
      <c r="H217" s="45">
        <v>0</v>
      </c>
      <c r="I217" s="45">
        <v>0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7">
        <f t="shared" si="3"/>
        <v>0.38461538461538464</v>
      </c>
    </row>
    <row r="218" spans="1:16" x14ac:dyDescent="0.25">
      <c r="A218" s="59"/>
      <c r="B218" s="46" t="s">
        <v>433</v>
      </c>
      <c r="C218" s="45">
        <v>0</v>
      </c>
      <c r="D218" s="45">
        <v>0</v>
      </c>
      <c r="E218" s="45">
        <v>2</v>
      </c>
      <c r="F218" s="45">
        <v>3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7">
        <f t="shared" si="3"/>
        <v>0.38461538461538464</v>
      </c>
    </row>
    <row r="219" spans="1:16" x14ac:dyDescent="0.25">
      <c r="A219" s="59"/>
      <c r="B219" s="46" t="s">
        <v>434</v>
      </c>
      <c r="C219" s="45">
        <v>0</v>
      </c>
      <c r="D219" s="45">
        <v>0</v>
      </c>
      <c r="E219" s="45">
        <v>1</v>
      </c>
      <c r="F219" s="45">
        <v>1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7">
        <f t="shared" si="3"/>
        <v>0.15384615384615385</v>
      </c>
    </row>
    <row r="220" spans="1:16" x14ac:dyDescent="0.25">
      <c r="A220" s="59"/>
      <c r="B220" s="46" t="s">
        <v>435</v>
      </c>
      <c r="C220" s="45">
        <v>0</v>
      </c>
      <c r="D220" s="45">
        <v>0</v>
      </c>
      <c r="E220" s="45">
        <v>2</v>
      </c>
      <c r="F220" s="45">
        <v>4</v>
      </c>
      <c r="G220" s="45">
        <v>0</v>
      </c>
      <c r="H220" s="45">
        <v>0</v>
      </c>
      <c r="I220" s="45">
        <v>0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45">
        <v>0</v>
      </c>
      <c r="P220" s="47">
        <f t="shared" si="3"/>
        <v>0.46153846153846156</v>
      </c>
    </row>
    <row r="221" spans="1:16" x14ac:dyDescent="0.25">
      <c r="A221" s="59"/>
      <c r="B221" s="46" t="s">
        <v>436</v>
      </c>
      <c r="C221" s="45">
        <v>0</v>
      </c>
      <c r="D221" s="45">
        <v>0</v>
      </c>
      <c r="E221" s="45">
        <v>1</v>
      </c>
      <c r="F221" s="45">
        <v>2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7">
        <f t="shared" si="3"/>
        <v>0.23076923076923078</v>
      </c>
    </row>
    <row r="222" spans="1:16" x14ac:dyDescent="0.25">
      <c r="A222" s="59"/>
      <c r="B222" s="46" t="s">
        <v>437</v>
      </c>
      <c r="C222" s="45">
        <v>0</v>
      </c>
      <c r="D222" s="45">
        <v>0</v>
      </c>
      <c r="E222" s="45">
        <v>3</v>
      </c>
      <c r="F222" s="45">
        <v>2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7">
        <f t="shared" si="3"/>
        <v>0.38461538461538464</v>
      </c>
    </row>
    <row r="223" spans="1:16" x14ac:dyDescent="0.25">
      <c r="A223" s="59"/>
      <c r="B223" s="46" t="s">
        <v>438</v>
      </c>
      <c r="C223" s="45">
        <v>0</v>
      </c>
      <c r="D223" s="45">
        <v>0</v>
      </c>
      <c r="E223" s="45">
        <v>1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7">
        <f t="shared" si="3"/>
        <v>7.6923076923076927E-2</v>
      </c>
    </row>
    <row r="224" spans="1:16" x14ac:dyDescent="0.25">
      <c r="A224" s="59"/>
      <c r="B224" s="46" t="s">
        <v>439</v>
      </c>
      <c r="C224" s="45">
        <v>0</v>
      </c>
      <c r="D224" s="45">
        <v>0</v>
      </c>
      <c r="E224" s="45">
        <v>3</v>
      </c>
      <c r="F224" s="45">
        <v>3</v>
      </c>
      <c r="G224" s="45">
        <v>0</v>
      </c>
      <c r="H224" s="45">
        <v>0</v>
      </c>
      <c r="I224" s="45">
        <v>0</v>
      </c>
      <c r="J224" s="45">
        <v>1</v>
      </c>
      <c r="K224" s="45">
        <v>0</v>
      </c>
      <c r="L224" s="45">
        <v>0</v>
      </c>
      <c r="M224" s="45">
        <v>0</v>
      </c>
      <c r="N224" s="45">
        <v>0</v>
      </c>
      <c r="O224" s="45">
        <v>0</v>
      </c>
      <c r="P224" s="47">
        <f t="shared" si="3"/>
        <v>0.53846153846153844</v>
      </c>
    </row>
    <row r="225" spans="1:16" x14ac:dyDescent="0.25">
      <c r="A225" s="59"/>
      <c r="B225" s="46" t="s">
        <v>440</v>
      </c>
      <c r="C225" s="45">
        <v>0</v>
      </c>
      <c r="D225" s="45">
        <v>0</v>
      </c>
      <c r="E225" s="45">
        <v>2</v>
      </c>
      <c r="F225" s="45">
        <v>1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7">
        <f t="shared" si="3"/>
        <v>0.23076923076923078</v>
      </c>
    </row>
    <row r="226" spans="1:16" x14ac:dyDescent="0.25">
      <c r="A226" s="59"/>
      <c r="B226" s="46" t="s">
        <v>441</v>
      </c>
      <c r="C226" s="45">
        <v>1</v>
      </c>
      <c r="D226" s="45">
        <v>1</v>
      </c>
      <c r="E226" s="45">
        <v>3</v>
      </c>
      <c r="F226" s="45">
        <v>3</v>
      </c>
      <c r="G226" s="45">
        <v>1</v>
      </c>
      <c r="H226" s="45">
        <v>1</v>
      </c>
      <c r="I226" s="45">
        <v>1</v>
      </c>
      <c r="J226" s="45">
        <v>1</v>
      </c>
      <c r="K226" s="45">
        <v>1</v>
      </c>
      <c r="L226" s="45">
        <v>1</v>
      </c>
      <c r="M226" s="45">
        <v>1</v>
      </c>
      <c r="N226" s="45">
        <v>1</v>
      </c>
      <c r="O226" s="45">
        <v>0</v>
      </c>
      <c r="P226" s="47">
        <f t="shared" si="3"/>
        <v>1.2307692307692308</v>
      </c>
    </row>
    <row r="227" spans="1:16" x14ac:dyDescent="0.25">
      <c r="A227" s="59"/>
      <c r="B227" s="46" t="s">
        <v>442</v>
      </c>
      <c r="C227" s="45">
        <v>0</v>
      </c>
      <c r="D227" s="45">
        <v>0</v>
      </c>
      <c r="E227" s="45">
        <v>4</v>
      </c>
      <c r="F227" s="45">
        <v>6</v>
      </c>
      <c r="G227" s="45">
        <v>0</v>
      </c>
      <c r="H227" s="45">
        <v>0</v>
      </c>
      <c r="I227" s="45">
        <v>0</v>
      </c>
      <c r="J227" s="45">
        <v>0</v>
      </c>
      <c r="K227" s="45">
        <v>0</v>
      </c>
      <c r="L227" s="45">
        <v>0</v>
      </c>
      <c r="M227" s="45">
        <v>0</v>
      </c>
      <c r="N227" s="45">
        <v>0</v>
      </c>
      <c r="O227" s="45">
        <v>0</v>
      </c>
      <c r="P227" s="47">
        <f t="shared" si="3"/>
        <v>0.76923076923076927</v>
      </c>
    </row>
    <row r="228" spans="1:16" x14ac:dyDescent="0.25">
      <c r="A228" s="59"/>
      <c r="B228" s="46" t="s">
        <v>443</v>
      </c>
      <c r="C228" s="45">
        <v>0</v>
      </c>
      <c r="D228" s="45">
        <v>0</v>
      </c>
      <c r="E228" s="45">
        <v>0</v>
      </c>
      <c r="F228" s="45">
        <v>1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7">
        <f t="shared" si="3"/>
        <v>7.6923076923076927E-2</v>
      </c>
    </row>
    <row r="229" spans="1:16" ht="16.8" x14ac:dyDescent="0.25">
      <c r="A229" s="58" t="s">
        <v>568</v>
      </c>
      <c r="B229" s="33" t="s">
        <v>532</v>
      </c>
      <c r="C229" s="32">
        <v>1</v>
      </c>
      <c r="D229" s="32">
        <v>0</v>
      </c>
      <c r="E229" s="32">
        <v>3</v>
      </c>
      <c r="F229" s="32">
        <v>3</v>
      </c>
      <c r="G229" s="32">
        <v>2</v>
      </c>
      <c r="H229" s="32">
        <v>1</v>
      </c>
      <c r="I229" s="32">
        <v>1</v>
      </c>
      <c r="J229" s="32">
        <v>4</v>
      </c>
      <c r="K229" s="32">
        <v>2</v>
      </c>
      <c r="L229" s="32">
        <v>1</v>
      </c>
      <c r="M229" s="32">
        <v>1</v>
      </c>
      <c r="N229" s="32">
        <v>3</v>
      </c>
      <c r="O229" s="32">
        <v>0</v>
      </c>
      <c r="P229" s="34">
        <f t="shared" si="3"/>
        <v>1.6923076923076923</v>
      </c>
    </row>
    <row r="230" spans="1:16" ht="16.8" x14ac:dyDescent="0.25">
      <c r="A230" s="58"/>
      <c r="B230" s="33" t="s">
        <v>533</v>
      </c>
      <c r="C230" s="32">
        <v>1</v>
      </c>
      <c r="D230" s="32">
        <v>0</v>
      </c>
      <c r="E230" s="32">
        <v>3</v>
      </c>
      <c r="F230" s="32">
        <v>1</v>
      </c>
      <c r="G230" s="32">
        <v>1</v>
      </c>
      <c r="H230" s="32">
        <v>1</v>
      </c>
      <c r="I230" s="32">
        <v>1</v>
      </c>
      <c r="J230" s="32">
        <v>0</v>
      </c>
      <c r="K230" s="32">
        <v>1</v>
      </c>
      <c r="L230" s="32">
        <v>1</v>
      </c>
      <c r="M230" s="32">
        <v>2</v>
      </c>
      <c r="N230" s="32">
        <v>3</v>
      </c>
      <c r="O230" s="32">
        <v>0</v>
      </c>
      <c r="P230" s="34">
        <f t="shared" si="3"/>
        <v>1.1538461538461537</v>
      </c>
    </row>
    <row r="231" spans="1:16" ht="16.8" x14ac:dyDescent="0.25">
      <c r="A231" s="58"/>
      <c r="B231" s="33" t="s">
        <v>534</v>
      </c>
      <c r="C231" s="32">
        <v>3</v>
      </c>
      <c r="D231" s="32">
        <v>1</v>
      </c>
      <c r="E231" s="32">
        <v>5</v>
      </c>
      <c r="F231" s="32">
        <v>2</v>
      </c>
      <c r="G231" s="32">
        <v>3</v>
      </c>
      <c r="H231" s="32">
        <v>0</v>
      </c>
      <c r="I231" s="32">
        <v>0</v>
      </c>
      <c r="J231" s="32">
        <v>1</v>
      </c>
      <c r="K231" s="32">
        <v>1</v>
      </c>
      <c r="L231" s="32">
        <v>0</v>
      </c>
      <c r="M231" s="32">
        <v>1</v>
      </c>
      <c r="N231" s="32">
        <v>1</v>
      </c>
      <c r="O231" s="32">
        <v>0</v>
      </c>
      <c r="P231" s="34">
        <f t="shared" si="3"/>
        <v>1.3846153846153846</v>
      </c>
    </row>
    <row r="232" spans="1:16" x14ac:dyDescent="0.25">
      <c r="A232" s="58"/>
      <c r="B232" s="33" t="s">
        <v>494</v>
      </c>
      <c r="C232" s="32">
        <v>2</v>
      </c>
      <c r="D232" s="32">
        <v>0</v>
      </c>
      <c r="E232" s="32">
        <v>1</v>
      </c>
      <c r="F232" s="32">
        <v>2</v>
      </c>
      <c r="G232" s="32">
        <v>0</v>
      </c>
      <c r="H232" s="32">
        <v>0</v>
      </c>
      <c r="I232" s="32">
        <v>0</v>
      </c>
      <c r="J232" s="32">
        <v>0</v>
      </c>
      <c r="K232" s="32">
        <v>1</v>
      </c>
      <c r="L232" s="32">
        <v>0</v>
      </c>
      <c r="M232" s="32">
        <v>0</v>
      </c>
      <c r="N232" s="32">
        <v>4</v>
      </c>
      <c r="O232" s="32">
        <v>0</v>
      </c>
      <c r="P232" s="34">
        <f t="shared" si="3"/>
        <v>0.76923076923076927</v>
      </c>
    </row>
    <row r="233" spans="1:16" x14ac:dyDescent="0.25">
      <c r="A233" s="58"/>
      <c r="B233" s="33" t="s">
        <v>495</v>
      </c>
      <c r="C233" s="32">
        <v>0</v>
      </c>
      <c r="D233" s="32">
        <v>0</v>
      </c>
      <c r="E233" s="32">
        <v>3</v>
      </c>
      <c r="F233" s="32">
        <v>3</v>
      </c>
      <c r="G233" s="32">
        <v>2</v>
      </c>
      <c r="H233" s="32">
        <v>0</v>
      </c>
      <c r="I233" s="32">
        <v>0</v>
      </c>
      <c r="J233" s="32">
        <v>1</v>
      </c>
      <c r="K233" s="32">
        <v>0</v>
      </c>
      <c r="L233" s="32">
        <v>0</v>
      </c>
      <c r="M233" s="32">
        <v>0</v>
      </c>
      <c r="N233" s="32">
        <v>1</v>
      </c>
      <c r="O233" s="32">
        <v>0</v>
      </c>
      <c r="P233" s="34">
        <f t="shared" si="3"/>
        <v>0.76923076923076927</v>
      </c>
    </row>
    <row r="234" spans="1:16" x14ac:dyDescent="0.25">
      <c r="A234" s="58"/>
      <c r="B234" s="33" t="s">
        <v>496</v>
      </c>
      <c r="C234" s="32">
        <v>0</v>
      </c>
      <c r="D234" s="32">
        <v>0</v>
      </c>
      <c r="E234" s="32">
        <v>1</v>
      </c>
      <c r="F234" s="32">
        <v>2</v>
      </c>
      <c r="G234" s="32">
        <v>1</v>
      </c>
      <c r="H234" s="32">
        <v>0</v>
      </c>
      <c r="I234" s="32">
        <v>0</v>
      </c>
      <c r="J234" s="32">
        <v>0</v>
      </c>
      <c r="K234" s="32">
        <v>1</v>
      </c>
      <c r="L234" s="32">
        <v>0</v>
      </c>
      <c r="M234" s="32">
        <v>0</v>
      </c>
      <c r="N234" s="32">
        <v>2</v>
      </c>
      <c r="O234" s="32">
        <v>0</v>
      </c>
      <c r="P234" s="34">
        <f t="shared" si="3"/>
        <v>0.53846153846153844</v>
      </c>
    </row>
    <row r="235" spans="1:16" ht="16.8" x14ac:dyDescent="0.25">
      <c r="A235" s="58"/>
      <c r="B235" s="33" t="s">
        <v>535</v>
      </c>
      <c r="C235" s="32">
        <v>1</v>
      </c>
      <c r="D235" s="32">
        <v>0</v>
      </c>
      <c r="E235" s="32">
        <v>2</v>
      </c>
      <c r="F235" s="32">
        <v>1</v>
      </c>
      <c r="G235" s="32">
        <v>1</v>
      </c>
      <c r="H235" s="32">
        <v>2</v>
      </c>
      <c r="I235" s="32">
        <v>1</v>
      </c>
      <c r="J235" s="32">
        <v>1</v>
      </c>
      <c r="K235" s="32">
        <v>1</v>
      </c>
      <c r="L235" s="32">
        <v>2</v>
      </c>
      <c r="M235" s="32">
        <v>2</v>
      </c>
      <c r="N235" s="32">
        <v>3</v>
      </c>
      <c r="O235" s="32">
        <v>0</v>
      </c>
      <c r="P235" s="34">
        <f t="shared" si="3"/>
        <v>1.3076923076923077</v>
      </c>
    </row>
    <row r="236" spans="1:16" s="40" customFormat="1" x14ac:dyDescent="0.25">
      <c r="A236" s="58"/>
      <c r="B236" s="33" t="s">
        <v>497</v>
      </c>
      <c r="C236" s="32">
        <v>0</v>
      </c>
      <c r="D236" s="32">
        <v>0</v>
      </c>
      <c r="E236" s="32">
        <v>0</v>
      </c>
      <c r="F236" s="32">
        <v>1</v>
      </c>
      <c r="G236" s="32">
        <v>1</v>
      </c>
      <c r="H236" s="32">
        <v>0</v>
      </c>
      <c r="I236" s="32">
        <v>0</v>
      </c>
      <c r="J236" s="32">
        <v>0</v>
      </c>
      <c r="K236" s="32">
        <v>1</v>
      </c>
      <c r="L236" s="32">
        <v>0</v>
      </c>
      <c r="M236" s="32">
        <v>0</v>
      </c>
      <c r="N236" s="32">
        <v>1</v>
      </c>
      <c r="O236" s="32">
        <v>0</v>
      </c>
      <c r="P236" s="34">
        <f t="shared" si="3"/>
        <v>0.30769230769230771</v>
      </c>
    </row>
    <row r="237" spans="1:16" s="40" customFormat="1" x14ac:dyDescent="0.25">
      <c r="A237" s="58"/>
      <c r="B237" s="36" t="s">
        <v>445</v>
      </c>
      <c r="C237" s="35">
        <v>15</v>
      </c>
      <c r="D237" s="35">
        <v>7</v>
      </c>
      <c r="E237" s="35">
        <v>8</v>
      </c>
      <c r="F237" s="35">
        <v>12</v>
      </c>
      <c r="G237" s="35">
        <v>12</v>
      </c>
      <c r="H237" s="35">
        <v>11</v>
      </c>
      <c r="I237" s="35">
        <v>4</v>
      </c>
      <c r="J237" s="35">
        <v>6</v>
      </c>
      <c r="K237" s="35">
        <v>11</v>
      </c>
      <c r="L237" s="35">
        <v>12</v>
      </c>
      <c r="M237" s="35">
        <v>11</v>
      </c>
      <c r="N237" s="35">
        <v>14</v>
      </c>
      <c r="O237" s="32">
        <v>0</v>
      </c>
      <c r="P237" s="34">
        <f t="shared" si="3"/>
        <v>9.4615384615384617</v>
      </c>
    </row>
    <row r="238" spans="1:16" s="40" customFormat="1" x14ac:dyDescent="0.25">
      <c r="A238" s="58"/>
      <c r="B238" s="36" t="s">
        <v>446</v>
      </c>
      <c r="C238" s="35">
        <v>0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2">
        <v>0</v>
      </c>
      <c r="P238" s="34">
        <f t="shared" si="3"/>
        <v>0</v>
      </c>
    </row>
    <row r="239" spans="1:16" x14ac:dyDescent="0.25">
      <c r="A239" s="59" t="s">
        <v>569</v>
      </c>
      <c r="B239" s="48" t="s">
        <v>451</v>
      </c>
      <c r="C239" s="49">
        <v>5</v>
      </c>
      <c r="D239" s="49">
        <v>0</v>
      </c>
      <c r="E239" s="49">
        <v>8</v>
      </c>
      <c r="F239" s="49">
        <v>5</v>
      </c>
      <c r="G239" s="49">
        <v>7</v>
      </c>
      <c r="H239" s="49">
        <v>4</v>
      </c>
      <c r="I239" s="49">
        <v>4</v>
      </c>
      <c r="J239" s="49">
        <v>5</v>
      </c>
      <c r="K239" s="49">
        <v>4</v>
      </c>
      <c r="L239" s="49">
        <v>5</v>
      </c>
      <c r="M239" s="49">
        <v>5</v>
      </c>
      <c r="N239" s="49">
        <v>4</v>
      </c>
      <c r="O239" s="49">
        <v>0</v>
      </c>
      <c r="P239" s="50">
        <f t="shared" si="3"/>
        <v>4.3076923076923075</v>
      </c>
    </row>
    <row r="240" spans="1:16" x14ac:dyDescent="0.25">
      <c r="A240" s="59"/>
      <c r="B240" s="46" t="s">
        <v>498</v>
      </c>
      <c r="C240" s="45">
        <v>8</v>
      </c>
      <c r="D240" s="45">
        <v>0</v>
      </c>
      <c r="E240" s="45">
        <v>15</v>
      </c>
      <c r="F240" s="45">
        <v>14</v>
      </c>
      <c r="G240" s="45">
        <v>8</v>
      </c>
      <c r="H240" s="45">
        <v>7</v>
      </c>
      <c r="I240" s="45">
        <v>6</v>
      </c>
      <c r="J240" s="45">
        <v>8</v>
      </c>
      <c r="K240" s="45">
        <v>5</v>
      </c>
      <c r="L240" s="45">
        <v>16</v>
      </c>
      <c r="M240" s="45">
        <v>8</v>
      </c>
      <c r="N240" s="45">
        <v>8</v>
      </c>
      <c r="O240" s="45">
        <v>0</v>
      </c>
      <c r="P240" s="47">
        <f t="shared" si="3"/>
        <v>7.9230769230769234</v>
      </c>
    </row>
    <row r="241" spans="1:16" x14ac:dyDescent="0.25">
      <c r="A241" s="59"/>
      <c r="B241" s="46" t="s">
        <v>447</v>
      </c>
      <c r="C241" s="45">
        <v>3</v>
      </c>
      <c r="D241" s="45">
        <v>0</v>
      </c>
      <c r="E241" s="45">
        <v>8</v>
      </c>
      <c r="F241" s="45">
        <v>1</v>
      </c>
      <c r="G241" s="45">
        <v>3</v>
      </c>
      <c r="H241" s="45">
        <v>7</v>
      </c>
      <c r="I241" s="45">
        <v>4</v>
      </c>
      <c r="J241" s="45">
        <v>5</v>
      </c>
      <c r="K241" s="45">
        <v>2</v>
      </c>
      <c r="L241" s="45">
        <v>9</v>
      </c>
      <c r="M241" s="45">
        <v>10</v>
      </c>
      <c r="N241" s="45">
        <v>6</v>
      </c>
      <c r="O241" s="45">
        <v>0</v>
      </c>
      <c r="P241" s="47">
        <f t="shared" si="3"/>
        <v>4.4615384615384617</v>
      </c>
    </row>
    <row r="242" spans="1:16" x14ac:dyDescent="0.25">
      <c r="A242" s="59"/>
      <c r="B242" s="46" t="s">
        <v>499</v>
      </c>
      <c r="C242" s="45">
        <v>8</v>
      </c>
      <c r="D242" s="45">
        <v>0</v>
      </c>
      <c r="E242" s="45">
        <v>13</v>
      </c>
      <c r="F242" s="45">
        <v>9</v>
      </c>
      <c r="G242" s="45">
        <v>9</v>
      </c>
      <c r="H242" s="45">
        <v>12</v>
      </c>
      <c r="I242" s="45">
        <v>11</v>
      </c>
      <c r="J242" s="45">
        <v>6</v>
      </c>
      <c r="K242" s="45">
        <v>8</v>
      </c>
      <c r="L242" s="45">
        <v>15</v>
      </c>
      <c r="M242" s="45">
        <v>9</v>
      </c>
      <c r="N242" s="45">
        <v>10</v>
      </c>
      <c r="O242" s="45">
        <v>0</v>
      </c>
      <c r="P242" s="47">
        <f t="shared" si="3"/>
        <v>8.4615384615384617</v>
      </c>
    </row>
    <row r="243" spans="1:16" x14ac:dyDescent="0.25">
      <c r="A243" s="59"/>
      <c r="B243" s="46" t="s">
        <v>500</v>
      </c>
      <c r="C243" s="45">
        <v>1</v>
      </c>
      <c r="D243" s="45">
        <v>0</v>
      </c>
      <c r="E243" s="45">
        <v>5</v>
      </c>
      <c r="F243" s="45">
        <v>3</v>
      </c>
      <c r="G243" s="45">
        <v>4</v>
      </c>
      <c r="H243" s="45">
        <v>3</v>
      </c>
      <c r="I243" s="45">
        <v>0</v>
      </c>
      <c r="J243" s="45">
        <v>4</v>
      </c>
      <c r="K243" s="45">
        <v>0</v>
      </c>
      <c r="L243" s="45">
        <v>3</v>
      </c>
      <c r="M243" s="45">
        <v>3</v>
      </c>
      <c r="N243" s="45">
        <v>0</v>
      </c>
      <c r="O243" s="45">
        <v>0</v>
      </c>
      <c r="P243" s="47">
        <f t="shared" si="3"/>
        <v>2</v>
      </c>
    </row>
    <row r="244" spans="1:16" x14ac:dyDescent="0.25">
      <c r="A244" s="59"/>
      <c r="B244" s="46" t="s">
        <v>448</v>
      </c>
      <c r="C244" s="45">
        <v>5</v>
      </c>
      <c r="D244" s="45">
        <v>0</v>
      </c>
      <c r="E244" s="45">
        <v>8</v>
      </c>
      <c r="F244" s="45">
        <v>3</v>
      </c>
      <c r="G244" s="45">
        <v>6</v>
      </c>
      <c r="H244" s="45">
        <v>5</v>
      </c>
      <c r="I244" s="45">
        <v>5</v>
      </c>
      <c r="J244" s="45">
        <v>5</v>
      </c>
      <c r="K244" s="45">
        <v>4</v>
      </c>
      <c r="L244" s="45">
        <v>7</v>
      </c>
      <c r="M244" s="45">
        <v>4</v>
      </c>
      <c r="N244" s="45">
        <v>3</v>
      </c>
      <c r="O244" s="45">
        <v>0</v>
      </c>
      <c r="P244" s="47">
        <f t="shared" si="3"/>
        <v>4.2307692307692308</v>
      </c>
    </row>
    <row r="245" spans="1:16" x14ac:dyDescent="0.25">
      <c r="A245" s="59"/>
      <c r="B245" s="46" t="s">
        <v>449</v>
      </c>
      <c r="C245" s="45">
        <v>5</v>
      </c>
      <c r="D245" s="45">
        <v>0</v>
      </c>
      <c r="E245" s="45">
        <v>11</v>
      </c>
      <c r="F245" s="45">
        <v>5</v>
      </c>
      <c r="G245" s="45">
        <v>4</v>
      </c>
      <c r="H245" s="45">
        <v>3</v>
      </c>
      <c r="I245" s="45">
        <v>4</v>
      </c>
      <c r="J245" s="45">
        <v>5</v>
      </c>
      <c r="K245" s="45">
        <v>4</v>
      </c>
      <c r="L245" s="45">
        <v>10</v>
      </c>
      <c r="M245" s="45">
        <v>7</v>
      </c>
      <c r="N245" s="45">
        <v>4</v>
      </c>
      <c r="O245" s="45">
        <v>0</v>
      </c>
      <c r="P245" s="47">
        <f t="shared" si="3"/>
        <v>4.7692307692307692</v>
      </c>
    </row>
    <row r="246" spans="1:16" x14ac:dyDescent="0.25">
      <c r="A246" s="59"/>
      <c r="B246" s="46" t="s">
        <v>501</v>
      </c>
      <c r="C246" s="45">
        <v>8</v>
      </c>
      <c r="D246" s="45">
        <v>0</v>
      </c>
      <c r="E246" s="45">
        <v>8</v>
      </c>
      <c r="F246" s="45">
        <v>10</v>
      </c>
      <c r="G246" s="45">
        <v>11</v>
      </c>
      <c r="H246" s="45">
        <v>10</v>
      </c>
      <c r="I246" s="45">
        <v>10</v>
      </c>
      <c r="J246" s="45">
        <v>7</v>
      </c>
      <c r="K246" s="45">
        <v>8</v>
      </c>
      <c r="L246" s="45">
        <v>11</v>
      </c>
      <c r="M246" s="45">
        <v>2</v>
      </c>
      <c r="N246" s="45">
        <v>8</v>
      </c>
      <c r="O246" s="45">
        <v>0</v>
      </c>
      <c r="P246" s="47">
        <f t="shared" si="3"/>
        <v>7.1538461538461542</v>
      </c>
    </row>
    <row r="247" spans="1:16" x14ac:dyDescent="0.25">
      <c r="A247" s="59"/>
      <c r="B247" s="46" t="s">
        <v>502</v>
      </c>
      <c r="C247" s="45">
        <v>1</v>
      </c>
      <c r="D247" s="45">
        <v>0</v>
      </c>
      <c r="E247" s="45">
        <v>4</v>
      </c>
      <c r="F247" s="45">
        <v>3</v>
      </c>
      <c r="G247" s="45">
        <v>2</v>
      </c>
      <c r="H247" s="45">
        <v>3</v>
      </c>
      <c r="I247" s="45">
        <v>2</v>
      </c>
      <c r="J247" s="45">
        <v>3</v>
      </c>
      <c r="K247" s="45">
        <v>1</v>
      </c>
      <c r="L247" s="45">
        <v>6</v>
      </c>
      <c r="M247" s="45">
        <v>5</v>
      </c>
      <c r="N247" s="45">
        <v>5</v>
      </c>
      <c r="O247" s="45">
        <v>0</v>
      </c>
      <c r="P247" s="47">
        <f t="shared" si="3"/>
        <v>2.6923076923076925</v>
      </c>
    </row>
    <row r="248" spans="1:16" x14ac:dyDescent="0.25">
      <c r="A248" s="59"/>
      <c r="B248" s="46" t="s">
        <v>503</v>
      </c>
      <c r="C248" s="45">
        <v>1</v>
      </c>
      <c r="D248" s="45">
        <v>0</v>
      </c>
      <c r="E248" s="45">
        <v>5</v>
      </c>
      <c r="F248" s="45">
        <v>2</v>
      </c>
      <c r="G248" s="45">
        <v>1</v>
      </c>
      <c r="H248" s="45">
        <v>4</v>
      </c>
      <c r="I248" s="45">
        <v>2</v>
      </c>
      <c r="J248" s="45">
        <v>2</v>
      </c>
      <c r="K248" s="45">
        <v>1</v>
      </c>
      <c r="L248" s="45">
        <v>5</v>
      </c>
      <c r="M248" s="45">
        <v>1</v>
      </c>
      <c r="N248" s="45">
        <v>3</v>
      </c>
      <c r="O248" s="45">
        <v>0</v>
      </c>
      <c r="P248" s="47">
        <f t="shared" si="3"/>
        <v>2.0769230769230771</v>
      </c>
    </row>
    <row r="249" spans="1:16" x14ac:dyDescent="0.25">
      <c r="A249" s="59"/>
      <c r="B249" s="46" t="s">
        <v>504</v>
      </c>
      <c r="C249" s="45">
        <v>8</v>
      </c>
      <c r="D249" s="45">
        <v>0</v>
      </c>
      <c r="E249" s="45">
        <v>11</v>
      </c>
      <c r="F249" s="45">
        <v>8</v>
      </c>
      <c r="G249" s="45">
        <v>8</v>
      </c>
      <c r="H249" s="45">
        <v>8</v>
      </c>
      <c r="I249" s="45">
        <v>8</v>
      </c>
      <c r="J249" s="45">
        <v>8</v>
      </c>
      <c r="K249" s="45">
        <v>8</v>
      </c>
      <c r="L249" s="45">
        <v>10</v>
      </c>
      <c r="M249" s="45">
        <v>9</v>
      </c>
      <c r="N249" s="45">
        <v>8</v>
      </c>
      <c r="O249" s="45">
        <v>0</v>
      </c>
      <c r="P249" s="47">
        <f t="shared" si="3"/>
        <v>7.2307692307692308</v>
      </c>
    </row>
    <row r="250" spans="1:16" x14ac:dyDescent="0.25">
      <c r="A250" s="59"/>
      <c r="B250" s="46" t="s">
        <v>450</v>
      </c>
      <c r="C250" s="45">
        <v>0</v>
      </c>
      <c r="D250" s="45">
        <v>0</v>
      </c>
      <c r="E250" s="45">
        <v>0</v>
      </c>
      <c r="F250" s="45">
        <v>0</v>
      </c>
      <c r="G250" s="45">
        <v>5</v>
      </c>
      <c r="H250" s="45">
        <v>4</v>
      </c>
      <c r="I250" s="45">
        <v>3</v>
      </c>
      <c r="J250" s="45">
        <v>0</v>
      </c>
      <c r="K250" s="45">
        <v>0</v>
      </c>
      <c r="L250" s="45">
        <v>8</v>
      </c>
      <c r="M250" s="45">
        <v>5</v>
      </c>
      <c r="N250" s="45">
        <v>8</v>
      </c>
      <c r="O250" s="45">
        <v>0</v>
      </c>
      <c r="P250" s="47">
        <f t="shared" si="3"/>
        <v>2.5384615384615383</v>
      </c>
    </row>
    <row r="251" spans="1:16" x14ac:dyDescent="0.25">
      <c r="A251" s="58" t="s">
        <v>570</v>
      </c>
      <c r="B251" s="33" t="s">
        <v>452</v>
      </c>
      <c r="C251" s="32">
        <v>0</v>
      </c>
      <c r="D251" s="32">
        <v>0</v>
      </c>
      <c r="E251" s="32">
        <v>0</v>
      </c>
      <c r="F251" s="32">
        <v>0</v>
      </c>
      <c r="G251" s="32">
        <v>0</v>
      </c>
      <c r="H251" s="32">
        <v>1</v>
      </c>
      <c r="I251" s="32">
        <v>1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4">
        <f t="shared" si="3"/>
        <v>0.15384615384615385</v>
      </c>
    </row>
    <row r="252" spans="1:16" x14ac:dyDescent="0.25">
      <c r="A252" s="58"/>
      <c r="B252" s="33" t="s">
        <v>453</v>
      </c>
      <c r="C252" s="32">
        <v>0</v>
      </c>
      <c r="D252" s="32">
        <v>0</v>
      </c>
      <c r="E252" s="32">
        <v>1</v>
      </c>
      <c r="F252" s="32">
        <v>0</v>
      </c>
      <c r="G252" s="32">
        <v>0</v>
      </c>
      <c r="H252" s="32">
        <v>1</v>
      </c>
      <c r="I252" s="32">
        <v>0</v>
      </c>
      <c r="J252" s="32">
        <v>1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4">
        <f t="shared" si="3"/>
        <v>0.23076923076923078</v>
      </c>
    </row>
    <row r="253" spans="1:16" x14ac:dyDescent="0.25">
      <c r="A253" s="58"/>
      <c r="B253" s="33" t="s">
        <v>454</v>
      </c>
      <c r="C253" s="32">
        <v>0</v>
      </c>
      <c r="D253" s="32">
        <v>0</v>
      </c>
      <c r="E253" s="32">
        <v>0</v>
      </c>
      <c r="F253" s="32">
        <v>1</v>
      </c>
      <c r="G253" s="32">
        <v>1</v>
      </c>
      <c r="H253" s="32">
        <v>0</v>
      </c>
      <c r="I253" s="32">
        <v>0</v>
      </c>
      <c r="J253" s="32">
        <v>0</v>
      </c>
      <c r="K253" s="32">
        <v>0</v>
      </c>
      <c r="L253" s="32">
        <v>0</v>
      </c>
      <c r="M253" s="32">
        <v>0</v>
      </c>
      <c r="N253" s="32">
        <v>1</v>
      </c>
      <c r="O253" s="32">
        <v>0</v>
      </c>
      <c r="P253" s="34">
        <f t="shared" si="3"/>
        <v>0.23076923076923078</v>
      </c>
    </row>
    <row r="254" spans="1:16" x14ac:dyDescent="0.25">
      <c r="A254" s="58"/>
      <c r="B254" s="33" t="s">
        <v>455</v>
      </c>
      <c r="C254" s="32">
        <v>0</v>
      </c>
      <c r="D254" s="32">
        <v>0</v>
      </c>
      <c r="E254" s="32">
        <v>3</v>
      </c>
      <c r="F254" s="32">
        <v>1</v>
      </c>
      <c r="G254" s="32">
        <v>0</v>
      </c>
      <c r="H254" s="32">
        <v>0</v>
      </c>
      <c r="I254" s="32">
        <v>0</v>
      </c>
      <c r="J254" s="32">
        <v>2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4">
        <f t="shared" si="3"/>
        <v>0.46153846153846156</v>
      </c>
    </row>
    <row r="255" spans="1:16" x14ac:dyDescent="0.25">
      <c r="A255" s="58"/>
      <c r="B255" s="33" t="s">
        <v>456</v>
      </c>
      <c r="C255" s="32">
        <v>0</v>
      </c>
      <c r="D255" s="32">
        <v>0</v>
      </c>
      <c r="E255" s="32">
        <v>1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4">
        <f t="shared" si="3"/>
        <v>7.6923076923076927E-2</v>
      </c>
    </row>
    <row r="256" spans="1:16" x14ac:dyDescent="0.25">
      <c r="A256" s="58"/>
      <c r="B256" s="33" t="s">
        <v>457</v>
      </c>
      <c r="C256" s="32">
        <v>0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4">
        <f t="shared" si="3"/>
        <v>0</v>
      </c>
    </row>
    <row r="257" spans="1:16" x14ac:dyDescent="0.25">
      <c r="A257" s="58"/>
      <c r="B257" s="33" t="s">
        <v>458</v>
      </c>
      <c r="C257" s="32">
        <v>0</v>
      </c>
      <c r="D257" s="32">
        <v>0</v>
      </c>
      <c r="E257" s="32">
        <v>0</v>
      </c>
      <c r="F257" s="32">
        <v>1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4">
        <f t="shared" si="3"/>
        <v>7.6923076923076927E-2</v>
      </c>
    </row>
    <row r="258" spans="1:16" x14ac:dyDescent="0.25">
      <c r="A258" s="58"/>
      <c r="B258" s="33" t="s">
        <v>459</v>
      </c>
      <c r="C258" s="32">
        <v>4</v>
      </c>
      <c r="D258" s="32">
        <v>2</v>
      </c>
      <c r="E258" s="32">
        <v>2</v>
      </c>
      <c r="F258" s="32">
        <v>3</v>
      </c>
      <c r="G258" s="32">
        <v>2</v>
      </c>
      <c r="H258" s="32">
        <v>0</v>
      </c>
      <c r="I258" s="32">
        <v>1</v>
      </c>
      <c r="J258" s="32">
        <v>3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4">
        <f t="shared" si="3"/>
        <v>1.3076923076923077</v>
      </c>
    </row>
    <row r="259" spans="1:16" x14ac:dyDescent="0.25">
      <c r="A259" s="58"/>
      <c r="B259" s="33" t="s">
        <v>460</v>
      </c>
      <c r="C259" s="32">
        <v>0</v>
      </c>
      <c r="D259" s="32">
        <v>0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4">
        <f t="shared" si="3"/>
        <v>0</v>
      </c>
    </row>
    <row r="260" spans="1:16" x14ac:dyDescent="0.25">
      <c r="A260" s="58"/>
      <c r="B260" s="33" t="s">
        <v>461</v>
      </c>
      <c r="C260" s="32">
        <v>0</v>
      </c>
      <c r="D260" s="32">
        <v>0</v>
      </c>
      <c r="E260" s="32">
        <v>1</v>
      </c>
      <c r="F260" s="32">
        <v>1</v>
      </c>
      <c r="G260" s="32">
        <v>0</v>
      </c>
      <c r="H260" s="32">
        <v>1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4">
        <f t="shared" ref="P260:P262" si="4">AVERAGE(C260:O260)</f>
        <v>0.23076923076923078</v>
      </c>
    </row>
    <row r="261" spans="1:16" s="40" customFormat="1" x14ac:dyDescent="0.25">
      <c r="A261" s="58"/>
      <c r="B261" s="33" t="s">
        <v>462</v>
      </c>
      <c r="C261" s="32">
        <v>0</v>
      </c>
      <c r="D261" s="32">
        <v>0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1</v>
      </c>
      <c r="N261" s="32">
        <v>0</v>
      </c>
      <c r="O261" s="32">
        <v>0</v>
      </c>
      <c r="P261" s="34">
        <f t="shared" si="4"/>
        <v>7.6923076923076927E-2</v>
      </c>
    </row>
    <row r="262" spans="1:16" s="40" customFormat="1" x14ac:dyDescent="0.25">
      <c r="A262" s="58"/>
      <c r="B262" s="36" t="s">
        <v>463</v>
      </c>
      <c r="C262" s="35">
        <v>0</v>
      </c>
      <c r="D262" s="35">
        <v>0</v>
      </c>
      <c r="E262" s="35">
        <v>1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35">
        <v>0</v>
      </c>
      <c r="L262" s="35">
        <v>0</v>
      </c>
      <c r="M262" s="35">
        <v>0</v>
      </c>
      <c r="N262" s="35">
        <v>0</v>
      </c>
      <c r="O262" s="35">
        <v>0</v>
      </c>
      <c r="P262" s="37">
        <f t="shared" si="4"/>
        <v>7.6923076923076927E-2</v>
      </c>
    </row>
  </sheetData>
  <mergeCells count="20">
    <mergeCell ref="A3:A12"/>
    <mergeCell ref="A13:A25"/>
    <mergeCell ref="A55:A65"/>
    <mergeCell ref="A66:A77"/>
    <mergeCell ref="A1:P1"/>
    <mergeCell ref="A26:A39"/>
    <mergeCell ref="A40:A54"/>
    <mergeCell ref="A152:A163"/>
    <mergeCell ref="A239:A250"/>
    <mergeCell ref="A251:A262"/>
    <mergeCell ref="A164:A179"/>
    <mergeCell ref="A180:A191"/>
    <mergeCell ref="A192:A212"/>
    <mergeCell ref="A213:A228"/>
    <mergeCell ref="A229:A238"/>
    <mergeCell ref="A78:A99"/>
    <mergeCell ref="A100:A120"/>
    <mergeCell ref="A121:A129"/>
    <mergeCell ref="A130:A141"/>
    <mergeCell ref="A142:A151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F239-C1B7-4021-A365-A60FFEA3550F}">
  <dimension ref="A1:H15"/>
  <sheetViews>
    <sheetView workbookViewId="0"/>
  </sheetViews>
  <sheetFormatPr defaultRowHeight="13.8" x14ac:dyDescent="0.25"/>
  <cols>
    <col min="1" max="8" width="15.77734375" customWidth="1"/>
  </cols>
  <sheetData>
    <row r="1" spans="1:8" ht="16.2" thickBot="1" x14ac:dyDescent="0.3">
      <c r="A1" s="16" t="s">
        <v>574</v>
      </c>
    </row>
    <row r="2" spans="1:8" ht="41.4" customHeight="1" thickBot="1" x14ac:dyDescent="0.3">
      <c r="A2" s="14" t="s">
        <v>118</v>
      </c>
      <c r="B2" s="15" t="s">
        <v>123</v>
      </c>
      <c r="C2" s="15" t="s">
        <v>124</v>
      </c>
      <c r="D2" s="14" t="s">
        <v>125</v>
      </c>
      <c r="E2" s="15" t="s">
        <v>126</v>
      </c>
      <c r="F2" s="15" t="s">
        <v>127</v>
      </c>
      <c r="G2" s="14" t="s">
        <v>129</v>
      </c>
      <c r="H2" s="15" t="s">
        <v>128</v>
      </c>
    </row>
    <row r="3" spans="1:8" ht="19.95" customHeight="1" thickBot="1" x14ac:dyDescent="0.3">
      <c r="A3" s="19" t="s">
        <v>92</v>
      </c>
      <c r="B3" s="20">
        <v>320</v>
      </c>
      <c r="C3" s="20">
        <v>143</v>
      </c>
      <c r="D3" s="13">
        <v>35</v>
      </c>
      <c r="E3" s="13">
        <v>3</v>
      </c>
      <c r="F3" s="13">
        <v>69</v>
      </c>
      <c r="G3" s="13">
        <v>2</v>
      </c>
      <c r="H3" s="13">
        <v>1</v>
      </c>
    </row>
    <row r="4" spans="1:8" ht="19.95" customHeight="1" thickBot="1" x14ac:dyDescent="0.3">
      <c r="A4" s="19" t="s">
        <v>94</v>
      </c>
      <c r="B4" s="20">
        <v>387</v>
      </c>
      <c r="C4" s="20">
        <v>124</v>
      </c>
      <c r="D4" s="13">
        <v>44</v>
      </c>
      <c r="E4" s="13">
        <v>7</v>
      </c>
      <c r="F4" s="13">
        <v>46</v>
      </c>
      <c r="G4" s="13">
        <v>5</v>
      </c>
      <c r="H4" s="13">
        <v>0</v>
      </c>
    </row>
    <row r="5" spans="1:8" ht="19.95" customHeight="1" thickBot="1" x14ac:dyDescent="0.3">
      <c r="A5" s="19" t="s">
        <v>96</v>
      </c>
      <c r="B5" s="20">
        <v>186</v>
      </c>
      <c r="C5" s="21">
        <v>138</v>
      </c>
      <c r="D5" s="21">
        <v>49</v>
      </c>
      <c r="E5" s="13">
        <v>9</v>
      </c>
      <c r="F5" s="13">
        <v>36</v>
      </c>
      <c r="G5" s="13">
        <v>1</v>
      </c>
      <c r="H5" s="13">
        <v>4</v>
      </c>
    </row>
    <row r="6" spans="1:8" ht="19.95" customHeight="1" thickBot="1" x14ac:dyDescent="0.3">
      <c r="A6" s="19" t="s">
        <v>98</v>
      </c>
      <c r="B6" s="20">
        <v>431</v>
      </c>
      <c r="C6" s="21">
        <v>154</v>
      </c>
      <c r="D6" s="21">
        <v>41</v>
      </c>
      <c r="E6" s="13">
        <v>6</v>
      </c>
      <c r="F6" s="13">
        <v>82</v>
      </c>
      <c r="G6" s="13">
        <v>4</v>
      </c>
      <c r="H6" s="13">
        <v>0</v>
      </c>
    </row>
    <row r="7" spans="1:8" ht="19.95" customHeight="1" thickBot="1" x14ac:dyDescent="0.3">
      <c r="A7" s="19" t="s">
        <v>122</v>
      </c>
      <c r="B7" s="20">
        <v>232</v>
      </c>
      <c r="C7" s="21">
        <v>153</v>
      </c>
      <c r="D7" s="21">
        <v>49</v>
      </c>
      <c r="E7" s="13">
        <v>5</v>
      </c>
      <c r="F7" s="13">
        <v>47</v>
      </c>
      <c r="G7" s="13">
        <v>1</v>
      </c>
      <c r="H7" s="13">
        <v>1</v>
      </c>
    </row>
    <row r="8" spans="1:8" ht="19.95" customHeight="1" thickBot="1" x14ac:dyDescent="0.3">
      <c r="A8" s="19" t="s">
        <v>100</v>
      </c>
      <c r="B8" s="20">
        <v>480</v>
      </c>
      <c r="C8" s="21">
        <v>155</v>
      </c>
      <c r="D8" s="21">
        <v>45</v>
      </c>
      <c r="E8" s="13">
        <v>2</v>
      </c>
      <c r="F8" s="13">
        <v>73</v>
      </c>
      <c r="G8" s="13">
        <v>2</v>
      </c>
      <c r="H8" s="13">
        <v>2</v>
      </c>
    </row>
    <row r="9" spans="1:8" ht="19.95" customHeight="1" thickBot="1" x14ac:dyDescent="0.3">
      <c r="A9" s="19" t="s">
        <v>107</v>
      </c>
      <c r="B9" s="20">
        <v>184</v>
      </c>
      <c r="C9" s="21">
        <v>137</v>
      </c>
      <c r="D9" s="21">
        <v>42</v>
      </c>
      <c r="E9" s="13">
        <v>4</v>
      </c>
      <c r="F9" s="13">
        <v>38</v>
      </c>
      <c r="G9" s="13">
        <v>1</v>
      </c>
      <c r="H9" s="13">
        <v>5</v>
      </c>
    </row>
    <row r="10" spans="1:8" ht="19.95" customHeight="1" thickBot="1" x14ac:dyDescent="0.3">
      <c r="A10" s="19" t="s">
        <v>105</v>
      </c>
      <c r="B10" s="20">
        <v>708</v>
      </c>
      <c r="C10" s="21">
        <v>126</v>
      </c>
      <c r="D10" s="21">
        <v>45</v>
      </c>
      <c r="E10" s="13">
        <v>8</v>
      </c>
      <c r="F10" s="13">
        <v>48</v>
      </c>
      <c r="G10" s="13">
        <v>5</v>
      </c>
      <c r="H10" s="13">
        <v>0</v>
      </c>
    </row>
    <row r="11" spans="1:8" ht="19.95" customHeight="1" thickBot="1" x14ac:dyDescent="0.3">
      <c r="A11" s="19" t="s">
        <v>102</v>
      </c>
      <c r="B11" s="20">
        <v>436</v>
      </c>
      <c r="C11" s="21">
        <v>159</v>
      </c>
      <c r="D11" s="21">
        <v>57</v>
      </c>
      <c r="E11" s="13">
        <v>15</v>
      </c>
      <c r="F11" s="13">
        <v>48</v>
      </c>
      <c r="G11" s="13">
        <v>3</v>
      </c>
      <c r="H11" s="13">
        <v>1</v>
      </c>
    </row>
    <row r="12" spans="1:8" ht="19.95" customHeight="1" thickBot="1" x14ac:dyDescent="0.3">
      <c r="A12" s="19" t="s">
        <v>109</v>
      </c>
      <c r="B12" s="20">
        <v>370</v>
      </c>
      <c r="C12" s="21">
        <v>166</v>
      </c>
      <c r="D12" s="21">
        <v>65</v>
      </c>
      <c r="E12" s="13">
        <v>8</v>
      </c>
      <c r="F12" s="13">
        <v>56</v>
      </c>
      <c r="G12" s="13">
        <v>4</v>
      </c>
      <c r="H12" s="13">
        <v>2</v>
      </c>
    </row>
    <row r="13" spans="1:8" ht="19.95" customHeight="1" thickBot="1" x14ac:dyDescent="0.3">
      <c r="A13" s="19" t="s">
        <v>111</v>
      </c>
      <c r="B13" s="13">
        <v>326</v>
      </c>
      <c r="C13" s="21">
        <v>151</v>
      </c>
      <c r="D13" s="21">
        <v>62</v>
      </c>
      <c r="E13" s="13">
        <v>10</v>
      </c>
      <c r="F13" s="13">
        <v>32</v>
      </c>
      <c r="G13" s="13">
        <v>11</v>
      </c>
      <c r="H13" s="13">
        <v>2</v>
      </c>
    </row>
    <row r="14" spans="1:8" ht="19.95" customHeight="1" thickBot="1" x14ac:dyDescent="0.3">
      <c r="A14" s="19" t="s">
        <v>114</v>
      </c>
      <c r="B14" s="13">
        <v>59</v>
      </c>
      <c r="C14" s="21">
        <v>51</v>
      </c>
      <c r="D14" s="21">
        <v>24</v>
      </c>
      <c r="E14" s="13">
        <v>2</v>
      </c>
      <c r="F14" s="13">
        <v>9</v>
      </c>
      <c r="G14" s="13">
        <v>2</v>
      </c>
      <c r="H14" s="13">
        <v>4</v>
      </c>
    </row>
    <row r="15" spans="1:8" ht="19.95" customHeight="1" thickBot="1" x14ac:dyDescent="0.3">
      <c r="A15" s="19" t="s">
        <v>116</v>
      </c>
      <c r="B15" s="20">
        <v>446</v>
      </c>
      <c r="C15" s="20">
        <v>143</v>
      </c>
      <c r="D15" s="13">
        <v>38</v>
      </c>
      <c r="E15" s="13">
        <v>3</v>
      </c>
      <c r="F15" s="13">
        <v>65</v>
      </c>
      <c r="G15" s="13">
        <v>4</v>
      </c>
      <c r="H15" s="13">
        <v>5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9B85B-8DEE-44D9-BEB4-2394E0D79B9B}">
  <dimension ref="A1:N34"/>
  <sheetViews>
    <sheetView workbookViewId="0"/>
  </sheetViews>
  <sheetFormatPr defaultRowHeight="13.8" x14ac:dyDescent="0.25"/>
  <cols>
    <col min="1" max="1" width="27.21875" style="54" customWidth="1"/>
    <col min="2" max="16384" width="8.88671875" style="54"/>
  </cols>
  <sheetData>
    <row r="1" spans="1:14" s="51" customFormat="1" ht="15.6" x14ac:dyDescent="0.25">
      <c r="A1" s="55" t="s">
        <v>572</v>
      </c>
    </row>
    <row r="2" spans="1:14" s="51" customFormat="1" ht="25.05" customHeight="1" x14ac:dyDescent="0.25">
      <c r="A2" s="52" t="s">
        <v>0</v>
      </c>
      <c r="B2" s="52" t="s">
        <v>130</v>
      </c>
      <c r="C2" s="52" t="s">
        <v>113</v>
      </c>
      <c r="D2" s="52" t="s">
        <v>131</v>
      </c>
      <c r="E2" s="52" t="s">
        <v>132</v>
      </c>
      <c r="F2" s="52" t="s">
        <v>104</v>
      </c>
      <c r="G2" s="52" t="s">
        <v>133</v>
      </c>
      <c r="H2" s="52" t="s">
        <v>134</v>
      </c>
      <c r="I2" s="52" t="s">
        <v>85</v>
      </c>
      <c r="J2" s="52" t="s">
        <v>86</v>
      </c>
      <c r="K2" s="52" t="s">
        <v>87</v>
      </c>
      <c r="L2" s="52" t="s">
        <v>88</v>
      </c>
      <c r="M2" s="52" t="s">
        <v>90</v>
      </c>
      <c r="N2" s="52" t="s">
        <v>91</v>
      </c>
    </row>
    <row r="3" spans="1:14" x14ac:dyDescent="0.25">
      <c r="A3" s="1" t="s">
        <v>14</v>
      </c>
      <c r="B3" s="53">
        <v>1</v>
      </c>
      <c r="C3" s="53">
        <v>0</v>
      </c>
      <c r="D3" s="53">
        <v>1</v>
      </c>
      <c r="E3" s="53">
        <v>1</v>
      </c>
      <c r="F3" s="53">
        <v>1</v>
      </c>
      <c r="G3" s="53">
        <v>1</v>
      </c>
      <c r="H3" s="53">
        <v>1</v>
      </c>
      <c r="I3" s="53">
        <v>0</v>
      </c>
      <c r="J3" s="53">
        <v>0</v>
      </c>
      <c r="K3" s="53">
        <v>0</v>
      </c>
      <c r="L3" s="53">
        <v>1</v>
      </c>
      <c r="M3" s="53">
        <v>1</v>
      </c>
      <c r="N3" s="53">
        <v>1</v>
      </c>
    </row>
    <row r="4" spans="1:14" x14ac:dyDescent="0.25">
      <c r="A4" s="1" t="s">
        <v>24</v>
      </c>
      <c r="B4" s="53">
        <v>0</v>
      </c>
      <c r="C4" s="53">
        <v>0</v>
      </c>
      <c r="D4" s="53">
        <v>1</v>
      </c>
      <c r="E4" s="53">
        <v>1</v>
      </c>
      <c r="F4" s="53">
        <v>1</v>
      </c>
      <c r="G4" s="53">
        <v>1</v>
      </c>
      <c r="H4" s="53">
        <v>2</v>
      </c>
      <c r="I4" s="53">
        <v>0</v>
      </c>
      <c r="J4" s="53">
        <v>0</v>
      </c>
      <c r="K4" s="53">
        <v>0</v>
      </c>
      <c r="L4" s="53">
        <v>0</v>
      </c>
      <c r="M4" s="53">
        <v>0</v>
      </c>
      <c r="N4" s="53">
        <v>0</v>
      </c>
    </row>
    <row r="5" spans="1:14" x14ac:dyDescent="0.25">
      <c r="A5" s="1" t="s">
        <v>26</v>
      </c>
      <c r="B5" s="53">
        <v>0</v>
      </c>
      <c r="C5" s="53">
        <v>0</v>
      </c>
      <c r="D5" s="53">
        <v>0</v>
      </c>
      <c r="E5" s="53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53">
        <v>0</v>
      </c>
    </row>
    <row r="6" spans="1:14" x14ac:dyDescent="0.25">
      <c r="A6" s="1" t="s">
        <v>27</v>
      </c>
      <c r="B6" s="53">
        <v>1</v>
      </c>
      <c r="C6" s="53">
        <v>0</v>
      </c>
      <c r="D6" s="53">
        <v>1</v>
      </c>
      <c r="E6" s="53">
        <v>1</v>
      </c>
      <c r="F6" s="53">
        <v>1</v>
      </c>
      <c r="G6" s="53">
        <v>1</v>
      </c>
      <c r="H6" s="53">
        <v>1</v>
      </c>
      <c r="I6" s="53">
        <v>1</v>
      </c>
      <c r="J6" s="53">
        <v>1</v>
      </c>
      <c r="K6" s="53">
        <v>1</v>
      </c>
      <c r="L6" s="53">
        <v>1</v>
      </c>
      <c r="M6" s="53">
        <v>1</v>
      </c>
      <c r="N6" s="53">
        <v>1</v>
      </c>
    </row>
    <row r="7" spans="1:14" x14ac:dyDescent="0.25">
      <c r="A7" s="1" t="s">
        <v>29</v>
      </c>
      <c r="B7" s="53">
        <v>1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1</v>
      </c>
      <c r="I7" s="53">
        <v>0</v>
      </c>
      <c r="J7" s="53">
        <v>0</v>
      </c>
      <c r="K7" s="53">
        <v>2</v>
      </c>
      <c r="L7" s="53">
        <v>0</v>
      </c>
      <c r="M7" s="53">
        <v>1</v>
      </c>
      <c r="N7" s="53">
        <v>1</v>
      </c>
    </row>
    <row r="8" spans="1:14" x14ac:dyDescent="0.25">
      <c r="A8" s="1" t="s">
        <v>30</v>
      </c>
      <c r="B8" s="53">
        <v>1</v>
      </c>
      <c r="C8" s="53">
        <v>0</v>
      </c>
      <c r="D8" s="53">
        <v>0</v>
      </c>
      <c r="E8" s="53">
        <v>1</v>
      </c>
      <c r="F8" s="53">
        <v>1</v>
      </c>
      <c r="G8" s="53">
        <v>0</v>
      </c>
      <c r="H8" s="53">
        <v>3</v>
      </c>
      <c r="I8" s="53">
        <v>0</v>
      </c>
      <c r="J8" s="53">
        <v>0</v>
      </c>
      <c r="K8" s="53">
        <v>1</v>
      </c>
      <c r="L8" s="53">
        <v>0</v>
      </c>
      <c r="M8" s="53">
        <v>1</v>
      </c>
      <c r="N8" s="53">
        <v>1</v>
      </c>
    </row>
    <row r="9" spans="1:14" x14ac:dyDescent="0.25">
      <c r="A9" s="1" t="s">
        <v>31</v>
      </c>
      <c r="B9" s="53">
        <v>0</v>
      </c>
      <c r="C9" s="53">
        <v>1</v>
      </c>
      <c r="D9" s="53">
        <v>0</v>
      </c>
      <c r="E9" s="53">
        <v>0</v>
      </c>
      <c r="F9" s="53">
        <v>1</v>
      </c>
      <c r="G9" s="53">
        <v>1</v>
      </c>
      <c r="H9" s="53">
        <v>0</v>
      </c>
      <c r="I9" s="53">
        <v>1</v>
      </c>
      <c r="J9" s="53">
        <v>0</v>
      </c>
      <c r="K9" s="53">
        <v>1</v>
      </c>
      <c r="L9" s="53">
        <v>0</v>
      </c>
      <c r="M9" s="53">
        <v>0</v>
      </c>
      <c r="N9" s="53">
        <v>0</v>
      </c>
    </row>
    <row r="10" spans="1:14" x14ac:dyDescent="0.25">
      <c r="A10" s="1" t="s">
        <v>32</v>
      </c>
      <c r="B10" s="53">
        <v>0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</row>
    <row r="11" spans="1:14" x14ac:dyDescent="0.25">
      <c r="A11" s="1" t="s">
        <v>35</v>
      </c>
      <c r="B11" s="53">
        <v>2</v>
      </c>
      <c r="C11" s="53">
        <v>0</v>
      </c>
      <c r="D11" s="53">
        <v>0</v>
      </c>
      <c r="E11" s="53">
        <v>1</v>
      </c>
      <c r="F11" s="53">
        <v>1</v>
      </c>
      <c r="G11" s="53">
        <v>0</v>
      </c>
      <c r="H11" s="53">
        <v>1</v>
      </c>
      <c r="I11" s="53">
        <v>1</v>
      </c>
      <c r="J11" s="53">
        <v>1</v>
      </c>
      <c r="K11" s="53">
        <v>1</v>
      </c>
      <c r="L11" s="53">
        <v>0</v>
      </c>
      <c r="M11" s="53">
        <v>1</v>
      </c>
      <c r="N11" s="53">
        <v>0</v>
      </c>
    </row>
    <row r="12" spans="1:14" x14ac:dyDescent="0.25">
      <c r="A12" s="1" t="s">
        <v>36</v>
      </c>
      <c r="B12" s="53">
        <v>0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</row>
    <row r="13" spans="1:14" x14ac:dyDescent="0.25">
      <c r="A13" s="1" t="s">
        <v>37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</row>
    <row r="14" spans="1:14" x14ac:dyDescent="0.25">
      <c r="A14" s="1" t="s">
        <v>39</v>
      </c>
      <c r="B14" s="53">
        <v>0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</row>
    <row r="15" spans="1:14" x14ac:dyDescent="0.25">
      <c r="A15" s="1" t="s">
        <v>40</v>
      </c>
      <c r="B15" s="53">
        <v>8</v>
      </c>
      <c r="C15" s="53">
        <v>0</v>
      </c>
      <c r="D15" s="53">
        <v>1</v>
      </c>
      <c r="E15" s="53">
        <v>2</v>
      </c>
      <c r="F15" s="53">
        <v>7</v>
      </c>
      <c r="G15" s="53">
        <v>1</v>
      </c>
      <c r="H15" s="53">
        <v>1</v>
      </c>
      <c r="I15" s="53">
        <v>0</v>
      </c>
      <c r="J15" s="53">
        <v>1</v>
      </c>
      <c r="K15" s="53">
        <v>0</v>
      </c>
      <c r="L15" s="53">
        <v>1</v>
      </c>
      <c r="M15" s="53">
        <v>0</v>
      </c>
      <c r="N15" s="53">
        <v>0</v>
      </c>
    </row>
    <row r="16" spans="1:14" x14ac:dyDescent="0.25">
      <c r="A16" s="1" t="s">
        <v>42</v>
      </c>
      <c r="B16" s="53">
        <v>5</v>
      </c>
      <c r="C16" s="53">
        <v>4</v>
      </c>
      <c r="D16" s="53">
        <v>4</v>
      </c>
      <c r="E16" s="53">
        <v>4</v>
      </c>
      <c r="F16" s="53">
        <v>5</v>
      </c>
      <c r="G16" s="53">
        <v>2</v>
      </c>
      <c r="H16" s="53">
        <v>3</v>
      </c>
      <c r="I16" s="53">
        <v>2</v>
      </c>
      <c r="J16" s="53">
        <v>3</v>
      </c>
      <c r="K16" s="53">
        <v>5</v>
      </c>
      <c r="L16" s="53">
        <v>3</v>
      </c>
      <c r="M16" s="53">
        <v>3</v>
      </c>
      <c r="N16" s="53">
        <v>4</v>
      </c>
    </row>
    <row r="17" spans="1:14" x14ac:dyDescent="0.25">
      <c r="A17" s="1" t="s">
        <v>43</v>
      </c>
      <c r="B17" s="53">
        <v>4</v>
      </c>
      <c r="C17" s="53">
        <v>4</v>
      </c>
      <c r="D17" s="53">
        <v>2</v>
      </c>
      <c r="E17" s="53">
        <v>5</v>
      </c>
      <c r="F17" s="53">
        <v>6</v>
      </c>
      <c r="G17" s="53">
        <v>0</v>
      </c>
      <c r="H17" s="53">
        <v>3</v>
      </c>
      <c r="I17" s="53">
        <v>1</v>
      </c>
      <c r="J17" s="53">
        <v>4</v>
      </c>
      <c r="K17" s="53">
        <v>5</v>
      </c>
      <c r="L17" s="53">
        <v>1</v>
      </c>
      <c r="M17" s="53">
        <v>1</v>
      </c>
      <c r="N17" s="53">
        <v>2</v>
      </c>
    </row>
    <row r="18" spans="1:14" x14ac:dyDescent="0.25">
      <c r="A18" s="1" t="s">
        <v>44</v>
      </c>
      <c r="B18" s="53">
        <v>0</v>
      </c>
      <c r="C18" s="53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</row>
    <row r="19" spans="1:14" x14ac:dyDescent="0.25">
      <c r="A19" s="1" t="s">
        <v>45</v>
      </c>
      <c r="B19" s="53">
        <v>2</v>
      </c>
      <c r="C19" s="53">
        <v>3</v>
      </c>
      <c r="D19" s="53">
        <v>2</v>
      </c>
      <c r="E19" s="53">
        <v>3</v>
      </c>
      <c r="F19" s="53">
        <v>2</v>
      </c>
      <c r="G19" s="53">
        <v>2</v>
      </c>
      <c r="H19" s="53">
        <v>1</v>
      </c>
      <c r="I19" s="53">
        <v>1</v>
      </c>
      <c r="J19" s="53">
        <v>3</v>
      </c>
      <c r="K19" s="53">
        <v>3</v>
      </c>
      <c r="L19" s="53">
        <v>2</v>
      </c>
      <c r="M19" s="53">
        <v>2</v>
      </c>
      <c r="N19" s="53">
        <v>6</v>
      </c>
    </row>
    <row r="20" spans="1:14" x14ac:dyDescent="0.25">
      <c r="A20" s="1" t="s">
        <v>47</v>
      </c>
      <c r="B20" s="53">
        <v>0</v>
      </c>
      <c r="C20" s="53">
        <v>0</v>
      </c>
      <c r="D20" s="53">
        <v>0</v>
      </c>
      <c r="E20" s="53">
        <v>1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</row>
    <row r="21" spans="1:14" x14ac:dyDescent="0.25">
      <c r="A21" s="1" t="s">
        <v>48</v>
      </c>
      <c r="B21" s="53">
        <v>0</v>
      </c>
      <c r="C21" s="53">
        <v>0</v>
      </c>
      <c r="D21" s="53">
        <v>0</v>
      </c>
      <c r="E21" s="53">
        <v>1</v>
      </c>
      <c r="F21" s="53">
        <v>1</v>
      </c>
      <c r="G21" s="53">
        <v>0</v>
      </c>
      <c r="H21" s="53">
        <v>1</v>
      </c>
      <c r="I21" s="53">
        <v>0</v>
      </c>
      <c r="J21" s="53">
        <v>0</v>
      </c>
      <c r="K21" s="53">
        <v>1</v>
      </c>
      <c r="L21" s="53">
        <v>0</v>
      </c>
      <c r="M21" s="53">
        <v>0</v>
      </c>
      <c r="N21" s="53">
        <v>0</v>
      </c>
    </row>
    <row r="22" spans="1:14" x14ac:dyDescent="0.25">
      <c r="A22" s="1" t="s">
        <v>49</v>
      </c>
      <c r="B22" s="53">
        <v>2</v>
      </c>
      <c r="C22" s="53">
        <v>0</v>
      </c>
      <c r="D22" s="53">
        <v>1</v>
      </c>
      <c r="E22" s="53">
        <v>0</v>
      </c>
      <c r="F22" s="53">
        <v>0</v>
      </c>
      <c r="G22" s="53">
        <v>0</v>
      </c>
      <c r="H22" s="53">
        <v>0</v>
      </c>
      <c r="I22" s="53">
        <v>1</v>
      </c>
      <c r="J22" s="53">
        <v>1</v>
      </c>
      <c r="K22" s="53">
        <v>0</v>
      </c>
      <c r="L22" s="53">
        <v>0</v>
      </c>
      <c r="M22" s="53">
        <v>0</v>
      </c>
      <c r="N22" s="53">
        <v>0</v>
      </c>
    </row>
    <row r="23" spans="1:14" x14ac:dyDescent="0.25">
      <c r="A23" s="1" t="s">
        <v>50</v>
      </c>
      <c r="B23" s="53">
        <v>3</v>
      </c>
      <c r="C23" s="53">
        <v>1</v>
      </c>
      <c r="D23" s="53">
        <v>0</v>
      </c>
      <c r="E23" s="53">
        <v>4</v>
      </c>
      <c r="F23" s="53">
        <v>4</v>
      </c>
      <c r="G23" s="53">
        <v>2</v>
      </c>
      <c r="H23" s="53">
        <v>9</v>
      </c>
      <c r="I23" s="53">
        <v>2</v>
      </c>
      <c r="J23" s="53">
        <v>2</v>
      </c>
      <c r="K23" s="53">
        <v>2</v>
      </c>
      <c r="L23" s="53">
        <v>3</v>
      </c>
      <c r="M23" s="53">
        <v>3</v>
      </c>
      <c r="N23" s="53">
        <v>7</v>
      </c>
    </row>
    <row r="24" spans="1:14" x14ac:dyDescent="0.25">
      <c r="A24" s="1" t="s">
        <v>51</v>
      </c>
      <c r="B24" s="53">
        <v>0</v>
      </c>
      <c r="C24" s="53">
        <v>1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</row>
    <row r="25" spans="1:14" x14ac:dyDescent="0.25">
      <c r="A25" s="1" t="s">
        <v>52</v>
      </c>
      <c r="B25" s="53">
        <v>1</v>
      </c>
      <c r="C25" s="53">
        <v>1</v>
      </c>
      <c r="D25" s="53">
        <v>1</v>
      </c>
      <c r="E25" s="53">
        <v>1</v>
      </c>
      <c r="F25" s="53">
        <v>0</v>
      </c>
      <c r="G25" s="53">
        <v>0</v>
      </c>
      <c r="H25" s="53">
        <v>0</v>
      </c>
      <c r="I25" s="53">
        <v>0</v>
      </c>
      <c r="J25" s="53">
        <v>1</v>
      </c>
      <c r="K25" s="53">
        <v>2</v>
      </c>
      <c r="L25" s="53">
        <v>0</v>
      </c>
      <c r="M25" s="53">
        <v>0</v>
      </c>
      <c r="N25" s="53">
        <v>0</v>
      </c>
    </row>
    <row r="26" spans="1:14" x14ac:dyDescent="0.25">
      <c r="A26" s="1" t="s">
        <v>53</v>
      </c>
      <c r="B26" s="53">
        <v>6</v>
      </c>
      <c r="C26" s="53">
        <v>2</v>
      </c>
      <c r="D26" s="53">
        <v>1</v>
      </c>
      <c r="E26" s="53">
        <v>3</v>
      </c>
      <c r="F26" s="53">
        <v>3</v>
      </c>
      <c r="G26" s="53">
        <v>3</v>
      </c>
      <c r="H26" s="53">
        <v>8</v>
      </c>
      <c r="I26" s="53">
        <v>2</v>
      </c>
      <c r="J26" s="53">
        <v>3</v>
      </c>
      <c r="K26" s="53">
        <v>3</v>
      </c>
      <c r="L26" s="53">
        <v>1</v>
      </c>
      <c r="M26" s="53">
        <v>2</v>
      </c>
      <c r="N26" s="53">
        <v>0</v>
      </c>
    </row>
    <row r="27" spans="1:14" x14ac:dyDescent="0.25">
      <c r="A27" s="1" t="s">
        <v>54</v>
      </c>
      <c r="B27" s="53">
        <v>1</v>
      </c>
      <c r="C27" s="53">
        <v>1</v>
      </c>
      <c r="D27" s="53">
        <v>1</v>
      </c>
      <c r="E27" s="53">
        <v>1</v>
      </c>
      <c r="F27" s="53">
        <v>1</v>
      </c>
      <c r="G27" s="53">
        <v>2</v>
      </c>
      <c r="H27" s="53">
        <v>2</v>
      </c>
      <c r="I27" s="53">
        <v>2</v>
      </c>
      <c r="J27" s="53">
        <v>0</v>
      </c>
      <c r="K27" s="53">
        <v>1</v>
      </c>
      <c r="L27" s="53">
        <v>2</v>
      </c>
      <c r="M27" s="53">
        <v>2</v>
      </c>
      <c r="N27" s="53">
        <v>2</v>
      </c>
    </row>
    <row r="28" spans="1:14" x14ac:dyDescent="0.25">
      <c r="A28" s="1" t="s">
        <v>55</v>
      </c>
      <c r="B28" s="53">
        <v>7</v>
      </c>
      <c r="C28" s="53">
        <v>4</v>
      </c>
      <c r="D28" s="53">
        <v>6</v>
      </c>
      <c r="E28" s="53">
        <v>5</v>
      </c>
      <c r="F28" s="53">
        <v>7</v>
      </c>
      <c r="G28" s="53">
        <v>5</v>
      </c>
      <c r="H28" s="53">
        <v>5</v>
      </c>
      <c r="I28" s="53">
        <v>1</v>
      </c>
      <c r="J28" s="53">
        <v>4</v>
      </c>
      <c r="K28" s="53">
        <v>3</v>
      </c>
      <c r="L28" s="53">
        <v>7</v>
      </c>
      <c r="M28" s="53">
        <v>2</v>
      </c>
      <c r="N28" s="53">
        <v>2</v>
      </c>
    </row>
    <row r="29" spans="1:14" x14ac:dyDescent="0.25">
      <c r="A29" s="1" t="s">
        <v>56</v>
      </c>
      <c r="B29" s="53">
        <v>15</v>
      </c>
      <c r="C29" s="53">
        <v>0</v>
      </c>
      <c r="D29" s="53">
        <v>21</v>
      </c>
      <c r="E29" s="53">
        <v>19</v>
      </c>
      <c r="F29" s="53">
        <v>21</v>
      </c>
      <c r="G29" s="53">
        <v>14</v>
      </c>
      <c r="H29" s="53">
        <v>5</v>
      </c>
      <c r="I29" s="53">
        <v>18</v>
      </c>
      <c r="J29" s="53">
        <v>17</v>
      </c>
      <c r="K29" s="53">
        <v>15</v>
      </c>
      <c r="L29" s="53">
        <v>16</v>
      </c>
      <c r="M29" s="53">
        <v>22</v>
      </c>
      <c r="N29" s="53">
        <v>12</v>
      </c>
    </row>
    <row r="30" spans="1:14" x14ac:dyDescent="0.25">
      <c r="A30" s="1" t="s">
        <v>57</v>
      </c>
      <c r="B30" s="53">
        <v>0</v>
      </c>
      <c r="C30" s="53">
        <v>1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</row>
    <row r="31" spans="1:14" x14ac:dyDescent="0.25">
      <c r="A31" s="1" t="s">
        <v>58</v>
      </c>
      <c r="B31" s="53">
        <v>0</v>
      </c>
      <c r="C31" s="53">
        <v>0</v>
      </c>
      <c r="D31" s="53">
        <v>0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</row>
    <row r="32" spans="1:14" x14ac:dyDescent="0.25">
      <c r="A32" s="1" t="s">
        <v>59</v>
      </c>
      <c r="B32" s="53">
        <v>2</v>
      </c>
      <c r="C32" s="53">
        <v>0</v>
      </c>
      <c r="D32" s="53">
        <v>1</v>
      </c>
      <c r="E32" s="53">
        <v>2</v>
      </c>
      <c r="F32" s="53">
        <v>2</v>
      </c>
      <c r="G32" s="53">
        <v>2</v>
      </c>
      <c r="H32" s="53">
        <v>1</v>
      </c>
      <c r="I32" s="53">
        <v>1</v>
      </c>
      <c r="J32" s="53">
        <v>2</v>
      </c>
      <c r="K32" s="53">
        <v>2</v>
      </c>
      <c r="L32" s="53">
        <v>2</v>
      </c>
      <c r="M32" s="53">
        <v>2</v>
      </c>
      <c r="N32" s="53">
        <v>1</v>
      </c>
    </row>
    <row r="33" spans="1:14" x14ac:dyDescent="0.25">
      <c r="A33" s="1" t="s">
        <v>60</v>
      </c>
      <c r="B33" s="53">
        <v>0</v>
      </c>
      <c r="C33" s="53">
        <v>1</v>
      </c>
      <c r="D33" s="53">
        <v>1</v>
      </c>
      <c r="E33" s="53">
        <v>1</v>
      </c>
      <c r="F33" s="53">
        <v>0</v>
      </c>
      <c r="G33" s="53">
        <v>1</v>
      </c>
      <c r="H33" s="53">
        <v>1</v>
      </c>
      <c r="I33" s="53">
        <v>1</v>
      </c>
      <c r="J33" s="53">
        <v>1</v>
      </c>
      <c r="K33" s="53">
        <v>1</v>
      </c>
      <c r="L33" s="53">
        <v>1</v>
      </c>
      <c r="M33" s="53">
        <v>1</v>
      </c>
      <c r="N33" s="53">
        <v>2</v>
      </c>
    </row>
    <row r="34" spans="1:14" x14ac:dyDescent="0.25">
      <c r="A34" s="1" t="s">
        <v>61</v>
      </c>
      <c r="B34" s="53">
        <v>0</v>
      </c>
      <c r="C34" s="53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2F91-58A9-428C-B334-2BC7550B72FE}">
  <dimension ref="A1:F764"/>
  <sheetViews>
    <sheetView zoomScaleNormal="100" workbookViewId="0">
      <selection activeCell="G15" sqref="G15"/>
    </sheetView>
  </sheetViews>
  <sheetFormatPr defaultRowHeight="13.8" x14ac:dyDescent="0.25"/>
  <cols>
    <col min="1" max="2" width="23.21875" style="23" customWidth="1"/>
    <col min="3" max="5" width="9" style="23" bestFit="1" customWidth="1"/>
    <col min="6" max="6" width="17.33203125" style="23" customWidth="1"/>
    <col min="7" max="16384" width="8.88671875" style="23"/>
  </cols>
  <sheetData>
    <row r="1" spans="1:6" s="29" customFormat="1" ht="15.6" x14ac:dyDescent="0.25">
      <c r="A1" s="16" t="s">
        <v>573</v>
      </c>
      <c r="B1" s="28"/>
      <c r="C1" s="28"/>
      <c r="D1" s="28"/>
      <c r="E1" s="28"/>
      <c r="F1" s="28"/>
    </row>
    <row r="2" spans="1:6" ht="25.05" customHeight="1" x14ac:dyDescent="0.25">
      <c r="A2" s="30" t="s">
        <v>274</v>
      </c>
      <c r="B2" s="30" t="s">
        <v>275</v>
      </c>
      <c r="C2" s="31" t="s">
        <v>276</v>
      </c>
      <c r="D2" s="31" t="s">
        <v>277</v>
      </c>
      <c r="E2" s="31" t="s">
        <v>278</v>
      </c>
      <c r="F2" s="22" t="s">
        <v>280</v>
      </c>
    </row>
    <row r="3" spans="1:6" x14ac:dyDescent="0.25">
      <c r="A3" s="25" t="s">
        <v>263</v>
      </c>
      <c r="B3" s="25" t="s">
        <v>264</v>
      </c>
      <c r="C3" s="26">
        <v>18</v>
      </c>
      <c r="D3" s="26">
        <v>6</v>
      </c>
      <c r="E3" s="26">
        <v>121</v>
      </c>
      <c r="F3" s="24">
        <v>165.36551724137928</v>
      </c>
    </row>
    <row r="4" spans="1:6" x14ac:dyDescent="0.25">
      <c r="A4" s="25" t="s">
        <v>263</v>
      </c>
      <c r="B4" s="25" t="s">
        <v>265</v>
      </c>
      <c r="C4" s="26">
        <v>20</v>
      </c>
      <c r="D4" s="26">
        <v>4</v>
      </c>
      <c r="E4" s="26">
        <v>121</v>
      </c>
      <c r="F4" s="24">
        <v>166.52413793103446</v>
      </c>
    </row>
    <row r="5" spans="1:6" x14ac:dyDescent="0.25">
      <c r="A5" s="25" t="s">
        <v>263</v>
      </c>
      <c r="B5" s="25" t="s">
        <v>266</v>
      </c>
      <c r="C5" s="26">
        <v>5</v>
      </c>
      <c r="D5" s="26">
        <v>0</v>
      </c>
      <c r="E5" s="26">
        <v>31</v>
      </c>
      <c r="F5" s="24">
        <v>46.166666666666664</v>
      </c>
    </row>
    <row r="6" spans="1:6" x14ac:dyDescent="0.25">
      <c r="A6" s="25" t="s">
        <v>264</v>
      </c>
      <c r="B6" s="25" t="s">
        <v>265</v>
      </c>
      <c r="C6" s="26">
        <v>5</v>
      </c>
      <c r="D6" s="26">
        <v>2</v>
      </c>
      <c r="E6" s="26">
        <v>3</v>
      </c>
      <c r="F6" s="24">
        <v>1.4000000000000001</v>
      </c>
    </row>
    <row r="7" spans="1:6" x14ac:dyDescent="0.25">
      <c r="A7" s="25" t="s">
        <v>266</v>
      </c>
      <c r="B7" s="25" t="s">
        <v>264</v>
      </c>
      <c r="C7" s="26">
        <v>15</v>
      </c>
      <c r="D7" s="26">
        <v>6</v>
      </c>
      <c r="E7" s="26">
        <v>121</v>
      </c>
      <c r="F7" s="24">
        <v>172.83098591549293</v>
      </c>
    </row>
    <row r="8" spans="1:6" x14ac:dyDescent="0.25">
      <c r="A8" s="25" t="s">
        <v>266</v>
      </c>
      <c r="B8" s="25" t="s">
        <v>265</v>
      </c>
      <c r="C8" s="26">
        <v>18</v>
      </c>
      <c r="D8" s="26">
        <v>4</v>
      </c>
      <c r="E8" s="26">
        <v>121</v>
      </c>
      <c r="F8" s="24">
        <v>171.28671328671334</v>
      </c>
    </row>
    <row r="9" spans="1:6" x14ac:dyDescent="0.25">
      <c r="A9" s="25" t="s">
        <v>270</v>
      </c>
      <c r="B9" s="25" t="s">
        <v>267</v>
      </c>
      <c r="C9" s="26">
        <v>18</v>
      </c>
      <c r="D9" s="26">
        <v>1</v>
      </c>
      <c r="E9" s="26">
        <v>145</v>
      </c>
      <c r="F9" s="24">
        <v>226.54878048780492</v>
      </c>
    </row>
    <row r="10" spans="1:6" x14ac:dyDescent="0.25">
      <c r="A10" s="25" t="s">
        <v>271</v>
      </c>
      <c r="B10" s="25" t="s">
        <v>268</v>
      </c>
      <c r="C10" s="26">
        <v>0</v>
      </c>
      <c r="D10" s="26">
        <v>0</v>
      </c>
      <c r="E10" s="26">
        <v>1</v>
      </c>
      <c r="F10" s="24">
        <v>2.0000000000000004</v>
      </c>
    </row>
    <row r="11" spans="1:6" x14ac:dyDescent="0.25">
      <c r="A11" s="25" t="s">
        <v>272</v>
      </c>
      <c r="B11" s="25" t="s">
        <v>269</v>
      </c>
      <c r="C11" s="26">
        <v>27</v>
      </c>
      <c r="D11" s="26">
        <v>24</v>
      </c>
      <c r="E11" s="26">
        <v>72</v>
      </c>
      <c r="F11" s="24">
        <v>35.268292682926827</v>
      </c>
    </row>
    <row r="12" spans="1:6" x14ac:dyDescent="0.25">
      <c r="A12" s="25" t="s">
        <v>272</v>
      </c>
      <c r="B12" s="25" t="s">
        <v>136</v>
      </c>
      <c r="C12" s="26">
        <v>9</v>
      </c>
      <c r="D12" s="26">
        <v>5</v>
      </c>
      <c r="E12" s="26">
        <v>95</v>
      </c>
      <c r="F12" s="24">
        <v>142.31192660550457</v>
      </c>
    </row>
    <row r="13" spans="1:6" x14ac:dyDescent="0.25">
      <c r="A13" s="25" t="s">
        <v>273</v>
      </c>
      <c r="B13" s="25" t="s">
        <v>136</v>
      </c>
      <c r="C13" s="26">
        <v>22</v>
      </c>
      <c r="D13" s="26">
        <v>20</v>
      </c>
      <c r="E13" s="26">
        <v>94</v>
      </c>
      <c r="F13" s="24">
        <v>78.411764705882348</v>
      </c>
    </row>
    <row r="14" spans="1:6" x14ac:dyDescent="0.25">
      <c r="A14" s="25" t="s">
        <v>137</v>
      </c>
      <c r="B14" s="25" t="s">
        <v>135</v>
      </c>
      <c r="C14" s="26">
        <v>15</v>
      </c>
      <c r="D14" s="26">
        <v>18</v>
      </c>
      <c r="E14" s="26">
        <v>25</v>
      </c>
      <c r="F14" s="24">
        <v>2.7241379310344831</v>
      </c>
    </row>
    <row r="15" spans="1:6" x14ac:dyDescent="0.25">
      <c r="A15" s="25" t="s">
        <v>138</v>
      </c>
      <c r="B15" s="25" t="s">
        <v>135</v>
      </c>
      <c r="C15" s="26">
        <v>16</v>
      </c>
      <c r="D15" s="26">
        <v>18</v>
      </c>
      <c r="E15" s="26">
        <v>27</v>
      </c>
      <c r="F15" s="24">
        <v>3.3770491803278686</v>
      </c>
    </row>
    <row r="16" spans="1:6" x14ac:dyDescent="0.25">
      <c r="A16" s="25" t="s">
        <v>139</v>
      </c>
      <c r="B16" s="25" t="s">
        <v>135</v>
      </c>
      <c r="C16" s="26">
        <v>21</v>
      </c>
      <c r="D16" s="26">
        <v>23</v>
      </c>
      <c r="E16" s="26">
        <v>29</v>
      </c>
      <c r="F16" s="24">
        <v>1.4246575342465753</v>
      </c>
    </row>
    <row r="17" spans="1:6" x14ac:dyDescent="0.25">
      <c r="A17" s="25" t="s">
        <v>140</v>
      </c>
      <c r="B17" s="25" t="s">
        <v>135</v>
      </c>
      <c r="C17" s="26">
        <v>18</v>
      </c>
      <c r="D17" s="26">
        <v>26</v>
      </c>
      <c r="E17" s="26">
        <v>31</v>
      </c>
      <c r="F17" s="24">
        <v>3.44</v>
      </c>
    </row>
    <row r="18" spans="1:6" x14ac:dyDescent="0.25">
      <c r="A18" s="25" t="s">
        <v>141</v>
      </c>
      <c r="B18" s="25" t="s">
        <v>137</v>
      </c>
      <c r="C18" s="26">
        <v>28</v>
      </c>
      <c r="D18" s="26">
        <v>28</v>
      </c>
      <c r="E18" s="26">
        <v>78</v>
      </c>
      <c r="F18" s="24">
        <v>37.313432835820898</v>
      </c>
    </row>
    <row r="19" spans="1:6" x14ac:dyDescent="0.25">
      <c r="A19" s="25" t="s">
        <v>141</v>
      </c>
      <c r="B19" s="25" t="s">
        <v>138</v>
      </c>
      <c r="C19" s="26">
        <v>29</v>
      </c>
      <c r="D19" s="26">
        <v>28</v>
      </c>
      <c r="E19" s="26">
        <v>79</v>
      </c>
      <c r="F19" s="24">
        <v>37.514705882352942</v>
      </c>
    </row>
    <row r="20" spans="1:6" x14ac:dyDescent="0.25">
      <c r="A20" s="25" t="s">
        <v>141</v>
      </c>
      <c r="B20" s="25" t="s">
        <v>139</v>
      </c>
      <c r="C20" s="26">
        <v>35</v>
      </c>
      <c r="D20" s="26">
        <v>32</v>
      </c>
      <c r="E20" s="26">
        <v>81</v>
      </c>
      <c r="F20" s="24">
        <v>30.581081081081077</v>
      </c>
    </row>
    <row r="21" spans="1:6" x14ac:dyDescent="0.25">
      <c r="A21" s="25" t="s">
        <v>141</v>
      </c>
      <c r="B21" s="25" t="s">
        <v>140</v>
      </c>
      <c r="C21" s="26">
        <v>31</v>
      </c>
      <c r="D21" s="26">
        <v>35</v>
      </c>
      <c r="E21" s="26">
        <v>86</v>
      </c>
      <c r="F21" s="24">
        <v>37.118421052631575</v>
      </c>
    </row>
    <row r="22" spans="1:6" x14ac:dyDescent="0.25">
      <c r="A22" s="25" t="s">
        <v>141</v>
      </c>
      <c r="B22" s="25" t="s">
        <v>142</v>
      </c>
      <c r="C22" s="26">
        <v>3</v>
      </c>
      <c r="D22" s="26">
        <v>1</v>
      </c>
      <c r="E22" s="26">
        <v>28</v>
      </c>
      <c r="F22" s="24">
        <v>42.437500000000007</v>
      </c>
    </row>
    <row r="23" spans="1:6" x14ac:dyDescent="0.25">
      <c r="A23" s="25" t="s">
        <v>137</v>
      </c>
      <c r="B23" s="25" t="s">
        <v>138</v>
      </c>
      <c r="C23" s="26">
        <v>1</v>
      </c>
      <c r="D23" s="26">
        <v>0</v>
      </c>
      <c r="E23" s="26">
        <v>2</v>
      </c>
      <c r="F23" s="24">
        <v>2</v>
      </c>
    </row>
    <row r="24" spans="1:6" x14ac:dyDescent="0.25">
      <c r="A24" s="25" t="s">
        <v>137</v>
      </c>
      <c r="B24" s="25" t="s">
        <v>139</v>
      </c>
      <c r="C24" s="26">
        <v>7</v>
      </c>
      <c r="D24" s="26">
        <v>5</v>
      </c>
      <c r="E24" s="26">
        <v>6</v>
      </c>
      <c r="F24" s="24">
        <v>0.33333333333333331</v>
      </c>
    </row>
    <row r="25" spans="1:6" x14ac:dyDescent="0.25">
      <c r="A25" s="25" t="s">
        <v>137</v>
      </c>
      <c r="B25" s="25" t="s">
        <v>140</v>
      </c>
      <c r="C25" s="26">
        <v>8</v>
      </c>
      <c r="D25" s="26">
        <v>20</v>
      </c>
      <c r="E25" s="26">
        <v>9</v>
      </c>
      <c r="F25" s="24">
        <v>7.1891891891891886</v>
      </c>
    </row>
    <row r="26" spans="1:6" x14ac:dyDescent="0.25">
      <c r="A26" s="25" t="s">
        <v>137</v>
      </c>
      <c r="B26" s="25" t="s">
        <v>142</v>
      </c>
      <c r="C26" s="26">
        <v>28</v>
      </c>
      <c r="D26" s="26">
        <v>27</v>
      </c>
      <c r="E26" s="26">
        <v>79</v>
      </c>
      <c r="F26" s="24">
        <v>39.597014925373131</v>
      </c>
    </row>
    <row r="27" spans="1:6" x14ac:dyDescent="0.25">
      <c r="A27" s="25" t="s">
        <v>138</v>
      </c>
      <c r="B27" s="25" t="s">
        <v>139</v>
      </c>
      <c r="C27" s="26">
        <v>8</v>
      </c>
      <c r="D27" s="26">
        <v>5</v>
      </c>
      <c r="E27" s="26">
        <v>6</v>
      </c>
      <c r="F27" s="24">
        <v>0.73684210526315785</v>
      </c>
    </row>
    <row r="28" spans="1:6" x14ac:dyDescent="0.25">
      <c r="A28" s="25" t="s">
        <v>138</v>
      </c>
      <c r="B28" s="25" t="s">
        <v>140</v>
      </c>
      <c r="C28" s="26">
        <v>9</v>
      </c>
      <c r="D28" s="26">
        <v>20</v>
      </c>
      <c r="E28" s="26">
        <v>11</v>
      </c>
      <c r="F28" s="24">
        <v>5.1499999999999995</v>
      </c>
    </row>
    <row r="29" spans="1:6" x14ac:dyDescent="0.25">
      <c r="A29" s="25" t="s">
        <v>138</v>
      </c>
      <c r="B29" s="25" t="s">
        <v>142</v>
      </c>
      <c r="C29" s="26">
        <v>29</v>
      </c>
      <c r="D29" s="26">
        <v>27</v>
      </c>
      <c r="E29" s="26">
        <v>80</v>
      </c>
      <c r="F29" s="24">
        <v>39.808823529411761</v>
      </c>
    </row>
    <row r="30" spans="1:6" x14ac:dyDescent="0.25">
      <c r="A30" s="25" t="s">
        <v>139</v>
      </c>
      <c r="B30" s="25" t="s">
        <v>140</v>
      </c>
      <c r="C30" s="26">
        <v>15</v>
      </c>
      <c r="D30" s="26">
        <v>25</v>
      </c>
      <c r="E30" s="26">
        <v>15</v>
      </c>
      <c r="F30" s="24">
        <v>3.6363636363636367</v>
      </c>
    </row>
    <row r="31" spans="1:6" x14ac:dyDescent="0.25">
      <c r="A31" s="25" t="s">
        <v>139</v>
      </c>
      <c r="B31" s="25" t="s">
        <v>142</v>
      </c>
      <c r="C31" s="26">
        <v>35</v>
      </c>
      <c r="D31" s="26">
        <v>31</v>
      </c>
      <c r="E31" s="26">
        <v>81</v>
      </c>
      <c r="F31" s="24">
        <v>31.510204081632651</v>
      </c>
    </row>
    <row r="32" spans="1:6" x14ac:dyDescent="0.25">
      <c r="A32" s="25" t="s">
        <v>140</v>
      </c>
      <c r="B32" s="25" t="s">
        <v>142</v>
      </c>
      <c r="C32" s="26">
        <v>31</v>
      </c>
      <c r="D32" s="26">
        <v>34</v>
      </c>
      <c r="E32" s="26">
        <v>87</v>
      </c>
      <c r="F32" s="24">
        <v>39.171052631578945</v>
      </c>
    </row>
    <row r="33" spans="1:6" x14ac:dyDescent="0.25">
      <c r="A33" s="27" t="s">
        <v>143</v>
      </c>
      <c r="B33" s="27" t="s">
        <v>144</v>
      </c>
      <c r="C33" s="26">
        <v>1</v>
      </c>
      <c r="D33" s="26">
        <v>0</v>
      </c>
      <c r="E33" s="26">
        <v>1</v>
      </c>
      <c r="F33" s="24">
        <v>1</v>
      </c>
    </row>
    <row r="34" spans="1:6" x14ac:dyDescent="0.25">
      <c r="A34" s="27" t="s">
        <v>143</v>
      </c>
      <c r="B34" s="27" t="s">
        <v>145</v>
      </c>
      <c r="C34" s="26">
        <v>3</v>
      </c>
      <c r="D34" s="26">
        <v>0</v>
      </c>
      <c r="E34" s="26">
        <v>44</v>
      </c>
      <c r="F34" s="24">
        <v>77.148936170212778</v>
      </c>
    </row>
    <row r="35" spans="1:6" x14ac:dyDescent="0.25">
      <c r="A35" s="27" t="s">
        <v>146</v>
      </c>
      <c r="B35" s="27" t="s">
        <v>145</v>
      </c>
      <c r="C35" s="26">
        <v>4</v>
      </c>
      <c r="D35" s="26">
        <v>0</v>
      </c>
      <c r="E35" s="26">
        <v>44</v>
      </c>
      <c r="F35" s="24">
        <v>74</v>
      </c>
    </row>
    <row r="36" spans="1:6" x14ac:dyDescent="0.25">
      <c r="A36" s="27" t="s">
        <v>147</v>
      </c>
      <c r="B36" s="25" t="s">
        <v>148</v>
      </c>
      <c r="C36" s="26">
        <v>2</v>
      </c>
      <c r="D36" s="26">
        <v>0</v>
      </c>
      <c r="E36" s="26">
        <v>58</v>
      </c>
      <c r="F36" s="24">
        <v>108.4</v>
      </c>
    </row>
    <row r="37" spans="1:6" x14ac:dyDescent="0.25">
      <c r="A37" s="27" t="s">
        <v>149</v>
      </c>
      <c r="B37" s="25" t="s">
        <v>148</v>
      </c>
      <c r="C37" s="26">
        <v>22</v>
      </c>
      <c r="D37" s="26">
        <v>12</v>
      </c>
      <c r="E37" s="26">
        <v>118</v>
      </c>
      <c r="F37" s="24">
        <v>135.21052631578948</v>
      </c>
    </row>
    <row r="38" spans="1:6" x14ac:dyDescent="0.25">
      <c r="A38" s="27" t="s">
        <v>150</v>
      </c>
      <c r="B38" s="25" t="s">
        <v>148</v>
      </c>
      <c r="C38" s="26">
        <v>15</v>
      </c>
      <c r="D38" s="26">
        <v>9</v>
      </c>
      <c r="E38" s="26">
        <v>92</v>
      </c>
      <c r="F38" s="24">
        <v>110.81034482758622</v>
      </c>
    </row>
    <row r="39" spans="1:6" x14ac:dyDescent="0.25">
      <c r="A39" s="27" t="s">
        <v>147</v>
      </c>
      <c r="B39" s="27" t="s">
        <v>149</v>
      </c>
      <c r="C39" s="26">
        <v>21</v>
      </c>
      <c r="D39" s="26">
        <v>12</v>
      </c>
      <c r="E39" s="26">
        <v>113</v>
      </c>
      <c r="F39" s="24">
        <v>128.39726027397262</v>
      </c>
    </row>
    <row r="40" spans="1:6" x14ac:dyDescent="0.25">
      <c r="A40" s="27" t="s">
        <v>147</v>
      </c>
      <c r="B40" s="27" t="s">
        <v>150</v>
      </c>
      <c r="C40" s="26">
        <v>14</v>
      </c>
      <c r="D40" s="26">
        <v>9</v>
      </c>
      <c r="E40" s="26">
        <v>87</v>
      </c>
      <c r="F40" s="24">
        <v>103.9818181818182</v>
      </c>
    </row>
    <row r="41" spans="1:6" x14ac:dyDescent="0.25">
      <c r="A41" s="27" t="s">
        <v>149</v>
      </c>
      <c r="B41" s="27" t="s">
        <v>150</v>
      </c>
      <c r="C41" s="26">
        <v>3</v>
      </c>
      <c r="D41" s="26">
        <v>2</v>
      </c>
      <c r="E41" s="26">
        <v>3</v>
      </c>
      <c r="F41" s="24">
        <v>0.25</v>
      </c>
    </row>
    <row r="42" spans="1:6" x14ac:dyDescent="0.25">
      <c r="A42" s="25" t="s">
        <v>151</v>
      </c>
      <c r="B42" s="25" t="s">
        <v>152</v>
      </c>
      <c r="C42" s="26">
        <v>1</v>
      </c>
      <c r="D42" s="26">
        <v>1</v>
      </c>
      <c r="E42" s="26">
        <v>11</v>
      </c>
      <c r="F42" s="24">
        <v>15.384615384615387</v>
      </c>
    </row>
    <row r="43" spans="1:6" x14ac:dyDescent="0.25">
      <c r="A43" s="25" t="s">
        <v>151</v>
      </c>
      <c r="B43" s="25" t="s">
        <v>153</v>
      </c>
      <c r="C43" s="26">
        <v>6</v>
      </c>
      <c r="D43" s="26">
        <v>4</v>
      </c>
      <c r="E43" s="26">
        <v>49</v>
      </c>
      <c r="F43" s="24">
        <v>65.72881355932202</v>
      </c>
    </row>
    <row r="44" spans="1:6" x14ac:dyDescent="0.25">
      <c r="A44" s="25" t="s">
        <v>151</v>
      </c>
      <c r="B44" s="25" t="s">
        <v>154</v>
      </c>
      <c r="C44" s="26">
        <v>46</v>
      </c>
      <c r="D44" s="26">
        <v>32</v>
      </c>
      <c r="E44" s="26">
        <v>110</v>
      </c>
      <c r="F44" s="24">
        <v>55.191489361702125</v>
      </c>
    </row>
    <row r="45" spans="1:6" x14ac:dyDescent="0.25">
      <c r="A45" s="25" t="s">
        <v>151</v>
      </c>
      <c r="B45" s="25" t="s">
        <v>155</v>
      </c>
      <c r="C45" s="26">
        <v>6</v>
      </c>
      <c r="D45" s="26">
        <v>1</v>
      </c>
      <c r="E45" s="26">
        <v>25</v>
      </c>
      <c r="F45" s="24">
        <v>30.0625</v>
      </c>
    </row>
    <row r="46" spans="1:6" x14ac:dyDescent="0.25">
      <c r="A46" s="25" t="s">
        <v>151</v>
      </c>
      <c r="B46" s="25" t="s">
        <v>156</v>
      </c>
      <c r="C46" s="26">
        <v>1</v>
      </c>
      <c r="D46" s="26">
        <v>1</v>
      </c>
      <c r="E46" s="26">
        <v>11</v>
      </c>
      <c r="F46" s="24">
        <v>15.384615384615387</v>
      </c>
    </row>
    <row r="47" spans="1:6" x14ac:dyDescent="0.25">
      <c r="A47" s="25" t="s">
        <v>152</v>
      </c>
      <c r="B47" s="25" t="s">
        <v>153</v>
      </c>
      <c r="C47" s="26">
        <v>7</v>
      </c>
      <c r="D47" s="26">
        <v>3</v>
      </c>
      <c r="E47" s="26">
        <v>54</v>
      </c>
      <c r="F47" s="24">
        <v>75.40625</v>
      </c>
    </row>
    <row r="48" spans="1:6" x14ac:dyDescent="0.25">
      <c r="A48" s="25" t="s">
        <v>152</v>
      </c>
      <c r="B48" s="25" t="s">
        <v>154</v>
      </c>
      <c r="C48" s="26">
        <v>46</v>
      </c>
      <c r="D48" s="26">
        <v>32</v>
      </c>
      <c r="E48" s="26">
        <v>113</v>
      </c>
      <c r="F48" s="24">
        <v>58.879581151832461</v>
      </c>
    </row>
    <row r="49" spans="1:6" x14ac:dyDescent="0.25">
      <c r="A49" s="25" t="s">
        <v>152</v>
      </c>
      <c r="B49" s="25" t="s">
        <v>155</v>
      </c>
      <c r="C49" s="26">
        <v>7</v>
      </c>
      <c r="D49" s="26">
        <v>0</v>
      </c>
      <c r="E49" s="26">
        <v>32</v>
      </c>
      <c r="F49" s="24">
        <v>43.53846153846154</v>
      </c>
    </row>
    <row r="50" spans="1:6" x14ac:dyDescent="0.25">
      <c r="A50" s="25" t="s">
        <v>152</v>
      </c>
      <c r="B50" s="25" t="s">
        <v>156</v>
      </c>
      <c r="C50" s="26">
        <v>0</v>
      </c>
      <c r="D50" s="26">
        <v>0</v>
      </c>
      <c r="E50" s="26">
        <v>0</v>
      </c>
      <c r="F50" s="24" t="s">
        <v>279</v>
      </c>
    </row>
    <row r="51" spans="1:6" x14ac:dyDescent="0.25">
      <c r="A51" s="25" t="s">
        <v>153</v>
      </c>
      <c r="B51" s="25" t="s">
        <v>154</v>
      </c>
      <c r="C51" s="26">
        <v>47</v>
      </c>
      <c r="D51" s="26">
        <v>30</v>
      </c>
      <c r="E51" s="26">
        <v>102</v>
      </c>
      <c r="F51" s="24">
        <v>47.47486033519553</v>
      </c>
    </row>
    <row r="52" spans="1:6" x14ac:dyDescent="0.25">
      <c r="A52" s="25" t="s">
        <v>153</v>
      </c>
      <c r="B52" s="25" t="s">
        <v>155</v>
      </c>
      <c r="C52" s="26">
        <v>8</v>
      </c>
      <c r="D52" s="26">
        <v>3</v>
      </c>
      <c r="E52" s="26">
        <v>45</v>
      </c>
      <c r="F52" s="24">
        <v>56.392857142857139</v>
      </c>
    </row>
    <row r="53" spans="1:6" x14ac:dyDescent="0.25">
      <c r="A53" s="25" t="s">
        <v>153</v>
      </c>
      <c r="B53" s="25" t="s">
        <v>156</v>
      </c>
      <c r="C53" s="26">
        <v>7</v>
      </c>
      <c r="D53" s="26">
        <v>3</v>
      </c>
      <c r="E53" s="26">
        <v>54</v>
      </c>
      <c r="F53" s="24">
        <v>75.40625</v>
      </c>
    </row>
    <row r="54" spans="1:6" x14ac:dyDescent="0.25">
      <c r="A54" s="25" t="s">
        <v>154</v>
      </c>
      <c r="B54" s="25" t="s">
        <v>155</v>
      </c>
      <c r="C54" s="26">
        <v>51</v>
      </c>
      <c r="D54" s="26">
        <v>32</v>
      </c>
      <c r="E54" s="26">
        <v>110</v>
      </c>
      <c r="F54" s="24">
        <v>51.430051813471508</v>
      </c>
    </row>
    <row r="55" spans="1:6" x14ac:dyDescent="0.25">
      <c r="A55" s="25" t="s">
        <v>154</v>
      </c>
      <c r="B55" s="25" t="s">
        <v>156</v>
      </c>
      <c r="C55" s="26">
        <v>46</v>
      </c>
      <c r="D55" s="26">
        <v>32</v>
      </c>
      <c r="E55" s="26">
        <v>113</v>
      </c>
      <c r="F55" s="24">
        <v>58.879581151832461</v>
      </c>
    </row>
    <row r="56" spans="1:6" x14ac:dyDescent="0.25">
      <c r="A56" s="25" t="s">
        <v>155</v>
      </c>
      <c r="B56" s="25" t="s">
        <v>156</v>
      </c>
      <c r="C56" s="26">
        <v>7</v>
      </c>
      <c r="D56" s="26">
        <v>0</v>
      </c>
      <c r="E56" s="26">
        <v>32</v>
      </c>
      <c r="F56" s="24">
        <v>43.53846153846154</v>
      </c>
    </row>
    <row r="57" spans="1:6" x14ac:dyDescent="0.25">
      <c r="A57" s="25" t="s">
        <v>157</v>
      </c>
      <c r="B57" s="25" t="s">
        <v>158</v>
      </c>
      <c r="C57" s="26">
        <v>2</v>
      </c>
      <c r="D57" s="26">
        <v>0</v>
      </c>
      <c r="E57" s="26">
        <v>30</v>
      </c>
      <c r="F57" s="24">
        <v>52.750000000000014</v>
      </c>
    </row>
    <row r="58" spans="1:6" x14ac:dyDescent="0.25">
      <c r="A58" s="25" t="s">
        <v>159</v>
      </c>
      <c r="B58" s="25" t="s">
        <v>158</v>
      </c>
      <c r="C58" s="26">
        <v>21</v>
      </c>
      <c r="D58" s="26">
        <v>16</v>
      </c>
      <c r="E58" s="26">
        <v>73</v>
      </c>
      <c r="F58" s="24">
        <v>54.345454545454544</v>
      </c>
    </row>
    <row r="59" spans="1:6" x14ac:dyDescent="0.25">
      <c r="A59" s="25" t="s">
        <v>160</v>
      </c>
      <c r="B59" s="25" t="s">
        <v>158</v>
      </c>
      <c r="C59" s="26">
        <v>1</v>
      </c>
      <c r="D59" s="26">
        <v>0</v>
      </c>
      <c r="E59" s="26">
        <v>27</v>
      </c>
      <c r="F59" s="24">
        <v>50.214285714285708</v>
      </c>
    </row>
    <row r="60" spans="1:6" x14ac:dyDescent="0.25">
      <c r="A60" s="25" t="s">
        <v>161</v>
      </c>
      <c r="B60" s="25" t="s">
        <v>158</v>
      </c>
      <c r="C60" s="26">
        <v>2</v>
      </c>
      <c r="D60" s="26">
        <v>1</v>
      </c>
      <c r="E60" s="26">
        <v>12</v>
      </c>
      <c r="F60" s="24">
        <v>14.8</v>
      </c>
    </row>
    <row r="61" spans="1:6" x14ac:dyDescent="0.25">
      <c r="A61" s="25" t="s">
        <v>162</v>
      </c>
      <c r="B61" s="25" t="s">
        <v>158</v>
      </c>
      <c r="C61" s="26">
        <v>9</v>
      </c>
      <c r="D61" s="26">
        <v>7</v>
      </c>
      <c r="E61" s="26">
        <v>53</v>
      </c>
      <c r="F61" s="24">
        <v>58.782608695652172</v>
      </c>
    </row>
    <row r="62" spans="1:6" x14ac:dyDescent="0.25">
      <c r="A62" s="25" t="s">
        <v>163</v>
      </c>
      <c r="B62" s="25" t="s">
        <v>158</v>
      </c>
      <c r="C62" s="26">
        <v>52</v>
      </c>
      <c r="D62" s="26">
        <v>53</v>
      </c>
      <c r="E62" s="26">
        <v>114</v>
      </c>
      <c r="F62" s="24">
        <v>34.547945205479451</v>
      </c>
    </row>
    <row r="63" spans="1:6" x14ac:dyDescent="0.25">
      <c r="A63" s="25" t="s">
        <v>164</v>
      </c>
      <c r="B63" s="25" t="s">
        <v>158</v>
      </c>
      <c r="C63" s="26">
        <v>2</v>
      </c>
      <c r="D63" s="26">
        <v>2</v>
      </c>
      <c r="E63" s="26">
        <v>34</v>
      </c>
      <c r="F63" s="24">
        <v>53.894736842105267</v>
      </c>
    </row>
    <row r="64" spans="1:6" x14ac:dyDescent="0.25">
      <c r="A64" s="25" t="s">
        <v>165</v>
      </c>
      <c r="B64" s="25" t="s">
        <v>158</v>
      </c>
      <c r="C64" s="26">
        <v>2</v>
      </c>
      <c r="D64" s="26">
        <v>1</v>
      </c>
      <c r="E64" s="26">
        <v>47</v>
      </c>
      <c r="F64" s="24">
        <v>82.84</v>
      </c>
    </row>
    <row r="65" spans="1:6" x14ac:dyDescent="0.25">
      <c r="A65" s="25" t="s">
        <v>166</v>
      </c>
      <c r="B65" s="25" t="s">
        <v>158</v>
      </c>
      <c r="C65" s="26">
        <v>21</v>
      </c>
      <c r="D65" s="26">
        <v>12</v>
      </c>
      <c r="E65" s="26">
        <v>91</v>
      </c>
      <c r="F65" s="24">
        <v>90.499999999999986</v>
      </c>
    </row>
    <row r="66" spans="1:6" x14ac:dyDescent="0.25">
      <c r="A66" s="25" t="s">
        <v>157</v>
      </c>
      <c r="B66" s="25" t="s">
        <v>159</v>
      </c>
      <c r="C66" s="26">
        <v>20</v>
      </c>
      <c r="D66" s="26">
        <v>16</v>
      </c>
      <c r="E66" s="26">
        <v>69</v>
      </c>
      <c r="F66" s="24">
        <v>49.771428571428572</v>
      </c>
    </row>
    <row r="67" spans="1:6" x14ac:dyDescent="0.25">
      <c r="A67" s="25" t="s">
        <v>157</v>
      </c>
      <c r="B67" s="25" t="s">
        <v>160</v>
      </c>
      <c r="C67" s="26">
        <v>1</v>
      </c>
      <c r="D67" s="26">
        <v>0</v>
      </c>
      <c r="E67" s="26">
        <v>15</v>
      </c>
      <c r="F67" s="24">
        <v>26.375000000000007</v>
      </c>
    </row>
    <row r="68" spans="1:6" x14ac:dyDescent="0.25">
      <c r="A68" s="25" t="s">
        <v>157</v>
      </c>
      <c r="B68" s="25" t="s">
        <v>161</v>
      </c>
      <c r="C68" s="26">
        <v>2</v>
      </c>
      <c r="D68" s="26">
        <v>0</v>
      </c>
      <c r="E68" s="26">
        <v>29</v>
      </c>
      <c r="F68" s="24">
        <v>50.774193548387089</v>
      </c>
    </row>
    <row r="69" spans="1:6" x14ac:dyDescent="0.25">
      <c r="A69" s="25" t="s">
        <v>157</v>
      </c>
      <c r="B69" s="25" t="s">
        <v>162</v>
      </c>
      <c r="C69" s="26">
        <v>9</v>
      </c>
      <c r="D69" s="26">
        <v>7</v>
      </c>
      <c r="E69" s="26">
        <v>46</v>
      </c>
      <c r="F69" s="24">
        <v>46.677419354838705</v>
      </c>
    </row>
    <row r="70" spans="1:6" x14ac:dyDescent="0.25">
      <c r="A70" s="25" t="s">
        <v>157</v>
      </c>
      <c r="B70" s="25" t="s">
        <v>163</v>
      </c>
      <c r="C70" s="26">
        <v>48</v>
      </c>
      <c r="D70" s="26">
        <v>48</v>
      </c>
      <c r="E70" s="26">
        <v>8</v>
      </c>
      <c r="F70" s="24">
        <v>30.769230769230774</v>
      </c>
    </row>
    <row r="71" spans="1:6" x14ac:dyDescent="0.25">
      <c r="A71" s="25" t="s">
        <v>157</v>
      </c>
      <c r="B71" s="25" t="s">
        <v>164</v>
      </c>
      <c r="C71" s="26">
        <v>1</v>
      </c>
      <c r="D71" s="26">
        <v>2</v>
      </c>
      <c r="E71" s="26">
        <v>7</v>
      </c>
      <c r="F71" s="24">
        <v>6.1999999999999993</v>
      </c>
    </row>
    <row r="72" spans="1:6" x14ac:dyDescent="0.25">
      <c r="A72" s="25" t="s">
        <v>157</v>
      </c>
      <c r="B72" s="25" t="s">
        <v>165</v>
      </c>
      <c r="C72" s="26">
        <v>2</v>
      </c>
      <c r="D72" s="26">
        <v>1</v>
      </c>
      <c r="E72" s="26">
        <v>31</v>
      </c>
      <c r="F72" s="24">
        <v>51.235294117647051</v>
      </c>
    </row>
    <row r="73" spans="1:6" x14ac:dyDescent="0.25">
      <c r="A73" s="25" t="s">
        <v>157</v>
      </c>
      <c r="B73" s="25" t="s">
        <v>166</v>
      </c>
      <c r="C73" s="26">
        <v>20</v>
      </c>
      <c r="D73" s="26">
        <v>10</v>
      </c>
      <c r="E73" s="26">
        <v>79</v>
      </c>
      <c r="F73" s="24">
        <v>76.532110091743107</v>
      </c>
    </row>
    <row r="74" spans="1:6" x14ac:dyDescent="0.25">
      <c r="A74" s="25" t="s">
        <v>159</v>
      </c>
      <c r="B74" s="25" t="s">
        <v>160</v>
      </c>
      <c r="C74" s="26">
        <v>22</v>
      </c>
      <c r="D74" s="26">
        <v>16</v>
      </c>
      <c r="E74" s="26">
        <v>71</v>
      </c>
      <c r="F74" s="24">
        <v>50.110091743119263</v>
      </c>
    </row>
    <row r="75" spans="1:6" x14ac:dyDescent="0.25">
      <c r="A75" s="25" t="s">
        <v>159</v>
      </c>
      <c r="B75" s="25" t="s">
        <v>161</v>
      </c>
      <c r="C75" s="26">
        <v>23</v>
      </c>
      <c r="D75" s="26">
        <v>16</v>
      </c>
      <c r="E75" s="26">
        <v>71</v>
      </c>
      <c r="F75" s="24">
        <v>48.890909090909091</v>
      </c>
    </row>
    <row r="76" spans="1:6" x14ac:dyDescent="0.25">
      <c r="A76" s="25" t="s">
        <v>159</v>
      </c>
      <c r="B76" s="25" t="s">
        <v>162</v>
      </c>
      <c r="C76" s="26">
        <v>28</v>
      </c>
      <c r="D76" s="26">
        <v>23</v>
      </c>
      <c r="E76" s="26">
        <v>57</v>
      </c>
      <c r="F76" s="24">
        <v>18.722222222222221</v>
      </c>
    </row>
    <row r="77" spans="1:6" x14ac:dyDescent="0.25">
      <c r="A77" s="25" t="s">
        <v>159</v>
      </c>
      <c r="B77" s="25" t="s">
        <v>163</v>
      </c>
      <c r="C77" s="26">
        <v>60</v>
      </c>
      <c r="D77" s="26">
        <v>61</v>
      </c>
      <c r="E77" s="26">
        <v>99</v>
      </c>
      <c r="F77" s="24">
        <v>13.481818181818184</v>
      </c>
    </row>
    <row r="78" spans="1:6" x14ac:dyDescent="0.25">
      <c r="A78" s="25" t="s">
        <v>159</v>
      </c>
      <c r="B78" s="25" t="s">
        <v>164</v>
      </c>
      <c r="C78" s="26">
        <v>22</v>
      </c>
      <c r="D78" s="26">
        <v>18</v>
      </c>
      <c r="E78" s="26">
        <v>76</v>
      </c>
      <c r="F78" s="24">
        <v>54.275862068965523</v>
      </c>
    </row>
    <row r="79" spans="1:6" x14ac:dyDescent="0.25">
      <c r="A79" s="25" t="s">
        <v>159</v>
      </c>
      <c r="B79" s="25" t="s">
        <v>165</v>
      </c>
      <c r="C79" s="26">
        <v>23</v>
      </c>
      <c r="D79" s="26">
        <v>17</v>
      </c>
      <c r="E79" s="26">
        <v>63</v>
      </c>
      <c r="F79" s="24">
        <v>36.427184466019412</v>
      </c>
    </row>
    <row r="80" spans="1:6" x14ac:dyDescent="0.25">
      <c r="A80" s="25" t="s">
        <v>159</v>
      </c>
      <c r="B80" s="25" t="s">
        <v>166</v>
      </c>
      <c r="C80" s="26">
        <v>23</v>
      </c>
      <c r="D80" s="26">
        <v>24</v>
      </c>
      <c r="E80" s="26">
        <v>49</v>
      </c>
      <c r="F80" s="24">
        <v>13.5625</v>
      </c>
    </row>
    <row r="81" spans="1:6" x14ac:dyDescent="0.25">
      <c r="A81" s="25" t="s">
        <v>160</v>
      </c>
      <c r="B81" s="25" t="s">
        <v>161</v>
      </c>
      <c r="C81" s="26">
        <v>1</v>
      </c>
      <c r="D81" s="26">
        <v>1</v>
      </c>
      <c r="E81" s="26">
        <v>27</v>
      </c>
      <c r="F81" s="24">
        <v>46.62068965517242</v>
      </c>
    </row>
    <row r="82" spans="1:6" x14ac:dyDescent="0.25">
      <c r="A82" s="25" t="s">
        <v>160</v>
      </c>
      <c r="B82" s="25" t="s">
        <v>162</v>
      </c>
      <c r="C82" s="26">
        <v>10</v>
      </c>
      <c r="D82" s="26">
        <v>7</v>
      </c>
      <c r="E82" s="26">
        <v>51</v>
      </c>
      <c r="F82" s="24">
        <v>53.32352941176471</v>
      </c>
    </row>
    <row r="83" spans="1:6" x14ac:dyDescent="0.25">
      <c r="A83" s="25" t="s">
        <v>160</v>
      </c>
      <c r="B83" s="25" t="s">
        <v>163</v>
      </c>
      <c r="C83" s="26">
        <v>51</v>
      </c>
      <c r="D83" s="26">
        <v>53</v>
      </c>
      <c r="E83" s="26">
        <v>111</v>
      </c>
      <c r="F83" s="24">
        <v>32.409302325581393</v>
      </c>
    </row>
    <row r="84" spans="1:6" x14ac:dyDescent="0.25">
      <c r="A84" s="25" t="s">
        <v>160</v>
      </c>
      <c r="B84" s="25" t="s">
        <v>164</v>
      </c>
      <c r="C84" s="26">
        <v>1</v>
      </c>
      <c r="D84" s="26">
        <v>2</v>
      </c>
      <c r="E84" s="26">
        <v>13</v>
      </c>
      <c r="F84" s="24">
        <v>16.625</v>
      </c>
    </row>
    <row r="85" spans="1:6" x14ac:dyDescent="0.25">
      <c r="A85" s="25" t="s">
        <v>160</v>
      </c>
      <c r="B85" s="25" t="s">
        <v>165</v>
      </c>
      <c r="C85" s="26">
        <v>1</v>
      </c>
      <c r="D85" s="26">
        <v>1</v>
      </c>
      <c r="E85" s="26">
        <v>29</v>
      </c>
      <c r="F85" s="24">
        <v>50.58064516129032</v>
      </c>
    </row>
    <row r="86" spans="1:6" x14ac:dyDescent="0.25">
      <c r="A86" s="25" t="s">
        <v>160</v>
      </c>
      <c r="B86" s="25" t="s">
        <v>166</v>
      </c>
      <c r="C86" s="26">
        <v>22</v>
      </c>
      <c r="D86" s="26">
        <v>12</v>
      </c>
      <c r="E86" s="26">
        <v>94</v>
      </c>
      <c r="F86" s="24">
        <v>93.8125</v>
      </c>
    </row>
    <row r="87" spans="1:6" x14ac:dyDescent="0.25">
      <c r="A87" s="25" t="s">
        <v>161</v>
      </c>
      <c r="B87" s="25" t="s">
        <v>162</v>
      </c>
      <c r="C87" s="26">
        <v>11</v>
      </c>
      <c r="D87" s="26">
        <v>8</v>
      </c>
      <c r="E87" s="26">
        <v>52</v>
      </c>
      <c r="F87" s="24">
        <v>51.070422535211264</v>
      </c>
    </row>
    <row r="88" spans="1:6" x14ac:dyDescent="0.25">
      <c r="A88" s="25" t="s">
        <v>161</v>
      </c>
      <c r="B88" s="25" t="s">
        <v>163</v>
      </c>
      <c r="C88" s="26">
        <v>50</v>
      </c>
      <c r="D88" s="26">
        <v>54</v>
      </c>
      <c r="E88" s="26">
        <v>113</v>
      </c>
      <c r="F88" s="24">
        <v>34.405529953917053</v>
      </c>
    </row>
    <row r="89" spans="1:6" x14ac:dyDescent="0.25">
      <c r="A89" s="25" t="s">
        <v>161</v>
      </c>
      <c r="B89" s="25" t="s">
        <v>164</v>
      </c>
      <c r="C89" s="26">
        <v>2</v>
      </c>
      <c r="D89" s="26">
        <v>3</v>
      </c>
      <c r="E89" s="26">
        <v>34</v>
      </c>
      <c r="F89" s="24">
        <v>50.92307692307692</v>
      </c>
    </row>
    <row r="90" spans="1:6" x14ac:dyDescent="0.25">
      <c r="A90" s="25" t="s">
        <v>161</v>
      </c>
      <c r="B90" s="25" t="s">
        <v>165</v>
      </c>
      <c r="C90" s="26">
        <v>2</v>
      </c>
      <c r="D90" s="26">
        <v>2</v>
      </c>
      <c r="E90" s="26">
        <v>46</v>
      </c>
      <c r="F90" s="24">
        <v>77.44</v>
      </c>
    </row>
    <row r="91" spans="1:6" x14ac:dyDescent="0.25">
      <c r="A91" s="25" t="s">
        <v>161</v>
      </c>
      <c r="B91" s="25" t="s">
        <v>166</v>
      </c>
      <c r="C91" s="26">
        <v>23</v>
      </c>
      <c r="D91" s="26">
        <v>13</v>
      </c>
      <c r="E91" s="26">
        <v>88</v>
      </c>
      <c r="F91" s="24">
        <v>80.241935483870961</v>
      </c>
    </row>
    <row r="92" spans="1:6" x14ac:dyDescent="0.25">
      <c r="A92" s="25" t="s">
        <v>162</v>
      </c>
      <c r="B92" s="25" t="s">
        <v>163</v>
      </c>
      <c r="C92" s="26">
        <v>55</v>
      </c>
      <c r="D92" s="26">
        <v>56</v>
      </c>
      <c r="E92" s="26">
        <v>109</v>
      </c>
      <c r="F92" s="24">
        <v>26.027272727272731</v>
      </c>
    </row>
    <row r="93" spans="1:6" x14ac:dyDescent="0.25">
      <c r="A93" s="25" t="s">
        <v>162</v>
      </c>
      <c r="B93" s="25" t="s">
        <v>164</v>
      </c>
      <c r="C93" s="26">
        <v>11</v>
      </c>
      <c r="D93" s="26">
        <v>9</v>
      </c>
      <c r="E93" s="26">
        <v>54</v>
      </c>
      <c r="F93" s="24">
        <v>52.405405405405403</v>
      </c>
    </row>
    <row r="94" spans="1:6" x14ac:dyDescent="0.25">
      <c r="A94" s="25" t="s">
        <v>162</v>
      </c>
      <c r="B94" s="25" t="s">
        <v>165</v>
      </c>
      <c r="C94" s="26">
        <v>11</v>
      </c>
      <c r="D94" s="26">
        <v>8</v>
      </c>
      <c r="E94" s="26">
        <v>38</v>
      </c>
      <c r="F94" s="24">
        <v>28.736842105263158</v>
      </c>
    </row>
    <row r="95" spans="1:6" x14ac:dyDescent="0.25">
      <c r="A95" s="25" t="s">
        <v>162</v>
      </c>
      <c r="B95" s="25" t="s">
        <v>166</v>
      </c>
      <c r="C95" s="26">
        <v>27</v>
      </c>
      <c r="D95" s="26">
        <v>19</v>
      </c>
      <c r="E95" s="26">
        <v>76</v>
      </c>
      <c r="F95" s="24">
        <v>46.836065573770497</v>
      </c>
    </row>
    <row r="96" spans="1:6" x14ac:dyDescent="0.25">
      <c r="A96" s="25" t="s">
        <v>163</v>
      </c>
      <c r="B96" s="25" t="s">
        <v>164</v>
      </c>
      <c r="C96" s="26">
        <v>52</v>
      </c>
      <c r="D96" s="26">
        <v>55</v>
      </c>
      <c r="E96" s="26">
        <v>118</v>
      </c>
      <c r="F96" s="24">
        <v>37.04</v>
      </c>
    </row>
    <row r="97" spans="1:6" x14ac:dyDescent="0.25">
      <c r="A97" s="25" t="s">
        <v>163</v>
      </c>
      <c r="B97" s="25" t="s">
        <v>165</v>
      </c>
      <c r="C97" s="26">
        <v>52</v>
      </c>
      <c r="D97" s="26">
        <v>54</v>
      </c>
      <c r="E97" s="26">
        <v>116</v>
      </c>
      <c r="F97" s="24">
        <v>35.783783783783782</v>
      </c>
    </row>
    <row r="98" spans="1:6" x14ac:dyDescent="0.25">
      <c r="A98" s="25" t="s">
        <v>163</v>
      </c>
      <c r="B98" s="25" t="s">
        <v>166</v>
      </c>
      <c r="C98" s="26">
        <v>62</v>
      </c>
      <c r="D98" s="26">
        <v>60</v>
      </c>
      <c r="E98" s="26">
        <v>118</v>
      </c>
      <c r="F98" s="24">
        <v>27.1</v>
      </c>
    </row>
    <row r="99" spans="1:6" x14ac:dyDescent="0.25">
      <c r="A99" s="25" t="s">
        <v>164</v>
      </c>
      <c r="B99" s="25" t="s">
        <v>165</v>
      </c>
      <c r="C99" s="26">
        <v>2</v>
      </c>
      <c r="D99" s="26">
        <v>3</v>
      </c>
      <c r="E99" s="26">
        <v>31</v>
      </c>
      <c r="F99" s="24">
        <v>45.166666666666664</v>
      </c>
    </row>
    <row r="100" spans="1:6" x14ac:dyDescent="0.25">
      <c r="A100" s="25" t="s">
        <v>164</v>
      </c>
      <c r="B100" s="25" t="s">
        <v>166</v>
      </c>
      <c r="C100" s="26">
        <v>23</v>
      </c>
      <c r="D100" s="26">
        <v>14</v>
      </c>
      <c r="E100" s="26">
        <v>93</v>
      </c>
      <c r="F100" s="24">
        <v>86.323076923076911</v>
      </c>
    </row>
    <row r="101" spans="1:6" x14ac:dyDescent="0.25">
      <c r="A101" s="25" t="s">
        <v>165</v>
      </c>
      <c r="B101" s="25" t="s">
        <v>166</v>
      </c>
      <c r="C101" s="26">
        <v>23</v>
      </c>
      <c r="D101" s="26">
        <v>13</v>
      </c>
      <c r="E101" s="26">
        <v>84</v>
      </c>
      <c r="F101" s="24">
        <v>73.849999999999994</v>
      </c>
    </row>
    <row r="102" spans="1:6" x14ac:dyDescent="0.25">
      <c r="A102" s="25" t="s">
        <v>167</v>
      </c>
      <c r="B102" s="25" t="s">
        <v>168</v>
      </c>
      <c r="C102" s="26">
        <v>38</v>
      </c>
      <c r="D102" s="26">
        <v>32</v>
      </c>
      <c r="E102" s="26">
        <v>105</v>
      </c>
      <c r="F102" s="24">
        <v>56.308571428571419</v>
      </c>
    </row>
    <row r="103" spans="1:6" x14ac:dyDescent="0.25">
      <c r="A103" s="25" t="s">
        <v>167</v>
      </c>
      <c r="B103" s="25" t="s">
        <v>169</v>
      </c>
      <c r="C103" s="26">
        <v>22</v>
      </c>
      <c r="D103" s="26">
        <v>24</v>
      </c>
      <c r="E103" s="26">
        <v>65</v>
      </c>
      <c r="F103" s="24">
        <v>31.837837837837839</v>
      </c>
    </row>
    <row r="104" spans="1:6" x14ac:dyDescent="0.25">
      <c r="A104" s="25" t="s">
        <v>167</v>
      </c>
      <c r="B104" s="25" t="s">
        <v>170</v>
      </c>
      <c r="C104" s="26">
        <v>29</v>
      </c>
      <c r="D104" s="26">
        <v>13</v>
      </c>
      <c r="E104" s="26">
        <v>130</v>
      </c>
      <c r="F104" s="24">
        <v>140.38372093023253</v>
      </c>
    </row>
    <row r="105" spans="1:6" x14ac:dyDescent="0.25">
      <c r="A105" s="25" t="s">
        <v>167</v>
      </c>
      <c r="B105" s="25" t="s">
        <v>171</v>
      </c>
      <c r="C105" s="26">
        <v>37</v>
      </c>
      <c r="D105" s="26">
        <v>27</v>
      </c>
      <c r="E105" s="26">
        <v>134</v>
      </c>
      <c r="F105" s="24">
        <v>105.84848484848484</v>
      </c>
    </row>
    <row r="106" spans="1:6" x14ac:dyDescent="0.25">
      <c r="A106" s="25" t="s">
        <v>167</v>
      </c>
      <c r="B106" s="25" t="s">
        <v>172</v>
      </c>
      <c r="C106" s="26">
        <v>34</v>
      </c>
      <c r="D106" s="26">
        <v>33</v>
      </c>
      <c r="E106" s="26">
        <v>94</v>
      </c>
      <c r="F106" s="24">
        <v>45.478260869565219</v>
      </c>
    </row>
    <row r="107" spans="1:6" x14ac:dyDescent="0.25">
      <c r="A107" s="25" t="s">
        <v>167</v>
      </c>
      <c r="B107" s="25" t="s">
        <v>173</v>
      </c>
      <c r="C107" s="26">
        <v>21</v>
      </c>
      <c r="D107" s="26">
        <v>11</v>
      </c>
      <c r="E107" s="26">
        <v>104</v>
      </c>
      <c r="F107" s="24">
        <v>114.98529411764704</v>
      </c>
    </row>
    <row r="108" spans="1:6" x14ac:dyDescent="0.25">
      <c r="A108" s="25" t="s">
        <v>167</v>
      </c>
      <c r="B108" s="25" t="s">
        <v>174</v>
      </c>
      <c r="C108" s="26">
        <v>38</v>
      </c>
      <c r="D108" s="26">
        <v>26</v>
      </c>
      <c r="E108" s="26">
        <v>76</v>
      </c>
      <c r="F108" s="24">
        <v>29.200000000000003</v>
      </c>
    </row>
    <row r="109" spans="1:6" x14ac:dyDescent="0.25">
      <c r="A109" s="25" t="s">
        <v>167</v>
      </c>
      <c r="B109" s="25" t="s">
        <v>175</v>
      </c>
      <c r="C109" s="26">
        <v>31</v>
      </c>
      <c r="D109" s="26">
        <v>16</v>
      </c>
      <c r="E109" s="26">
        <v>125</v>
      </c>
      <c r="F109" s="24">
        <v>121.75581395348834</v>
      </c>
    </row>
    <row r="110" spans="1:6" x14ac:dyDescent="0.25">
      <c r="A110" s="25" t="s">
        <v>167</v>
      </c>
      <c r="B110" s="25" t="s">
        <v>176</v>
      </c>
      <c r="C110" s="26">
        <v>28</v>
      </c>
      <c r="D110" s="26">
        <v>18</v>
      </c>
      <c r="E110" s="26">
        <v>126</v>
      </c>
      <c r="F110" s="24">
        <v>124.23255813953486</v>
      </c>
    </row>
    <row r="111" spans="1:6" x14ac:dyDescent="0.25">
      <c r="A111" s="25" t="s">
        <v>167</v>
      </c>
      <c r="B111" s="25" t="s">
        <v>177</v>
      </c>
      <c r="C111" s="26">
        <v>27</v>
      </c>
      <c r="D111" s="26">
        <v>26</v>
      </c>
      <c r="E111" s="26">
        <v>40</v>
      </c>
      <c r="F111" s="24">
        <v>3.935483870967742</v>
      </c>
    </row>
    <row r="112" spans="1:6" x14ac:dyDescent="0.25">
      <c r="A112" s="25" t="s">
        <v>167</v>
      </c>
      <c r="B112" s="25" t="s">
        <v>178</v>
      </c>
      <c r="C112" s="26">
        <v>28</v>
      </c>
      <c r="D112" s="26">
        <v>14</v>
      </c>
      <c r="E112" s="26">
        <v>125</v>
      </c>
      <c r="F112" s="24">
        <v>131.29341317365271</v>
      </c>
    </row>
    <row r="113" spans="1:6" x14ac:dyDescent="0.25">
      <c r="A113" s="25" t="s">
        <v>168</v>
      </c>
      <c r="B113" s="25" t="s">
        <v>169</v>
      </c>
      <c r="C113" s="26">
        <v>25</v>
      </c>
      <c r="D113" s="26">
        <v>27</v>
      </c>
      <c r="E113" s="26">
        <v>77</v>
      </c>
      <c r="F113" s="24">
        <v>40.372093023255815</v>
      </c>
    </row>
    <row r="114" spans="1:6" x14ac:dyDescent="0.25">
      <c r="A114" s="25" t="s">
        <v>168</v>
      </c>
      <c r="B114" s="25" t="s">
        <v>170</v>
      </c>
      <c r="C114" s="26">
        <v>23</v>
      </c>
      <c r="D114" s="26">
        <v>19</v>
      </c>
      <c r="E114" s="26">
        <v>142</v>
      </c>
      <c r="F114" s="24">
        <v>159.27173913043475</v>
      </c>
    </row>
    <row r="115" spans="1:6" x14ac:dyDescent="0.25">
      <c r="A115" s="25" t="s">
        <v>168</v>
      </c>
      <c r="B115" s="25" t="s">
        <v>171</v>
      </c>
      <c r="C115" s="26">
        <v>33</v>
      </c>
      <c r="D115" s="26">
        <v>30</v>
      </c>
      <c r="E115" s="26">
        <v>151</v>
      </c>
      <c r="F115" s="24">
        <v>133.52336448598132</v>
      </c>
    </row>
    <row r="116" spans="1:6" x14ac:dyDescent="0.25">
      <c r="A116" s="25" t="s">
        <v>168</v>
      </c>
      <c r="B116" s="25" t="s">
        <v>172</v>
      </c>
      <c r="C116" s="26">
        <v>30</v>
      </c>
      <c r="D116" s="26">
        <v>34</v>
      </c>
      <c r="E116" s="26">
        <v>55</v>
      </c>
      <c r="F116" s="24">
        <v>9.0924369747899156</v>
      </c>
    </row>
    <row r="117" spans="1:6" x14ac:dyDescent="0.25">
      <c r="A117" s="25" t="s">
        <v>168</v>
      </c>
      <c r="B117" s="25" t="s">
        <v>173</v>
      </c>
      <c r="C117" s="26">
        <v>18</v>
      </c>
      <c r="D117" s="26">
        <v>14</v>
      </c>
      <c r="E117" s="26">
        <v>110</v>
      </c>
      <c r="F117" s="24">
        <v>124.61971830985915</v>
      </c>
    </row>
    <row r="118" spans="1:6" x14ac:dyDescent="0.25">
      <c r="A118" s="25" t="s">
        <v>168</v>
      </c>
      <c r="B118" s="25" t="s">
        <v>174</v>
      </c>
      <c r="C118" s="26">
        <v>37</v>
      </c>
      <c r="D118" s="26">
        <v>30</v>
      </c>
      <c r="E118" s="26">
        <v>52</v>
      </c>
      <c r="F118" s="24">
        <v>6.3697478991596643</v>
      </c>
    </row>
    <row r="119" spans="1:6" x14ac:dyDescent="0.25">
      <c r="A119" s="25" t="s">
        <v>168</v>
      </c>
      <c r="B119" s="25" t="s">
        <v>175</v>
      </c>
      <c r="C119" s="26">
        <v>27</v>
      </c>
      <c r="D119" s="26">
        <v>20</v>
      </c>
      <c r="E119" s="26">
        <v>143</v>
      </c>
      <c r="F119" s="24">
        <v>150.70526315789471</v>
      </c>
    </row>
    <row r="120" spans="1:6" x14ac:dyDescent="0.25">
      <c r="A120" s="25" t="s">
        <v>168</v>
      </c>
      <c r="B120" s="25" t="s">
        <v>176</v>
      </c>
      <c r="C120" s="26">
        <v>26</v>
      </c>
      <c r="D120" s="26">
        <v>22</v>
      </c>
      <c r="E120" s="26">
        <v>144</v>
      </c>
      <c r="F120" s="24">
        <v>150.125</v>
      </c>
    </row>
    <row r="121" spans="1:6" x14ac:dyDescent="0.25">
      <c r="A121" s="25" t="s">
        <v>168</v>
      </c>
      <c r="B121" s="25" t="s">
        <v>177</v>
      </c>
      <c r="C121" s="26">
        <v>33</v>
      </c>
      <c r="D121" s="26">
        <v>31</v>
      </c>
      <c r="E121" s="26">
        <v>103</v>
      </c>
      <c r="F121" s="24">
        <v>60.407185628742525</v>
      </c>
    </row>
    <row r="122" spans="1:6" x14ac:dyDescent="0.25">
      <c r="A122" s="25" t="s">
        <v>168</v>
      </c>
      <c r="B122" s="25" t="s">
        <v>178</v>
      </c>
      <c r="C122" s="26">
        <v>22</v>
      </c>
      <c r="D122" s="26">
        <v>18</v>
      </c>
      <c r="E122" s="26">
        <v>146</v>
      </c>
      <c r="F122" s="24">
        <v>170.83870967741936</v>
      </c>
    </row>
    <row r="123" spans="1:6" x14ac:dyDescent="0.25">
      <c r="A123" s="25" t="s">
        <v>169</v>
      </c>
      <c r="B123" s="25" t="s">
        <v>170</v>
      </c>
      <c r="C123" s="26">
        <v>17</v>
      </c>
      <c r="D123" s="26">
        <v>13</v>
      </c>
      <c r="E123" s="26">
        <v>88</v>
      </c>
      <c r="F123" s="24">
        <v>90.525423728813564</v>
      </c>
    </row>
    <row r="124" spans="1:6" x14ac:dyDescent="0.25">
      <c r="A124" s="25" t="s">
        <v>169</v>
      </c>
      <c r="B124" s="25" t="s">
        <v>171</v>
      </c>
      <c r="C124" s="26">
        <v>18</v>
      </c>
      <c r="D124" s="26">
        <v>17</v>
      </c>
      <c r="E124" s="26">
        <v>86</v>
      </c>
      <c r="F124" s="24">
        <v>77.570247933884303</v>
      </c>
    </row>
    <row r="125" spans="1:6" x14ac:dyDescent="0.25">
      <c r="A125" s="25" t="s">
        <v>179</v>
      </c>
      <c r="B125" s="25" t="s">
        <v>172</v>
      </c>
      <c r="C125" s="26">
        <v>28</v>
      </c>
      <c r="D125" s="26">
        <v>30</v>
      </c>
      <c r="E125" s="26">
        <v>62</v>
      </c>
      <c r="F125" s="24">
        <v>18.2</v>
      </c>
    </row>
    <row r="126" spans="1:6" x14ac:dyDescent="0.25">
      <c r="A126" s="25" t="s">
        <v>179</v>
      </c>
      <c r="B126" s="25" t="s">
        <v>173</v>
      </c>
      <c r="C126" s="26">
        <v>15</v>
      </c>
      <c r="D126" s="26">
        <v>13</v>
      </c>
      <c r="E126" s="26">
        <v>86</v>
      </c>
      <c r="F126" s="24">
        <v>91</v>
      </c>
    </row>
    <row r="127" spans="1:6" x14ac:dyDescent="0.25">
      <c r="A127" s="25" t="s">
        <v>179</v>
      </c>
      <c r="B127" s="25" t="s">
        <v>174</v>
      </c>
      <c r="C127" s="26">
        <v>26</v>
      </c>
      <c r="D127" s="26">
        <v>23</v>
      </c>
      <c r="E127" s="26">
        <v>48</v>
      </c>
      <c r="F127" s="24">
        <v>11.525773195876287</v>
      </c>
    </row>
    <row r="128" spans="1:6" x14ac:dyDescent="0.25">
      <c r="A128" s="25" t="s">
        <v>179</v>
      </c>
      <c r="B128" s="25" t="s">
        <v>175</v>
      </c>
      <c r="C128" s="26">
        <v>19</v>
      </c>
      <c r="D128" s="26">
        <v>15</v>
      </c>
      <c r="E128" s="26">
        <v>82</v>
      </c>
      <c r="F128" s="24">
        <v>73.051724137931046</v>
      </c>
    </row>
    <row r="129" spans="1:6" x14ac:dyDescent="0.25">
      <c r="A129" s="25" t="s">
        <v>179</v>
      </c>
      <c r="B129" s="25" t="s">
        <v>176</v>
      </c>
      <c r="C129" s="26">
        <v>18</v>
      </c>
      <c r="D129" s="26">
        <v>17</v>
      </c>
      <c r="E129" s="26">
        <v>84</v>
      </c>
      <c r="F129" s="24">
        <v>74.336134453781511</v>
      </c>
    </row>
    <row r="130" spans="1:6" x14ac:dyDescent="0.25">
      <c r="A130" s="25" t="s">
        <v>179</v>
      </c>
      <c r="B130" s="25" t="s">
        <v>177</v>
      </c>
      <c r="C130" s="26">
        <v>17</v>
      </c>
      <c r="D130" s="26">
        <v>24</v>
      </c>
      <c r="E130" s="26">
        <v>53</v>
      </c>
      <c r="F130" s="24">
        <v>23.25531914893617</v>
      </c>
    </row>
    <row r="131" spans="1:6" x14ac:dyDescent="0.25">
      <c r="A131" s="25" t="s">
        <v>179</v>
      </c>
      <c r="B131" s="25" t="s">
        <v>178</v>
      </c>
      <c r="C131" s="26">
        <v>16</v>
      </c>
      <c r="D131" s="26">
        <v>13</v>
      </c>
      <c r="E131" s="26">
        <v>85</v>
      </c>
      <c r="F131" s="24">
        <v>87.315789473684205</v>
      </c>
    </row>
    <row r="132" spans="1:6" x14ac:dyDescent="0.25">
      <c r="A132" s="25" t="s">
        <v>170</v>
      </c>
      <c r="B132" s="25" t="s">
        <v>171</v>
      </c>
      <c r="C132" s="26">
        <v>22</v>
      </c>
      <c r="D132" s="26">
        <v>14</v>
      </c>
      <c r="E132" s="26">
        <v>119</v>
      </c>
      <c r="F132" s="24">
        <v>132.24516129032259</v>
      </c>
    </row>
    <row r="133" spans="1:6" x14ac:dyDescent="0.25">
      <c r="A133" s="25" t="s">
        <v>170</v>
      </c>
      <c r="B133" s="25" t="s">
        <v>172</v>
      </c>
      <c r="C133" s="26">
        <v>26</v>
      </c>
      <c r="D133" s="26">
        <v>21</v>
      </c>
      <c r="E133" s="26">
        <v>117</v>
      </c>
      <c r="F133" s="24">
        <v>106.84146341463415</v>
      </c>
    </row>
    <row r="134" spans="1:6" x14ac:dyDescent="0.25">
      <c r="A134" s="25" t="s">
        <v>170</v>
      </c>
      <c r="B134" s="25" t="s">
        <v>173</v>
      </c>
      <c r="C134" s="26">
        <v>2</v>
      </c>
      <c r="D134" s="26">
        <v>0</v>
      </c>
      <c r="E134" s="26">
        <v>18</v>
      </c>
      <c r="F134" s="24">
        <v>29.199999999999996</v>
      </c>
    </row>
    <row r="135" spans="1:6" x14ac:dyDescent="0.25">
      <c r="A135" s="25" t="s">
        <v>170</v>
      </c>
      <c r="B135" s="25" t="s">
        <v>174</v>
      </c>
      <c r="C135" s="26">
        <v>33</v>
      </c>
      <c r="D135" s="26">
        <v>17</v>
      </c>
      <c r="E135" s="26">
        <v>113</v>
      </c>
      <c r="F135" s="24">
        <v>97.374233128834348</v>
      </c>
    </row>
    <row r="136" spans="1:6" x14ac:dyDescent="0.25">
      <c r="A136" s="25" t="s">
        <v>170</v>
      </c>
      <c r="B136" s="25" t="s">
        <v>175</v>
      </c>
      <c r="C136" s="26">
        <v>16</v>
      </c>
      <c r="D136" s="26">
        <v>3</v>
      </c>
      <c r="E136" s="26">
        <v>106</v>
      </c>
      <c r="F136" s="24">
        <v>151.02400000000003</v>
      </c>
    </row>
    <row r="137" spans="1:6" x14ac:dyDescent="0.25">
      <c r="A137" s="25" t="s">
        <v>170</v>
      </c>
      <c r="B137" s="25" t="s">
        <v>176</v>
      </c>
      <c r="C137" s="26">
        <v>13</v>
      </c>
      <c r="D137" s="26">
        <v>5</v>
      </c>
      <c r="E137" s="26">
        <v>106</v>
      </c>
      <c r="F137" s="24">
        <v>152.5322580645161</v>
      </c>
    </row>
    <row r="138" spans="1:6" x14ac:dyDescent="0.25">
      <c r="A138" s="25" t="s">
        <v>170</v>
      </c>
      <c r="B138" s="25" t="s">
        <v>177</v>
      </c>
      <c r="C138" s="26">
        <v>24</v>
      </c>
      <c r="D138" s="26">
        <v>13</v>
      </c>
      <c r="E138" s="26">
        <v>123</v>
      </c>
      <c r="F138" s="24">
        <v>137.63749999999999</v>
      </c>
    </row>
    <row r="139" spans="1:6" x14ac:dyDescent="0.25">
      <c r="A139" s="25" t="s">
        <v>170</v>
      </c>
      <c r="B139" s="25" t="s">
        <v>178</v>
      </c>
      <c r="C139" s="26">
        <v>3</v>
      </c>
      <c r="D139" s="26">
        <v>1</v>
      </c>
      <c r="E139" s="26">
        <v>18</v>
      </c>
      <c r="F139" s="24">
        <v>23.54545454545455</v>
      </c>
    </row>
    <row r="140" spans="1:6" x14ac:dyDescent="0.25">
      <c r="A140" s="25" t="s">
        <v>171</v>
      </c>
      <c r="B140" s="25" t="s">
        <v>172</v>
      </c>
      <c r="C140" s="26">
        <v>27</v>
      </c>
      <c r="D140" s="26">
        <v>25</v>
      </c>
      <c r="E140" s="26">
        <v>121</v>
      </c>
      <c r="F140" s="24">
        <v>104.3699421965318</v>
      </c>
    </row>
    <row r="141" spans="1:6" x14ac:dyDescent="0.25">
      <c r="A141" s="25" t="s">
        <v>171</v>
      </c>
      <c r="B141" s="25" t="s">
        <v>173</v>
      </c>
      <c r="C141" s="26">
        <v>11</v>
      </c>
      <c r="D141" s="26">
        <v>4</v>
      </c>
      <c r="E141" s="26">
        <v>76</v>
      </c>
      <c r="F141" s="24">
        <v>103.93406593406594</v>
      </c>
    </row>
    <row r="142" spans="1:6" x14ac:dyDescent="0.25">
      <c r="A142" s="25" t="s">
        <v>180</v>
      </c>
      <c r="B142" s="25" t="s">
        <v>174</v>
      </c>
      <c r="C142" s="26">
        <v>43</v>
      </c>
      <c r="D142" s="26">
        <v>29</v>
      </c>
      <c r="E142" s="26">
        <v>119</v>
      </c>
      <c r="F142" s="24">
        <v>73.675392670157066</v>
      </c>
    </row>
    <row r="143" spans="1:6" x14ac:dyDescent="0.25">
      <c r="A143" s="25" t="s">
        <v>180</v>
      </c>
      <c r="B143" s="25" t="s">
        <v>175</v>
      </c>
      <c r="C143" s="26">
        <v>22</v>
      </c>
      <c r="D143" s="26">
        <v>15</v>
      </c>
      <c r="E143" s="26">
        <v>41</v>
      </c>
      <c r="F143" s="24">
        <v>13.923076923076923</v>
      </c>
    </row>
    <row r="144" spans="1:6" x14ac:dyDescent="0.25">
      <c r="A144" s="25" t="s">
        <v>180</v>
      </c>
      <c r="B144" s="25" t="s">
        <v>176</v>
      </c>
      <c r="C144" s="26">
        <v>19</v>
      </c>
      <c r="D144" s="26">
        <v>17</v>
      </c>
      <c r="E144" s="26">
        <v>40</v>
      </c>
      <c r="F144" s="24">
        <v>12.815789473684211</v>
      </c>
    </row>
    <row r="145" spans="1:6" x14ac:dyDescent="0.25">
      <c r="A145" s="25" t="s">
        <v>180</v>
      </c>
      <c r="B145" s="25" t="s">
        <v>177</v>
      </c>
      <c r="C145" s="26">
        <v>32</v>
      </c>
      <c r="D145" s="26">
        <v>25</v>
      </c>
      <c r="E145" s="26">
        <v>133</v>
      </c>
      <c r="F145" s="24">
        <v>115.33684210526314</v>
      </c>
    </row>
    <row r="146" spans="1:6" x14ac:dyDescent="0.25">
      <c r="A146" s="25" t="s">
        <v>180</v>
      </c>
      <c r="B146" s="25" t="s">
        <v>178</v>
      </c>
      <c r="C146" s="26">
        <v>21</v>
      </c>
      <c r="D146" s="26">
        <v>13</v>
      </c>
      <c r="E146" s="26">
        <v>120</v>
      </c>
      <c r="F146" s="24">
        <v>138.40259740259737</v>
      </c>
    </row>
    <row r="147" spans="1:6" x14ac:dyDescent="0.25">
      <c r="A147" s="25" t="s">
        <v>172</v>
      </c>
      <c r="B147" s="25" t="s">
        <v>173</v>
      </c>
      <c r="C147" s="26">
        <v>23</v>
      </c>
      <c r="D147" s="26">
        <v>17</v>
      </c>
      <c r="E147" s="26">
        <v>105</v>
      </c>
      <c r="F147" s="24">
        <v>100.02758620689654</v>
      </c>
    </row>
    <row r="148" spans="1:6" x14ac:dyDescent="0.25">
      <c r="A148" s="25" t="s">
        <v>172</v>
      </c>
      <c r="B148" s="25" t="s">
        <v>174</v>
      </c>
      <c r="C148" s="26">
        <v>31</v>
      </c>
      <c r="D148" s="26">
        <v>32</v>
      </c>
      <c r="E148" s="26">
        <v>40</v>
      </c>
      <c r="F148" s="24">
        <v>1.4174757281553396</v>
      </c>
    </row>
    <row r="149" spans="1:6" x14ac:dyDescent="0.25">
      <c r="A149" s="25" t="s">
        <v>172</v>
      </c>
      <c r="B149" s="25" t="s">
        <v>175</v>
      </c>
      <c r="C149" s="26">
        <v>27</v>
      </c>
      <c r="D149" s="26">
        <v>23</v>
      </c>
      <c r="E149" s="26">
        <v>119</v>
      </c>
      <c r="F149" s="24">
        <v>104.71005917159763</v>
      </c>
    </row>
    <row r="150" spans="1:6" x14ac:dyDescent="0.25">
      <c r="A150" s="25" t="s">
        <v>172</v>
      </c>
      <c r="B150" s="25" t="s">
        <v>176</v>
      </c>
      <c r="C150" s="26">
        <v>26</v>
      </c>
      <c r="D150" s="26">
        <v>23</v>
      </c>
      <c r="E150" s="26">
        <v>121</v>
      </c>
      <c r="F150" s="24">
        <v>109.63529411764708</v>
      </c>
    </row>
    <row r="151" spans="1:6" x14ac:dyDescent="0.25">
      <c r="A151" s="25" t="s">
        <v>172</v>
      </c>
      <c r="B151" s="25" t="s">
        <v>177</v>
      </c>
      <c r="C151" s="26">
        <v>31</v>
      </c>
      <c r="D151" s="26">
        <v>31</v>
      </c>
      <c r="E151" s="26">
        <v>88</v>
      </c>
      <c r="F151" s="24">
        <v>43.32</v>
      </c>
    </row>
    <row r="152" spans="1:6" x14ac:dyDescent="0.25">
      <c r="A152" s="25" t="s">
        <v>172</v>
      </c>
      <c r="B152" s="25" t="s">
        <v>178</v>
      </c>
      <c r="C152" s="26">
        <v>27</v>
      </c>
      <c r="D152" s="26">
        <v>21</v>
      </c>
      <c r="E152" s="26">
        <v>116</v>
      </c>
      <c r="F152" s="24">
        <v>103.54878048780489</v>
      </c>
    </row>
    <row r="153" spans="1:6" x14ac:dyDescent="0.25">
      <c r="A153" s="25" t="s">
        <v>173</v>
      </c>
      <c r="B153" s="25" t="s">
        <v>174</v>
      </c>
      <c r="C153" s="26">
        <v>22</v>
      </c>
      <c r="D153" s="26">
        <v>9</v>
      </c>
      <c r="E153" s="26">
        <v>79</v>
      </c>
      <c r="F153" s="24">
        <v>75.618181818181824</v>
      </c>
    </row>
    <row r="154" spans="1:6" x14ac:dyDescent="0.25">
      <c r="A154" s="25" t="s">
        <v>173</v>
      </c>
      <c r="B154" s="25" t="s">
        <v>175</v>
      </c>
      <c r="C154" s="26">
        <v>10</v>
      </c>
      <c r="D154" s="26">
        <v>2</v>
      </c>
      <c r="E154" s="26">
        <v>76</v>
      </c>
      <c r="F154" s="24">
        <v>112.45454545454547</v>
      </c>
    </row>
    <row r="155" spans="1:6" x14ac:dyDescent="0.25">
      <c r="A155" s="25" t="s">
        <v>173</v>
      </c>
      <c r="B155" s="25" t="s">
        <v>176</v>
      </c>
      <c r="C155" s="26">
        <v>9</v>
      </c>
      <c r="D155" s="26">
        <v>2</v>
      </c>
      <c r="E155" s="26">
        <v>76</v>
      </c>
      <c r="F155" s="24">
        <v>115.10344827586206</v>
      </c>
    </row>
    <row r="156" spans="1:6" x14ac:dyDescent="0.25">
      <c r="A156" s="25" t="s">
        <v>173</v>
      </c>
      <c r="B156" s="25" t="s">
        <v>177</v>
      </c>
      <c r="C156" s="26">
        <v>15</v>
      </c>
      <c r="D156" s="26">
        <v>10</v>
      </c>
      <c r="E156" s="26">
        <v>101</v>
      </c>
      <c r="F156" s="24">
        <v>124.61904761904762</v>
      </c>
    </row>
    <row r="157" spans="1:6" x14ac:dyDescent="0.25">
      <c r="A157" s="25" t="s">
        <v>173</v>
      </c>
      <c r="B157" s="25" t="s">
        <v>178</v>
      </c>
      <c r="C157" s="26">
        <v>1</v>
      </c>
      <c r="D157" s="26">
        <v>0</v>
      </c>
      <c r="E157" s="26">
        <v>17</v>
      </c>
      <c r="F157" s="24">
        <v>30.333333333333336</v>
      </c>
    </row>
    <row r="158" spans="1:6" x14ac:dyDescent="0.25">
      <c r="A158" s="25" t="s">
        <v>174</v>
      </c>
      <c r="B158" s="25" t="s">
        <v>175</v>
      </c>
      <c r="C158" s="26">
        <v>36</v>
      </c>
      <c r="D158" s="26">
        <v>18</v>
      </c>
      <c r="E158" s="26">
        <v>107</v>
      </c>
      <c r="F158" s="24">
        <v>82.521739130434781</v>
      </c>
    </row>
    <row r="159" spans="1:6" x14ac:dyDescent="0.25">
      <c r="A159" s="25" t="s">
        <v>174</v>
      </c>
      <c r="B159" s="25" t="s">
        <v>176</v>
      </c>
      <c r="C159" s="26">
        <v>34</v>
      </c>
      <c r="D159" s="26">
        <v>21</v>
      </c>
      <c r="E159" s="26">
        <v>105</v>
      </c>
      <c r="F159" s="24">
        <v>76.662499999999994</v>
      </c>
    </row>
    <row r="160" spans="1:6" x14ac:dyDescent="0.25">
      <c r="A160" s="25" t="s">
        <v>174</v>
      </c>
      <c r="B160" s="25" t="s">
        <v>177</v>
      </c>
      <c r="C160" s="26">
        <v>33</v>
      </c>
      <c r="D160" s="26">
        <v>27</v>
      </c>
      <c r="E160" s="26">
        <v>78</v>
      </c>
      <c r="F160" s="24">
        <v>33.782608695652172</v>
      </c>
    </row>
    <row r="161" spans="1:6" x14ac:dyDescent="0.25">
      <c r="A161" s="25" t="s">
        <v>174</v>
      </c>
      <c r="B161" s="25" t="s">
        <v>178</v>
      </c>
      <c r="C161" s="26">
        <v>32</v>
      </c>
      <c r="D161" s="26">
        <v>17</v>
      </c>
      <c r="E161" s="26">
        <v>112</v>
      </c>
      <c r="F161" s="24">
        <v>97.204968944099377</v>
      </c>
    </row>
    <row r="162" spans="1:6" x14ac:dyDescent="0.25">
      <c r="A162" s="25" t="s">
        <v>175</v>
      </c>
      <c r="B162" s="25" t="s">
        <v>176</v>
      </c>
      <c r="C162" s="26">
        <v>11</v>
      </c>
      <c r="D162" s="26">
        <v>6</v>
      </c>
      <c r="E162" s="26">
        <v>13</v>
      </c>
      <c r="F162" s="24">
        <v>2.6</v>
      </c>
    </row>
    <row r="163" spans="1:6" x14ac:dyDescent="0.25">
      <c r="A163" s="25" t="s">
        <v>175</v>
      </c>
      <c r="B163" s="25" t="s">
        <v>177</v>
      </c>
      <c r="C163" s="26">
        <v>26</v>
      </c>
      <c r="D163" s="26">
        <v>16</v>
      </c>
      <c r="E163" s="26">
        <v>124</v>
      </c>
      <c r="F163" s="24">
        <v>128.72289156626505</v>
      </c>
    </row>
    <row r="164" spans="1:6" x14ac:dyDescent="0.25">
      <c r="A164" s="25" t="s">
        <v>175</v>
      </c>
      <c r="B164" s="25" t="s">
        <v>178</v>
      </c>
      <c r="C164" s="26">
        <v>13</v>
      </c>
      <c r="D164" s="26">
        <v>2</v>
      </c>
      <c r="E164" s="26">
        <v>106</v>
      </c>
      <c r="F164" s="24">
        <v>161.8677685950413</v>
      </c>
    </row>
    <row r="165" spans="1:6" x14ac:dyDescent="0.25">
      <c r="A165" s="25" t="s">
        <v>176</v>
      </c>
      <c r="B165" s="25" t="s">
        <v>177</v>
      </c>
      <c r="C165" s="26">
        <v>22</v>
      </c>
      <c r="D165" s="26">
        <v>18</v>
      </c>
      <c r="E165" s="26">
        <v>127</v>
      </c>
      <c r="F165" s="24">
        <v>137.25748502994014</v>
      </c>
    </row>
    <row r="166" spans="1:6" x14ac:dyDescent="0.25">
      <c r="A166" s="25" t="s">
        <v>176</v>
      </c>
      <c r="B166" s="25" t="s">
        <v>178</v>
      </c>
      <c r="C166" s="26">
        <v>12</v>
      </c>
      <c r="D166" s="26">
        <v>4</v>
      </c>
      <c r="E166" s="26">
        <v>106</v>
      </c>
      <c r="F166" s="24">
        <v>158.22950819672133</v>
      </c>
    </row>
    <row r="167" spans="1:6" x14ac:dyDescent="0.25">
      <c r="A167" s="25" t="s">
        <v>177</v>
      </c>
      <c r="B167" s="25" t="s">
        <v>178</v>
      </c>
      <c r="C167" s="26">
        <v>23</v>
      </c>
      <c r="D167" s="26">
        <v>14</v>
      </c>
      <c r="E167" s="26">
        <v>120</v>
      </c>
      <c r="F167" s="24">
        <v>132.01273885350315</v>
      </c>
    </row>
    <row r="168" spans="1:6" x14ac:dyDescent="0.25">
      <c r="A168" s="25" t="s">
        <v>181</v>
      </c>
      <c r="B168" s="25" t="s">
        <v>182</v>
      </c>
      <c r="C168" s="26">
        <v>20</v>
      </c>
      <c r="D168" s="26">
        <v>20</v>
      </c>
      <c r="E168" s="26">
        <v>73</v>
      </c>
      <c r="F168" s="24">
        <v>49.716814159292042</v>
      </c>
    </row>
    <row r="169" spans="1:6" x14ac:dyDescent="0.25">
      <c r="A169" s="25" t="s">
        <v>183</v>
      </c>
      <c r="B169" s="25" t="s">
        <v>184</v>
      </c>
      <c r="C169" s="26">
        <v>9</v>
      </c>
      <c r="D169" s="26">
        <v>7</v>
      </c>
      <c r="E169" s="26">
        <v>58</v>
      </c>
      <c r="F169" s="24">
        <v>67.648648648648646</v>
      </c>
    </row>
    <row r="170" spans="1:6" x14ac:dyDescent="0.25">
      <c r="A170" s="25" t="s">
        <v>185</v>
      </c>
      <c r="B170" s="25" t="s">
        <v>186</v>
      </c>
      <c r="C170" s="26">
        <v>4</v>
      </c>
      <c r="D170" s="26">
        <v>1</v>
      </c>
      <c r="E170" s="26">
        <v>46</v>
      </c>
      <c r="F170" s="24">
        <v>74.470588235294116</v>
      </c>
    </row>
    <row r="171" spans="1:6" x14ac:dyDescent="0.25">
      <c r="A171" s="25" t="s">
        <v>187</v>
      </c>
      <c r="B171" s="25" t="s">
        <v>186</v>
      </c>
      <c r="C171" s="26">
        <v>13</v>
      </c>
      <c r="D171" s="26">
        <v>4</v>
      </c>
      <c r="E171" s="26">
        <v>65</v>
      </c>
      <c r="F171" s="24">
        <v>79.341463414634148</v>
      </c>
    </row>
    <row r="172" spans="1:6" x14ac:dyDescent="0.25">
      <c r="A172" s="25" t="s">
        <v>185</v>
      </c>
      <c r="B172" s="25" t="s">
        <v>187</v>
      </c>
      <c r="C172" s="26">
        <v>11</v>
      </c>
      <c r="D172" s="26">
        <v>5</v>
      </c>
      <c r="E172" s="26">
        <v>41</v>
      </c>
      <c r="F172" s="24">
        <v>39.157894736842103</v>
      </c>
    </row>
    <row r="173" spans="1:6" x14ac:dyDescent="0.25">
      <c r="A173" s="25" t="s">
        <v>188</v>
      </c>
      <c r="B173" s="25" t="s">
        <v>189</v>
      </c>
      <c r="C173" s="26">
        <v>15</v>
      </c>
      <c r="D173" s="26">
        <v>11</v>
      </c>
      <c r="E173" s="26">
        <v>59</v>
      </c>
      <c r="F173" s="24">
        <v>50.070588235294117</v>
      </c>
    </row>
    <row r="174" spans="1:6" x14ac:dyDescent="0.25">
      <c r="A174" s="25" t="s">
        <v>188</v>
      </c>
      <c r="B174" s="25" t="s">
        <v>190</v>
      </c>
      <c r="C174" s="26">
        <v>7</v>
      </c>
      <c r="D174" s="26">
        <v>2</v>
      </c>
      <c r="E174" s="26">
        <v>33</v>
      </c>
      <c r="F174" s="24">
        <v>39.571428571428569</v>
      </c>
    </row>
    <row r="175" spans="1:6" x14ac:dyDescent="0.25">
      <c r="A175" s="25" t="s">
        <v>188</v>
      </c>
      <c r="B175" s="25" t="s">
        <v>191</v>
      </c>
      <c r="C175" s="26">
        <v>6</v>
      </c>
      <c r="D175" s="26">
        <v>2</v>
      </c>
      <c r="E175" s="26">
        <v>32</v>
      </c>
      <c r="F175" s="24">
        <v>39.799999999999997</v>
      </c>
    </row>
    <row r="176" spans="1:6" x14ac:dyDescent="0.25">
      <c r="A176" s="25" t="s">
        <v>188</v>
      </c>
      <c r="B176" s="25" t="s">
        <v>192</v>
      </c>
      <c r="C176" s="26">
        <v>12</v>
      </c>
      <c r="D176" s="26">
        <v>8</v>
      </c>
      <c r="E176" s="26">
        <v>38</v>
      </c>
      <c r="F176" s="24">
        <v>27.448275862068968</v>
      </c>
    </row>
    <row r="177" spans="1:6" x14ac:dyDescent="0.25">
      <c r="A177" s="25" t="s">
        <v>188</v>
      </c>
      <c r="B177" s="25" t="s">
        <v>193</v>
      </c>
      <c r="C177" s="26">
        <v>7</v>
      </c>
      <c r="D177" s="26">
        <v>1</v>
      </c>
      <c r="E177" s="26">
        <v>39</v>
      </c>
      <c r="F177" s="24">
        <v>53.276595744680861</v>
      </c>
    </row>
    <row r="178" spans="1:6" x14ac:dyDescent="0.25">
      <c r="A178" s="25" t="s">
        <v>189</v>
      </c>
      <c r="B178" s="25" t="s">
        <v>190</v>
      </c>
      <c r="C178" s="26">
        <v>14</v>
      </c>
      <c r="D178" s="26">
        <v>11</v>
      </c>
      <c r="E178" s="26">
        <v>63</v>
      </c>
      <c r="F178" s="24">
        <v>58.113636363636374</v>
      </c>
    </row>
    <row r="179" spans="1:6" x14ac:dyDescent="0.25">
      <c r="A179" s="25" t="s">
        <v>189</v>
      </c>
      <c r="B179" s="25" t="s">
        <v>191</v>
      </c>
      <c r="C179" s="26">
        <v>13</v>
      </c>
      <c r="D179" s="26">
        <v>10</v>
      </c>
      <c r="E179" s="26">
        <v>66</v>
      </c>
      <c r="F179" s="24">
        <v>66.898876404494374</v>
      </c>
    </row>
    <row r="180" spans="1:6" x14ac:dyDescent="0.25">
      <c r="A180" s="25" t="s">
        <v>189</v>
      </c>
      <c r="B180" s="25" t="s">
        <v>192</v>
      </c>
      <c r="C180" s="26">
        <v>19</v>
      </c>
      <c r="D180" s="26">
        <v>17</v>
      </c>
      <c r="E180" s="26">
        <v>72</v>
      </c>
      <c r="F180" s="24">
        <v>54.055555555555557</v>
      </c>
    </row>
    <row r="181" spans="1:6" x14ac:dyDescent="0.25">
      <c r="A181" s="25" t="s">
        <v>189</v>
      </c>
      <c r="B181" s="25" t="s">
        <v>193</v>
      </c>
      <c r="C181" s="26">
        <v>12</v>
      </c>
      <c r="D181" s="26">
        <v>10</v>
      </c>
      <c r="E181" s="26">
        <v>69</v>
      </c>
      <c r="F181" s="24">
        <v>74.000000000000014</v>
      </c>
    </row>
    <row r="182" spans="1:6" x14ac:dyDescent="0.25">
      <c r="A182" s="25" t="s">
        <v>190</v>
      </c>
      <c r="B182" s="25" t="s">
        <v>191</v>
      </c>
      <c r="C182" s="26">
        <v>3</v>
      </c>
      <c r="D182" s="26">
        <v>2</v>
      </c>
      <c r="E182" s="26">
        <v>27</v>
      </c>
      <c r="F182" s="24">
        <v>37.5625</v>
      </c>
    </row>
    <row r="183" spans="1:6" x14ac:dyDescent="0.25">
      <c r="A183" s="25" t="s">
        <v>190</v>
      </c>
      <c r="B183" s="25" t="s">
        <v>192</v>
      </c>
      <c r="C183" s="26">
        <v>9</v>
      </c>
      <c r="D183" s="26">
        <v>8</v>
      </c>
      <c r="E183" s="26">
        <v>33</v>
      </c>
      <c r="F183" s="24">
        <v>24.039999999999996</v>
      </c>
    </row>
    <row r="184" spans="1:6" x14ac:dyDescent="0.25">
      <c r="A184" s="25" t="s">
        <v>190</v>
      </c>
      <c r="B184" s="25" t="s">
        <v>193</v>
      </c>
      <c r="C184" s="26">
        <v>4</v>
      </c>
      <c r="D184" s="26">
        <v>1</v>
      </c>
      <c r="E184" s="26">
        <v>30</v>
      </c>
      <c r="F184" s="24">
        <v>43.600000000000009</v>
      </c>
    </row>
    <row r="185" spans="1:6" x14ac:dyDescent="0.25">
      <c r="A185" s="25" t="s">
        <v>191</v>
      </c>
      <c r="B185" s="25" t="s">
        <v>192</v>
      </c>
      <c r="C185" s="26">
        <v>6</v>
      </c>
      <c r="D185" s="26">
        <v>8</v>
      </c>
      <c r="E185" s="26">
        <v>8</v>
      </c>
      <c r="F185" s="24">
        <v>0.36363636363636365</v>
      </c>
    </row>
    <row r="186" spans="1:6" x14ac:dyDescent="0.25">
      <c r="A186" s="25" t="s">
        <v>191</v>
      </c>
      <c r="B186" s="25" t="s">
        <v>193</v>
      </c>
      <c r="C186" s="26">
        <v>1</v>
      </c>
      <c r="D186" s="26">
        <v>1</v>
      </c>
      <c r="E186" s="26">
        <v>19</v>
      </c>
      <c r="F186" s="24">
        <v>30.857142857142861</v>
      </c>
    </row>
    <row r="187" spans="1:6" x14ac:dyDescent="0.25">
      <c r="A187" s="25" t="s">
        <v>192</v>
      </c>
      <c r="B187" s="25" t="s">
        <v>193</v>
      </c>
      <c r="C187" s="26">
        <v>7</v>
      </c>
      <c r="D187" s="26">
        <v>7</v>
      </c>
      <c r="E187" s="26">
        <v>25</v>
      </c>
      <c r="F187" s="24">
        <v>16.615384615384613</v>
      </c>
    </row>
    <row r="188" spans="1:6" x14ac:dyDescent="0.25">
      <c r="A188" s="25" t="s">
        <v>194</v>
      </c>
      <c r="B188" s="25" t="s">
        <v>195</v>
      </c>
      <c r="C188" s="26">
        <v>5</v>
      </c>
      <c r="D188" s="26">
        <v>1</v>
      </c>
      <c r="E188" s="26">
        <v>29</v>
      </c>
      <c r="F188" s="24">
        <v>39.314285714285717</v>
      </c>
    </row>
    <row r="189" spans="1:6" x14ac:dyDescent="0.25">
      <c r="A189" s="25" t="s">
        <v>196</v>
      </c>
      <c r="B189" s="25" t="s">
        <v>197</v>
      </c>
      <c r="C189" s="26">
        <v>17</v>
      </c>
      <c r="D189" s="26">
        <v>5</v>
      </c>
      <c r="E189" s="26">
        <v>77</v>
      </c>
      <c r="F189" s="24">
        <v>90.181818181818187</v>
      </c>
    </row>
    <row r="190" spans="1:6" x14ac:dyDescent="0.25">
      <c r="A190" s="25" t="s">
        <v>196</v>
      </c>
      <c r="B190" s="25" t="s">
        <v>198</v>
      </c>
      <c r="C190" s="26">
        <v>15</v>
      </c>
      <c r="D190" s="26">
        <v>6</v>
      </c>
      <c r="E190" s="26">
        <v>47</v>
      </c>
      <c r="F190" s="24">
        <v>40.970588235294116</v>
      </c>
    </row>
    <row r="191" spans="1:6" x14ac:dyDescent="0.25">
      <c r="A191" s="25" t="s">
        <v>196</v>
      </c>
      <c r="B191" s="25" t="s">
        <v>199</v>
      </c>
      <c r="C191" s="26">
        <v>25</v>
      </c>
      <c r="D191" s="26">
        <v>16</v>
      </c>
      <c r="E191" s="26">
        <v>56</v>
      </c>
      <c r="F191" s="24">
        <v>27.237113402061851</v>
      </c>
    </row>
    <row r="192" spans="1:6" x14ac:dyDescent="0.25">
      <c r="A192" s="25" t="s">
        <v>196</v>
      </c>
      <c r="B192" s="25" t="s">
        <v>200</v>
      </c>
      <c r="C192" s="26">
        <v>19</v>
      </c>
      <c r="D192" s="26">
        <v>5</v>
      </c>
      <c r="E192" s="26">
        <v>70</v>
      </c>
      <c r="F192" s="24">
        <v>74.702127659574487</v>
      </c>
    </row>
    <row r="193" spans="1:6" x14ac:dyDescent="0.25">
      <c r="A193" s="25" t="s">
        <v>197</v>
      </c>
      <c r="B193" s="25" t="s">
        <v>198</v>
      </c>
      <c r="C193" s="26">
        <v>18</v>
      </c>
      <c r="D193" s="26">
        <v>3</v>
      </c>
      <c r="E193" s="26">
        <v>79</v>
      </c>
      <c r="F193" s="24">
        <v>97.22</v>
      </c>
    </row>
    <row r="194" spans="1:6" x14ac:dyDescent="0.25">
      <c r="A194" s="25" t="s">
        <v>197</v>
      </c>
      <c r="B194" s="25" t="s">
        <v>199</v>
      </c>
      <c r="C194" s="26">
        <v>24</v>
      </c>
      <c r="D194" s="26">
        <v>11</v>
      </c>
      <c r="E194" s="26">
        <v>85</v>
      </c>
      <c r="F194" s="24">
        <v>78.05</v>
      </c>
    </row>
    <row r="195" spans="1:6" x14ac:dyDescent="0.25">
      <c r="A195" s="25" t="s">
        <v>197</v>
      </c>
      <c r="B195" s="25" t="s">
        <v>200</v>
      </c>
      <c r="C195" s="26">
        <v>4</v>
      </c>
      <c r="D195" s="26">
        <v>0</v>
      </c>
      <c r="E195" s="26">
        <v>16</v>
      </c>
      <c r="F195" s="24">
        <v>20.799999999999997</v>
      </c>
    </row>
    <row r="196" spans="1:6" x14ac:dyDescent="0.25">
      <c r="A196" s="25" t="s">
        <v>198</v>
      </c>
      <c r="B196" s="25" t="s">
        <v>199</v>
      </c>
      <c r="C196" s="26">
        <v>24</v>
      </c>
      <c r="D196" s="26">
        <v>14</v>
      </c>
      <c r="E196" s="26">
        <v>60</v>
      </c>
      <c r="F196" s="24">
        <v>35.836734693877553</v>
      </c>
    </row>
    <row r="197" spans="1:6" x14ac:dyDescent="0.25">
      <c r="A197" s="25" t="s">
        <v>198</v>
      </c>
      <c r="B197" s="25" t="s">
        <v>200</v>
      </c>
      <c r="C197" s="26">
        <v>18</v>
      </c>
      <c r="D197" s="26">
        <v>3</v>
      </c>
      <c r="E197" s="26">
        <v>68</v>
      </c>
      <c r="F197" s="24">
        <v>78.089887640449433</v>
      </c>
    </row>
    <row r="198" spans="1:6" x14ac:dyDescent="0.25">
      <c r="A198" s="25" t="s">
        <v>199</v>
      </c>
      <c r="B198" s="25" t="s">
        <v>200</v>
      </c>
      <c r="C198" s="26">
        <v>24</v>
      </c>
      <c r="D198" s="26">
        <v>11</v>
      </c>
      <c r="E198" s="26">
        <v>74</v>
      </c>
      <c r="F198" s="24">
        <v>60.899082568807337</v>
      </c>
    </row>
    <row r="199" spans="1:6" x14ac:dyDescent="0.25">
      <c r="A199" s="25" t="s">
        <v>201</v>
      </c>
      <c r="B199" s="25" t="s">
        <v>202</v>
      </c>
      <c r="C199" s="26">
        <v>1</v>
      </c>
      <c r="D199" s="26">
        <v>1</v>
      </c>
      <c r="E199" s="26">
        <v>5</v>
      </c>
      <c r="F199" s="24">
        <v>4.5714285714285712</v>
      </c>
    </row>
    <row r="200" spans="1:6" x14ac:dyDescent="0.25">
      <c r="A200" s="25" t="s">
        <v>203</v>
      </c>
      <c r="B200" s="25" t="s">
        <v>204</v>
      </c>
      <c r="C200" s="26">
        <v>2</v>
      </c>
      <c r="D200" s="26">
        <v>1</v>
      </c>
      <c r="E200" s="26">
        <v>42</v>
      </c>
      <c r="F200" s="24">
        <v>72.933333333333337</v>
      </c>
    </row>
    <row r="201" spans="1:6" x14ac:dyDescent="0.25">
      <c r="A201" s="25" t="s">
        <v>205</v>
      </c>
      <c r="B201" s="25" t="s">
        <v>204</v>
      </c>
      <c r="C201" s="26">
        <v>19</v>
      </c>
      <c r="D201" s="26">
        <v>12</v>
      </c>
      <c r="E201" s="26">
        <v>102</v>
      </c>
      <c r="F201" s="24">
        <v>113.06766917293234</v>
      </c>
    </row>
    <row r="202" spans="1:6" x14ac:dyDescent="0.25">
      <c r="A202" s="25" t="s">
        <v>206</v>
      </c>
      <c r="B202" s="25" t="s">
        <v>207</v>
      </c>
      <c r="C202" s="26">
        <v>14</v>
      </c>
      <c r="D202" s="26">
        <v>13</v>
      </c>
      <c r="E202" s="26">
        <v>73</v>
      </c>
      <c r="F202" s="24">
        <v>70.819999999999993</v>
      </c>
    </row>
    <row r="203" spans="1:6" x14ac:dyDescent="0.25">
      <c r="A203" s="25" t="s">
        <v>208</v>
      </c>
      <c r="B203" s="25" t="s">
        <v>207</v>
      </c>
      <c r="C203" s="26">
        <v>3</v>
      </c>
      <c r="D203" s="26">
        <v>1</v>
      </c>
      <c r="E203" s="26">
        <v>39</v>
      </c>
      <c r="F203" s="24">
        <v>63.813953488372086</v>
      </c>
    </row>
    <row r="204" spans="1:6" x14ac:dyDescent="0.25">
      <c r="A204" s="25" t="s">
        <v>209</v>
      </c>
      <c r="B204" s="25" t="s">
        <v>207</v>
      </c>
      <c r="C204" s="26">
        <v>8</v>
      </c>
      <c r="D204" s="26">
        <v>2</v>
      </c>
      <c r="E204" s="26">
        <v>85</v>
      </c>
      <c r="F204" s="24">
        <v>135.30526315789473</v>
      </c>
    </row>
    <row r="205" spans="1:6" x14ac:dyDescent="0.25">
      <c r="A205" s="25" t="s">
        <v>210</v>
      </c>
      <c r="B205" s="25" t="s">
        <v>207</v>
      </c>
      <c r="C205" s="26">
        <v>7</v>
      </c>
      <c r="D205" s="26">
        <v>4</v>
      </c>
      <c r="E205" s="26">
        <v>85</v>
      </c>
      <c r="F205" s="24">
        <v>131.8125</v>
      </c>
    </row>
    <row r="206" spans="1:6" x14ac:dyDescent="0.25">
      <c r="A206" s="25" t="s">
        <v>211</v>
      </c>
      <c r="B206" s="25" t="s">
        <v>207</v>
      </c>
      <c r="C206" s="26">
        <v>8</v>
      </c>
      <c r="D206" s="26">
        <v>2</v>
      </c>
      <c r="E206" s="26">
        <v>86</v>
      </c>
      <c r="F206" s="24">
        <v>137.25</v>
      </c>
    </row>
    <row r="207" spans="1:6" x14ac:dyDescent="0.25">
      <c r="A207" s="25" t="s">
        <v>212</v>
      </c>
      <c r="B207" s="25" t="s">
        <v>207</v>
      </c>
      <c r="C207" s="26">
        <v>7</v>
      </c>
      <c r="D207" s="26">
        <v>1</v>
      </c>
      <c r="E207" s="26">
        <v>87</v>
      </c>
      <c r="F207" s="24">
        <v>145.6</v>
      </c>
    </row>
    <row r="208" spans="1:6" x14ac:dyDescent="0.25">
      <c r="A208" s="25" t="s">
        <v>213</v>
      </c>
      <c r="B208" s="25" t="s">
        <v>207</v>
      </c>
      <c r="C208" s="26">
        <v>6</v>
      </c>
      <c r="D208" s="26">
        <v>4</v>
      </c>
      <c r="E208" s="26">
        <v>87</v>
      </c>
      <c r="F208" s="24">
        <v>138.70103092783503</v>
      </c>
    </row>
    <row r="209" spans="1:6" x14ac:dyDescent="0.25">
      <c r="A209" s="25" t="s">
        <v>214</v>
      </c>
      <c r="B209" s="25" t="s">
        <v>207</v>
      </c>
      <c r="C209" s="26">
        <v>11</v>
      </c>
      <c r="D209" s="26">
        <v>3</v>
      </c>
      <c r="E209" s="26">
        <v>81</v>
      </c>
      <c r="F209" s="24">
        <v>116.29473684210525</v>
      </c>
    </row>
    <row r="210" spans="1:6" x14ac:dyDescent="0.25">
      <c r="A210" s="25" t="s">
        <v>203</v>
      </c>
      <c r="B210" s="25" t="s">
        <v>205</v>
      </c>
      <c r="C210" s="26">
        <v>21</v>
      </c>
      <c r="D210" s="26">
        <v>13</v>
      </c>
      <c r="E210" s="26">
        <v>103</v>
      </c>
      <c r="F210" s="24">
        <v>108.67153284671534</v>
      </c>
    </row>
    <row r="211" spans="1:6" x14ac:dyDescent="0.25">
      <c r="A211" s="25" t="s">
        <v>203</v>
      </c>
      <c r="B211" s="25" t="s">
        <v>206</v>
      </c>
      <c r="C211" s="26">
        <v>14</v>
      </c>
      <c r="D211" s="26">
        <v>14</v>
      </c>
      <c r="E211" s="26">
        <v>80</v>
      </c>
      <c r="F211" s="24">
        <v>80.666666666666671</v>
      </c>
    </row>
    <row r="212" spans="1:6" x14ac:dyDescent="0.25">
      <c r="A212" s="25" t="s">
        <v>203</v>
      </c>
      <c r="B212" s="25" t="s">
        <v>208</v>
      </c>
      <c r="C212" s="26">
        <v>3</v>
      </c>
      <c r="D212" s="26">
        <v>2</v>
      </c>
      <c r="E212" s="26">
        <v>6</v>
      </c>
      <c r="F212" s="24">
        <v>2.3636363636363642</v>
      </c>
    </row>
    <row r="213" spans="1:6" x14ac:dyDescent="0.25">
      <c r="A213" s="25" t="s">
        <v>203</v>
      </c>
      <c r="B213" s="25" t="s">
        <v>209</v>
      </c>
      <c r="C213" s="26">
        <v>8</v>
      </c>
      <c r="D213" s="26">
        <v>3</v>
      </c>
      <c r="E213" s="26">
        <v>87</v>
      </c>
      <c r="F213" s="24">
        <v>135.9387755102041</v>
      </c>
    </row>
    <row r="214" spans="1:6" x14ac:dyDescent="0.25">
      <c r="A214" s="25" t="s">
        <v>203</v>
      </c>
      <c r="B214" s="25" t="s">
        <v>210</v>
      </c>
      <c r="C214" s="26">
        <v>7</v>
      </c>
      <c r="D214" s="26">
        <v>5</v>
      </c>
      <c r="E214" s="26">
        <v>86</v>
      </c>
      <c r="F214" s="24">
        <v>130.67346938775512</v>
      </c>
    </row>
    <row r="215" spans="1:6" x14ac:dyDescent="0.25">
      <c r="A215" s="25" t="s">
        <v>203</v>
      </c>
      <c r="B215" s="25" t="s">
        <v>211</v>
      </c>
      <c r="C215" s="26">
        <v>8</v>
      </c>
      <c r="D215" s="26">
        <v>3</v>
      </c>
      <c r="E215" s="26">
        <v>85</v>
      </c>
      <c r="F215" s="24">
        <v>132.0625</v>
      </c>
    </row>
    <row r="216" spans="1:6" x14ac:dyDescent="0.25">
      <c r="A216" s="25" t="s">
        <v>203</v>
      </c>
      <c r="B216" s="25" t="s">
        <v>212</v>
      </c>
      <c r="C216" s="26">
        <v>7</v>
      </c>
      <c r="D216" s="26">
        <v>2</v>
      </c>
      <c r="E216" s="26">
        <v>88</v>
      </c>
      <c r="F216" s="24">
        <v>144.14432989690721</v>
      </c>
    </row>
    <row r="217" spans="1:6" x14ac:dyDescent="0.25">
      <c r="A217" s="25" t="s">
        <v>203</v>
      </c>
      <c r="B217" s="25" t="s">
        <v>213</v>
      </c>
      <c r="C217" s="26">
        <v>6</v>
      </c>
      <c r="D217" s="26">
        <v>5</v>
      </c>
      <c r="E217" s="26">
        <v>88</v>
      </c>
      <c r="F217" s="24">
        <v>137.5151515151515</v>
      </c>
    </row>
    <row r="218" spans="1:6" x14ac:dyDescent="0.25">
      <c r="A218" s="25" t="s">
        <v>203</v>
      </c>
      <c r="B218" s="25" t="s">
        <v>214</v>
      </c>
      <c r="C218" s="26">
        <v>11</v>
      </c>
      <c r="D218" s="26">
        <v>4</v>
      </c>
      <c r="E218" s="26">
        <v>81</v>
      </c>
      <c r="F218" s="24">
        <v>113.3125</v>
      </c>
    </row>
    <row r="219" spans="1:6" x14ac:dyDescent="0.25">
      <c r="A219" s="25" t="s">
        <v>205</v>
      </c>
      <c r="B219" s="25" t="s">
        <v>206</v>
      </c>
      <c r="C219" s="26">
        <v>20</v>
      </c>
      <c r="D219" s="26">
        <v>24</v>
      </c>
      <c r="E219" s="26">
        <v>99</v>
      </c>
      <c r="F219" s="24">
        <v>83.090909090909093</v>
      </c>
    </row>
    <row r="220" spans="1:6" x14ac:dyDescent="0.25">
      <c r="A220" s="25" t="s">
        <v>205</v>
      </c>
      <c r="B220" s="25" t="s">
        <v>208</v>
      </c>
      <c r="C220" s="26">
        <v>22</v>
      </c>
      <c r="D220" s="26">
        <v>13</v>
      </c>
      <c r="E220" s="26">
        <v>99</v>
      </c>
      <c r="F220" s="24">
        <v>100.044776119403</v>
      </c>
    </row>
    <row r="221" spans="1:6" x14ac:dyDescent="0.25">
      <c r="A221" s="25" t="s">
        <v>205</v>
      </c>
      <c r="B221" s="25" t="s">
        <v>209</v>
      </c>
      <c r="C221" s="26">
        <v>19</v>
      </c>
      <c r="D221" s="26">
        <v>14</v>
      </c>
      <c r="E221" s="26">
        <v>113</v>
      </c>
      <c r="F221" s="24">
        <v>127.82191780821921</v>
      </c>
    </row>
    <row r="222" spans="1:6" x14ac:dyDescent="0.25">
      <c r="A222" s="25" t="s">
        <v>205</v>
      </c>
      <c r="B222" s="25" t="s">
        <v>210</v>
      </c>
      <c r="C222" s="26">
        <v>18</v>
      </c>
      <c r="D222" s="26">
        <v>14</v>
      </c>
      <c r="E222" s="26">
        <v>111</v>
      </c>
      <c r="F222" s="24">
        <v>126.39160839160839</v>
      </c>
    </row>
    <row r="223" spans="1:6" x14ac:dyDescent="0.25">
      <c r="A223" s="25" t="s">
        <v>205</v>
      </c>
      <c r="B223" s="25" t="s">
        <v>211</v>
      </c>
      <c r="C223" s="26">
        <v>19</v>
      </c>
      <c r="D223" s="26">
        <v>14</v>
      </c>
      <c r="E223" s="26">
        <v>110</v>
      </c>
      <c r="F223" s="24">
        <v>122.53146853146853</v>
      </c>
    </row>
    <row r="224" spans="1:6" x14ac:dyDescent="0.25">
      <c r="A224" s="25" t="s">
        <v>205</v>
      </c>
      <c r="B224" s="25" t="s">
        <v>212</v>
      </c>
      <c r="C224" s="26">
        <v>18</v>
      </c>
      <c r="D224" s="26">
        <v>13</v>
      </c>
      <c r="E224" s="26">
        <v>113</v>
      </c>
      <c r="F224" s="24">
        <v>132.29166666666666</v>
      </c>
    </row>
    <row r="225" spans="1:6" x14ac:dyDescent="0.25">
      <c r="A225" s="25" t="s">
        <v>205</v>
      </c>
      <c r="B225" s="25" t="s">
        <v>213</v>
      </c>
      <c r="C225" s="26">
        <v>19</v>
      </c>
      <c r="D225" s="26">
        <v>16</v>
      </c>
      <c r="E225" s="26">
        <v>113</v>
      </c>
      <c r="F225" s="24">
        <v>123.33783783783784</v>
      </c>
    </row>
    <row r="226" spans="1:6" x14ac:dyDescent="0.25">
      <c r="A226" s="25" t="s">
        <v>205</v>
      </c>
      <c r="B226" s="25" t="s">
        <v>214</v>
      </c>
      <c r="C226" s="26">
        <v>18</v>
      </c>
      <c r="D226" s="26">
        <v>12</v>
      </c>
      <c r="E226" s="26">
        <v>104</v>
      </c>
      <c r="F226" s="24">
        <v>118.6268656716418</v>
      </c>
    </row>
    <row r="227" spans="1:6" x14ac:dyDescent="0.25">
      <c r="A227" s="25" t="s">
        <v>206</v>
      </c>
      <c r="B227" s="25" t="s">
        <v>208</v>
      </c>
      <c r="C227" s="26">
        <v>15</v>
      </c>
      <c r="D227" s="26">
        <v>14</v>
      </c>
      <c r="E227" s="26">
        <v>74</v>
      </c>
      <c r="F227" s="24">
        <v>68.757281553398059</v>
      </c>
    </row>
    <row r="228" spans="1:6" x14ac:dyDescent="0.25">
      <c r="A228" s="25" t="s">
        <v>206</v>
      </c>
      <c r="B228" s="25" t="s">
        <v>209</v>
      </c>
      <c r="C228" s="26">
        <v>14</v>
      </c>
      <c r="D228" s="26">
        <v>15</v>
      </c>
      <c r="E228" s="26">
        <v>83</v>
      </c>
      <c r="F228" s="24">
        <v>83.803571428571431</v>
      </c>
    </row>
    <row r="229" spans="1:6" x14ac:dyDescent="0.25">
      <c r="A229" s="25" t="s">
        <v>206</v>
      </c>
      <c r="B229" s="25" t="s">
        <v>210</v>
      </c>
      <c r="C229" s="26">
        <v>13</v>
      </c>
      <c r="D229" s="26">
        <v>17</v>
      </c>
      <c r="E229" s="26">
        <v>82</v>
      </c>
      <c r="F229" s="24">
        <v>80.375</v>
      </c>
    </row>
    <row r="230" spans="1:6" x14ac:dyDescent="0.25">
      <c r="A230" s="25" t="s">
        <v>206</v>
      </c>
      <c r="B230" s="25" t="s">
        <v>211</v>
      </c>
      <c r="C230" s="26">
        <v>14</v>
      </c>
      <c r="D230" s="26">
        <v>15</v>
      </c>
      <c r="E230" s="26">
        <v>81</v>
      </c>
      <c r="F230" s="24">
        <v>80.418181818181822</v>
      </c>
    </row>
    <row r="231" spans="1:6" x14ac:dyDescent="0.25">
      <c r="A231" s="25" t="s">
        <v>206</v>
      </c>
      <c r="B231" s="25" t="s">
        <v>212</v>
      </c>
      <c r="C231" s="26">
        <v>13</v>
      </c>
      <c r="D231" s="26">
        <v>14</v>
      </c>
      <c r="E231" s="26">
        <v>84</v>
      </c>
      <c r="F231" s="24">
        <v>89.567567567567565</v>
      </c>
    </row>
    <row r="232" spans="1:6" x14ac:dyDescent="0.25">
      <c r="A232" s="25" t="s">
        <v>206</v>
      </c>
      <c r="B232" s="25" t="s">
        <v>213</v>
      </c>
      <c r="C232" s="26">
        <v>14</v>
      </c>
      <c r="D232" s="26">
        <v>17</v>
      </c>
      <c r="E232" s="26">
        <v>84</v>
      </c>
      <c r="F232" s="24">
        <v>81.72173913043477</v>
      </c>
    </row>
    <row r="233" spans="1:6" x14ac:dyDescent="0.25">
      <c r="A233" s="25" t="s">
        <v>206</v>
      </c>
      <c r="B233" s="25" t="s">
        <v>214</v>
      </c>
      <c r="C233" s="26">
        <v>17</v>
      </c>
      <c r="D233" s="26">
        <v>15</v>
      </c>
      <c r="E233" s="26">
        <v>75</v>
      </c>
      <c r="F233" s="24">
        <v>65.121495327102807</v>
      </c>
    </row>
    <row r="234" spans="1:6" x14ac:dyDescent="0.25">
      <c r="A234" s="25" t="s">
        <v>208</v>
      </c>
      <c r="B234" s="25" t="s">
        <v>209</v>
      </c>
      <c r="C234" s="26">
        <v>9</v>
      </c>
      <c r="D234" s="26">
        <v>3</v>
      </c>
      <c r="E234" s="26">
        <v>85</v>
      </c>
      <c r="F234" s="24">
        <v>129.23711340206182</v>
      </c>
    </row>
    <row r="235" spans="1:6" x14ac:dyDescent="0.25">
      <c r="A235" s="25" t="s">
        <v>208</v>
      </c>
      <c r="B235" s="25" t="s">
        <v>210</v>
      </c>
      <c r="C235" s="26">
        <v>8</v>
      </c>
      <c r="D235" s="26">
        <v>5</v>
      </c>
      <c r="E235" s="26">
        <v>84</v>
      </c>
      <c r="F235" s="24">
        <v>123.97938144329896</v>
      </c>
    </row>
    <row r="236" spans="1:6" x14ac:dyDescent="0.25">
      <c r="A236" s="25" t="s">
        <v>208</v>
      </c>
      <c r="B236" s="25" t="s">
        <v>211</v>
      </c>
      <c r="C236" s="26">
        <v>9</v>
      </c>
      <c r="D236" s="26">
        <v>3</v>
      </c>
      <c r="E236" s="26">
        <v>83</v>
      </c>
      <c r="F236" s="24">
        <v>125.3894736842105</v>
      </c>
    </row>
    <row r="237" spans="1:6" x14ac:dyDescent="0.25">
      <c r="A237" s="25" t="s">
        <v>208</v>
      </c>
      <c r="B237" s="25" t="s">
        <v>212</v>
      </c>
      <c r="C237" s="26">
        <v>8</v>
      </c>
      <c r="D237" s="26">
        <v>2</v>
      </c>
      <c r="E237" s="26">
        <v>86</v>
      </c>
      <c r="F237" s="24">
        <v>137.25</v>
      </c>
    </row>
    <row r="238" spans="1:6" x14ac:dyDescent="0.25">
      <c r="A238" s="25" t="s">
        <v>208</v>
      </c>
      <c r="B238" s="25" t="s">
        <v>213</v>
      </c>
      <c r="C238" s="26">
        <v>7</v>
      </c>
      <c r="D238" s="26">
        <v>5</v>
      </c>
      <c r="E238" s="26">
        <v>86</v>
      </c>
      <c r="F238" s="24">
        <v>130.67346938775512</v>
      </c>
    </row>
    <row r="239" spans="1:6" x14ac:dyDescent="0.25">
      <c r="A239" s="25" t="s">
        <v>208</v>
      </c>
      <c r="B239" s="25" t="s">
        <v>214</v>
      </c>
      <c r="C239" s="26">
        <v>12</v>
      </c>
      <c r="D239" s="26">
        <v>4</v>
      </c>
      <c r="E239" s="26">
        <v>79</v>
      </c>
      <c r="F239" s="24">
        <v>107.13684210526313</v>
      </c>
    </row>
    <row r="240" spans="1:6" x14ac:dyDescent="0.25">
      <c r="A240" s="25" t="s">
        <v>209</v>
      </c>
      <c r="B240" s="25" t="s">
        <v>210</v>
      </c>
      <c r="C240" s="26">
        <v>1</v>
      </c>
      <c r="D240" s="26">
        <v>6</v>
      </c>
      <c r="E240" s="26">
        <v>2</v>
      </c>
      <c r="F240" s="24">
        <v>4.6666666666666661</v>
      </c>
    </row>
    <row r="241" spans="1:6" x14ac:dyDescent="0.25">
      <c r="A241" s="25" t="s">
        <v>209</v>
      </c>
      <c r="B241" s="25" t="s">
        <v>211</v>
      </c>
      <c r="C241" s="26">
        <v>2</v>
      </c>
      <c r="D241" s="26">
        <v>4</v>
      </c>
      <c r="E241" s="26">
        <v>3</v>
      </c>
      <c r="F241" s="24">
        <v>0.66666666666666663</v>
      </c>
    </row>
    <row r="242" spans="1:6" x14ac:dyDescent="0.25">
      <c r="A242" s="25" t="s">
        <v>209</v>
      </c>
      <c r="B242" s="25" t="s">
        <v>212</v>
      </c>
      <c r="C242" s="26">
        <v>1</v>
      </c>
      <c r="D242" s="26">
        <v>3</v>
      </c>
      <c r="E242" s="26">
        <v>4</v>
      </c>
      <c r="F242" s="24">
        <v>1.75</v>
      </c>
    </row>
    <row r="243" spans="1:6" x14ac:dyDescent="0.25">
      <c r="A243" s="25" t="s">
        <v>209</v>
      </c>
      <c r="B243" s="25" t="s">
        <v>213</v>
      </c>
      <c r="C243" s="26">
        <v>2</v>
      </c>
      <c r="D243" s="26">
        <v>4</v>
      </c>
      <c r="E243" s="26">
        <v>6</v>
      </c>
      <c r="F243" s="24">
        <v>2</v>
      </c>
    </row>
    <row r="244" spans="1:6" x14ac:dyDescent="0.25">
      <c r="A244" s="25" t="s">
        <v>209</v>
      </c>
      <c r="B244" s="25" t="s">
        <v>214</v>
      </c>
      <c r="C244" s="26">
        <v>5</v>
      </c>
      <c r="D244" s="26">
        <v>5</v>
      </c>
      <c r="E244" s="26">
        <v>2</v>
      </c>
      <c r="F244" s="24">
        <v>1.5</v>
      </c>
    </row>
    <row r="245" spans="1:6" x14ac:dyDescent="0.25">
      <c r="A245" s="25" t="s">
        <v>210</v>
      </c>
      <c r="B245" s="25" t="s">
        <v>211</v>
      </c>
      <c r="C245" s="26">
        <v>1</v>
      </c>
      <c r="D245" s="26">
        <v>6</v>
      </c>
      <c r="E245" s="26">
        <v>1</v>
      </c>
      <c r="F245" s="24">
        <v>6.25</v>
      </c>
    </row>
    <row r="246" spans="1:6" x14ac:dyDescent="0.25">
      <c r="A246" s="25" t="s">
        <v>210</v>
      </c>
      <c r="B246" s="25" t="s">
        <v>212</v>
      </c>
      <c r="C246" s="26">
        <v>0</v>
      </c>
      <c r="D246" s="26">
        <v>5</v>
      </c>
      <c r="E246" s="26">
        <v>2</v>
      </c>
      <c r="F246" s="24">
        <v>5.4285714285714288</v>
      </c>
    </row>
    <row r="247" spans="1:6" x14ac:dyDescent="0.25">
      <c r="A247" s="25" t="s">
        <v>210</v>
      </c>
      <c r="B247" s="25" t="s">
        <v>213</v>
      </c>
      <c r="C247" s="26">
        <v>1</v>
      </c>
      <c r="D247" s="26">
        <v>8</v>
      </c>
      <c r="E247" s="26">
        <v>2</v>
      </c>
      <c r="F247" s="24">
        <v>7.8181818181818201</v>
      </c>
    </row>
    <row r="248" spans="1:6" x14ac:dyDescent="0.25">
      <c r="A248" s="25" t="s">
        <v>210</v>
      </c>
      <c r="B248" s="25" t="s">
        <v>214</v>
      </c>
      <c r="C248" s="26">
        <v>4</v>
      </c>
      <c r="D248" s="26">
        <v>6</v>
      </c>
      <c r="E248" s="26">
        <v>0</v>
      </c>
      <c r="F248" s="24">
        <v>5.6</v>
      </c>
    </row>
    <row r="249" spans="1:6" x14ac:dyDescent="0.25">
      <c r="A249" s="25" t="s">
        <v>211</v>
      </c>
      <c r="B249" s="25" t="s">
        <v>212</v>
      </c>
      <c r="C249" s="26">
        <v>1</v>
      </c>
      <c r="D249" s="26">
        <v>3</v>
      </c>
      <c r="E249" s="26">
        <v>3</v>
      </c>
      <c r="F249" s="24">
        <v>1.1428571428571428</v>
      </c>
    </row>
    <row r="250" spans="1:6" x14ac:dyDescent="0.25">
      <c r="A250" s="25" t="s">
        <v>211</v>
      </c>
      <c r="B250" s="25" t="s">
        <v>213</v>
      </c>
      <c r="C250" s="26">
        <v>2</v>
      </c>
      <c r="D250" s="26">
        <v>6</v>
      </c>
      <c r="E250" s="26">
        <v>3</v>
      </c>
      <c r="F250" s="24">
        <v>2.3636363636363638</v>
      </c>
    </row>
    <row r="251" spans="1:6" x14ac:dyDescent="0.25">
      <c r="A251" s="25" t="s">
        <v>211</v>
      </c>
      <c r="B251" s="25" t="s">
        <v>214</v>
      </c>
      <c r="C251" s="26">
        <v>5</v>
      </c>
      <c r="D251" s="26">
        <v>5</v>
      </c>
      <c r="E251" s="26">
        <v>1</v>
      </c>
      <c r="F251" s="24">
        <v>2.9090909090909092</v>
      </c>
    </row>
    <row r="252" spans="1:6" x14ac:dyDescent="0.25">
      <c r="A252" s="25" t="s">
        <v>212</v>
      </c>
      <c r="B252" s="25" t="s">
        <v>213</v>
      </c>
      <c r="C252" s="26">
        <v>1</v>
      </c>
      <c r="D252" s="26">
        <v>5</v>
      </c>
      <c r="E252" s="26">
        <v>4</v>
      </c>
      <c r="F252" s="24">
        <v>2.6</v>
      </c>
    </row>
    <row r="253" spans="1:6" x14ac:dyDescent="0.25">
      <c r="A253" s="25" t="s">
        <v>212</v>
      </c>
      <c r="B253" s="25" t="s">
        <v>214</v>
      </c>
      <c r="C253" s="26">
        <v>4</v>
      </c>
      <c r="D253" s="26">
        <v>4</v>
      </c>
      <c r="E253" s="26">
        <v>1</v>
      </c>
      <c r="F253" s="24">
        <v>2</v>
      </c>
    </row>
    <row r="254" spans="1:6" x14ac:dyDescent="0.25">
      <c r="A254" s="25" t="s">
        <v>213</v>
      </c>
      <c r="B254" s="25" t="s">
        <v>214</v>
      </c>
      <c r="C254" s="26">
        <v>5</v>
      </c>
      <c r="D254" s="26">
        <v>5</v>
      </c>
      <c r="E254" s="26">
        <v>2</v>
      </c>
      <c r="F254" s="24">
        <v>1.5</v>
      </c>
    </row>
    <row r="255" spans="1:6" x14ac:dyDescent="0.25">
      <c r="A255" s="25" t="s">
        <v>215</v>
      </c>
      <c r="B255" s="25" t="s">
        <v>216</v>
      </c>
      <c r="C255" s="26">
        <v>6</v>
      </c>
      <c r="D255" s="26">
        <v>1</v>
      </c>
      <c r="E255" s="26">
        <v>49</v>
      </c>
      <c r="F255" s="24">
        <v>74.607142857142861</v>
      </c>
    </row>
    <row r="256" spans="1:6" x14ac:dyDescent="0.25">
      <c r="A256" s="25" t="s">
        <v>217</v>
      </c>
      <c r="B256" s="25" t="s">
        <v>216</v>
      </c>
      <c r="C256" s="26">
        <v>8</v>
      </c>
      <c r="D256" s="26">
        <v>2</v>
      </c>
      <c r="E256" s="26">
        <v>47</v>
      </c>
      <c r="F256" s="24">
        <v>62.842105263157897</v>
      </c>
    </row>
    <row r="257" spans="1:6" x14ac:dyDescent="0.25">
      <c r="A257" s="25" t="s">
        <v>218</v>
      </c>
      <c r="B257" s="25" t="s">
        <v>219</v>
      </c>
      <c r="C257" s="26">
        <v>6</v>
      </c>
      <c r="D257" s="26">
        <v>1</v>
      </c>
      <c r="E257" s="26">
        <v>51</v>
      </c>
      <c r="F257" s="24">
        <v>78.448275862068968</v>
      </c>
    </row>
    <row r="258" spans="1:6" x14ac:dyDescent="0.25">
      <c r="A258" s="25" t="s">
        <v>220</v>
      </c>
      <c r="B258" s="25" t="s">
        <v>219</v>
      </c>
      <c r="C258" s="26">
        <v>7</v>
      </c>
      <c r="D258" s="26">
        <v>0</v>
      </c>
      <c r="E258" s="26">
        <v>53</v>
      </c>
      <c r="F258" s="24">
        <v>82.9</v>
      </c>
    </row>
    <row r="259" spans="1:6" x14ac:dyDescent="0.25">
      <c r="A259" s="25" t="s">
        <v>221</v>
      </c>
      <c r="B259" s="25" t="s">
        <v>219</v>
      </c>
      <c r="C259" s="26">
        <v>8</v>
      </c>
      <c r="D259" s="26">
        <v>4</v>
      </c>
      <c r="E259" s="26">
        <v>69</v>
      </c>
      <c r="F259" s="24">
        <v>98.296296296296291</v>
      </c>
    </row>
    <row r="260" spans="1:6" x14ac:dyDescent="0.25">
      <c r="A260" s="25" t="s">
        <v>222</v>
      </c>
      <c r="B260" s="25" t="s">
        <v>219</v>
      </c>
      <c r="C260" s="26">
        <v>12</v>
      </c>
      <c r="D260" s="26">
        <v>7</v>
      </c>
      <c r="E260" s="26">
        <v>67</v>
      </c>
      <c r="F260" s="24">
        <v>77.32558139534882</v>
      </c>
    </row>
    <row r="261" spans="1:6" x14ac:dyDescent="0.25">
      <c r="A261" s="25" t="s">
        <v>223</v>
      </c>
      <c r="B261" s="25" t="s">
        <v>219</v>
      </c>
      <c r="C261" s="26">
        <v>7</v>
      </c>
      <c r="D261" s="26">
        <v>1</v>
      </c>
      <c r="E261" s="26">
        <v>67</v>
      </c>
      <c r="F261" s="24">
        <v>106.56</v>
      </c>
    </row>
    <row r="262" spans="1:6" x14ac:dyDescent="0.25">
      <c r="A262" s="25" t="s">
        <v>224</v>
      </c>
      <c r="B262" s="25" t="s">
        <v>219</v>
      </c>
      <c r="C262" s="26">
        <v>9</v>
      </c>
      <c r="D262" s="26">
        <v>0</v>
      </c>
      <c r="E262" s="26">
        <v>57</v>
      </c>
      <c r="F262" s="24">
        <v>85.36363636363636</v>
      </c>
    </row>
    <row r="263" spans="1:6" x14ac:dyDescent="0.25">
      <c r="A263" s="25" t="s">
        <v>225</v>
      </c>
      <c r="B263" s="25" t="s">
        <v>219</v>
      </c>
      <c r="C263" s="26">
        <v>9</v>
      </c>
      <c r="D263" s="26">
        <v>0</v>
      </c>
      <c r="E263" s="26">
        <v>57</v>
      </c>
      <c r="F263" s="24">
        <v>85.36363636363636</v>
      </c>
    </row>
    <row r="264" spans="1:6" x14ac:dyDescent="0.25">
      <c r="A264" s="25" t="s">
        <v>226</v>
      </c>
      <c r="B264" s="25" t="s">
        <v>219</v>
      </c>
      <c r="C264" s="26">
        <v>9</v>
      </c>
      <c r="D264" s="26">
        <v>3</v>
      </c>
      <c r="E264" s="26">
        <v>64</v>
      </c>
      <c r="F264" s="24">
        <v>89.236842105263179</v>
      </c>
    </row>
    <row r="265" spans="1:6" x14ac:dyDescent="0.25">
      <c r="A265" s="25" t="s">
        <v>227</v>
      </c>
      <c r="B265" s="25" t="s">
        <v>219</v>
      </c>
      <c r="C265" s="26">
        <v>10</v>
      </c>
      <c r="D265" s="26">
        <v>3</v>
      </c>
      <c r="E265" s="26">
        <v>64</v>
      </c>
      <c r="F265" s="24">
        <v>86.831168831168824</v>
      </c>
    </row>
    <row r="266" spans="1:6" x14ac:dyDescent="0.25">
      <c r="A266" s="25" t="s">
        <v>228</v>
      </c>
      <c r="B266" s="25" t="s">
        <v>219</v>
      </c>
      <c r="C266" s="26">
        <v>11</v>
      </c>
      <c r="D266" s="26">
        <v>2</v>
      </c>
      <c r="E266" s="26">
        <v>64</v>
      </c>
      <c r="F266" s="24">
        <v>87.454545454545439</v>
      </c>
    </row>
    <row r="267" spans="1:6" x14ac:dyDescent="0.25">
      <c r="A267" s="25" t="s">
        <v>229</v>
      </c>
      <c r="B267" s="25" t="s">
        <v>219</v>
      </c>
      <c r="C267" s="26">
        <v>8</v>
      </c>
      <c r="D267" s="26">
        <v>0</v>
      </c>
      <c r="E267" s="26">
        <v>41</v>
      </c>
      <c r="F267" s="24">
        <v>57.83673469387756</v>
      </c>
    </row>
    <row r="268" spans="1:6" x14ac:dyDescent="0.25">
      <c r="A268" s="25" t="s">
        <v>230</v>
      </c>
      <c r="B268" s="25" t="s">
        <v>219</v>
      </c>
      <c r="C268" s="26">
        <v>7</v>
      </c>
      <c r="D268" s="26">
        <v>6</v>
      </c>
      <c r="E268" s="26">
        <v>54</v>
      </c>
      <c r="F268" s="24">
        <v>67.373134328358219</v>
      </c>
    </row>
    <row r="269" spans="1:6" x14ac:dyDescent="0.25">
      <c r="A269" s="25" t="s">
        <v>231</v>
      </c>
      <c r="B269" s="25" t="s">
        <v>219</v>
      </c>
      <c r="C269" s="26">
        <v>10</v>
      </c>
      <c r="D269" s="26">
        <v>0</v>
      </c>
      <c r="E269" s="26">
        <v>59</v>
      </c>
      <c r="F269" s="24">
        <v>86.695652173913047</v>
      </c>
    </row>
    <row r="270" spans="1:6" x14ac:dyDescent="0.25">
      <c r="A270" s="25" t="s">
        <v>232</v>
      </c>
      <c r="B270" s="25" t="s">
        <v>219</v>
      </c>
      <c r="C270" s="26">
        <v>7</v>
      </c>
      <c r="D270" s="26">
        <v>1</v>
      </c>
      <c r="E270" s="26">
        <v>27</v>
      </c>
      <c r="F270" s="24">
        <v>31.771428571428572</v>
      </c>
    </row>
    <row r="271" spans="1:6" x14ac:dyDescent="0.25">
      <c r="A271" s="25" t="s">
        <v>233</v>
      </c>
      <c r="B271" s="25" t="s">
        <v>219</v>
      </c>
      <c r="C271" s="26">
        <v>7</v>
      </c>
      <c r="D271" s="26">
        <v>1</v>
      </c>
      <c r="E271" s="26">
        <v>25</v>
      </c>
      <c r="F271" s="24">
        <v>28.363636363636363</v>
      </c>
    </row>
    <row r="272" spans="1:6" x14ac:dyDescent="0.25">
      <c r="A272" s="25" t="s">
        <v>234</v>
      </c>
      <c r="B272" s="25" t="s">
        <v>219</v>
      </c>
      <c r="C272" s="26">
        <v>3</v>
      </c>
      <c r="D272" s="26">
        <v>0</v>
      </c>
      <c r="E272" s="26">
        <v>33</v>
      </c>
      <c r="F272" s="24">
        <v>55.5</v>
      </c>
    </row>
    <row r="273" spans="1:6" x14ac:dyDescent="0.25">
      <c r="A273" s="25" t="s">
        <v>235</v>
      </c>
      <c r="B273" s="25" t="s">
        <v>219</v>
      </c>
      <c r="C273" s="26">
        <v>8</v>
      </c>
      <c r="D273" s="26">
        <v>3</v>
      </c>
      <c r="E273" s="26">
        <v>62</v>
      </c>
      <c r="F273" s="24">
        <v>87.972602739726042</v>
      </c>
    </row>
    <row r="274" spans="1:6" x14ac:dyDescent="0.25">
      <c r="A274" s="25" t="s">
        <v>236</v>
      </c>
      <c r="B274" s="25" t="s">
        <v>219</v>
      </c>
      <c r="C274" s="26">
        <v>9</v>
      </c>
      <c r="D274" s="26">
        <v>0</v>
      </c>
      <c r="E274" s="26">
        <v>59</v>
      </c>
      <c r="F274" s="24">
        <v>89.147058823529392</v>
      </c>
    </row>
    <row r="275" spans="1:6" x14ac:dyDescent="0.25">
      <c r="A275" s="25" t="s">
        <v>237</v>
      </c>
      <c r="B275" s="25" t="s">
        <v>219</v>
      </c>
      <c r="C275" s="26">
        <v>9</v>
      </c>
      <c r="D275" s="26">
        <v>0</v>
      </c>
      <c r="E275" s="26">
        <v>60</v>
      </c>
      <c r="F275" s="24">
        <v>91.043478260869563</v>
      </c>
    </row>
    <row r="276" spans="1:6" x14ac:dyDescent="0.25">
      <c r="A276" s="25" t="s">
        <v>238</v>
      </c>
      <c r="B276" s="25" t="s">
        <v>219</v>
      </c>
      <c r="C276" s="26">
        <v>9</v>
      </c>
      <c r="D276" s="26">
        <v>0</v>
      </c>
      <c r="E276" s="26">
        <v>60</v>
      </c>
      <c r="F276" s="24">
        <v>91.043478260869563</v>
      </c>
    </row>
    <row r="277" spans="1:6" x14ac:dyDescent="0.25">
      <c r="A277" s="25" t="s">
        <v>239</v>
      </c>
      <c r="B277" s="25" t="s">
        <v>219</v>
      </c>
      <c r="C277" s="26">
        <v>7</v>
      </c>
      <c r="D277" s="26">
        <v>2</v>
      </c>
      <c r="E277" s="26">
        <v>54</v>
      </c>
      <c r="F277" s="24">
        <v>78.38095238095238</v>
      </c>
    </row>
    <row r="278" spans="1:6" x14ac:dyDescent="0.25">
      <c r="A278" s="25" t="s">
        <v>240</v>
      </c>
      <c r="B278" s="25" t="s">
        <v>219</v>
      </c>
      <c r="C278" s="26">
        <v>4</v>
      </c>
      <c r="D278" s="26">
        <v>1</v>
      </c>
      <c r="E278" s="26">
        <v>30</v>
      </c>
      <c r="F278" s="24">
        <v>43.600000000000009</v>
      </c>
    </row>
    <row r="279" spans="1:6" x14ac:dyDescent="0.25">
      <c r="A279" s="25" t="s">
        <v>241</v>
      </c>
      <c r="B279" s="25" t="s">
        <v>219</v>
      </c>
      <c r="C279" s="26">
        <v>5</v>
      </c>
      <c r="D279" s="26">
        <v>1</v>
      </c>
      <c r="E279" s="26">
        <v>29</v>
      </c>
      <c r="F279" s="24">
        <v>39.314285714285717</v>
      </c>
    </row>
    <row r="280" spans="1:6" x14ac:dyDescent="0.25">
      <c r="A280" s="25" t="s">
        <v>242</v>
      </c>
      <c r="B280" s="25" t="s">
        <v>219</v>
      </c>
      <c r="C280" s="26">
        <v>5</v>
      </c>
      <c r="D280" s="26">
        <v>2</v>
      </c>
      <c r="E280" s="26">
        <v>29</v>
      </c>
      <c r="F280" s="24">
        <v>36.5</v>
      </c>
    </row>
    <row r="281" spans="1:6" x14ac:dyDescent="0.25">
      <c r="A281" s="25" t="s">
        <v>243</v>
      </c>
      <c r="B281" s="25" t="s">
        <v>219</v>
      </c>
      <c r="C281" s="26">
        <v>5</v>
      </c>
      <c r="D281" s="26">
        <v>1</v>
      </c>
      <c r="E281" s="26">
        <v>30</v>
      </c>
      <c r="F281" s="24">
        <v>41.166666666666671</v>
      </c>
    </row>
    <row r="282" spans="1:6" x14ac:dyDescent="0.25">
      <c r="A282" s="25" t="s">
        <v>244</v>
      </c>
      <c r="B282" s="25" t="s">
        <v>219</v>
      </c>
      <c r="C282" s="26">
        <v>5</v>
      </c>
      <c r="D282" s="26">
        <v>1</v>
      </c>
      <c r="E282" s="26">
        <v>29</v>
      </c>
      <c r="F282" s="24">
        <v>39.314285714285717</v>
      </c>
    </row>
    <row r="283" spans="1:6" x14ac:dyDescent="0.25">
      <c r="A283" s="25" t="s">
        <v>245</v>
      </c>
      <c r="B283" s="25" t="s">
        <v>219</v>
      </c>
      <c r="C283" s="26">
        <v>5</v>
      </c>
      <c r="D283" s="26">
        <v>2</v>
      </c>
      <c r="E283" s="26">
        <v>29</v>
      </c>
      <c r="F283" s="24">
        <v>36.5</v>
      </c>
    </row>
    <row r="284" spans="1:6" x14ac:dyDescent="0.25">
      <c r="A284" s="25" t="s">
        <v>246</v>
      </c>
      <c r="B284" s="25" t="s">
        <v>219</v>
      </c>
      <c r="C284" s="26">
        <v>7</v>
      </c>
      <c r="D284" s="26">
        <v>0</v>
      </c>
      <c r="E284" s="26">
        <v>68</v>
      </c>
      <c r="F284" s="24">
        <v>111.91999999999999</v>
      </c>
    </row>
    <row r="285" spans="1:6" x14ac:dyDescent="0.25">
      <c r="A285" s="25" t="s">
        <v>247</v>
      </c>
      <c r="B285" s="25" t="s">
        <v>219</v>
      </c>
      <c r="C285" s="26">
        <v>8</v>
      </c>
      <c r="D285" s="26">
        <v>1</v>
      </c>
      <c r="E285" s="26">
        <v>68</v>
      </c>
      <c r="F285" s="24">
        <v>105.68831168831167</v>
      </c>
    </row>
    <row r="286" spans="1:6" x14ac:dyDescent="0.25">
      <c r="A286" s="25" t="s">
        <v>215</v>
      </c>
      <c r="B286" s="25" t="s">
        <v>217</v>
      </c>
      <c r="C286" s="26">
        <v>6</v>
      </c>
      <c r="D286" s="26">
        <v>3</v>
      </c>
      <c r="E286" s="26">
        <v>14</v>
      </c>
      <c r="F286" s="24">
        <v>8.4347826086956523</v>
      </c>
    </row>
    <row r="287" spans="1:6" x14ac:dyDescent="0.25">
      <c r="A287" s="25" t="s">
        <v>215</v>
      </c>
      <c r="B287" s="25" t="s">
        <v>218</v>
      </c>
      <c r="C287" s="26">
        <v>4</v>
      </c>
      <c r="D287" s="26">
        <v>2</v>
      </c>
      <c r="E287" s="26">
        <v>6</v>
      </c>
      <c r="F287" s="24">
        <v>2</v>
      </c>
    </row>
    <row r="288" spans="1:6" x14ac:dyDescent="0.25">
      <c r="A288" s="25" t="s">
        <v>215</v>
      </c>
      <c r="B288" s="25" t="s">
        <v>220</v>
      </c>
      <c r="C288" s="26">
        <v>5</v>
      </c>
      <c r="D288" s="26">
        <v>1</v>
      </c>
      <c r="E288" s="26">
        <v>6</v>
      </c>
      <c r="F288" s="24">
        <v>3.5</v>
      </c>
    </row>
    <row r="289" spans="1:6" x14ac:dyDescent="0.25">
      <c r="A289" s="25" t="s">
        <v>215</v>
      </c>
      <c r="B289" s="25" t="s">
        <v>221</v>
      </c>
      <c r="C289" s="26">
        <v>6</v>
      </c>
      <c r="D289" s="26">
        <v>5</v>
      </c>
      <c r="E289" s="26">
        <v>52</v>
      </c>
      <c r="F289" s="24">
        <v>68.666666666666657</v>
      </c>
    </row>
    <row r="290" spans="1:6" x14ac:dyDescent="0.25">
      <c r="A290" s="25" t="s">
        <v>215</v>
      </c>
      <c r="B290" s="25" t="s">
        <v>222</v>
      </c>
      <c r="C290" s="26">
        <v>10</v>
      </c>
      <c r="D290" s="26">
        <v>8</v>
      </c>
      <c r="E290" s="26">
        <v>47</v>
      </c>
      <c r="F290" s="24">
        <v>44.523076923076921</v>
      </c>
    </row>
    <row r="291" spans="1:6" x14ac:dyDescent="0.25">
      <c r="A291" s="25" t="s">
        <v>215</v>
      </c>
      <c r="B291" s="25" t="s">
        <v>223</v>
      </c>
      <c r="C291" s="26">
        <v>3</v>
      </c>
      <c r="D291" s="26">
        <v>2</v>
      </c>
      <c r="E291" s="26">
        <v>38</v>
      </c>
      <c r="F291" s="24">
        <v>58.651162790697661</v>
      </c>
    </row>
    <row r="292" spans="1:6" x14ac:dyDescent="0.25">
      <c r="A292" s="25" t="s">
        <v>215</v>
      </c>
      <c r="B292" s="25" t="s">
        <v>224</v>
      </c>
      <c r="C292" s="26">
        <v>6</v>
      </c>
      <c r="D292" s="26">
        <v>1</v>
      </c>
      <c r="E292" s="26">
        <v>32</v>
      </c>
      <c r="F292" s="24">
        <v>42.615384615384613</v>
      </c>
    </row>
    <row r="293" spans="1:6" x14ac:dyDescent="0.25">
      <c r="A293" s="25" t="s">
        <v>215</v>
      </c>
      <c r="B293" s="25" t="s">
        <v>225</v>
      </c>
      <c r="C293" s="26">
        <v>6</v>
      </c>
      <c r="D293" s="26">
        <v>1</v>
      </c>
      <c r="E293" s="26">
        <v>33</v>
      </c>
      <c r="F293" s="24">
        <v>44.449999999999989</v>
      </c>
    </row>
    <row r="294" spans="1:6" x14ac:dyDescent="0.25">
      <c r="A294" s="25" t="s">
        <v>215</v>
      </c>
      <c r="B294" s="25" t="s">
        <v>226</v>
      </c>
      <c r="C294" s="26">
        <v>5</v>
      </c>
      <c r="D294" s="26">
        <v>4</v>
      </c>
      <c r="E294" s="26">
        <v>36</v>
      </c>
      <c r="F294" s="24">
        <v>44.133333333333333</v>
      </c>
    </row>
    <row r="295" spans="1:6" x14ac:dyDescent="0.25">
      <c r="A295" s="25" t="s">
        <v>215</v>
      </c>
      <c r="B295" s="25" t="s">
        <v>227</v>
      </c>
      <c r="C295" s="26">
        <v>6</v>
      </c>
      <c r="D295" s="26">
        <v>4</v>
      </c>
      <c r="E295" s="26">
        <v>36</v>
      </c>
      <c r="F295" s="24">
        <v>41.91304347826086</v>
      </c>
    </row>
    <row r="296" spans="1:6" x14ac:dyDescent="0.25">
      <c r="A296" s="25" t="s">
        <v>215</v>
      </c>
      <c r="B296" s="25" t="s">
        <v>228</v>
      </c>
      <c r="C296" s="26">
        <v>7</v>
      </c>
      <c r="D296" s="26">
        <v>3</v>
      </c>
      <c r="E296" s="26">
        <v>36</v>
      </c>
      <c r="F296" s="24">
        <v>42.304347826086953</v>
      </c>
    </row>
    <row r="297" spans="1:6" x14ac:dyDescent="0.25">
      <c r="A297" s="25" t="s">
        <v>215</v>
      </c>
      <c r="B297" s="25" t="s">
        <v>229</v>
      </c>
      <c r="C297" s="26">
        <v>5</v>
      </c>
      <c r="D297" s="26">
        <v>1</v>
      </c>
      <c r="E297" s="26">
        <v>27</v>
      </c>
      <c r="F297" s="24">
        <v>35.63636363636364</v>
      </c>
    </row>
    <row r="298" spans="1:6" x14ac:dyDescent="0.25">
      <c r="A298" s="25" t="s">
        <v>215</v>
      </c>
      <c r="B298" s="25" t="s">
        <v>230</v>
      </c>
      <c r="C298" s="26">
        <v>5</v>
      </c>
      <c r="D298" s="26">
        <v>7</v>
      </c>
      <c r="E298" s="26">
        <v>23</v>
      </c>
      <c r="F298" s="24">
        <v>16.685714285714287</v>
      </c>
    </row>
    <row r="299" spans="1:6" x14ac:dyDescent="0.25">
      <c r="A299" s="25" t="s">
        <v>215</v>
      </c>
      <c r="B299" s="25" t="s">
        <v>231</v>
      </c>
      <c r="C299" s="26">
        <v>7</v>
      </c>
      <c r="D299" s="26">
        <v>1</v>
      </c>
      <c r="E299" s="26">
        <v>34</v>
      </c>
      <c r="F299" s="24">
        <v>44.142857142857146</v>
      </c>
    </row>
    <row r="300" spans="1:6" x14ac:dyDescent="0.25">
      <c r="A300" s="25" t="s">
        <v>215</v>
      </c>
      <c r="B300" s="25" t="s">
        <v>232</v>
      </c>
      <c r="C300" s="26">
        <v>7</v>
      </c>
      <c r="D300" s="26">
        <v>2</v>
      </c>
      <c r="E300" s="26">
        <v>50</v>
      </c>
      <c r="F300" s="24">
        <v>70.813559322033896</v>
      </c>
    </row>
    <row r="301" spans="1:6" x14ac:dyDescent="0.25">
      <c r="A301" s="25" t="s">
        <v>215</v>
      </c>
      <c r="B301" s="25" t="s">
        <v>233</v>
      </c>
      <c r="C301" s="26">
        <v>7</v>
      </c>
      <c r="D301" s="26">
        <v>2</v>
      </c>
      <c r="E301" s="26">
        <v>48</v>
      </c>
      <c r="F301" s="24">
        <v>67.05263157894737</v>
      </c>
    </row>
    <row r="302" spans="1:6" x14ac:dyDescent="0.25">
      <c r="A302" s="25" t="s">
        <v>215</v>
      </c>
      <c r="B302" s="25" t="s">
        <v>234</v>
      </c>
      <c r="C302" s="26">
        <v>3</v>
      </c>
      <c r="D302" s="26">
        <v>1</v>
      </c>
      <c r="E302" s="26">
        <v>49</v>
      </c>
      <c r="F302" s="24">
        <v>83.471698113207538</v>
      </c>
    </row>
    <row r="303" spans="1:6" x14ac:dyDescent="0.25">
      <c r="A303" s="25" t="s">
        <v>215</v>
      </c>
      <c r="B303" s="25" t="s">
        <v>235</v>
      </c>
      <c r="C303" s="26">
        <v>6</v>
      </c>
      <c r="D303" s="26">
        <v>4</v>
      </c>
      <c r="E303" s="26">
        <v>42</v>
      </c>
      <c r="F303" s="24">
        <v>52.769230769230766</v>
      </c>
    </row>
    <row r="304" spans="1:6" x14ac:dyDescent="0.25">
      <c r="A304" s="25" t="s">
        <v>215</v>
      </c>
      <c r="B304" s="25" t="s">
        <v>236</v>
      </c>
      <c r="C304" s="26">
        <v>6</v>
      </c>
      <c r="D304" s="26">
        <v>1</v>
      </c>
      <c r="E304" s="26">
        <v>34</v>
      </c>
      <c r="F304" s="24">
        <v>46.292682926829272</v>
      </c>
    </row>
    <row r="305" spans="1:6" x14ac:dyDescent="0.25">
      <c r="A305" s="25" t="s">
        <v>215</v>
      </c>
      <c r="B305" s="25" t="s">
        <v>237</v>
      </c>
      <c r="C305" s="26">
        <v>6</v>
      </c>
      <c r="D305" s="26">
        <v>1</v>
      </c>
      <c r="E305" s="26">
        <v>35</v>
      </c>
      <c r="F305" s="24">
        <v>48.142857142857139</v>
      </c>
    </row>
    <row r="306" spans="1:6" x14ac:dyDescent="0.25">
      <c r="A306" s="25" t="s">
        <v>215</v>
      </c>
      <c r="B306" s="25" t="s">
        <v>238</v>
      </c>
      <c r="C306" s="26">
        <v>6</v>
      </c>
      <c r="D306" s="26">
        <v>1</v>
      </c>
      <c r="E306" s="26">
        <v>35</v>
      </c>
      <c r="F306" s="24">
        <v>48.142857142857139</v>
      </c>
    </row>
    <row r="307" spans="1:6" x14ac:dyDescent="0.25">
      <c r="A307" s="25" t="s">
        <v>215</v>
      </c>
      <c r="B307" s="25" t="s">
        <v>239</v>
      </c>
      <c r="C307" s="26">
        <v>5</v>
      </c>
      <c r="D307" s="26">
        <v>3</v>
      </c>
      <c r="E307" s="26">
        <v>23</v>
      </c>
      <c r="F307" s="24">
        <v>23.483870967741932</v>
      </c>
    </row>
    <row r="308" spans="1:6" x14ac:dyDescent="0.25">
      <c r="A308" s="25" t="s">
        <v>215</v>
      </c>
      <c r="B308" s="25" t="s">
        <v>240</v>
      </c>
      <c r="C308" s="26">
        <v>4</v>
      </c>
      <c r="D308" s="26">
        <v>2</v>
      </c>
      <c r="E308" s="26">
        <v>52</v>
      </c>
      <c r="F308" s="24">
        <v>82.896551724137936</v>
      </c>
    </row>
    <row r="309" spans="1:6" x14ac:dyDescent="0.25">
      <c r="A309" s="25" t="s">
        <v>215</v>
      </c>
      <c r="B309" s="25" t="s">
        <v>241</v>
      </c>
      <c r="C309" s="26">
        <v>5</v>
      </c>
      <c r="D309" s="26">
        <v>2</v>
      </c>
      <c r="E309" s="26">
        <v>51</v>
      </c>
      <c r="F309" s="24">
        <v>78.034482758620697</v>
      </c>
    </row>
    <row r="310" spans="1:6" x14ac:dyDescent="0.25">
      <c r="A310" s="25" t="s">
        <v>215</v>
      </c>
      <c r="B310" s="25" t="s">
        <v>242</v>
      </c>
      <c r="C310" s="26">
        <v>5</v>
      </c>
      <c r="D310" s="26">
        <v>3</v>
      </c>
      <c r="E310" s="26">
        <v>51</v>
      </c>
      <c r="F310" s="24">
        <v>74.983050847457633</v>
      </c>
    </row>
    <row r="311" spans="1:6" x14ac:dyDescent="0.25">
      <c r="A311" s="25" t="s">
        <v>215</v>
      </c>
      <c r="B311" s="25" t="s">
        <v>243</v>
      </c>
      <c r="C311" s="26">
        <v>5</v>
      </c>
      <c r="D311" s="26">
        <v>2</v>
      </c>
      <c r="E311" s="26">
        <v>52</v>
      </c>
      <c r="F311" s="24">
        <v>79.966101694915238</v>
      </c>
    </row>
    <row r="312" spans="1:6" x14ac:dyDescent="0.25">
      <c r="A312" s="25" t="s">
        <v>215</v>
      </c>
      <c r="B312" s="25" t="s">
        <v>244</v>
      </c>
      <c r="C312" s="26">
        <v>5</v>
      </c>
      <c r="D312" s="26">
        <v>2</v>
      </c>
      <c r="E312" s="26">
        <v>50</v>
      </c>
      <c r="F312" s="24">
        <v>76.10526315789474</v>
      </c>
    </row>
    <row r="313" spans="1:6" x14ac:dyDescent="0.25">
      <c r="A313" s="25" t="s">
        <v>215</v>
      </c>
      <c r="B313" s="25" t="s">
        <v>245</v>
      </c>
      <c r="C313" s="26">
        <v>5</v>
      </c>
      <c r="D313" s="26">
        <v>3</v>
      </c>
      <c r="E313" s="26">
        <v>50</v>
      </c>
      <c r="F313" s="24">
        <v>73.068965517241381</v>
      </c>
    </row>
    <row r="314" spans="1:6" x14ac:dyDescent="0.25">
      <c r="A314" s="25" t="s">
        <v>215</v>
      </c>
      <c r="B314" s="25" t="s">
        <v>246</v>
      </c>
      <c r="C314" s="26">
        <v>3</v>
      </c>
      <c r="D314" s="26">
        <v>1</v>
      </c>
      <c r="E314" s="26">
        <v>39</v>
      </c>
      <c r="F314" s="24">
        <v>63.813953488372086</v>
      </c>
    </row>
    <row r="315" spans="1:6" x14ac:dyDescent="0.25">
      <c r="A315" s="25" t="s">
        <v>215</v>
      </c>
      <c r="B315" s="25" t="s">
        <v>247</v>
      </c>
      <c r="C315" s="26">
        <v>4</v>
      </c>
      <c r="D315" s="26">
        <v>2</v>
      </c>
      <c r="E315" s="26">
        <v>39</v>
      </c>
      <c r="F315" s="24">
        <v>57.733333333333334</v>
      </c>
    </row>
    <row r="316" spans="1:6" x14ac:dyDescent="0.25">
      <c r="A316" s="25" t="s">
        <v>217</v>
      </c>
      <c r="B316" s="25" t="s">
        <v>218</v>
      </c>
      <c r="C316" s="26">
        <v>8</v>
      </c>
      <c r="D316" s="26">
        <v>3</v>
      </c>
      <c r="E316" s="26">
        <v>18</v>
      </c>
      <c r="F316" s="24">
        <v>12.068965517241381</v>
      </c>
    </row>
    <row r="317" spans="1:6" x14ac:dyDescent="0.25">
      <c r="A317" s="25" t="s">
        <v>217</v>
      </c>
      <c r="B317" s="25" t="s">
        <v>220</v>
      </c>
      <c r="C317" s="26">
        <v>9</v>
      </c>
      <c r="D317" s="26">
        <v>2</v>
      </c>
      <c r="E317" s="26">
        <v>18</v>
      </c>
      <c r="F317" s="24">
        <v>13.310344827586206</v>
      </c>
    </row>
    <row r="318" spans="1:6" x14ac:dyDescent="0.25">
      <c r="A318" s="25" t="s">
        <v>217</v>
      </c>
      <c r="B318" s="25" t="s">
        <v>221</v>
      </c>
      <c r="C318" s="26">
        <v>6</v>
      </c>
      <c r="D318" s="26">
        <v>6</v>
      </c>
      <c r="E318" s="26">
        <v>47</v>
      </c>
      <c r="F318" s="24">
        <v>56.983050847457626</v>
      </c>
    </row>
    <row r="319" spans="1:6" x14ac:dyDescent="0.25">
      <c r="A319" s="25" t="s">
        <v>217</v>
      </c>
      <c r="B319" s="25" t="s">
        <v>222</v>
      </c>
      <c r="C319" s="26">
        <v>10</v>
      </c>
      <c r="D319" s="26">
        <v>9</v>
      </c>
      <c r="E319" s="26">
        <v>40</v>
      </c>
      <c r="F319" s="24">
        <v>31.559322033898304</v>
      </c>
    </row>
    <row r="320" spans="1:6" x14ac:dyDescent="0.25">
      <c r="A320" s="25" t="s">
        <v>217</v>
      </c>
      <c r="B320" s="25" t="s">
        <v>223</v>
      </c>
      <c r="C320" s="26">
        <v>7</v>
      </c>
      <c r="D320" s="26">
        <v>3</v>
      </c>
      <c r="E320" s="26">
        <v>32</v>
      </c>
      <c r="F320" s="24">
        <v>35.285714285714285</v>
      </c>
    </row>
    <row r="321" spans="1:6" x14ac:dyDescent="0.25">
      <c r="A321" s="25" t="s">
        <v>217</v>
      </c>
      <c r="B321" s="25" t="s">
        <v>224</v>
      </c>
      <c r="C321" s="26">
        <v>7</v>
      </c>
      <c r="D321" s="26">
        <v>2</v>
      </c>
      <c r="E321" s="26">
        <v>28</v>
      </c>
      <c r="F321" s="24">
        <v>30.864864864864863</v>
      </c>
    </row>
    <row r="322" spans="1:6" x14ac:dyDescent="0.25">
      <c r="A322" s="25" t="s">
        <v>217</v>
      </c>
      <c r="B322" s="25" t="s">
        <v>225</v>
      </c>
      <c r="C322" s="26">
        <v>7</v>
      </c>
      <c r="D322" s="26">
        <v>2</v>
      </c>
      <c r="E322" s="26">
        <v>29</v>
      </c>
      <c r="F322" s="24">
        <v>32.578947368421055</v>
      </c>
    </row>
    <row r="323" spans="1:6" x14ac:dyDescent="0.25">
      <c r="A323" s="25" t="s">
        <v>217</v>
      </c>
      <c r="B323" s="25" t="s">
        <v>226</v>
      </c>
      <c r="C323" s="26">
        <v>9</v>
      </c>
      <c r="D323" s="26">
        <v>3</v>
      </c>
      <c r="E323" s="26">
        <v>30</v>
      </c>
      <c r="F323" s="24">
        <v>28.714285714285715</v>
      </c>
    </row>
    <row r="324" spans="1:6" x14ac:dyDescent="0.25">
      <c r="A324" s="25" t="s">
        <v>217</v>
      </c>
      <c r="B324" s="25" t="s">
        <v>227</v>
      </c>
      <c r="C324" s="26">
        <v>10</v>
      </c>
      <c r="D324" s="26">
        <v>3</v>
      </c>
      <c r="E324" s="26">
        <v>30</v>
      </c>
      <c r="F324" s="24">
        <v>27.395348837209298</v>
      </c>
    </row>
    <row r="325" spans="1:6" x14ac:dyDescent="0.25">
      <c r="A325" s="25" t="s">
        <v>217</v>
      </c>
      <c r="B325" s="25" t="s">
        <v>228</v>
      </c>
      <c r="C325" s="26">
        <v>11</v>
      </c>
      <c r="D325" s="26">
        <v>4</v>
      </c>
      <c r="E325" s="26">
        <v>30</v>
      </c>
      <c r="F325" s="24">
        <v>24.133333333333333</v>
      </c>
    </row>
    <row r="326" spans="1:6" x14ac:dyDescent="0.25">
      <c r="A326" s="25" t="s">
        <v>217</v>
      </c>
      <c r="B326" s="25" t="s">
        <v>229</v>
      </c>
      <c r="C326" s="26">
        <v>7</v>
      </c>
      <c r="D326" s="26">
        <v>2</v>
      </c>
      <c r="E326" s="26">
        <v>23</v>
      </c>
      <c r="F326" s="24">
        <v>22.5625</v>
      </c>
    </row>
    <row r="327" spans="1:6" x14ac:dyDescent="0.25">
      <c r="A327" s="25" t="s">
        <v>217</v>
      </c>
      <c r="B327" s="25" t="s">
        <v>230</v>
      </c>
      <c r="C327" s="26">
        <v>5</v>
      </c>
      <c r="D327" s="26">
        <v>8</v>
      </c>
      <c r="E327" s="26">
        <v>17</v>
      </c>
      <c r="F327" s="24">
        <v>7.8000000000000007</v>
      </c>
    </row>
    <row r="328" spans="1:6" x14ac:dyDescent="0.25">
      <c r="A328" s="25" t="s">
        <v>217</v>
      </c>
      <c r="B328" s="25" t="s">
        <v>231</v>
      </c>
      <c r="C328" s="26">
        <v>8</v>
      </c>
      <c r="D328" s="26">
        <v>2</v>
      </c>
      <c r="E328" s="26">
        <v>30</v>
      </c>
      <c r="F328" s="24">
        <v>32.599999999999994</v>
      </c>
    </row>
    <row r="329" spans="1:6" x14ac:dyDescent="0.25">
      <c r="A329" s="25" t="s">
        <v>217</v>
      </c>
      <c r="B329" s="25" t="s">
        <v>232</v>
      </c>
      <c r="C329" s="26">
        <v>8</v>
      </c>
      <c r="D329" s="26">
        <v>3</v>
      </c>
      <c r="E329" s="26">
        <v>48</v>
      </c>
      <c r="F329" s="24">
        <v>61.86440677966101</v>
      </c>
    </row>
    <row r="330" spans="1:6" x14ac:dyDescent="0.25">
      <c r="A330" s="25" t="s">
        <v>217</v>
      </c>
      <c r="B330" s="25" t="s">
        <v>233</v>
      </c>
      <c r="C330" s="26">
        <v>8</v>
      </c>
      <c r="D330" s="26">
        <v>3</v>
      </c>
      <c r="E330" s="26">
        <v>46</v>
      </c>
      <c r="F330" s="24">
        <v>58.21052631578948</v>
      </c>
    </row>
    <row r="331" spans="1:6" x14ac:dyDescent="0.25">
      <c r="A331" s="25" t="s">
        <v>217</v>
      </c>
      <c r="B331" s="25" t="s">
        <v>234</v>
      </c>
      <c r="C331" s="26">
        <v>5</v>
      </c>
      <c r="D331" s="26">
        <v>2</v>
      </c>
      <c r="E331" s="26">
        <v>47</v>
      </c>
      <c r="F331" s="24">
        <v>70.333333333333329</v>
      </c>
    </row>
    <row r="332" spans="1:6" x14ac:dyDescent="0.25">
      <c r="A332" s="25" t="s">
        <v>217</v>
      </c>
      <c r="B332" s="25" t="s">
        <v>235</v>
      </c>
      <c r="C332" s="26">
        <v>6</v>
      </c>
      <c r="D332" s="26">
        <v>5</v>
      </c>
      <c r="E332" s="26">
        <v>33</v>
      </c>
      <c r="F332" s="24">
        <v>34.409090909090921</v>
      </c>
    </row>
    <row r="333" spans="1:6" x14ac:dyDescent="0.25">
      <c r="A333" s="25" t="s">
        <v>217</v>
      </c>
      <c r="B333" s="25" t="s">
        <v>236</v>
      </c>
      <c r="C333" s="26">
        <v>7</v>
      </c>
      <c r="D333" s="26">
        <v>2</v>
      </c>
      <c r="E333" s="26">
        <v>30</v>
      </c>
      <c r="F333" s="24">
        <v>34.307692307692307</v>
      </c>
    </row>
    <row r="334" spans="1:6" x14ac:dyDescent="0.25">
      <c r="A334" s="25" t="s">
        <v>217</v>
      </c>
      <c r="B334" s="25" t="s">
        <v>237</v>
      </c>
      <c r="C334" s="26">
        <v>7</v>
      </c>
      <c r="D334" s="26">
        <v>2</v>
      </c>
      <c r="E334" s="26">
        <v>31</v>
      </c>
      <c r="F334" s="24">
        <v>36.049999999999997</v>
      </c>
    </row>
    <row r="335" spans="1:6" x14ac:dyDescent="0.25">
      <c r="A335" s="25" t="s">
        <v>217</v>
      </c>
      <c r="B335" s="25" t="s">
        <v>238</v>
      </c>
      <c r="C335" s="26">
        <v>7</v>
      </c>
      <c r="D335" s="26">
        <v>2</v>
      </c>
      <c r="E335" s="26">
        <v>31</v>
      </c>
      <c r="F335" s="24">
        <v>36.049999999999997</v>
      </c>
    </row>
    <row r="336" spans="1:6" x14ac:dyDescent="0.25">
      <c r="A336" s="25" t="s">
        <v>217</v>
      </c>
      <c r="B336" s="25" t="s">
        <v>239</v>
      </c>
      <c r="C336" s="26">
        <v>5</v>
      </c>
      <c r="D336" s="26">
        <v>4</v>
      </c>
      <c r="E336" s="26">
        <v>17</v>
      </c>
      <c r="F336" s="24">
        <v>12.076923076923077</v>
      </c>
    </row>
    <row r="337" spans="1:6" x14ac:dyDescent="0.25">
      <c r="A337" s="25" t="s">
        <v>217</v>
      </c>
      <c r="B337" s="25" t="s">
        <v>240</v>
      </c>
      <c r="C337" s="26">
        <v>5</v>
      </c>
      <c r="D337" s="26">
        <v>3</v>
      </c>
      <c r="E337" s="26">
        <v>50</v>
      </c>
      <c r="F337" s="24">
        <v>73.068965517241381</v>
      </c>
    </row>
    <row r="338" spans="1:6" x14ac:dyDescent="0.25">
      <c r="A338" s="25" t="s">
        <v>217</v>
      </c>
      <c r="B338" s="25" t="s">
        <v>241</v>
      </c>
      <c r="C338" s="26">
        <v>6</v>
      </c>
      <c r="D338" s="26">
        <v>3</v>
      </c>
      <c r="E338" s="26">
        <v>49</v>
      </c>
      <c r="F338" s="24">
        <v>68.517241379310349</v>
      </c>
    </row>
    <row r="339" spans="1:6" x14ac:dyDescent="0.25">
      <c r="A339" s="25" t="s">
        <v>217</v>
      </c>
      <c r="B339" s="25" t="s">
        <v>242</v>
      </c>
      <c r="C339" s="26">
        <v>6</v>
      </c>
      <c r="D339" s="26">
        <v>4</v>
      </c>
      <c r="E339" s="26">
        <v>49</v>
      </c>
      <c r="F339" s="24">
        <v>65.72881355932202</v>
      </c>
    </row>
    <row r="340" spans="1:6" x14ac:dyDescent="0.25">
      <c r="A340" s="25" t="s">
        <v>217</v>
      </c>
      <c r="B340" s="25" t="s">
        <v>243</v>
      </c>
      <c r="C340" s="26">
        <v>6</v>
      </c>
      <c r="D340" s="26">
        <v>3</v>
      </c>
      <c r="E340" s="26">
        <v>50</v>
      </c>
      <c r="F340" s="24">
        <v>70.406779661016941</v>
      </c>
    </row>
    <row r="341" spans="1:6" x14ac:dyDescent="0.25">
      <c r="A341" s="25" t="s">
        <v>217</v>
      </c>
      <c r="B341" s="25" t="s">
        <v>244</v>
      </c>
      <c r="C341" s="26">
        <v>6</v>
      </c>
      <c r="D341" s="26">
        <v>3</v>
      </c>
      <c r="E341" s="26">
        <v>48</v>
      </c>
      <c r="F341" s="24">
        <v>66.631578947368425</v>
      </c>
    </row>
    <row r="342" spans="1:6" x14ac:dyDescent="0.25">
      <c r="A342" s="25" t="s">
        <v>217</v>
      </c>
      <c r="B342" s="25" t="s">
        <v>245</v>
      </c>
      <c r="C342" s="26">
        <v>6</v>
      </c>
      <c r="D342" s="26">
        <v>4</v>
      </c>
      <c r="E342" s="26">
        <v>48</v>
      </c>
      <c r="F342" s="24">
        <v>63.862068965517246</v>
      </c>
    </row>
    <row r="343" spans="1:6" x14ac:dyDescent="0.25">
      <c r="A343" s="25" t="s">
        <v>217</v>
      </c>
      <c r="B343" s="25" t="s">
        <v>246</v>
      </c>
      <c r="C343" s="26">
        <v>7</v>
      </c>
      <c r="D343" s="26">
        <v>2</v>
      </c>
      <c r="E343" s="26">
        <v>35</v>
      </c>
      <c r="F343" s="24">
        <v>43.13636363636364</v>
      </c>
    </row>
    <row r="344" spans="1:6" x14ac:dyDescent="0.25">
      <c r="A344" s="25" t="s">
        <v>217</v>
      </c>
      <c r="B344" s="25" t="s">
        <v>247</v>
      </c>
      <c r="C344" s="26">
        <v>8</v>
      </c>
      <c r="D344" s="26">
        <v>3</v>
      </c>
      <c r="E344" s="26">
        <v>35</v>
      </c>
      <c r="F344" s="24">
        <v>38.65217391304347</v>
      </c>
    </row>
    <row r="345" spans="1:6" x14ac:dyDescent="0.25">
      <c r="A345" s="25" t="s">
        <v>218</v>
      </c>
      <c r="B345" s="25" t="s">
        <v>220</v>
      </c>
      <c r="C345" s="26">
        <v>3</v>
      </c>
      <c r="D345" s="26">
        <v>1</v>
      </c>
      <c r="E345" s="26">
        <v>2</v>
      </c>
      <c r="F345" s="24">
        <v>1</v>
      </c>
    </row>
    <row r="346" spans="1:6" x14ac:dyDescent="0.25">
      <c r="A346" s="25" t="s">
        <v>218</v>
      </c>
      <c r="B346" s="25" t="s">
        <v>221</v>
      </c>
      <c r="C346" s="26">
        <v>8</v>
      </c>
      <c r="D346" s="26">
        <v>5</v>
      </c>
      <c r="E346" s="26">
        <v>57</v>
      </c>
      <c r="F346" s="24">
        <v>73.057142857142878</v>
      </c>
    </row>
    <row r="347" spans="1:6" x14ac:dyDescent="0.25">
      <c r="A347" s="25" t="s">
        <v>218</v>
      </c>
      <c r="B347" s="25" t="s">
        <v>222</v>
      </c>
      <c r="C347" s="26">
        <v>10</v>
      </c>
      <c r="D347" s="26">
        <v>7</v>
      </c>
      <c r="E347" s="26">
        <v>52</v>
      </c>
      <c r="F347" s="24">
        <v>55.04347826086957</v>
      </c>
    </row>
    <row r="348" spans="1:6" x14ac:dyDescent="0.25">
      <c r="A348" s="25" t="s">
        <v>218</v>
      </c>
      <c r="B348" s="25" t="s">
        <v>223</v>
      </c>
      <c r="C348" s="26">
        <v>5</v>
      </c>
      <c r="D348" s="26">
        <v>2</v>
      </c>
      <c r="E348" s="26">
        <v>38</v>
      </c>
      <c r="F348" s="24">
        <v>53.2</v>
      </c>
    </row>
    <row r="349" spans="1:6" x14ac:dyDescent="0.25">
      <c r="A349" s="25" t="s">
        <v>218</v>
      </c>
      <c r="B349" s="25" t="s">
        <v>224</v>
      </c>
      <c r="C349" s="26">
        <v>8</v>
      </c>
      <c r="D349" s="26">
        <v>1</v>
      </c>
      <c r="E349" s="26">
        <v>34</v>
      </c>
      <c r="F349" s="24">
        <v>42.186046511627893</v>
      </c>
    </row>
    <row r="350" spans="1:6" x14ac:dyDescent="0.25">
      <c r="A350" s="25" t="s">
        <v>218</v>
      </c>
      <c r="B350" s="25" t="s">
        <v>225</v>
      </c>
      <c r="C350" s="26">
        <v>8</v>
      </c>
      <c r="D350" s="26">
        <v>1</v>
      </c>
      <c r="E350" s="26">
        <v>35</v>
      </c>
      <c r="F350" s="24">
        <v>43.95454545454546</v>
      </c>
    </row>
    <row r="351" spans="1:6" x14ac:dyDescent="0.25">
      <c r="A351" s="25" t="s">
        <v>218</v>
      </c>
      <c r="B351" s="25" t="s">
        <v>226</v>
      </c>
      <c r="C351" s="26">
        <v>7</v>
      </c>
      <c r="D351" s="26">
        <v>4</v>
      </c>
      <c r="E351" s="26">
        <v>36</v>
      </c>
      <c r="F351" s="24">
        <v>39.872340425531917</v>
      </c>
    </row>
    <row r="352" spans="1:6" x14ac:dyDescent="0.25">
      <c r="A352" s="25" t="s">
        <v>218</v>
      </c>
      <c r="B352" s="25" t="s">
        <v>227</v>
      </c>
      <c r="C352" s="26">
        <v>8</v>
      </c>
      <c r="D352" s="26">
        <v>4</v>
      </c>
      <c r="E352" s="26">
        <v>36</v>
      </c>
      <c r="F352" s="24">
        <v>38</v>
      </c>
    </row>
    <row r="353" spans="1:6" x14ac:dyDescent="0.25">
      <c r="A353" s="25" t="s">
        <v>218</v>
      </c>
      <c r="B353" s="25" t="s">
        <v>228</v>
      </c>
      <c r="C353" s="26">
        <v>9</v>
      </c>
      <c r="D353" s="26">
        <v>3</v>
      </c>
      <c r="E353" s="26">
        <v>36</v>
      </c>
      <c r="F353" s="24">
        <v>38.625</v>
      </c>
    </row>
    <row r="354" spans="1:6" x14ac:dyDescent="0.25">
      <c r="A354" s="25" t="s">
        <v>218</v>
      </c>
      <c r="B354" s="25" t="s">
        <v>229</v>
      </c>
      <c r="C354" s="26">
        <v>7</v>
      </c>
      <c r="D354" s="26">
        <v>0</v>
      </c>
      <c r="E354" s="26">
        <v>28</v>
      </c>
      <c r="F354" s="24">
        <v>36.400000000000006</v>
      </c>
    </row>
    <row r="355" spans="1:6" x14ac:dyDescent="0.25">
      <c r="A355" s="25" t="s">
        <v>218</v>
      </c>
      <c r="B355" s="25" t="s">
        <v>230</v>
      </c>
      <c r="C355" s="26">
        <v>7</v>
      </c>
      <c r="D355" s="26">
        <v>7</v>
      </c>
      <c r="E355" s="26">
        <v>27</v>
      </c>
      <c r="F355" s="24">
        <v>19.512195121951219</v>
      </c>
    </row>
    <row r="356" spans="1:6" x14ac:dyDescent="0.25">
      <c r="A356" s="25" t="s">
        <v>218</v>
      </c>
      <c r="B356" s="25" t="s">
        <v>231</v>
      </c>
      <c r="C356" s="26">
        <v>9</v>
      </c>
      <c r="D356" s="26">
        <v>1</v>
      </c>
      <c r="E356" s="26">
        <v>36</v>
      </c>
      <c r="F356" s="24">
        <v>43.869565217391298</v>
      </c>
    </row>
    <row r="357" spans="1:6" x14ac:dyDescent="0.25">
      <c r="A357" s="25" t="s">
        <v>218</v>
      </c>
      <c r="B357" s="25" t="s">
        <v>232</v>
      </c>
      <c r="C357" s="26">
        <v>9</v>
      </c>
      <c r="D357" s="26">
        <v>2</v>
      </c>
      <c r="E357" s="26">
        <v>50</v>
      </c>
      <c r="F357" s="24">
        <v>66.131147540983619</v>
      </c>
    </row>
    <row r="358" spans="1:6" x14ac:dyDescent="0.25">
      <c r="A358" s="25" t="s">
        <v>218</v>
      </c>
      <c r="B358" s="25" t="s">
        <v>233</v>
      </c>
      <c r="C358" s="26">
        <v>9</v>
      </c>
      <c r="D358" s="26">
        <v>2</v>
      </c>
      <c r="E358" s="26">
        <v>48</v>
      </c>
      <c r="F358" s="24">
        <v>62.474576271186436</v>
      </c>
    </row>
    <row r="359" spans="1:6" x14ac:dyDescent="0.25">
      <c r="A359" s="25" t="s">
        <v>218</v>
      </c>
      <c r="B359" s="25" t="s">
        <v>234</v>
      </c>
      <c r="C359" s="26">
        <v>5</v>
      </c>
      <c r="D359" s="26">
        <v>1</v>
      </c>
      <c r="E359" s="26">
        <v>49</v>
      </c>
      <c r="F359" s="24">
        <v>77.38181818181819</v>
      </c>
    </row>
    <row r="360" spans="1:6" x14ac:dyDescent="0.25">
      <c r="A360" s="25" t="s">
        <v>218</v>
      </c>
      <c r="B360" s="25" t="s">
        <v>235</v>
      </c>
      <c r="C360" s="26">
        <v>8</v>
      </c>
      <c r="D360" s="26">
        <v>3</v>
      </c>
      <c r="E360" s="26">
        <v>47</v>
      </c>
      <c r="F360" s="24">
        <v>60.03448275862069</v>
      </c>
    </row>
    <row r="361" spans="1:6" x14ac:dyDescent="0.25">
      <c r="A361" s="25" t="s">
        <v>218</v>
      </c>
      <c r="B361" s="25" t="s">
        <v>236</v>
      </c>
      <c r="C361" s="26">
        <v>8</v>
      </c>
      <c r="D361" s="26">
        <v>1</v>
      </c>
      <c r="E361" s="26">
        <v>36</v>
      </c>
      <c r="F361" s="24">
        <v>45.733333333333334</v>
      </c>
    </row>
    <row r="362" spans="1:6" x14ac:dyDescent="0.25">
      <c r="A362" s="25" t="s">
        <v>218</v>
      </c>
      <c r="B362" s="25" t="s">
        <v>237</v>
      </c>
      <c r="C362" s="26">
        <v>8</v>
      </c>
      <c r="D362" s="26">
        <v>1</v>
      </c>
      <c r="E362" s="26">
        <v>37</v>
      </c>
      <c r="F362" s="24">
        <v>47.521739130434781</v>
      </c>
    </row>
    <row r="363" spans="1:6" x14ac:dyDescent="0.25">
      <c r="A363" s="25" t="s">
        <v>218</v>
      </c>
      <c r="B363" s="25" t="s">
        <v>238</v>
      </c>
      <c r="C363" s="26">
        <v>8</v>
      </c>
      <c r="D363" s="26">
        <v>0</v>
      </c>
      <c r="E363" s="26">
        <v>37</v>
      </c>
      <c r="F363" s="24">
        <v>50.533333333333331</v>
      </c>
    </row>
    <row r="364" spans="1:6" x14ac:dyDescent="0.25">
      <c r="A364" s="25" t="s">
        <v>218</v>
      </c>
      <c r="B364" s="25" t="s">
        <v>239</v>
      </c>
      <c r="C364" s="26">
        <v>7</v>
      </c>
      <c r="D364" s="26">
        <v>3</v>
      </c>
      <c r="E364" s="26">
        <v>27</v>
      </c>
      <c r="F364" s="24">
        <v>26.810810810810807</v>
      </c>
    </row>
    <row r="365" spans="1:6" x14ac:dyDescent="0.25">
      <c r="A365" s="25" t="s">
        <v>218</v>
      </c>
      <c r="B365" s="25" t="s">
        <v>240</v>
      </c>
      <c r="C365" s="26">
        <v>6</v>
      </c>
      <c r="D365" s="26">
        <v>2</v>
      </c>
      <c r="E365" s="26">
        <v>52</v>
      </c>
      <c r="F365" s="24">
        <v>77.2</v>
      </c>
    </row>
    <row r="366" spans="1:6" x14ac:dyDescent="0.25">
      <c r="A366" s="25" t="s">
        <v>218</v>
      </c>
      <c r="B366" s="25" t="s">
        <v>241</v>
      </c>
      <c r="C366" s="26">
        <v>7</v>
      </c>
      <c r="D366" s="26">
        <v>2</v>
      </c>
      <c r="E366" s="26">
        <v>51</v>
      </c>
      <c r="F366" s="24">
        <v>72.699999999999989</v>
      </c>
    </row>
    <row r="367" spans="1:6" x14ac:dyDescent="0.25">
      <c r="A367" s="25" t="s">
        <v>218</v>
      </c>
      <c r="B367" s="25" t="s">
        <v>242</v>
      </c>
      <c r="C367" s="26">
        <v>7</v>
      </c>
      <c r="D367" s="26">
        <v>3</v>
      </c>
      <c r="E367" s="26">
        <v>51</v>
      </c>
      <c r="F367" s="24">
        <v>69.770491803278702</v>
      </c>
    </row>
    <row r="368" spans="1:6" x14ac:dyDescent="0.25">
      <c r="A368" s="25" t="s">
        <v>218</v>
      </c>
      <c r="B368" s="25" t="s">
        <v>243</v>
      </c>
      <c r="C368" s="26">
        <v>7</v>
      </c>
      <c r="D368" s="26">
        <v>2</v>
      </c>
      <c r="E368" s="26">
        <v>52</v>
      </c>
      <c r="F368" s="24">
        <v>74.590163934426229</v>
      </c>
    </row>
    <row r="369" spans="1:6" x14ac:dyDescent="0.25">
      <c r="A369" s="25" t="s">
        <v>218</v>
      </c>
      <c r="B369" s="25" t="s">
        <v>244</v>
      </c>
      <c r="C369" s="26">
        <v>7</v>
      </c>
      <c r="D369" s="26">
        <v>1</v>
      </c>
      <c r="E369" s="26">
        <v>50</v>
      </c>
      <c r="F369" s="24">
        <v>73.896551724137936</v>
      </c>
    </row>
    <row r="370" spans="1:6" x14ac:dyDescent="0.25">
      <c r="A370" s="25" t="s">
        <v>218</v>
      </c>
      <c r="B370" s="25" t="s">
        <v>245</v>
      </c>
      <c r="C370" s="26">
        <v>7</v>
      </c>
      <c r="D370" s="26">
        <v>2</v>
      </c>
      <c r="E370" s="26">
        <v>50</v>
      </c>
      <c r="F370" s="24">
        <v>70.813559322033896</v>
      </c>
    </row>
    <row r="371" spans="1:6" x14ac:dyDescent="0.25">
      <c r="A371" s="25" t="s">
        <v>218</v>
      </c>
      <c r="B371" s="25" t="s">
        <v>246</v>
      </c>
      <c r="C371" s="26">
        <v>7</v>
      </c>
      <c r="D371" s="26">
        <v>1</v>
      </c>
      <c r="E371" s="26">
        <v>39</v>
      </c>
      <c r="F371" s="24">
        <v>53.276595744680861</v>
      </c>
    </row>
    <row r="372" spans="1:6" x14ac:dyDescent="0.25">
      <c r="A372" s="25" t="s">
        <v>218</v>
      </c>
      <c r="B372" s="25" t="s">
        <v>247</v>
      </c>
      <c r="C372" s="26">
        <v>6</v>
      </c>
      <c r="D372" s="26">
        <v>2</v>
      </c>
      <c r="E372" s="26">
        <v>39</v>
      </c>
      <c r="F372" s="24">
        <v>52.638297872340431</v>
      </c>
    </row>
    <row r="373" spans="1:6" x14ac:dyDescent="0.25">
      <c r="A373" s="25" t="s">
        <v>220</v>
      </c>
      <c r="B373" s="25" t="s">
        <v>221</v>
      </c>
      <c r="C373" s="26">
        <v>9</v>
      </c>
      <c r="D373" s="26">
        <v>4</v>
      </c>
      <c r="E373" s="26">
        <v>57</v>
      </c>
      <c r="F373" s="24">
        <v>73.40000000000002</v>
      </c>
    </row>
    <row r="374" spans="1:6" x14ac:dyDescent="0.25">
      <c r="A374" s="25" t="s">
        <v>220</v>
      </c>
      <c r="B374" s="25" t="s">
        <v>222</v>
      </c>
      <c r="C374" s="26">
        <v>11</v>
      </c>
      <c r="D374" s="26">
        <v>7</v>
      </c>
      <c r="E374" s="26">
        <v>52</v>
      </c>
      <c r="F374" s="24">
        <v>53.171428571428571</v>
      </c>
    </row>
    <row r="375" spans="1:6" x14ac:dyDescent="0.25">
      <c r="A375" s="25" t="s">
        <v>220</v>
      </c>
      <c r="B375" s="25" t="s">
        <v>223</v>
      </c>
      <c r="C375" s="26">
        <v>6</v>
      </c>
      <c r="D375" s="26">
        <v>1</v>
      </c>
      <c r="E375" s="26">
        <v>38</v>
      </c>
      <c r="F375" s="24">
        <v>53.733333333333334</v>
      </c>
    </row>
    <row r="376" spans="1:6" x14ac:dyDescent="0.25">
      <c r="A376" s="25" t="s">
        <v>220</v>
      </c>
      <c r="B376" s="25" t="s">
        <v>224</v>
      </c>
      <c r="C376" s="26">
        <v>9</v>
      </c>
      <c r="D376" s="26">
        <v>0</v>
      </c>
      <c r="E376" s="26">
        <v>34</v>
      </c>
      <c r="F376" s="24">
        <v>43.302325581395337</v>
      </c>
    </row>
    <row r="377" spans="1:6" x14ac:dyDescent="0.25">
      <c r="A377" s="25" t="s">
        <v>220</v>
      </c>
      <c r="B377" s="25" t="s">
        <v>225</v>
      </c>
      <c r="C377" s="26">
        <v>9</v>
      </c>
      <c r="D377" s="26">
        <v>0</v>
      </c>
      <c r="E377" s="26">
        <v>35</v>
      </c>
      <c r="F377" s="24">
        <v>45.045454545454547</v>
      </c>
    </row>
    <row r="378" spans="1:6" x14ac:dyDescent="0.25">
      <c r="A378" s="25" t="s">
        <v>220</v>
      </c>
      <c r="B378" s="25" t="s">
        <v>226</v>
      </c>
      <c r="C378" s="26">
        <v>8</v>
      </c>
      <c r="D378" s="26">
        <v>3</v>
      </c>
      <c r="E378" s="26">
        <v>36</v>
      </c>
      <c r="F378" s="24">
        <v>40.382978723404264</v>
      </c>
    </row>
    <row r="379" spans="1:6" x14ac:dyDescent="0.25">
      <c r="A379" s="25" t="s">
        <v>220</v>
      </c>
      <c r="B379" s="25" t="s">
        <v>227</v>
      </c>
      <c r="C379" s="26">
        <v>9</v>
      </c>
      <c r="D379" s="26">
        <v>3</v>
      </c>
      <c r="E379" s="26">
        <v>36</v>
      </c>
      <c r="F379" s="24">
        <v>38.625</v>
      </c>
    </row>
    <row r="380" spans="1:6" x14ac:dyDescent="0.25">
      <c r="A380" s="25" t="s">
        <v>220</v>
      </c>
      <c r="B380" s="25" t="s">
        <v>228</v>
      </c>
      <c r="C380" s="26">
        <v>10</v>
      </c>
      <c r="D380" s="26">
        <v>2</v>
      </c>
      <c r="E380" s="26">
        <v>36</v>
      </c>
      <c r="F380" s="24">
        <v>39.5</v>
      </c>
    </row>
    <row r="381" spans="1:6" x14ac:dyDescent="0.25">
      <c r="A381" s="25" t="s">
        <v>220</v>
      </c>
      <c r="B381" s="25" t="s">
        <v>229</v>
      </c>
      <c r="C381" s="26">
        <v>7</v>
      </c>
      <c r="D381" s="26">
        <v>0</v>
      </c>
      <c r="E381" s="26">
        <v>28</v>
      </c>
      <c r="F381" s="24">
        <v>36.400000000000006</v>
      </c>
    </row>
    <row r="382" spans="1:6" x14ac:dyDescent="0.25">
      <c r="A382" s="25" t="s">
        <v>220</v>
      </c>
      <c r="B382" s="25" t="s">
        <v>230</v>
      </c>
      <c r="C382" s="26">
        <v>8</v>
      </c>
      <c r="D382" s="26">
        <v>6</v>
      </c>
      <c r="E382" s="26">
        <v>27</v>
      </c>
      <c r="F382" s="24">
        <v>19.658536585365855</v>
      </c>
    </row>
    <row r="383" spans="1:6" x14ac:dyDescent="0.25">
      <c r="A383" s="25" t="s">
        <v>220</v>
      </c>
      <c r="B383" s="25" t="s">
        <v>231</v>
      </c>
      <c r="C383" s="26">
        <v>10</v>
      </c>
      <c r="D383" s="26">
        <v>0</v>
      </c>
      <c r="E383" s="26">
        <v>36</v>
      </c>
      <c r="F383" s="24">
        <v>45.043478260869563</v>
      </c>
    </row>
    <row r="384" spans="1:6" x14ac:dyDescent="0.25">
      <c r="A384" s="25" t="s">
        <v>220</v>
      </c>
      <c r="B384" s="25" t="s">
        <v>232</v>
      </c>
      <c r="C384" s="26">
        <v>10</v>
      </c>
      <c r="D384" s="26">
        <v>1</v>
      </c>
      <c r="E384" s="26">
        <v>52</v>
      </c>
      <c r="F384" s="24">
        <v>70.571428571428569</v>
      </c>
    </row>
    <row r="385" spans="1:6" x14ac:dyDescent="0.25">
      <c r="A385" s="25" t="s">
        <v>220</v>
      </c>
      <c r="B385" s="25" t="s">
        <v>233</v>
      </c>
      <c r="C385" s="26">
        <v>10</v>
      </c>
      <c r="D385" s="26">
        <v>1</v>
      </c>
      <c r="E385" s="26">
        <v>50</v>
      </c>
      <c r="F385" s="24">
        <v>66.918032786885249</v>
      </c>
    </row>
    <row r="386" spans="1:6" x14ac:dyDescent="0.25">
      <c r="A386" s="25" t="s">
        <v>220</v>
      </c>
      <c r="B386" s="25" t="s">
        <v>234</v>
      </c>
      <c r="C386" s="26">
        <v>6</v>
      </c>
      <c r="D386" s="26">
        <v>0</v>
      </c>
      <c r="E386" s="26">
        <v>51</v>
      </c>
      <c r="F386" s="24">
        <v>81.78947368421052</v>
      </c>
    </row>
    <row r="387" spans="1:6" x14ac:dyDescent="0.25">
      <c r="A387" s="25" t="s">
        <v>220</v>
      </c>
      <c r="B387" s="25" t="s">
        <v>235</v>
      </c>
      <c r="C387" s="26">
        <v>9</v>
      </c>
      <c r="D387" s="26">
        <v>3</v>
      </c>
      <c r="E387" s="26">
        <v>46</v>
      </c>
      <c r="F387" s="24">
        <v>56.103448275862071</v>
      </c>
    </row>
    <row r="388" spans="1:6" x14ac:dyDescent="0.25">
      <c r="A388" s="25" t="s">
        <v>220</v>
      </c>
      <c r="B388" s="25" t="s">
        <v>236</v>
      </c>
      <c r="C388" s="26">
        <v>9</v>
      </c>
      <c r="D388" s="26">
        <v>0</v>
      </c>
      <c r="E388" s="26">
        <v>36</v>
      </c>
      <c r="F388" s="24">
        <v>46.8</v>
      </c>
    </row>
    <row r="389" spans="1:6" x14ac:dyDescent="0.25">
      <c r="A389" s="25" t="s">
        <v>220</v>
      </c>
      <c r="B389" s="25" t="s">
        <v>237</v>
      </c>
      <c r="C389" s="26">
        <v>9</v>
      </c>
      <c r="D389" s="26">
        <v>0</v>
      </c>
      <c r="E389" s="26">
        <v>37</v>
      </c>
      <c r="F389" s="24">
        <v>48.565217391304344</v>
      </c>
    </row>
    <row r="390" spans="1:6" x14ac:dyDescent="0.25">
      <c r="A390" s="25" t="s">
        <v>220</v>
      </c>
      <c r="B390" s="25" t="s">
        <v>238</v>
      </c>
      <c r="C390" s="26">
        <v>9</v>
      </c>
      <c r="D390" s="26">
        <v>0</v>
      </c>
      <c r="E390" s="26">
        <v>37</v>
      </c>
      <c r="F390" s="24">
        <v>48.565217391304344</v>
      </c>
    </row>
    <row r="391" spans="1:6" x14ac:dyDescent="0.25">
      <c r="A391" s="25" t="s">
        <v>220</v>
      </c>
      <c r="B391" s="25" t="s">
        <v>239</v>
      </c>
      <c r="C391" s="26">
        <v>8</v>
      </c>
      <c r="D391" s="26">
        <v>2</v>
      </c>
      <c r="E391" s="26">
        <v>27</v>
      </c>
      <c r="F391" s="24">
        <v>27.621621621621621</v>
      </c>
    </row>
    <row r="392" spans="1:6" x14ac:dyDescent="0.25">
      <c r="A392" s="25" t="s">
        <v>220</v>
      </c>
      <c r="B392" s="25" t="s">
        <v>240</v>
      </c>
      <c r="C392" s="26">
        <v>7</v>
      </c>
      <c r="D392" s="26">
        <v>1</v>
      </c>
      <c r="E392" s="26">
        <v>54</v>
      </c>
      <c r="F392" s="24">
        <v>81.51612903225805</v>
      </c>
    </row>
    <row r="393" spans="1:6" x14ac:dyDescent="0.25">
      <c r="A393" s="25" t="s">
        <v>220</v>
      </c>
      <c r="B393" s="25" t="s">
        <v>241</v>
      </c>
      <c r="C393" s="26">
        <v>8</v>
      </c>
      <c r="D393" s="26">
        <v>1</v>
      </c>
      <c r="E393" s="26">
        <v>53</v>
      </c>
      <c r="F393" s="24">
        <v>77.064516129032242</v>
      </c>
    </row>
    <row r="394" spans="1:6" x14ac:dyDescent="0.25">
      <c r="A394" s="25" t="s">
        <v>220</v>
      </c>
      <c r="B394" s="25" t="s">
        <v>242</v>
      </c>
      <c r="C394" s="26">
        <v>8</v>
      </c>
      <c r="D394" s="26">
        <v>2</v>
      </c>
      <c r="E394" s="26">
        <v>53</v>
      </c>
      <c r="F394" s="24">
        <v>74</v>
      </c>
    </row>
    <row r="395" spans="1:6" x14ac:dyDescent="0.25">
      <c r="A395" s="25" t="s">
        <v>220</v>
      </c>
      <c r="B395" s="25" t="s">
        <v>243</v>
      </c>
      <c r="C395" s="26">
        <v>8</v>
      </c>
      <c r="D395" s="26">
        <v>1</v>
      </c>
      <c r="E395" s="26">
        <v>54</v>
      </c>
      <c r="F395" s="24">
        <v>78.952380952380949</v>
      </c>
    </row>
    <row r="396" spans="1:6" x14ac:dyDescent="0.25">
      <c r="A396" s="25" t="s">
        <v>220</v>
      </c>
      <c r="B396" s="25" t="s">
        <v>244</v>
      </c>
      <c r="C396" s="26">
        <v>8</v>
      </c>
      <c r="D396" s="26">
        <v>1</v>
      </c>
      <c r="E396" s="26">
        <v>51</v>
      </c>
      <c r="F396" s="24">
        <v>73.3</v>
      </c>
    </row>
    <row r="397" spans="1:6" x14ac:dyDescent="0.25">
      <c r="A397" s="25" t="s">
        <v>220</v>
      </c>
      <c r="B397" s="25" t="s">
        <v>245</v>
      </c>
      <c r="C397" s="26">
        <v>8</v>
      </c>
      <c r="D397" s="26">
        <v>2</v>
      </c>
      <c r="E397" s="26">
        <v>51</v>
      </c>
      <c r="F397" s="24">
        <v>70.262295081967224</v>
      </c>
    </row>
    <row r="398" spans="1:6" x14ac:dyDescent="0.25">
      <c r="A398" s="25" t="s">
        <v>220</v>
      </c>
      <c r="B398" s="25" t="s">
        <v>246</v>
      </c>
      <c r="C398" s="26">
        <v>6</v>
      </c>
      <c r="D398" s="26">
        <v>0</v>
      </c>
      <c r="E398" s="26">
        <v>39</v>
      </c>
      <c r="F398" s="24">
        <v>58.8</v>
      </c>
    </row>
    <row r="399" spans="1:6" x14ac:dyDescent="0.25">
      <c r="A399" s="25" t="s">
        <v>220</v>
      </c>
      <c r="B399" s="25" t="s">
        <v>247</v>
      </c>
      <c r="C399" s="26">
        <v>7</v>
      </c>
      <c r="D399" s="26">
        <v>1</v>
      </c>
      <c r="E399" s="26">
        <v>39</v>
      </c>
      <c r="F399" s="24">
        <v>53.276595744680861</v>
      </c>
    </row>
    <row r="400" spans="1:6" x14ac:dyDescent="0.25">
      <c r="A400" s="25" t="s">
        <v>221</v>
      </c>
      <c r="B400" s="25" t="s">
        <v>222</v>
      </c>
      <c r="C400" s="26">
        <v>8</v>
      </c>
      <c r="D400" s="26">
        <v>11</v>
      </c>
      <c r="E400" s="26">
        <v>14</v>
      </c>
      <c r="F400" s="24">
        <v>1.6363636363636365</v>
      </c>
    </row>
    <row r="401" spans="1:6" x14ac:dyDescent="0.25">
      <c r="A401" s="25" t="s">
        <v>221</v>
      </c>
      <c r="B401" s="25" t="s">
        <v>223</v>
      </c>
      <c r="C401" s="26">
        <v>7</v>
      </c>
      <c r="D401" s="26">
        <v>5</v>
      </c>
      <c r="E401" s="26">
        <v>64</v>
      </c>
      <c r="F401" s="24">
        <v>88.605263157894754</v>
      </c>
    </row>
    <row r="402" spans="1:6" x14ac:dyDescent="0.25">
      <c r="A402" s="25" t="s">
        <v>221</v>
      </c>
      <c r="B402" s="25" t="s">
        <v>224</v>
      </c>
      <c r="C402" s="26">
        <v>7</v>
      </c>
      <c r="D402" s="26">
        <v>4</v>
      </c>
      <c r="E402" s="26">
        <v>60</v>
      </c>
      <c r="F402" s="24">
        <v>83.859154929577457</v>
      </c>
    </row>
    <row r="403" spans="1:6" x14ac:dyDescent="0.25">
      <c r="A403" s="25" t="s">
        <v>221</v>
      </c>
      <c r="B403" s="25" t="s">
        <v>225</v>
      </c>
      <c r="C403" s="26">
        <v>7</v>
      </c>
      <c r="D403" s="26">
        <v>4</v>
      </c>
      <c r="E403" s="26">
        <v>61</v>
      </c>
      <c r="F403" s="24">
        <v>85.75</v>
      </c>
    </row>
    <row r="404" spans="1:6" x14ac:dyDescent="0.25">
      <c r="A404" s="25" t="s">
        <v>221</v>
      </c>
      <c r="B404" s="25" t="s">
        <v>226</v>
      </c>
      <c r="C404" s="26">
        <v>9</v>
      </c>
      <c r="D404" s="26">
        <v>7</v>
      </c>
      <c r="E404" s="26">
        <v>64</v>
      </c>
      <c r="F404" s="24">
        <v>78.474999999999994</v>
      </c>
    </row>
    <row r="405" spans="1:6" x14ac:dyDescent="0.25">
      <c r="A405" s="25" t="s">
        <v>221</v>
      </c>
      <c r="B405" s="25" t="s">
        <v>227</v>
      </c>
      <c r="C405" s="26">
        <v>10</v>
      </c>
      <c r="D405" s="26">
        <v>7</v>
      </c>
      <c r="E405" s="26">
        <v>64</v>
      </c>
      <c r="F405" s="24">
        <v>76.222222222222229</v>
      </c>
    </row>
    <row r="406" spans="1:6" x14ac:dyDescent="0.25">
      <c r="A406" s="25" t="s">
        <v>221</v>
      </c>
      <c r="B406" s="25" t="s">
        <v>228</v>
      </c>
      <c r="C406" s="26">
        <v>11</v>
      </c>
      <c r="D406" s="26">
        <v>6</v>
      </c>
      <c r="E406" s="26">
        <v>64</v>
      </c>
      <c r="F406" s="24">
        <v>76.518518518518519</v>
      </c>
    </row>
    <row r="407" spans="1:6" x14ac:dyDescent="0.25">
      <c r="A407" s="25" t="s">
        <v>221</v>
      </c>
      <c r="B407" s="25" t="s">
        <v>229</v>
      </c>
      <c r="C407" s="26">
        <v>6</v>
      </c>
      <c r="D407" s="26">
        <v>4</v>
      </c>
      <c r="E407" s="26">
        <v>41</v>
      </c>
      <c r="F407" s="24">
        <v>50.941176470588232</v>
      </c>
    </row>
    <row r="408" spans="1:6" x14ac:dyDescent="0.25">
      <c r="A408" s="25" t="s">
        <v>221</v>
      </c>
      <c r="B408" s="25" t="s">
        <v>230</v>
      </c>
      <c r="C408" s="26">
        <v>5</v>
      </c>
      <c r="D408" s="26">
        <v>10</v>
      </c>
      <c r="E408" s="26">
        <v>55</v>
      </c>
      <c r="F408" s="24">
        <v>65</v>
      </c>
    </row>
    <row r="409" spans="1:6" x14ac:dyDescent="0.25">
      <c r="A409" s="25" t="s">
        <v>221</v>
      </c>
      <c r="B409" s="25" t="s">
        <v>231</v>
      </c>
      <c r="C409" s="26">
        <v>8</v>
      </c>
      <c r="D409" s="26">
        <v>4</v>
      </c>
      <c r="E409" s="26">
        <v>60</v>
      </c>
      <c r="F409" s="24">
        <v>81.333333333333343</v>
      </c>
    </row>
    <row r="410" spans="1:6" x14ac:dyDescent="0.25">
      <c r="A410" s="25" t="s">
        <v>221</v>
      </c>
      <c r="B410" s="25" t="s">
        <v>232</v>
      </c>
      <c r="C410" s="26">
        <v>8</v>
      </c>
      <c r="D410" s="26">
        <v>5</v>
      </c>
      <c r="E410" s="26">
        <v>71</v>
      </c>
      <c r="F410" s="24">
        <v>99.214285714285722</v>
      </c>
    </row>
    <row r="411" spans="1:6" x14ac:dyDescent="0.25">
      <c r="A411" s="25" t="s">
        <v>221</v>
      </c>
      <c r="B411" s="25" t="s">
        <v>233</v>
      </c>
      <c r="C411" s="26">
        <v>8</v>
      </c>
      <c r="D411" s="26">
        <v>5</v>
      </c>
      <c r="E411" s="26">
        <v>69</v>
      </c>
      <c r="F411" s="24">
        <v>95.439024390243929</v>
      </c>
    </row>
    <row r="412" spans="1:6" x14ac:dyDescent="0.25">
      <c r="A412" s="25" t="s">
        <v>221</v>
      </c>
      <c r="B412" s="25" t="s">
        <v>234</v>
      </c>
      <c r="C412" s="26">
        <v>5</v>
      </c>
      <c r="D412" s="26">
        <v>4</v>
      </c>
      <c r="E412" s="26">
        <v>69</v>
      </c>
      <c r="F412" s="24">
        <v>106.69230769230769</v>
      </c>
    </row>
    <row r="413" spans="1:6" x14ac:dyDescent="0.25">
      <c r="A413" s="25" t="s">
        <v>221</v>
      </c>
      <c r="B413" s="25" t="s">
        <v>235</v>
      </c>
      <c r="C413" s="26">
        <v>4</v>
      </c>
      <c r="D413" s="26">
        <v>7</v>
      </c>
      <c r="E413" s="26">
        <v>26</v>
      </c>
      <c r="F413" s="24">
        <v>23.081081081081081</v>
      </c>
    </row>
    <row r="414" spans="1:6" x14ac:dyDescent="0.25">
      <c r="A414" s="25" t="s">
        <v>221</v>
      </c>
      <c r="B414" s="25" t="s">
        <v>236</v>
      </c>
      <c r="C414" s="26">
        <v>7</v>
      </c>
      <c r="D414" s="26">
        <v>4</v>
      </c>
      <c r="E414" s="26">
        <v>60</v>
      </c>
      <c r="F414" s="24">
        <v>83.859154929577457</v>
      </c>
    </row>
    <row r="415" spans="1:6" x14ac:dyDescent="0.25">
      <c r="A415" s="25" t="s">
        <v>221</v>
      </c>
      <c r="B415" s="25" t="s">
        <v>237</v>
      </c>
      <c r="C415" s="26">
        <v>7</v>
      </c>
      <c r="D415" s="26">
        <v>4</v>
      </c>
      <c r="E415" s="26">
        <v>61</v>
      </c>
      <c r="F415" s="24">
        <v>85.75</v>
      </c>
    </row>
    <row r="416" spans="1:6" x14ac:dyDescent="0.25">
      <c r="A416" s="25" t="s">
        <v>221</v>
      </c>
      <c r="B416" s="25" t="s">
        <v>238</v>
      </c>
      <c r="C416" s="26">
        <v>7</v>
      </c>
      <c r="D416" s="26">
        <v>4</v>
      </c>
      <c r="E416" s="26">
        <v>61</v>
      </c>
      <c r="F416" s="24">
        <v>85.75</v>
      </c>
    </row>
    <row r="417" spans="1:6" x14ac:dyDescent="0.25">
      <c r="A417" s="25" t="s">
        <v>221</v>
      </c>
      <c r="B417" s="25" t="s">
        <v>239</v>
      </c>
      <c r="C417" s="26">
        <v>5</v>
      </c>
      <c r="D417" s="26">
        <v>6</v>
      </c>
      <c r="E417" s="26">
        <v>55</v>
      </c>
      <c r="F417" s="24">
        <v>74.27272727272728</v>
      </c>
    </row>
    <row r="418" spans="1:6" x14ac:dyDescent="0.25">
      <c r="A418" s="25" t="s">
        <v>221</v>
      </c>
      <c r="B418" s="25" t="s">
        <v>240</v>
      </c>
      <c r="C418" s="26">
        <v>5</v>
      </c>
      <c r="D418" s="26">
        <v>5</v>
      </c>
      <c r="E418" s="26">
        <v>71</v>
      </c>
      <c r="F418" s="24">
        <v>107.55555555555557</v>
      </c>
    </row>
    <row r="419" spans="1:6" x14ac:dyDescent="0.25">
      <c r="A419" s="25" t="s">
        <v>221</v>
      </c>
      <c r="B419" s="25" t="s">
        <v>241</v>
      </c>
      <c r="C419" s="26">
        <v>6</v>
      </c>
      <c r="D419" s="26">
        <v>5</v>
      </c>
      <c r="E419" s="26">
        <v>70</v>
      </c>
      <c r="F419" s="24">
        <v>102.74074074074073</v>
      </c>
    </row>
    <row r="420" spans="1:6" x14ac:dyDescent="0.25">
      <c r="A420" s="25" t="s">
        <v>221</v>
      </c>
      <c r="B420" s="25" t="s">
        <v>242</v>
      </c>
      <c r="C420" s="26">
        <v>6</v>
      </c>
      <c r="D420" s="26">
        <v>6</v>
      </c>
      <c r="E420" s="26">
        <v>70</v>
      </c>
      <c r="F420" s="24">
        <v>99.902439024390262</v>
      </c>
    </row>
    <row r="421" spans="1:6" x14ac:dyDescent="0.25">
      <c r="A421" s="25" t="s">
        <v>221</v>
      </c>
      <c r="B421" s="25" t="s">
        <v>243</v>
      </c>
      <c r="C421" s="26">
        <v>6</v>
      </c>
      <c r="D421" s="26">
        <v>5</v>
      </c>
      <c r="E421" s="26">
        <v>71</v>
      </c>
      <c r="F421" s="24">
        <v>104.65853658536587</v>
      </c>
    </row>
    <row r="422" spans="1:6" x14ac:dyDescent="0.25">
      <c r="A422" s="25" t="s">
        <v>221</v>
      </c>
      <c r="B422" s="25" t="s">
        <v>244</v>
      </c>
      <c r="C422" s="26">
        <v>6</v>
      </c>
      <c r="D422" s="26">
        <v>5</v>
      </c>
      <c r="E422" s="26">
        <v>68</v>
      </c>
      <c r="F422" s="24">
        <v>98.91139240506331</v>
      </c>
    </row>
    <row r="423" spans="1:6" x14ac:dyDescent="0.25">
      <c r="A423" s="25" t="s">
        <v>221</v>
      </c>
      <c r="B423" s="25" t="s">
        <v>245</v>
      </c>
      <c r="C423" s="26">
        <v>6</v>
      </c>
      <c r="D423" s="26">
        <v>6</v>
      </c>
      <c r="E423" s="26">
        <v>68</v>
      </c>
      <c r="F423" s="24">
        <v>96.09999999999998</v>
      </c>
    </row>
    <row r="424" spans="1:6" x14ac:dyDescent="0.25">
      <c r="A424" s="25" t="s">
        <v>221</v>
      </c>
      <c r="B424" s="25" t="s">
        <v>246</v>
      </c>
      <c r="C424" s="26">
        <v>7</v>
      </c>
      <c r="D424" s="26">
        <v>4</v>
      </c>
      <c r="E424" s="26">
        <v>61</v>
      </c>
      <c r="F424" s="24">
        <v>85.75</v>
      </c>
    </row>
    <row r="425" spans="1:6" x14ac:dyDescent="0.25">
      <c r="A425" s="25" t="s">
        <v>221</v>
      </c>
      <c r="B425" s="25" t="s">
        <v>247</v>
      </c>
      <c r="C425" s="26">
        <v>8</v>
      </c>
      <c r="D425" s="26">
        <v>5</v>
      </c>
      <c r="E425" s="26">
        <v>61</v>
      </c>
      <c r="F425" s="24">
        <v>80.459459459459453</v>
      </c>
    </row>
    <row r="426" spans="1:6" x14ac:dyDescent="0.25">
      <c r="A426" s="25" t="s">
        <v>222</v>
      </c>
      <c r="B426" s="25" t="s">
        <v>223</v>
      </c>
      <c r="C426" s="26">
        <v>11</v>
      </c>
      <c r="D426" s="26">
        <v>8</v>
      </c>
      <c r="E426" s="26">
        <v>59</v>
      </c>
      <c r="F426" s="24">
        <v>63</v>
      </c>
    </row>
    <row r="427" spans="1:6" x14ac:dyDescent="0.25">
      <c r="A427" s="25" t="s">
        <v>222</v>
      </c>
      <c r="B427" s="25" t="s">
        <v>224</v>
      </c>
      <c r="C427" s="26">
        <v>10</v>
      </c>
      <c r="D427" s="26">
        <v>7</v>
      </c>
      <c r="E427" s="26">
        <v>54</v>
      </c>
      <c r="F427" s="24">
        <v>58.507042253521121</v>
      </c>
    </row>
    <row r="428" spans="1:6" x14ac:dyDescent="0.25">
      <c r="A428" s="25" t="s">
        <v>222</v>
      </c>
      <c r="B428" s="25" t="s">
        <v>225</v>
      </c>
      <c r="C428" s="26">
        <v>10</v>
      </c>
      <c r="D428" s="26">
        <v>7</v>
      </c>
      <c r="E428" s="26">
        <v>55</v>
      </c>
      <c r="F428" s="24">
        <v>60.25</v>
      </c>
    </row>
    <row r="429" spans="1:6" x14ac:dyDescent="0.25">
      <c r="A429" s="25" t="s">
        <v>222</v>
      </c>
      <c r="B429" s="25" t="s">
        <v>226</v>
      </c>
      <c r="C429" s="26">
        <v>13</v>
      </c>
      <c r="D429" s="26">
        <v>9</v>
      </c>
      <c r="E429" s="26">
        <v>59</v>
      </c>
      <c r="F429" s="24">
        <v>57.185185185185183</v>
      </c>
    </row>
    <row r="430" spans="1:6" x14ac:dyDescent="0.25">
      <c r="A430" s="25" t="s">
        <v>222</v>
      </c>
      <c r="B430" s="25" t="s">
        <v>227</v>
      </c>
      <c r="C430" s="26">
        <v>14</v>
      </c>
      <c r="D430" s="26">
        <v>10</v>
      </c>
      <c r="E430" s="26">
        <v>59</v>
      </c>
      <c r="F430" s="24">
        <v>53.518072289156621</v>
      </c>
    </row>
    <row r="431" spans="1:6" x14ac:dyDescent="0.25">
      <c r="A431" s="25" t="s">
        <v>222</v>
      </c>
      <c r="B431" s="25" t="s">
        <v>228</v>
      </c>
      <c r="C431" s="26">
        <v>15</v>
      </c>
      <c r="D431" s="26">
        <v>9</v>
      </c>
      <c r="E431" s="26">
        <v>59</v>
      </c>
      <c r="F431" s="24">
        <v>53.879518072289152</v>
      </c>
    </row>
    <row r="432" spans="1:6" x14ac:dyDescent="0.25">
      <c r="A432" s="25" t="s">
        <v>222</v>
      </c>
      <c r="B432" s="25" t="s">
        <v>229</v>
      </c>
      <c r="C432" s="26">
        <v>7</v>
      </c>
      <c r="D432" s="26">
        <v>6</v>
      </c>
      <c r="E432" s="26">
        <v>37</v>
      </c>
      <c r="F432" s="24">
        <v>37.239999999999995</v>
      </c>
    </row>
    <row r="433" spans="1:6" x14ac:dyDescent="0.25">
      <c r="A433" s="25" t="s">
        <v>222</v>
      </c>
      <c r="B433" s="25" t="s">
        <v>230</v>
      </c>
      <c r="C433" s="26">
        <v>9</v>
      </c>
      <c r="D433" s="26">
        <v>13</v>
      </c>
      <c r="E433" s="26">
        <v>51</v>
      </c>
      <c r="F433" s="24">
        <v>44.164383561643845</v>
      </c>
    </row>
    <row r="434" spans="1:6" x14ac:dyDescent="0.25">
      <c r="A434" s="25" t="s">
        <v>222</v>
      </c>
      <c r="B434" s="25" t="s">
        <v>231</v>
      </c>
      <c r="C434" s="26">
        <v>11</v>
      </c>
      <c r="D434" s="26">
        <v>7</v>
      </c>
      <c r="E434" s="26">
        <v>54</v>
      </c>
      <c r="F434" s="24">
        <v>56.583333333333329</v>
      </c>
    </row>
    <row r="435" spans="1:6" x14ac:dyDescent="0.25">
      <c r="A435" s="25" t="s">
        <v>222</v>
      </c>
      <c r="B435" s="25" t="s">
        <v>232</v>
      </c>
      <c r="C435" s="26">
        <v>12</v>
      </c>
      <c r="D435" s="26">
        <v>8</v>
      </c>
      <c r="E435" s="26">
        <v>64</v>
      </c>
      <c r="F435" s="24">
        <v>69.714285714285722</v>
      </c>
    </row>
    <row r="436" spans="1:6" x14ac:dyDescent="0.25">
      <c r="A436" s="25" t="s">
        <v>222</v>
      </c>
      <c r="B436" s="25" t="s">
        <v>233</v>
      </c>
      <c r="C436" s="26">
        <v>12</v>
      </c>
      <c r="D436" s="26">
        <v>8</v>
      </c>
      <c r="E436" s="26">
        <v>63</v>
      </c>
      <c r="F436" s="24">
        <v>67.97590361445782</v>
      </c>
    </row>
    <row r="437" spans="1:6" x14ac:dyDescent="0.25">
      <c r="A437" s="25" t="s">
        <v>222</v>
      </c>
      <c r="B437" s="25" t="s">
        <v>234</v>
      </c>
      <c r="C437" s="26">
        <v>9</v>
      </c>
      <c r="D437" s="26">
        <v>7</v>
      </c>
      <c r="E437" s="26">
        <v>66</v>
      </c>
      <c r="F437" s="24">
        <v>82.121951219512212</v>
      </c>
    </row>
    <row r="438" spans="1:6" x14ac:dyDescent="0.25">
      <c r="A438" s="25" t="s">
        <v>222</v>
      </c>
      <c r="B438" s="25" t="s">
        <v>235</v>
      </c>
      <c r="C438" s="26">
        <v>8</v>
      </c>
      <c r="D438" s="26">
        <v>9</v>
      </c>
      <c r="E438" s="26">
        <v>19</v>
      </c>
      <c r="F438" s="24">
        <v>6.1666666666666661</v>
      </c>
    </row>
    <row r="439" spans="1:6" x14ac:dyDescent="0.25">
      <c r="A439" s="25" t="s">
        <v>222</v>
      </c>
      <c r="B439" s="25" t="s">
        <v>236</v>
      </c>
      <c r="C439" s="26">
        <v>10</v>
      </c>
      <c r="D439" s="26">
        <v>7</v>
      </c>
      <c r="E439" s="26">
        <v>54</v>
      </c>
      <c r="F439" s="24">
        <v>58.507042253521121</v>
      </c>
    </row>
    <row r="440" spans="1:6" x14ac:dyDescent="0.25">
      <c r="A440" s="25" t="s">
        <v>222</v>
      </c>
      <c r="B440" s="25" t="s">
        <v>237</v>
      </c>
      <c r="C440" s="26">
        <v>10</v>
      </c>
      <c r="D440" s="26">
        <v>7</v>
      </c>
      <c r="E440" s="26">
        <v>54</v>
      </c>
      <c r="F440" s="24">
        <v>58.507042253521121</v>
      </c>
    </row>
    <row r="441" spans="1:6" x14ac:dyDescent="0.25">
      <c r="A441" s="25" t="s">
        <v>222</v>
      </c>
      <c r="B441" s="25" t="s">
        <v>238</v>
      </c>
      <c r="C441" s="26">
        <v>10</v>
      </c>
      <c r="D441" s="26">
        <v>7</v>
      </c>
      <c r="E441" s="26">
        <v>54</v>
      </c>
      <c r="F441" s="24">
        <v>58.507042253521121</v>
      </c>
    </row>
    <row r="442" spans="1:6" x14ac:dyDescent="0.25">
      <c r="A442" s="25" t="s">
        <v>222</v>
      </c>
      <c r="B442" s="25" t="s">
        <v>239</v>
      </c>
      <c r="C442" s="26">
        <v>9</v>
      </c>
      <c r="D442" s="26">
        <v>9</v>
      </c>
      <c r="E442" s="26">
        <v>51</v>
      </c>
      <c r="F442" s="24">
        <v>51.130434782608702</v>
      </c>
    </row>
    <row r="443" spans="1:6" x14ac:dyDescent="0.25">
      <c r="A443" s="25" t="s">
        <v>222</v>
      </c>
      <c r="B443" s="25" t="s">
        <v>240</v>
      </c>
      <c r="C443" s="26">
        <v>9</v>
      </c>
      <c r="D443" s="26">
        <v>8</v>
      </c>
      <c r="E443" s="26">
        <v>65</v>
      </c>
      <c r="F443" s="24">
        <v>77.878048780487816</v>
      </c>
    </row>
    <row r="444" spans="1:6" x14ac:dyDescent="0.25">
      <c r="A444" s="25" t="s">
        <v>222</v>
      </c>
      <c r="B444" s="25" t="s">
        <v>241</v>
      </c>
      <c r="C444" s="26">
        <v>9</v>
      </c>
      <c r="D444" s="26">
        <v>8</v>
      </c>
      <c r="E444" s="26">
        <v>64</v>
      </c>
      <c r="F444" s="24">
        <v>76.074074074074076</v>
      </c>
    </row>
    <row r="445" spans="1:6" x14ac:dyDescent="0.25">
      <c r="A445" s="25" t="s">
        <v>222</v>
      </c>
      <c r="B445" s="25" t="s">
        <v>242</v>
      </c>
      <c r="C445" s="26">
        <v>9</v>
      </c>
      <c r="D445" s="26">
        <v>9</v>
      </c>
      <c r="E445" s="26">
        <v>64</v>
      </c>
      <c r="F445" s="24">
        <v>73.780487804878064</v>
      </c>
    </row>
    <row r="446" spans="1:6" x14ac:dyDescent="0.25">
      <c r="A446" s="25" t="s">
        <v>222</v>
      </c>
      <c r="B446" s="25" t="s">
        <v>243</v>
      </c>
      <c r="C446" s="26">
        <v>9</v>
      </c>
      <c r="D446" s="26">
        <v>8</v>
      </c>
      <c r="E446" s="26">
        <v>65</v>
      </c>
      <c r="F446" s="24">
        <v>77.878048780487816</v>
      </c>
    </row>
    <row r="447" spans="1:6" x14ac:dyDescent="0.25">
      <c r="A447" s="25" t="s">
        <v>222</v>
      </c>
      <c r="B447" s="25" t="s">
        <v>244</v>
      </c>
      <c r="C447" s="26">
        <v>9</v>
      </c>
      <c r="D447" s="26">
        <v>8</v>
      </c>
      <c r="E447" s="26">
        <v>63</v>
      </c>
      <c r="F447" s="24">
        <v>74.274999999999991</v>
      </c>
    </row>
    <row r="448" spans="1:6" x14ac:dyDescent="0.25">
      <c r="A448" s="25" t="s">
        <v>222</v>
      </c>
      <c r="B448" s="25" t="s">
        <v>245</v>
      </c>
      <c r="C448" s="26">
        <v>9</v>
      </c>
      <c r="D448" s="26">
        <v>9</v>
      </c>
      <c r="E448" s="26">
        <v>63</v>
      </c>
      <c r="F448" s="24">
        <v>72</v>
      </c>
    </row>
    <row r="449" spans="1:6" x14ac:dyDescent="0.25">
      <c r="A449" s="25" t="s">
        <v>222</v>
      </c>
      <c r="B449" s="25" t="s">
        <v>246</v>
      </c>
      <c r="C449" s="26">
        <v>11</v>
      </c>
      <c r="D449" s="26">
        <v>7</v>
      </c>
      <c r="E449" s="26">
        <v>59</v>
      </c>
      <c r="F449" s="24">
        <v>65.246753246753229</v>
      </c>
    </row>
    <row r="450" spans="1:6" x14ac:dyDescent="0.25">
      <c r="A450" s="25" t="s">
        <v>222</v>
      </c>
      <c r="B450" s="25" t="s">
        <v>247</v>
      </c>
      <c r="C450" s="26">
        <v>12</v>
      </c>
      <c r="D450" s="26">
        <v>8</v>
      </c>
      <c r="E450" s="26">
        <v>59</v>
      </c>
      <c r="F450" s="24">
        <v>61.088607594936718</v>
      </c>
    </row>
    <row r="451" spans="1:6" x14ac:dyDescent="0.25">
      <c r="A451" s="25" t="s">
        <v>223</v>
      </c>
      <c r="B451" s="25" t="s">
        <v>224</v>
      </c>
      <c r="C451" s="26">
        <v>7</v>
      </c>
      <c r="D451" s="26">
        <v>1</v>
      </c>
      <c r="E451" s="26">
        <v>42</v>
      </c>
      <c r="F451" s="24">
        <v>58.839999999999996</v>
      </c>
    </row>
    <row r="452" spans="1:6" x14ac:dyDescent="0.25">
      <c r="A452" s="25" t="s">
        <v>223</v>
      </c>
      <c r="B452" s="25" t="s">
        <v>225</v>
      </c>
      <c r="C452" s="26">
        <v>7</v>
      </c>
      <c r="D452" s="26">
        <v>1</v>
      </c>
      <c r="E452" s="26">
        <v>43</v>
      </c>
      <c r="F452" s="24">
        <v>60.705882352941174</v>
      </c>
    </row>
    <row r="453" spans="1:6" x14ac:dyDescent="0.25">
      <c r="A453" s="25" t="s">
        <v>223</v>
      </c>
      <c r="B453" s="25" t="s">
        <v>226</v>
      </c>
      <c r="C453" s="26">
        <v>2</v>
      </c>
      <c r="D453" s="26">
        <v>4</v>
      </c>
      <c r="E453" s="26">
        <v>6</v>
      </c>
      <c r="F453" s="24">
        <v>2</v>
      </c>
    </row>
    <row r="454" spans="1:6" x14ac:dyDescent="0.25">
      <c r="A454" s="25" t="s">
        <v>223</v>
      </c>
      <c r="B454" s="25" t="s">
        <v>227</v>
      </c>
      <c r="C454" s="26">
        <v>3</v>
      </c>
      <c r="D454" s="26">
        <v>4</v>
      </c>
      <c r="E454" s="26">
        <v>6</v>
      </c>
      <c r="F454" s="24">
        <v>1.0769230769230771</v>
      </c>
    </row>
    <row r="455" spans="1:6" x14ac:dyDescent="0.25">
      <c r="A455" s="25" t="s">
        <v>223</v>
      </c>
      <c r="B455" s="25" t="s">
        <v>228</v>
      </c>
      <c r="C455" s="26">
        <v>4</v>
      </c>
      <c r="D455" s="26">
        <v>3</v>
      </c>
      <c r="E455" s="26">
        <v>6</v>
      </c>
      <c r="F455" s="24">
        <v>1.0769230769230771</v>
      </c>
    </row>
    <row r="456" spans="1:6" x14ac:dyDescent="0.25">
      <c r="A456" s="25" t="s">
        <v>223</v>
      </c>
      <c r="B456" s="25" t="s">
        <v>229</v>
      </c>
      <c r="C456" s="26">
        <v>7</v>
      </c>
      <c r="D456" s="26">
        <v>0</v>
      </c>
      <c r="E456" s="26">
        <v>35</v>
      </c>
      <c r="F456" s="24">
        <v>49</v>
      </c>
    </row>
    <row r="457" spans="1:6" x14ac:dyDescent="0.25">
      <c r="A457" s="25" t="s">
        <v>223</v>
      </c>
      <c r="B457" s="25" t="s">
        <v>230</v>
      </c>
      <c r="C457" s="26">
        <v>6</v>
      </c>
      <c r="D457" s="26">
        <v>7</v>
      </c>
      <c r="E457" s="26">
        <v>39</v>
      </c>
      <c r="F457" s="24">
        <v>40.65384615384616</v>
      </c>
    </row>
    <row r="458" spans="1:6" x14ac:dyDescent="0.25">
      <c r="A458" s="25" t="s">
        <v>223</v>
      </c>
      <c r="B458" s="25" t="s">
        <v>231</v>
      </c>
      <c r="C458" s="26">
        <v>8</v>
      </c>
      <c r="D458" s="26">
        <v>1</v>
      </c>
      <c r="E458" s="26">
        <v>44</v>
      </c>
      <c r="F458" s="24">
        <v>60.264150943396217</v>
      </c>
    </row>
    <row r="459" spans="1:6" x14ac:dyDescent="0.25">
      <c r="A459" s="25" t="s">
        <v>223</v>
      </c>
      <c r="B459" s="25" t="s">
        <v>232</v>
      </c>
      <c r="C459" s="26">
        <v>8</v>
      </c>
      <c r="D459" s="26">
        <v>2</v>
      </c>
      <c r="E459" s="26">
        <v>66</v>
      </c>
      <c r="F459" s="24">
        <v>98.631578947368425</v>
      </c>
    </row>
    <row r="460" spans="1:6" x14ac:dyDescent="0.25">
      <c r="A460" s="25" t="s">
        <v>223</v>
      </c>
      <c r="B460" s="25" t="s">
        <v>233</v>
      </c>
      <c r="C460" s="26">
        <v>8</v>
      </c>
      <c r="D460" s="26">
        <v>2</v>
      </c>
      <c r="E460" s="26">
        <v>64</v>
      </c>
      <c r="F460" s="24">
        <v>94.810810810810793</v>
      </c>
    </row>
    <row r="461" spans="1:6" x14ac:dyDescent="0.25">
      <c r="A461" s="25" t="s">
        <v>223</v>
      </c>
      <c r="B461" s="25" t="s">
        <v>234</v>
      </c>
      <c r="C461" s="26">
        <v>4</v>
      </c>
      <c r="D461" s="26">
        <v>1</v>
      </c>
      <c r="E461" s="26">
        <v>67</v>
      </c>
      <c r="F461" s="24">
        <v>115.75</v>
      </c>
    </row>
    <row r="462" spans="1:6" x14ac:dyDescent="0.25">
      <c r="A462" s="25" t="s">
        <v>223</v>
      </c>
      <c r="B462" s="25" t="s">
        <v>235</v>
      </c>
      <c r="C462" s="26">
        <v>7</v>
      </c>
      <c r="D462" s="26">
        <v>4</v>
      </c>
      <c r="E462" s="26">
        <v>56</v>
      </c>
      <c r="F462" s="24">
        <v>76.328358208955237</v>
      </c>
    </row>
    <row r="463" spans="1:6" x14ac:dyDescent="0.25">
      <c r="A463" s="25" t="s">
        <v>223</v>
      </c>
      <c r="B463" s="25" t="s">
        <v>236</v>
      </c>
      <c r="C463" s="26">
        <v>7</v>
      </c>
      <c r="D463" s="26">
        <v>1</v>
      </c>
      <c r="E463" s="26">
        <v>44</v>
      </c>
      <c r="F463" s="24">
        <v>62.57692307692308</v>
      </c>
    </row>
    <row r="464" spans="1:6" x14ac:dyDescent="0.25">
      <c r="A464" s="25" t="s">
        <v>223</v>
      </c>
      <c r="B464" s="25" t="s">
        <v>237</v>
      </c>
      <c r="C464" s="26">
        <v>7</v>
      </c>
      <c r="D464" s="26">
        <v>1</v>
      </c>
      <c r="E464" s="26">
        <v>45</v>
      </c>
      <c r="F464" s="24">
        <v>64.452830188679243</v>
      </c>
    </row>
    <row r="465" spans="1:6" x14ac:dyDescent="0.25">
      <c r="A465" s="25" t="s">
        <v>223</v>
      </c>
      <c r="B465" s="25" t="s">
        <v>238</v>
      </c>
      <c r="C465" s="26">
        <v>7</v>
      </c>
      <c r="D465" s="26">
        <v>1</v>
      </c>
      <c r="E465" s="26">
        <v>44</v>
      </c>
      <c r="F465" s="24">
        <v>62.57692307692308</v>
      </c>
    </row>
    <row r="466" spans="1:6" x14ac:dyDescent="0.25">
      <c r="A466" s="25" t="s">
        <v>223</v>
      </c>
      <c r="B466" s="25" t="s">
        <v>239</v>
      </c>
      <c r="C466" s="26">
        <v>6</v>
      </c>
      <c r="D466" s="26">
        <v>3</v>
      </c>
      <c r="E466" s="26">
        <v>39</v>
      </c>
      <c r="F466" s="24">
        <v>49.875</v>
      </c>
    </row>
    <row r="467" spans="1:6" x14ac:dyDescent="0.25">
      <c r="A467" s="25" t="s">
        <v>223</v>
      </c>
      <c r="B467" s="25" t="s">
        <v>240</v>
      </c>
      <c r="C467" s="26">
        <v>5</v>
      </c>
      <c r="D467" s="26">
        <v>2</v>
      </c>
      <c r="E467" s="26">
        <v>68</v>
      </c>
      <c r="F467" s="24">
        <v>111.11999999999999</v>
      </c>
    </row>
    <row r="468" spans="1:6" x14ac:dyDescent="0.25">
      <c r="A468" s="25" t="s">
        <v>223</v>
      </c>
      <c r="B468" s="25" t="s">
        <v>241</v>
      </c>
      <c r="C468" s="26">
        <v>6</v>
      </c>
      <c r="D468" s="26">
        <v>2</v>
      </c>
      <c r="E468" s="26">
        <v>67</v>
      </c>
      <c r="F468" s="24">
        <v>106.16</v>
      </c>
    </row>
    <row r="469" spans="1:6" x14ac:dyDescent="0.25">
      <c r="A469" s="25" t="s">
        <v>223</v>
      </c>
      <c r="B469" s="25" t="s">
        <v>242</v>
      </c>
      <c r="C469" s="26">
        <v>6</v>
      </c>
      <c r="D469" s="26">
        <v>3</v>
      </c>
      <c r="E469" s="26">
        <v>67</v>
      </c>
      <c r="F469" s="24">
        <v>102.97368421052633</v>
      </c>
    </row>
    <row r="470" spans="1:6" x14ac:dyDescent="0.25">
      <c r="A470" s="25" t="s">
        <v>223</v>
      </c>
      <c r="B470" s="25" t="s">
        <v>243</v>
      </c>
      <c r="C470" s="26">
        <v>6</v>
      </c>
      <c r="D470" s="26">
        <v>2</v>
      </c>
      <c r="E470" s="26">
        <v>68</v>
      </c>
      <c r="F470" s="24">
        <v>108.10526315789474</v>
      </c>
    </row>
    <row r="471" spans="1:6" x14ac:dyDescent="0.25">
      <c r="A471" s="25" t="s">
        <v>223</v>
      </c>
      <c r="B471" s="25" t="s">
        <v>244</v>
      </c>
      <c r="C471" s="26">
        <v>6</v>
      </c>
      <c r="D471" s="26">
        <v>2</v>
      </c>
      <c r="E471" s="26">
        <v>64</v>
      </c>
      <c r="F471" s="24">
        <v>100.33333333333334</v>
      </c>
    </row>
    <row r="472" spans="1:6" x14ac:dyDescent="0.25">
      <c r="A472" s="25" t="s">
        <v>223</v>
      </c>
      <c r="B472" s="25" t="s">
        <v>245</v>
      </c>
      <c r="C472" s="26">
        <v>6</v>
      </c>
      <c r="D472" s="26">
        <v>3</v>
      </c>
      <c r="E472" s="26">
        <v>64</v>
      </c>
      <c r="F472" s="24">
        <v>97.178082191780831</v>
      </c>
    </row>
    <row r="473" spans="1:6" x14ac:dyDescent="0.25">
      <c r="A473" s="25" t="s">
        <v>223</v>
      </c>
      <c r="B473" s="25" t="s">
        <v>246</v>
      </c>
      <c r="C473" s="26">
        <v>0</v>
      </c>
      <c r="D473" s="26">
        <v>1</v>
      </c>
      <c r="E473" s="26">
        <v>9</v>
      </c>
      <c r="F473" s="24">
        <v>14.599999999999998</v>
      </c>
    </row>
    <row r="474" spans="1:6" x14ac:dyDescent="0.25">
      <c r="A474" s="25" t="s">
        <v>223</v>
      </c>
      <c r="B474" s="25" t="s">
        <v>247</v>
      </c>
      <c r="C474" s="26">
        <v>1</v>
      </c>
      <c r="D474" s="26">
        <v>2</v>
      </c>
      <c r="E474" s="26">
        <v>9</v>
      </c>
      <c r="F474" s="24">
        <v>9.5</v>
      </c>
    </row>
    <row r="475" spans="1:6" x14ac:dyDescent="0.25">
      <c r="A475" s="25" t="s">
        <v>224</v>
      </c>
      <c r="B475" s="25" t="s">
        <v>225</v>
      </c>
      <c r="C475" s="26">
        <v>0</v>
      </c>
      <c r="D475" s="26">
        <v>0</v>
      </c>
      <c r="E475" s="26">
        <v>1</v>
      </c>
      <c r="F475" s="24">
        <v>2.0000000000000004</v>
      </c>
    </row>
    <row r="476" spans="1:6" x14ac:dyDescent="0.25">
      <c r="A476" s="25" t="s">
        <v>224</v>
      </c>
      <c r="B476" s="25" t="s">
        <v>226</v>
      </c>
      <c r="C476" s="26">
        <v>9</v>
      </c>
      <c r="D476" s="26">
        <v>3</v>
      </c>
      <c r="E476" s="26">
        <v>38</v>
      </c>
      <c r="F476" s="24">
        <v>42.04</v>
      </c>
    </row>
    <row r="477" spans="1:6" x14ac:dyDescent="0.25">
      <c r="A477" s="25" t="s">
        <v>224</v>
      </c>
      <c r="B477" s="25" t="s">
        <v>227</v>
      </c>
      <c r="C477" s="26">
        <v>10</v>
      </c>
      <c r="D477" s="26">
        <v>3</v>
      </c>
      <c r="E477" s="26">
        <v>38</v>
      </c>
      <c r="F477" s="24">
        <v>40.352941176470587</v>
      </c>
    </row>
    <row r="478" spans="1:6" x14ac:dyDescent="0.25">
      <c r="A478" s="25" t="s">
        <v>224</v>
      </c>
      <c r="B478" s="25" t="s">
        <v>228</v>
      </c>
      <c r="C478" s="26">
        <v>11</v>
      </c>
      <c r="D478" s="26">
        <v>2</v>
      </c>
      <c r="E478" s="26">
        <v>38</v>
      </c>
      <c r="F478" s="24">
        <v>41.294117647058826</v>
      </c>
    </row>
    <row r="479" spans="1:6" x14ac:dyDescent="0.25">
      <c r="A479" s="25" t="s">
        <v>224</v>
      </c>
      <c r="B479" s="25" t="s">
        <v>229</v>
      </c>
      <c r="C479" s="26">
        <v>0</v>
      </c>
      <c r="D479" s="26">
        <v>0</v>
      </c>
      <c r="E479" s="26">
        <v>0</v>
      </c>
      <c r="F479" s="24" t="s">
        <v>279</v>
      </c>
    </row>
    <row r="480" spans="1:6" x14ac:dyDescent="0.25">
      <c r="A480" s="25" t="s">
        <v>224</v>
      </c>
      <c r="B480" s="25" t="s">
        <v>230</v>
      </c>
      <c r="C480" s="26">
        <v>6</v>
      </c>
      <c r="D480" s="26">
        <v>6</v>
      </c>
      <c r="E480" s="26">
        <v>37</v>
      </c>
      <c r="F480" s="24">
        <v>39.224489795918373</v>
      </c>
    </row>
    <row r="481" spans="1:6" x14ac:dyDescent="0.25">
      <c r="A481" s="25" t="s">
        <v>224</v>
      </c>
      <c r="B481" s="25" t="s">
        <v>231</v>
      </c>
      <c r="C481" s="26">
        <v>1</v>
      </c>
      <c r="D481" s="26">
        <v>0</v>
      </c>
      <c r="E481" s="26">
        <v>2</v>
      </c>
      <c r="F481" s="24">
        <v>2</v>
      </c>
    </row>
    <row r="482" spans="1:6" x14ac:dyDescent="0.25">
      <c r="A482" s="25" t="s">
        <v>224</v>
      </c>
      <c r="B482" s="25" t="s">
        <v>232</v>
      </c>
      <c r="C482" s="26">
        <v>9</v>
      </c>
      <c r="D482" s="26">
        <v>1</v>
      </c>
      <c r="E482" s="26">
        <v>54</v>
      </c>
      <c r="F482" s="24">
        <v>76.53125</v>
      </c>
    </row>
    <row r="483" spans="1:6" x14ac:dyDescent="0.25">
      <c r="A483" s="25" t="s">
        <v>224</v>
      </c>
      <c r="B483" s="25" t="s">
        <v>233</v>
      </c>
      <c r="C483" s="26">
        <v>9</v>
      </c>
      <c r="D483" s="26">
        <v>1</v>
      </c>
      <c r="E483" s="26">
        <v>52</v>
      </c>
      <c r="F483" s="24">
        <v>72.806451612903217</v>
      </c>
    </row>
    <row r="484" spans="1:6" x14ac:dyDescent="0.25">
      <c r="A484" s="25" t="s">
        <v>224</v>
      </c>
      <c r="B484" s="25" t="s">
        <v>234</v>
      </c>
      <c r="C484" s="26">
        <v>6</v>
      </c>
      <c r="D484" s="26">
        <v>0</v>
      </c>
      <c r="E484" s="26">
        <v>53</v>
      </c>
      <c r="F484" s="24">
        <v>85.661016949152526</v>
      </c>
    </row>
    <row r="485" spans="1:6" x14ac:dyDescent="0.25">
      <c r="A485" s="25" t="s">
        <v>224</v>
      </c>
      <c r="B485" s="25" t="s">
        <v>235</v>
      </c>
      <c r="C485" s="26">
        <v>7</v>
      </c>
      <c r="D485" s="26">
        <v>3</v>
      </c>
      <c r="E485" s="26">
        <v>47</v>
      </c>
      <c r="F485" s="24">
        <v>62.315789473684205</v>
      </c>
    </row>
    <row r="486" spans="1:6" x14ac:dyDescent="0.25">
      <c r="A486" s="25" t="s">
        <v>224</v>
      </c>
      <c r="B486" s="25" t="s">
        <v>236</v>
      </c>
      <c r="C486" s="26">
        <v>0</v>
      </c>
      <c r="D486" s="26">
        <v>0</v>
      </c>
      <c r="E486" s="26">
        <v>2</v>
      </c>
      <c r="F486" s="24">
        <v>4.0000000000000009</v>
      </c>
    </row>
    <row r="487" spans="1:6" x14ac:dyDescent="0.25">
      <c r="A487" s="25" t="s">
        <v>224</v>
      </c>
      <c r="B487" s="25" t="s">
        <v>237</v>
      </c>
      <c r="C487" s="26">
        <v>0</v>
      </c>
      <c r="D487" s="26">
        <v>0</v>
      </c>
      <c r="E487" s="26">
        <v>3</v>
      </c>
      <c r="F487" s="24">
        <v>6</v>
      </c>
    </row>
    <row r="488" spans="1:6" x14ac:dyDescent="0.25">
      <c r="A488" s="25" t="s">
        <v>224</v>
      </c>
      <c r="B488" s="25" t="s">
        <v>238</v>
      </c>
      <c r="C488" s="26">
        <v>0</v>
      </c>
      <c r="D488" s="26">
        <v>0</v>
      </c>
      <c r="E488" s="26">
        <v>3</v>
      </c>
      <c r="F488" s="24">
        <v>6</v>
      </c>
    </row>
    <row r="489" spans="1:6" x14ac:dyDescent="0.25">
      <c r="A489" s="25" t="s">
        <v>224</v>
      </c>
      <c r="B489" s="25" t="s">
        <v>239</v>
      </c>
      <c r="C489" s="26">
        <v>6</v>
      </c>
      <c r="D489" s="26">
        <v>2</v>
      </c>
      <c r="E489" s="26">
        <v>37</v>
      </c>
      <c r="F489" s="24">
        <v>48.933333333333337</v>
      </c>
    </row>
    <row r="490" spans="1:6" x14ac:dyDescent="0.25">
      <c r="A490" s="25" t="s">
        <v>224</v>
      </c>
      <c r="B490" s="25" t="s">
        <v>240</v>
      </c>
      <c r="C490" s="26">
        <v>6</v>
      </c>
      <c r="D490" s="26">
        <v>1</v>
      </c>
      <c r="E490" s="26">
        <v>54</v>
      </c>
      <c r="F490" s="24">
        <v>84.229508196721326</v>
      </c>
    </row>
    <row r="491" spans="1:6" x14ac:dyDescent="0.25">
      <c r="A491" s="25" t="s">
        <v>224</v>
      </c>
      <c r="B491" s="25" t="s">
        <v>241</v>
      </c>
      <c r="C491" s="26">
        <v>7</v>
      </c>
      <c r="D491" s="26">
        <v>1</v>
      </c>
      <c r="E491" s="26">
        <v>53</v>
      </c>
      <c r="F491" s="24">
        <v>79.606557377049185</v>
      </c>
    </row>
    <row r="492" spans="1:6" x14ac:dyDescent="0.25">
      <c r="A492" s="25" t="s">
        <v>224</v>
      </c>
      <c r="B492" s="25" t="s">
        <v>242</v>
      </c>
      <c r="C492" s="26">
        <v>7</v>
      </c>
      <c r="D492" s="26">
        <v>2</v>
      </c>
      <c r="E492" s="26">
        <v>53</v>
      </c>
      <c r="F492" s="24">
        <v>76.483870967741922</v>
      </c>
    </row>
    <row r="493" spans="1:6" x14ac:dyDescent="0.25">
      <c r="A493" s="25" t="s">
        <v>224</v>
      </c>
      <c r="B493" s="25" t="s">
        <v>243</v>
      </c>
      <c r="C493" s="26">
        <v>7</v>
      </c>
      <c r="D493" s="26">
        <v>1</v>
      </c>
      <c r="E493" s="26">
        <v>54</v>
      </c>
      <c r="F493" s="24">
        <v>81.51612903225805</v>
      </c>
    </row>
    <row r="494" spans="1:6" x14ac:dyDescent="0.25">
      <c r="A494" s="25" t="s">
        <v>224</v>
      </c>
      <c r="B494" s="25" t="s">
        <v>244</v>
      </c>
      <c r="C494" s="26">
        <v>7</v>
      </c>
      <c r="D494" s="26">
        <v>1</v>
      </c>
      <c r="E494" s="26">
        <v>52</v>
      </c>
      <c r="F494" s="24">
        <v>77.7</v>
      </c>
    </row>
    <row r="495" spans="1:6" x14ac:dyDescent="0.25">
      <c r="A495" s="25" t="s">
        <v>224</v>
      </c>
      <c r="B495" s="25" t="s">
        <v>245</v>
      </c>
      <c r="C495" s="26">
        <v>7</v>
      </c>
      <c r="D495" s="26">
        <v>2</v>
      </c>
      <c r="E495" s="26">
        <v>52</v>
      </c>
      <c r="F495" s="24">
        <v>74.590163934426229</v>
      </c>
    </row>
    <row r="496" spans="1:6" x14ac:dyDescent="0.25">
      <c r="A496" s="25" t="s">
        <v>224</v>
      </c>
      <c r="B496" s="25" t="s">
        <v>246</v>
      </c>
      <c r="C496" s="26">
        <v>7</v>
      </c>
      <c r="D496" s="26">
        <v>0</v>
      </c>
      <c r="E496" s="26">
        <v>41</v>
      </c>
      <c r="F496" s="24">
        <v>60.125</v>
      </c>
    </row>
    <row r="497" spans="1:6" x14ac:dyDescent="0.25">
      <c r="A497" s="25" t="s">
        <v>224</v>
      </c>
      <c r="B497" s="25" t="s">
        <v>247</v>
      </c>
      <c r="C497" s="26">
        <v>8</v>
      </c>
      <c r="D497" s="26">
        <v>1</v>
      </c>
      <c r="E497" s="26">
        <v>41</v>
      </c>
      <c r="F497" s="24">
        <v>54.76</v>
      </c>
    </row>
    <row r="498" spans="1:6" x14ac:dyDescent="0.25">
      <c r="A498" s="25" t="s">
        <v>225</v>
      </c>
      <c r="B498" s="25" t="s">
        <v>226</v>
      </c>
      <c r="C498" s="26">
        <v>9</v>
      </c>
      <c r="D498" s="26">
        <v>3</v>
      </c>
      <c r="E498" s="26">
        <v>39</v>
      </c>
      <c r="F498" s="24">
        <v>43.764705882352942</v>
      </c>
    </row>
    <row r="499" spans="1:6" x14ac:dyDescent="0.25">
      <c r="A499" s="25" t="s">
        <v>225</v>
      </c>
      <c r="B499" s="25" t="s">
        <v>227</v>
      </c>
      <c r="C499" s="26">
        <v>10</v>
      </c>
      <c r="D499" s="26">
        <v>3</v>
      </c>
      <c r="E499" s="26">
        <v>39</v>
      </c>
      <c r="F499" s="24">
        <v>42.03846153846154</v>
      </c>
    </row>
    <row r="500" spans="1:6" x14ac:dyDescent="0.25">
      <c r="A500" s="25" t="s">
        <v>225</v>
      </c>
      <c r="B500" s="25" t="s">
        <v>228</v>
      </c>
      <c r="C500" s="26">
        <v>11</v>
      </c>
      <c r="D500" s="26">
        <v>2</v>
      </c>
      <c r="E500" s="26">
        <v>39</v>
      </c>
      <c r="F500" s="24">
        <v>42.961538461538467</v>
      </c>
    </row>
    <row r="501" spans="1:6" x14ac:dyDescent="0.25">
      <c r="A501" s="25" t="s">
        <v>225</v>
      </c>
      <c r="B501" s="25" t="s">
        <v>229</v>
      </c>
      <c r="C501" s="26">
        <v>0</v>
      </c>
      <c r="D501" s="26">
        <v>0</v>
      </c>
      <c r="E501" s="26">
        <v>1</v>
      </c>
      <c r="F501" s="24">
        <v>2.0000000000000004</v>
      </c>
    </row>
    <row r="502" spans="1:6" x14ac:dyDescent="0.25">
      <c r="A502" s="25" t="s">
        <v>225</v>
      </c>
      <c r="B502" s="25" t="s">
        <v>230</v>
      </c>
      <c r="C502" s="26">
        <v>6</v>
      </c>
      <c r="D502" s="26">
        <v>6</v>
      </c>
      <c r="E502" s="26">
        <v>38</v>
      </c>
      <c r="F502" s="24">
        <v>40.96</v>
      </c>
    </row>
    <row r="503" spans="1:6" x14ac:dyDescent="0.25">
      <c r="A503" s="25" t="s">
        <v>225</v>
      </c>
      <c r="B503" s="25" t="s">
        <v>231</v>
      </c>
      <c r="C503" s="26">
        <v>1</v>
      </c>
      <c r="D503" s="26">
        <v>0</v>
      </c>
      <c r="E503" s="26">
        <v>1</v>
      </c>
      <c r="F503" s="24">
        <v>1</v>
      </c>
    </row>
    <row r="504" spans="1:6" x14ac:dyDescent="0.25">
      <c r="A504" s="25" t="s">
        <v>225</v>
      </c>
      <c r="B504" s="25" t="s">
        <v>232</v>
      </c>
      <c r="C504" s="26">
        <v>9</v>
      </c>
      <c r="D504" s="26">
        <v>1</v>
      </c>
      <c r="E504" s="26">
        <v>55</v>
      </c>
      <c r="F504" s="24">
        <v>78.399999999999991</v>
      </c>
    </row>
    <row r="505" spans="1:6" x14ac:dyDescent="0.25">
      <c r="A505" s="25" t="s">
        <v>225</v>
      </c>
      <c r="B505" s="25" t="s">
        <v>233</v>
      </c>
      <c r="C505" s="26">
        <v>9</v>
      </c>
      <c r="D505" s="26">
        <v>1</v>
      </c>
      <c r="E505" s="26">
        <v>53</v>
      </c>
      <c r="F505" s="24">
        <v>74.666666666666657</v>
      </c>
    </row>
    <row r="506" spans="1:6" x14ac:dyDescent="0.25">
      <c r="A506" s="25" t="s">
        <v>225</v>
      </c>
      <c r="B506" s="25" t="s">
        <v>234</v>
      </c>
      <c r="C506" s="26">
        <v>6</v>
      </c>
      <c r="D506" s="26">
        <v>0</v>
      </c>
      <c r="E506" s="26">
        <v>54</v>
      </c>
      <c r="F506" s="24">
        <v>87.6</v>
      </c>
    </row>
    <row r="507" spans="1:6" x14ac:dyDescent="0.25">
      <c r="A507" s="25" t="s">
        <v>225</v>
      </c>
      <c r="B507" s="25" t="s">
        <v>235</v>
      </c>
      <c r="C507" s="26">
        <v>7</v>
      </c>
      <c r="D507" s="26">
        <v>3</v>
      </c>
      <c r="E507" s="26">
        <v>48</v>
      </c>
      <c r="F507" s="24">
        <v>64.172413793103459</v>
      </c>
    </row>
    <row r="508" spans="1:6" x14ac:dyDescent="0.25">
      <c r="A508" s="25" t="s">
        <v>225</v>
      </c>
      <c r="B508" s="25" t="s">
        <v>236</v>
      </c>
      <c r="C508" s="26">
        <v>0</v>
      </c>
      <c r="D508" s="26">
        <v>0</v>
      </c>
      <c r="E508" s="26">
        <v>1</v>
      </c>
      <c r="F508" s="24">
        <v>2.0000000000000004</v>
      </c>
    </row>
    <row r="509" spans="1:6" x14ac:dyDescent="0.25">
      <c r="A509" s="25" t="s">
        <v>225</v>
      </c>
      <c r="B509" s="25" t="s">
        <v>237</v>
      </c>
      <c r="C509" s="26">
        <v>0</v>
      </c>
      <c r="D509" s="26">
        <v>0</v>
      </c>
      <c r="E509" s="26">
        <v>2</v>
      </c>
      <c r="F509" s="24">
        <v>4.0000000000000009</v>
      </c>
    </row>
    <row r="510" spans="1:6" x14ac:dyDescent="0.25">
      <c r="A510" s="25" t="s">
        <v>225</v>
      </c>
      <c r="B510" s="25" t="s">
        <v>238</v>
      </c>
      <c r="C510" s="26">
        <v>0</v>
      </c>
      <c r="D510" s="26">
        <v>0</v>
      </c>
      <c r="E510" s="26">
        <v>2</v>
      </c>
      <c r="F510" s="24">
        <v>4.0000000000000009</v>
      </c>
    </row>
    <row r="511" spans="1:6" x14ac:dyDescent="0.25">
      <c r="A511" s="25" t="s">
        <v>225</v>
      </c>
      <c r="B511" s="25" t="s">
        <v>239</v>
      </c>
      <c r="C511" s="26">
        <v>6</v>
      </c>
      <c r="D511" s="26">
        <v>2</v>
      </c>
      <c r="E511" s="26">
        <v>38</v>
      </c>
      <c r="F511" s="24">
        <v>50.782608695652172</v>
      </c>
    </row>
    <row r="512" spans="1:6" x14ac:dyDescent="0.25">
      <c r="A512" s="25" t="s">
        <v>225</v>
      </c>
      <c r="B512" s="25" t="s">
        <v>240</v>
      </c>
      <c r="C512" s="26">
        <v>6</v>
      </c>
      <c r="D512" s="26">
        <v>1</v>
      </c>
      <c r="E512" s="26">
        <v>55</v>
      </c>
      <c r="F512" s="24">
        <v>86.161290322580626</v>
      </c>
    </row>
    <row r="513" spans="1:6" x14ac:dyDescent="0.25">
      <c r="A513" s="25" t="s">
        <v>225</v>
      </c>
      <c r="B513" s="25" t="s">
        <v>241</v>
      </c>
      <c r="C513" s="26">
        <v>7</v>
      </c>
      <c r="D513" s="26">
        <v>1</v>
      </c>
      <c r="E513" s="26">
        <v>54</v>
      </c>
      <c r="F513" s="24">
        <v>81.51612903225805</v>
      </c>
    </row>
    <row r="514" spans="1:6" x14ac:dyDescent="0.25">
      <c r="A514" s="25" t="s">
        <v>225</v>
      </c>
      <c r="B514" s="25" t="s">
        <v>242</v>
      </c>
      <c r="C514" s="26">
        <v>7</v>
      </c>
      <c r="D514" s="26">
        <v>2</v>
      </c>
      <c r="E514" s="26">
        <v>54</v>
      </c>
      <c r="F514" s="24">
        <v>78.38095238095238</v>
      </c>
    </row>
    <row r="515" spans="1:6" x14ac:dyDescent="0.25">
      <c r="A515" s="25" t="s">
        <v>225</v>
      </c>
      <c r="B515" s="25" t="s">
        <v>243</v>
      </c>
      <c r="C515" s="26">
        <v>7</v>
      </c>
      <c r="D515" s="26">
        <v>1</v>
      </c>
      <c r="E515" s="26">
        <v>55</v>
      </c>
      <c r="F515" s="24">
        <v>83.428571428571431</v>
      </c>
    </row>
    <row r="516" spans="1:6" x14ac:dyDescent="0.25">
      <c r="A516" s="25" t="s">
        <v>225</v>
      </c>
      <c r="B516" s="25" t="s">
        <v>244</v>
      </c>
      <c r="C516" s="26">
        <v>7</v>
      </c>
      <c r="D516" s="26">
        <v>1</v>
      </c>
      <c r="E516" s="26">
        <v>53</v>
      </c>
      <c r="F516" s="24">
        <v>79.606557377049185</v>
      </c>
    </row>
    <row r="517" spans="1:6" x14ac:dyDescent="0.25">
      <c r="A517" s="25" t="s">
        <v>225</v>
      </c>
      <c r="B517" s="25" t="s">
        <v>245</v>
      </c>
      <c r="C517" s="26">
        <v>7</v>
      </c>
      <c r="D517" s="26">
        <v>2</v>
      </c>
      <c r="E517" s="26">
        <v>53</v>
      </c>
      <c r="F517" s="24">
        <v>76.483870967741922</v>
      </c>
    </row>
    <row r="518" spans="1:6" x14ac:dyDescent="0.25">
      <c r="A518" s="25" t="s">
        <v>225</v>
      </c>
      <c r="B518" s="25" t="s">
        <v>246</v>
      </c>
      <c r="C518" s="26">
        <v>7</v>
      </c>
      <c r="D518" s="26">
        <v>0</v>
      </c>
      <c r="E518" s="26">
        <v>42</v>
      </c>
      <c r="F518" s="24">
        <v>62.000000000000007</v>
      </c>
    </row>
    <row r="519" spans="1:6" x14ac:dyDescent="0.25">
      <c r="A519" s="25" t="s">
        <v>225</v>
      </c>
      <c r="B519" s="25" t="s">
        <v>247</v>
      </c>
      <c r="C519" s="26">
        <v>8</v>
      </c>
      <c r="D519" s="26">
        <v>1</v>
      </c>
      <c r="E519" s="26">
        <v>42</v>
      </c>
      <c r="F519" s="24">
        <v>56.588235294117652</v>
      </c>
    </row>
    <row r="520" spans="1:6" x14ac:dyDescent="0.25">
      <c r="A520" s="25" t="s">
        <v>226</v>
      </c>
      <c r="B520" s="25" t="s">
        <v>227</v>
      </c>
      <c r="C520" s="26">
        <v>1</v>
      </c>
      <c r="D520" s="26">
        <v>2</v>
      </c>
      <c r="E520" s="26">
        <v>0</v>
      </c>
      <c r="F520" s="24">
        <v>2</v>
      </c>
    </row>
    <row r="521" spans="1:6" x14ac:dyDescent="0.25">
      <c r="A521" s="25" t="s">
        <v>226</v>
      </c>
      <c r="B521" s="25" t="s">
        <v>228</v>
      </c>
      <c r="C521" s="26">
        <v>4</v>
      </c>
      <c r="D521" s="26">
        <v>5</v>
      </c>
      <c r="E521" s="26">
        <v>2</v>
      </c>
      <c r="F521" s="24">
        <v>1.2727272727272729</v>
      </c>
    </row>
    <row r="522" spans="1:6" x14ac:dyDescent="0.25">
      <c r="A522" s="25" t="s">
        <v>226</v>
      </c>
      <c r="B522" s="25" t="s">
        <v>229</v>
      </c>
      <c r="C522" s="26">
        <v>8</v>
      </c>
      <c r="D522" s="26">
        <v>1</v>
      </c>
      <c r="E522" s="26">
        <v>31</v>
      </c>
      <c r="F522" s="24">
        <v>36.949999999999996</v>
      </c>
    </row>
    <row r="523" spans="1:6" x14ac:dyDescent="0.25">
      <c r="A523" s="25" t="s">
        <v>226</v>
      </c>
      <c r="B523" s="25" t="s">
        <v>230</v>
      </c>
      <c r="C523" s="26">
        <v>8</v>
      </c>
      <c r="D523" s="26">
        <v>9</v>
      </c>
      <c r="E523" s="26">
        <v>37</v>
      </c>
      <c r="F523" s="24">
        <v>30.111111111111114</v>
      </c>
    </row>
    <row r="524" spans="1:6" x14ac:dyDescent="0.25">
      <c r="A524" s="25" t="s">
        <v>226</v>
      </c>
      <c r="B524" s="25" t="s">
        <v>231</v>
      </c>
      <c r="C524" s="26">
        <v>10</v>
      </c>
      <c r="D524" s="26">
        <v>3</v>
      </c>
      <c r="E524" s="26">
        <v>40</v>
      </c>
      <c r="F524" s="24">
        <v>43.735849056603769</v>
      </c>
    </row>
    <row r="525" spans="1:6" x14ac:dyDescent="0.25">
      <c r="A525" s="25" t="s">
        <v>226</v>
      </c>
      <c r="B525" s="25" t="s">
        <v>232</v>
      </c>
      <c r="C525" s="26">
        <v>10</v>
      </c>
      <c r="D525" s="26">
        <v>4</v>
      </c>
      <c r="E525" s="26">
        <v>63</v>
      </c>
      <c r="F525" s="24">
        <v>82.155844155844136</v>
      </c>
    </row>
    <row r="526" spans="1:6" x14ac:dyDescent="0.25">
      <c r="A526" s="25" t="s">
        <v>226</v>
      </c>
      <c r="B526" s="25" t="s">
        <v>233</v>
      </c>
      <c r="C526" s="26">
        <v>10</v>
      </c>
      <c r="D526" s="26">
        <v>4</v>
      </c>
      <c r="E526" s="26">
        <v>61</v>
      </c>
      <c r="F526" s="24">
        <v>78.48</v>
      </c>
    </row>
    <row r="527" spans="1:6" x14ac:dyDescent="0.25">
      <c r="A527" s="25" t="s">
        <v>226</v>
      </c>
      <c r="B527" s="25" t="s">
        <v>234</v>
      </c>
      <c r="C527" s="26">
        <v>6</v>
      </c>
      <c r="D527" s="26">
        <v>3</v>
      </c>
      <c r="E527" s="26">
        <v>64</v>
      </c>
      <c r="F527" s="24">
        <v>97.178082191780831</v>
      </c>
    </row>
    <row r="528" spans="1:6" x14ac:dyDescent="0.25">
      <c r="A528" s="25" t="s">
        <v>226</v>
      </c>
      <c r="B528" s="25" t="s">
        <v>235</v>
      </c>
      <c r="C528" s="26">
        <v>9</v>
      </c>
      <c r="D528" s="26">
        <v>6</v>
      </c>
      <c r="E528" s="26">
        <v>52</v>
      </c>
      <c r="F528" s="24">
        <v>59.313432835820898</v>
      </c>
    </row>
    <row r="529" spans="1:6" x14ac:dyDescent="0.25">
      <c r="A529" s="25" t="s">
        <v>226</v>
      </c>
      <c r="B529" s="25" t="s">
        <v>236</v>
      </c>
      <c r="C529" s="26">
        <v>9</v>
      </c>
      <c r="D529" s="26">
        <v>3</v>
      </c>
      <c r="E529" s="26">
        <v>40</v>
      </c>
      <c r="F529" s="24">
        <v>45.5</v>
      </c>
    </row>
    <row r="530" spans="1:6" x14ac:dyDescent="0.25">
      <c r="A530" s="25" t="s">
        <v>226</v>
      </c>
      <c r="B530" s="25" t="s">
        <v>237</v>
      </c>
      <c r="C530" s="26">
        <v>9</v>
      </c>
      <c r="D530" s="26">
        <v>3</v>
      </c>
      <c r="E530" s="26">
        <v>41</v>
      </c>
      <c r="F530" s="24">
        <v>47.245283018867923</v>
      </c>
    </row>
    <row r="531" spans="1:6" x14ac:dyDescent="0.25">
      <c r="A531" s="25" t="s">
        <v>226</v>
      </c>
      <c r="B531" s="25" t="s">
        <v>238</v>
      </c>
      <c r="C531" s="26">
        <v>9</v>
      </c>
      <c r="D531" s="26">
        <v>3</v>
      </c>
      <c r="E531" s="26">
        <v>40</v>
      </c>
      <c r="F531" s="24">
        <v>45.5</v>
      </c>
    </row>
    <row r="532" spans="1:6" x14ac:dyDescent="0.25">
      <c r="A532" s="25" t="s">
        <v>226</v>
      </c>
      <c r="B532" s="25" t="s">
        <v>239</v>
      </c>
      <c r="C532" s="26">
        <v>8</v>
      </c>
      <c r="D532" s="26">
        <v>5</v>
      </c>
      <c r="E532" s="26">
        <v>37</v>
      </c>
      <c r="F532" s="24">
        <v>37.479999999999997</v>
      </c>
    </row>
    <row r="533" spans="1:6" x14ac:dyDescent="0.25">
      <c r="A533" s="25" t="s">
        <v>226</v>
      </c>
      <c r="B533" s="25" t="s">
        <v>240</v>
      </c>
      <c r="C533" s="26">
        <v>7</v>
      </c>
      <c r="D533" s="26">
        <v>4</v>
      </c>
      <c r="E533" s="26">
        <v>65</v>
      </c>
      <c r="F533" s="24">
        <v>93.342105263157919</v>
      </c>
    </row>
    <row r="534" spans="1:6" x14ac:dyDescent="0.25">
      <c r="A534" s="25" t="s">
        <v>226</v>
      </c>
      <c r="B534" s="25" t="s">
        <v>241</v>
      </c>
      <c r="C534" s="26">
        <v>8</v>
      </c>
      <c r="D534" s="26">
        <v>4</v>
      </c>
      <c r="E534" s="26">
        <v>64</v>
      </c>
      <c r="F534" s="24">
        <v>88.842105263157919</v>
      </c>
    </row>
    <row r="535" spans="1:6" x14ac:dyDescent="0.25">
      <c r="A535" s="25" t="s">
        <v>226</v>
      </c>
      <c r="B535" s="25" t="s">
        <v>242</v>
      </c>
      <c r="C535" s="26">
        <v>8</v>
      </c>
      <c r="D535" s="26">
        <v>5</v>
      </c>
      <c r="E535" s="26">
        <v>64</v>
      </c>
      <c r="F535" s="24">
        <v>86.051948051948045</v>
      </c>
    </row>
    <row r="536" spans="1:6" x14ac:dyDescent="0.25">
      <c r="A536" s="25" t="s">
        <v>226</v>
      </c>
      <c r="B536" s="25" t="s">
        <v>243</v>
      </c>
      <c r="C536" s="26">
        <v>8</v>
      </c>
      <c r="D536" s="26">
        <v>4</v>
      </c>
      <c r="E536" s="26">
        <v>65</v>
      </c>
      <c r="F536" s="24">
        <v>90.727272727272705</v>
      </c>
    </row>
    <row r="537" spans="1:6" x14ac:dyDescent="0.25">
      <c r="A537" s="25" t="s">
        <v>226</v>
      </c>
      <c r="B537" s="25" t="s">
        <v>244</v>
      </c>
      <c r="C537" s="26">
        <v>7</v>
      </c>
      <c r="D537" s="26">
        <v>4</v>
      </c>
      <c r="E537" s="26">
        <v>60</v>
      </c>
      <c r="F537" s="24">
        <v>83.859154929577457</v>
      </c>
    </row>
    <row r="538" spans="1:6" x14ac:dyDescent="0.25">
      <c r="A538" s="25" t="s">
        <v>226</v>
      </c>
      <c r="B538" s="25" t="s">
        <v>245</v>
      </c>
      <c r="C538" s="26">
        <v>7</v>
      </c>
      <c r="D538" s="26">
        <v>5</v>
      </c>
      <c r="E538" s="26">
        <v>60</v>
      </c>
      <c r="F538" s="24">
        <v>81.083333333333329</v>
      </c>
    </row>
    <row r="539" spans="1:6" x14ac:dyDescent="0.25">
      <c r="A539" s="25" t="s">
        <v>226</v>
      </c>
      <c r="B539" s="25" t="s">
        <v>246</v>
      </c>
      <c r="C539" s="26">
        <v>2</v>
      </c>
      <c r="D539" s="26">
        <v>3</v>
      </c>
      <c r="E539" s="26">
        <v>11</v>
      </c>
      <c r="F539" s="24">
        <v>9.125</v>
      </c>
    </row>
    <row r="540" spans="1:6" x14ac:dyDescent="0.25">
      <c r="A540" s="25" t="s">
        <v>226</v>
      </c>
      <c r="B540" s="25" t="s">
        <v>247</v>
      </c>
      <c r="C540" s="26">
        <v>3</v>
      </c>
      <c r="D540" s="26">
        <v>4</v>
      </c>
      <c r="E540" s="26">
        <v>11</v>
      </c>
      <c r="F540" s="24">
        <v>6.3333333333333339</v>
      </c>
    </row>
    <row r="541" spans="1:6" x14ac:dyDescent="0.25">
      <c r="A541" s="25" t="s">
        <v>227</v>
      </c>
      <c r="B541" s="25" t="s">
        <v>228</v>
      </c>
      <c r="C541" s="26">
        <v>5</v>
      </c>
      <c r="D541" s="26">
        <v>5</v>
      </c>
      <c r="E541" s="26">
        <v>2</v>
      </c>
      <c r="F541" s="24">
        <v>1.5</v>
      </c>
    </row>
    <row r="542" spans="1:6" x14ac:dyDescent="0.25">
      <c r="A542" s="25" t="s">
        <v>227</v>
      </c>
      <c r="B542" s="25" t="s">
        <v>229</v>
      </c>
      <c r="C542" s="26">
        <v>9</v>
      </c>
      <c r="D542" s="26">
        <v>2</v>
      </c>
      <c r="E542" s="26">
        <v>31</v>
      </c>
      <c r="F542" s="24">
        <v>32.714285714285715</v>
      </c>
    </row>
    <row r="543" spans="1:6" x14ac:dyDescent="0.25">
      <c r="A543" s="25" t="s">
        <v>227</v>
      </c>
      <c r="B543" s="25" t="s">
        <v>230</v>
      </c>
      <c r="C543" s="26">
        <v>9</v>
      </c>
      <c r="D543" s="26">
        <v>9</v>
      </c>
      <c r="E543" s="26">
        <v>37</v>
      </c>
      <c r="F543" s="24">
        <v>28.509090909090911</v>
      </c>
    </row>
    <row r="544" spans="1:6" x14ac:dyDescent="0.25">
      <c r="A544" s="25" t="s">
        <v>227</v>
      </c>
      <c r="B544" s="25" t="s">
        <v>231</v>
      </c>
      <c r="C544" s="26">
        <v>11</v>
      </c>
      <c r="D544" s="26">
        <v>3</v>
      </c>
      <c r="E544" s="26">
        <v>40</v>
      </c>
      <c r="F544" s="24">
        <v>42.111111111111114</v>
      </c>
    </row>
    <row r="545" spans="1:6" x14ac:dyDescent="0.25">
      <c r="A545" s="25" t="s">
        <v>227</v>
      </c>
      <c r="B545" s="25" t="s">
        <v>232</v>
      </c>
      <c r="C545" s="26">
        <v>11</v>
      </c>
      <c r="D545" s="26">
        <v>4</v>
      </c>
      <c r="E545" s="26">
        <v>63</v>
      </c>
      <c r="F545" s="24">
        <v>79.92307692307692</v>
      </c>
    </row>
    <row r="546" spans="1:6" x14ac:dyDescent="0.25">
      <c r="A546" s="25" t="s">
        <v>227</v>
      </c>
      <c r="B546" s="25" t="s">
        <v>233</v>
      </c>
      <c r="C546" s="26">
        <v>11</v>
      </c>
      <c r="D546" s="26">
        <v>4</v>
      </c>
      <c r="E546" s="26">
        <v>61</v>
      </c>
      <c r="F546" s="24">
        <v>76.289473684210549</v>
      </c>
    </row>
    <row r="547" spans="1:6" x14ac:dyDescent="0.25">
      <c r="A547" s="25" t="s">
        <v>227</v>
      </c>
      <c r="B547" s="25" t="s">
        <v>234</v>
      </c>
      <c r="C547" s="26">
        <v>7</v>
      </c>
      <c r="D547" s="26">
        <v>3</v>
      </c>
      <c r="E547" s="26">
        <v>64</v>
      </c>
      <c r="F547" s="24">
        <v>94.405405405405389</v>
      </c>
    </row>
    <row r="548" spans="1:6" x14ac:dyDescent="0.25">
      <c r="A548" s="25" t="s">
        <v>227</v>
      </c>
      <c r="B548" s="25" t="s">
        <v>235</v>
      </c>
      <c r="C548" s="26">
        <v>10</v>
      </c>
      <c r="D548" s="26">
        <v>6</v>
      </c>
      <c r="E548" s="26">
        <v>52</v>
      </c>
      <c r="F548" s="24">
        <v>57.294117647058819</v>
      </c>
    </row>
    <row r="549" spans="1:6" x14ac:dyDescent="0.25">
      <c r="A549" s="25" t="s">
        <v>227</v>
      </c>
      <c r="B549" s="25" t="s">
        <v>236</v>
      </c>
      <c r="C549" s="26">
        <v>10</v>
      </c>
      <c r="D549" s="26">
        <v>3</v>
      </c>
      <c r="E549" s="26">
        <v>40</v>
      </c>
      <c r="F549" s="24">
        <v>43.735849056603769</v>
      </c>
    </row>
    <row r="550" spans="1:6" x14ac:dyDescent="0.25">
      <c r="A550" s="25" t="s">
        <v>227</v>
      </c>
      <c r="B550" s="25" t="s">
        <v>237</v>
      </c>
      <c r="C550" s="26">
        <v>10</v>
      </c>
      <c r="D550" s="26">
        <v>3</v>
      </c>
      <c r="E550" s="26">
        <v>41</v>
      </c>
      <c r="F550" s="24">
        <v>45.444444444444443</v>
      </c>
    </row>
    <row r="551" spans="1:6" x14ac:dyDescent="0.25">
      <c r="A551" s="25" t="s">
        <v>227</v>
      </c>
      <c r="B551" s="25" t="s">
        <v>238</v>
      </c>
      <c r="C551" s="26">
        <v>10</v>
      </c>
      <c r="D551" s="26">
        <v>3</v>
      </c>
      <c r="E551" s="26">
        <v>40</v>
      </c>
      <c r="F551" s="24">
        <v>43.735849056603769</v>
      </c>
    </row>
    <row r="552" spans="1:6" x14ac:dyDescent="0.25">
      <c r="A552" s="25" t="s">
        <v>227</v>
      </c>
      <c r="B552" s="25" t="s">
        <v>239</v>
      </c>
      <c r="C552" s="26">
        <v>9</v>
      </c>
      <c r="D552" s="26">
        <v>5</v>
      </c>
      <c r="E552" s="26">
        <v>37</v>
      </c>
      <c r="F552" s="24">
        <v>35.764705882352942</v>
      </c>
    </row>
    <row r="553" spans="1:6" x14ac:dyDescent="0.25">
      <c r="A553" s="25" t="s">
        <v>227</v>
      </c>
      <c r="B553" s="25" t="s">
        <v>240</v>
      </c>
      <c r="C553" s="26">
        <v>8</v>
      </c>
      <c r="D553" s="26">
        <v>4</v>
      </c>
      <c r="E553" s="26">
        <v>65</v>
      </c>
      <c r="F553" s="24">
        <v>90.727272727272705</v>
      </c>
    </row>
    <row r="554" spans="1:6" x14ac:dyDescent="0.25">
      <c r="A554" s="25" t="s">
        <v>227</v>
      </c>
      <c r="B554" s="25" t="s">
        <v>241</v>
      </c>
      <c r="C554" s="26">
        <v>9</v>
      </c>
      <c r="D554" s="26">
        <v>4</v>
      </c>
      <c r="E554" s="26">
        <v>64</v>
      </c>
      <c r="F554" s="24">
        <v>86.363636363636346</v>
      </c>
    </row>
    <row r="555" spans="1:6" x14ac:dyDescent="0.25">
      <c r="A555" s="25" t="s">
        <v>227</v>
      </c>
      <c r="B555" s="25" t="s">
        <v>242</v>
      </c>
      <c r="C555" s="26">
        <v>9</v>
      </c>
      <c r="D555" s="26">
        <v>5</v>
      </c>
      <c r="E555" s="26">
        <v>64</v>
      </c>
      <c r="F555" s="24">
        <v>83.615384615384613</v>
      </c>
    </row>
    <row r="556" spans="1:6" x14ac:dyDescent="0.25">
      <c r="A556" s="25" t="s">
        <v>227</v>
      </c>
      <c r="B556" s="25" t="s">
        <v>243</v>
      </c>
      <c r="C556" s="26">
        <v>9</v>
      </c>
      <c r="D556" s="26">
        <v>4</v>
      </c>
      <c r="E556" s="26">
        <v>65</v>
      </c>
      <c r="F556" s="24">
        <v>88.230769230769226</v>
      </c>
    </row>
    <row r="557" spans="1:6" x14ac:dyDescent="0.25">
      <c r="A557" s="25" t="s">
        <v>227</v>
      </c>
      <c r="B557" s="25" t="s">
        <v>244</v>
      </c>
      <c r="C557" s="26">
        <v>8</v>
      </c>
      <c r="D557" s="26">
        <v>4</v>
      </c>
      <c r="E557" s="26">
        <v>60</v>
      </c>
      <c r="F557" s="24">
        <v>81.333333333333343</v>
      </c>
    </row>
    <row r="558" spans="1:6" x14ac:dyDescent="0.25">
      <c r="A558" s="25" t="s">
        <v>227</v>
      </c>
      <c r="B558" s="25" t="s">
        <v>245</v>
      </c>
      <c r="C558" s="26">
        <v>8</v>
      </c>
      <c r="D558" s="26">
        <v>5</v>
      </c>
      <c r="E558" s="26">
        <v>60</v>
      </c>
      <c r="F558" s="24">
        <v>78.602739726027409</v>
      </c>
    </row>
    <row r="559" spans="1:6" x14ac:dyDescent="0.25">
      <c r="A559" s="25" t="s">
        <v>227</v>
      </c>
      <c r="B559" s="25" t="s">
        <v>246</v>
      </c>
      <c r="C559" s="26">
        <v>3</v>
      </c>
      <c r="D559" s="26">
        <v>3</v>
      </c>
      <c r="E559" s="26">
        <v>11</v>
      </c>
      <c r="F559" s="24">
        <v>7.5294117647058822</v>
      </c>
    </row>
    <row r="560" spans="1:6" x14ac:dyDescent="0.25">
      <c r="A560" s="25" t="s">
        <v>227</v>
      </c>
      <c r="B560" s="25" t="s">
        <v>247</v>
      </c>
      <c r="C560" s="26">
        <v>4</v>
      </c>
      <c r="D560" s="26">
        <v>4</v>
      </c>
      <c r="E560" s="26">
        <v>11</v>
      </c>
      <c r="F560" s="24">
        <v>5.1578947368421062</v>
      </c>
    </row>
    <row r="561" spans="1:6" x14ac:dyDescent="0.25">
      <c r="A561" s="25" t="s">
        <v>228</v>
      </c>
      <c r="B561" s="25" t="s">
        <v>229</v>
      </c>
      <c r="C561" s="26">
        <v>11</v>
      </c>
      <c r="D561" s="26">
        <v>1</v>
      </c>
      <c r="E561" s="26">
        <v>32</v>
      </c>
      <c r="F561" s="24">
        <v>34.13636363636364</v>
      </c>
    </row>
    <row r="562" spans="1:6" x14ac:dyDescent="0.25">
      <c r="A562" s="25" t="s">
        <v>228</v>
      </c>
      <c r="B562" s="25" t="s">
        <v>230</v>
      </c>
      <c r="C562" s="26">
        <v>10</v>
      </c>
      <c r="D562" s="26">
        <v>8</v>
      </c>
      <c r="E562" s="26">
        <v>37</v>
      </c>
      <c r="F562" s="24">
        <v>28.618181818181821</v>
      </c>
    </row>
    <row r="563" spans="1:6" x14ac:dyDescent="0.25">
      <c r="A563" s="25" t="s">
        <v>228</v>
      </c>
      <c r="B563" s="25" t="s">
        <v>231</v>
      </c>
      <c r="C563" s="26">
        <v>12</v>
      </c>
      <c r="D563" s="26">
        <v>2</v>
      </c>
      <c r="E563" s="26">
        <v>40</v>
      </c>
      <c r="F563" s="24">
        <v>43.111111111111114</v>
      </c>
    </row>
    <row r="564" spans="1:6" x14ac:dyDescent="0.25">
      <c r="A564" s="25" t="s">
        <v>228</v>
      </c>
      <c r="B564" s="25" t="s">
        <v>232</v>
      </c>
      <c r="C564" s="26">
        <v>12</v>
      </c>
      <c r="D564" s="26">
        <v>3</v>
      </c>
      <c r="E564" s="26">
        <v>63</v>
      </c>
      <c r="F564" s="24">
        <v>80.538461538461547</v>
      </c>
    </row>
    <row r="565" spans="1:6" x14ac:dyDescent="0.25">
      <c r="A565" s="25" t="s">
        <v>228</v>
      </c>
      <c r="B565" s="25" t="s">
        <v>233</v>
      </c>
      <c r="C565" s="26">
        <v>12</v>
      </c>
      <c r="D565" s="26">
        <v>3</v>
      </c>
      <c r="E565" s="26">
        <v>61</v>
      </c>
      <c r="F565" s="24">
        <v>76.921052631578959</v>
      </c>
    </row>
    <row r="566" spans="1:6" x14ac:dyDescent="0.25">
      <c r="A566" s="25" t="s">
        <v>228</v>
      </c>
      <c r="B566" s="25" t="s">
        <v>234</v>
      </c>
      <c r="C566" s="26">
        <v>8</v>
      </c>
      <c r="D566" s="26">
        <v>2</v>
      </c>
      <c r="E566" s="26">
        <v>64</v>
      </c>
      <c r="F566" s="24">
        <v>94.810810810810793</v>
      </c>
    </row>
    <row r="567" spans="1:6" x14ac:dyDescent="0.25">
      <c r="A567" s="25" t="s">
        <v>228</v>
      </c>
      <c r="B567" s="25" t="s">
        <v>235</v>
      </c>
      <c r="C567" s="26">
        <v>11</v>
      </c>
      <c r="D567" s="26">
        <v>5</v>
      </c>
      <c r="E567" s="26">
        <v>52</v>
      </c>
      <c r="F567" s="24">
        <v>57.735294117647051</v>
      </c>
    </row>
    <row r="568" spans="1:6" x14ac:dyDescent="0.25">
      <c r="A568" s="25" t="s">
        <v>228</v>
      </c>
      <c r="B568" s="25" t="s">
        <v>236</v>
      </c>
      <c r="C568" s="26">
        <v>11</v>
      </c>
      <c r="D568" s="26">
        <v>2</v>
      </c>
      <c r="E568" s="26">
        <v>40</v>
      </c>
      <c r="F568" s="24">
        <v>44.641509433962263</v>
      </c>
    </row>
    <row r="569" spans="1:6" x14ac:dyDescent="0.25">
      <c r="A569" s="25" t="s">
        <v>228</v>
      </c>
      <c r="B569" s="25" t="s">
        <v>237</v>
      </c>
      <c r="C569" s="26">
        <v>11</v>
      </c>
      <c r="D569" s="26">
        <v>2</v>
      </c>
      <c r="E569" s="26">
        <v>41</v>
      </c>
      <c r="F569" s="24">
        <v>46.333333333333329</v>
      </c>
    </row>
    <row r="570" spans="1:6" x14ac:dyDescent="0.25">
      <c r="A570" s="25" t="s">
        <v>228</v>
      </c>
      <c r="B570" s="25" t="s">
        <v>238</v>
      </c>
      <c r="C570" s="26">
        <v>11</v>
      </c>
      <c r="D570" s="26">
        <v>2</v>
      </c>
      <c r="E570" s="26">
        <v>40</v>
      </c>
      <c r="F570" s="24">
        <v>44.641509433962263</v>
      </c>
    </row>
    <row r="571" spans="1:6" x14ac:dyDescent="0.25">
      <c r="A571" s="25" t="s">
        <v>228</v>
      </c>
      <c r="B571" s="25" t="s">
        <v>239</v>
      </c>
      <c r="C571" s="26">
        <v>10</v>
      </c>
      <c r="D571" s="26">
        <v>4</v>
      </c>
      <c r="E571" s="26">
        <v>37</v>
      </c>
      <c r="F571" s="24">
        <v>36.352941176470594</v>
      </c>
    </row>
    <row r="572" spans="1:6" x14ac:dyDescent="0.25">
      <c r="A572" s="25" t="s">
        <v>228</v>
      </c>
      <c r="B572" s="25" t="s">
        <v>240</v>
      </c>
      <c r="C572" s="26">
        <v>9</v>
      </c>
      <c r="D572" s="26">
        <v>3</v>
      </c>
      <c r="E572" s="26">
        <v>65</v>
      </c>
      <c r="F572" s="24">
        <v>91.116883116883088</v>
      </c>
    </row>
    <row r="573" spans="1:6" x14ac:dyDescent="0.25">
      <c r="A573" s="25" t="s">
        <v>228</v>
      </c>
      <c r="B573" s="25" t="s">
        <v>241</v>
      </c>
      <c r="C573" s="26">
        <v>10</v>
      </c>
      <c r="D573" s="26">
        <v>3</v>
      </c>
      <c r="E573" s="26">
        <v>64</v>
      </c>
      <c r="F573" s="24">
        <v>86.831168831168824</v>
      </c>
    </row>
    <row r="574" spans="1:6" x14ac:dyDescent="0.25">
      <c r="A574" s="25" t="s">
        <v>228</v>
      </c>
      <c r="B574" s="25" t="s">
        <v>242</v>
      </c>
      <c r="C574" s="26">
        <v>10</v>
      </c>
      <c r="D574" s="26">
        <v>4</v>
      </c>
      <c r="E574" s="26">
        <v>64</v>
      </c>
      <c r="F574" s="24">
        <v>84</v>
      </c>
    </row>
    <row r="575" spans="1:6" x14ac:dyDescent="0.25">
      <c r="A575" s="25" t="s">
        <v>228</v>
      </c>
      <c r="B575" s="25" t="s">
        <v>243</v>
      </c>
      <c r="C575" s="26">
        <v>10</v>
      </c>
      <c r="D575" s="26">
        <v>3</v>
      </c>
      <c r="E575" s="26">
        <v>65</v>
      </c>
      <c r="F575" s="24">
        <v>88.692307692307693</v>
      </c>
    </row>
    <row r="576" spans="1:6" x14ac:dyDescent="0.25">
      <c r="A576" s="25" t="s">
        <v>228</v>
      </c>
      <c r="B576" s="25" t="s">
        <v>244</v>
      </c>
      <c r="C576" s="26">
        <v>10</v>
      </c>
      <c r="D576" s="26">
        <v>3</v>
      </c>
      <c r="E576" s="26">
        <v>61</v>
      </c>
      <c r="F576" s="24">
        <v>81.27027027027026</v>
      </c>
    </row>
    <row r="577" spans="1:6" x14ac:dyDescent="0.25">
      <c r="A577" s="25" t="s">
        <v>228</v>
      </c>
      <c r="B577" s="25" t="s">
        <v>245</v>
      </c>
      <c r="C577" s="26">
        <v>10</v>
      </c>
      <c r="D577" s="26">
        <v>4</v>
      </c>
      <c r="E577" s="26">
        <v>61</v>
      </c>
      <c r="F577" s="24">
        <v>78.48</v>
      </c>
    </row>
    <row r="578" spans="1:6" x14ac:dyDescent="0.25">
      <c r="A578" s="25" t="s">
        <v>228</v>
      </c>
      <c r="B578" s="25" t="s">
        <v>246</v>
      </c>
      <c r="C578" s="26">
        <v>4</v>
      </c>
      <c r="D578" s="26">
        <v>2</v>
      </c>
      <c r="E578" s="26">
        <v>11</v>
      </c>
      <c r="F578" s="24">
        <v>7.8823529411764692</v>
      </c>
    </row>
    <row r="579" spans="1:6" x14ac:dyDescent="0.25">
      <c r="A579" s="25" t="s">
        <v>228</v>
      </c>
      <c r="B579" s="25" t="s">
        <v>247</v>
      </c>
      <c r="C579" s="26">
        <v>5</v>
      </c>
      <c r="D579" s="26">
        <v>3</v>
      </c>
      <c r="E579" s="26">
        <v>11</v>
      </c>
      <c r="F579" s="24">
        <v>5.4736842105263168</v>
      </c>
    </row>
    <row r="580" spans="1:6" x14ac:dyDescent="0.25">
      <c r="A580" s="25" t="s">
        <v>229</v>
      </c>
      <c r="B580" s="25" t="s">
        <v>230</v>
      </c>
      <c r="C580" s="26">
        <v>5</v>
      </c>
      <c r="D580" s="26">
        <v>4</v>
      </c>
      <c r="E580" s="26">
        <v>31</v>
      </c>
      <c r="F580" s="24">
        <v>35.149999999999991</v>
      </c>
    </row>
    <row r="581" spans="1:6" x14ac:dyDescent="0.25">
      <c r="A581" s="25" t="s">
        <v>229</v>
      </c>
      <c r="B581" s="25" t="s">
        <v>231</v>
      </c>
      <c r="C581" s="26">
        <v>1</v>
      </c>
      <c r="D581" s="26">
        <v>0</v>
      </c>
      <c r="E581" s="26">
        <v>2</v>
      </c>
      <c r="F581" s="24">
        <v>2</v>
      </c>
    </row>
    <row r="582" spans="1:6" x14ac:dyDescent="0.25">
      <c r="A582" s="25" t="s">
        <v>229</v>
      </c>
      <c r="B582" s="25" t="s">
        <v>232</v>
      </c>
      <c r="C582" s="26">
        <v>8</v>
      </c>
      <c r="D582" s="26">
        <v>1</v>
      </c>
      <c r="E582" s="26">
        <v>40</v>
      </c>
      <c r="F582" s="24">
        <v>52.938775510204081</v>
      </c>
    </row>
    <row r="583" spans="1:6" x14ac:dyDescent="0.25">
      <c r="A583" s="25" t="s">
        <v>229</v>
      </c>
      <c r="B583" s="25" t="s">
        <v>233</v>
      </c>
      <c r="C583" s="26">
        <v>8</v>
      </c>
      <c r="D583" s="26">
        <v>1</v>
      </c>
      <c r="E583" s="26">
        <v>38</v>
      </c>
      <c r="F583" s="24">
        <v>49.319148936170222</v>
      </c>
    </row>
    <row r="584" spans="1:6" x14ac:dyDescent="0.25">
      <c r="A584" s="25" t="s">
        <v>229</v>
      </c>
      <c r="B584" s="25" t="s">
        <v>234</v>
      </c>
      <c r="C584" s="26">
        <v>6</v>
      </c>
      <c r="D584" s="26">
        <v>0</v>
      </c>
      <c r="E584" s="26">
        <v>38</v>
      </c>
      <c r="F584" s="24">
        <v>56.909090909090921</v>
      </c>
    </row>
    <row r="585" spans="1:6" x14ac:dyDescent="0.25">
      <c r="A585" s="25" t="s">
        <v>229</v>
      </c>
      <c r="B585" s="25" t="s">
        <v>235</v>
      </c>
      <c r="C585" s="26">
        <v>6</v>
      </c>
      <c r="D585" s="26">
        <v>1</v>
      </c>
      <c r="E585" s="26">
        <v>34</v>
      </c>
      <c r="F585" s="24">
        <v>46.292682926829272</v>
      </c>
    </row>
    <row r="586" spans="1:6" x14ac:dyDescent="0.25">
      <c r="A586" s="25" t="s">
        <v>229</v>
      </c>
      <c r="B586" s="25" t="s">
        <v>236</v>
      </c>
      <c r="C586" s="26">
        <v>0</v>
      </c>
      <c r="D586" s="26">
        <v>0</v>
      </c>
      <c r="E586" s="26">
        <v>2</v>
      </c>
      <c r="F586" s="24">
        <v>4.0000000000000009</v>
      </c>
    </row>
    <row r="587" spans="1:6" x14ac:dyDescent="0.25">
      <c r="A587" s="25" t="s">
        <v>229</v>
      </c>
      <c r="B587" s="25" t="s">
        <v>237</v>
      </c>
      <c r="C587" s="26">
        <v>0</v>
      </c>
      <c r="D587" s="26">
        <v>0</v>
      </c>
      <c r="E587" s="26">
        <v>3</v>
      </c>
      <c r="F587" s="24">
        <v>6</v>
      </c>
    </row>
    <row r="588" spans="1:6" x14ac:dyDescent="0.25">
      <c r="A588" s="25" t="s">
        <v>229</v>
      </c>
      <c r="B588" s="25" t="s">
        <v>238</v>
      </c>
      <c r="C588" s="26">
        <v>0</v>
      </c>
      <c r="D588" s="26">
        <v>0</v>
      </c>
      <c r="E588" s="26">
        <v>3</v>
      </c>
      <c r="F588" s="24">
        <v>6</v>
      </c>
    </row>
    <row r="589" spans="1:6" x14ac:dyDescent="0.25">
      <c r="A589" s="25" t="s">
        <v>229</v>
      </c>
      <c r="B589" s="25" t="s">
        <v>239</v>
      </c>
      <c r="C589" s="26">
        <v>5</v>
      </c>
      <c r="D589" s="26">
        <v>1</v>
      </c>
      <c r="E589" s="26">
        <v>31</v>
      </c>
      <c r="F589" s="24">
        <v>43.027027027027017</v>
      </c>
    </row>
    <row r="590" spans="1:6" x14ac:dyDescent="0.25">
      <c r="A590" s="25" t="s">
        <v>229</v>
      </c>
      <c r="B590" s="25" t="s">
        <v>240</v>
      </c>
      <c r="C590" s="26">
        <v>6</v>
      </c>
      <c r="D590" s="26">
        <v>1</v>
      </c>
      <c r="E590" s="26">
        <v>40</v>
      </c>
      <c r="F590" s="24">
        <v>57.489361702127667</v>
      </c>
    </row>
    <row r="591" spans="1:6" x14ac:dyDescent="0.25">
      <c r="A591" s="25" t="s">
        <v>229</v>
      </c>
      <c r="B591" s="25" t="s">
        <v>241</v>
      </c>
      <c r="C591" s="26">
        <v>7</v>
      </c>
      <c r="D591" s="26">
        <v>1</v>
      </c>
      <c r="E591" s="26">
        <v>39</v>
      </c>
      <c r="F591" s="24">
        <v>53.276595744680861</v>
      </c>
    </row>
    <row r="592" spans="1:6" x14ac:dyDescent="0.25">
      <c r="A592" s="25" t="s">
        <v>229</v>
      </c>
      <c r="B592" s="25" t="s">
        <v>242</v>
      </c>
      <c r="C592" s="26">
        <v>7</v>
      </c>
      <c r="D592" s="26">
        <v>2</v>
      </c>
      <c r="E592" s="26">
        <v>39</v>
      </c>
      <c r="F592" s="24">
        <v>50.375</v>
      </c>
    </row>
    <row r="593" spans="1:6" x14ac:dyDescent="0.25">
      <c r="A593" s="25" t="s">
        <v>229</v>
      </c>
      <c r="B593" s="25" t="s">
        <v>243</v>
      </c>
      <c r="C593" s="26">
        <v>7</v>
      </c>
      <c r="D593" s="26">
        <v>1</v>
      </c>
      <c r="E593" s="26">
        <v>39</v>
      </c>
      <c r="F593" s="24">
        <v>53.276595744680861</v>
      </c>
    </row>
    <row r="594" spans="1:6" x14ac:dyDescent="0.25">
      <c r="A594" s="25" t="s">
        <v>229</v>
      </c>
      <c r="B594" s="25" t="s">
        <v>244</v>
      </c>
      <c r="C594" s="26">
        <v>7</v>
      </c>
      <c r="D594" s="26">
        <v>1</v>
      </c>
      <c r="E594" s="26">
        <v>39</v>
      </c>
      <c r="F594" s="24">
        <v>53.276595744680861</v>
      </c>
    </row>
    <row r="595" spans="1:6" x14ac:dyDescent="0.25">
      <c r="A595" s="25" t="s">
        <v>229</v>
      </c>
      <c r="B595" s="25" t="s">
        <v>245</v>
      </c>
      <c r="C595" s="26">
        <v>7</v>
      </c>
      <c r="D595" s="26">
        <v>2</v>
      </c>
      <c r="E595" s="26">
        <v>39</v>
      </c>
      <c r="F595" s="24">
        <v>50.375</v>
      </c>
    </row>
    <row r="596" spans="1:6" x14ac:dyDescent="0.25">
      <c r="A596" s="25" t="s">
        <v>229</v>
      </c>
      <c r="B596" s="25" t="s">
        <v>246</v>
      </c>
      <c r="C596" s="26">
        <v>7</v>
      </c>
      <c r="D596" s="26">
        <v>0</v>
      </c>
      <c r="E596" s="26">
        <v>34</v>
      </c>
      <c r="F596" s="24">
        <v>47.170731707317074</v>
      </c>
    </row>
    <row r="597" spans="1:6" x14ac:dyDescent="0.25">
      <c r="A597" s="25" t="s">
        <v>229</v>
      </c>
      <c r="B597" s="25" t="s">
        <v>247</v>
      </c>
      <c r="C597" s="26">
        <v>8</v>
      </c>
      <c r="D597" s="26">
        <v>1</v>
      </c>
      <c r="E597" s="26">
        <v>34</v>
      </c>
      <c r="F597" s="24">
        <v>42.186046511627893</v>
      </c>
    </row>
    <row r="598" spans="1:6" x14ac:dyDescent="0.25">
      <c r="A598" s="25" t="s">
        <v>230</v>
      </c>
      <c r="B598" s="25" t="s">
        <v>231</v>
      </c>
      <c r="C598" s="26">
        <v>7</v>
      </c>
      <c r="D598" s="26">
        <v>6</v>
      </c>
      <c r="E598" s="26">
        <v>39</v>
      </c>
      <c r="F598" s="24">
        <v>40.65384615384616</v>
      </c>
    </row>
    <row r="599" spans="1:6" x14ac:dyDescent="0.25">
      <c r="A599" s="25" t="s">
        <v>230</v>
      </c>
      <c r="B599" s="25" t="s">
        <v>232</v>
      </c>
      <c r="C599" s="26">
        <v>7</v>
      </c>
      <c r="D599" s="26">
        <v>7</v>
      </c>
      <c r="E599" s="26">
        <v>57</v>
      </c>
      <c r="F599" s="24">
        <v>70.422535211267586</v>
      </c>
    </row>
    <row r="600" spans="1:6" x14ac:dyDescent="0.25">
      <c r="A600" s="25" t="s">
        <v>230</v>
      </c>
      <c r="B600" s="25" t="s">
        <v>233</v>
      </c>
      <c r="C600" s="26">
        <v>7</v>
      </c>
      <c r="D600" s="26">
        <v>7</v>
      </c>
      <c r="E600" s="26">
        <v>55</v>
      </c>
      <c r="F600" s="24">
        <v>66.782608695652172</v>
      </c>
    </row>
    <row r="601" spans="1:6" x14ac:dyDescent="0.25">
      <c r="A601" s="25" t="s">
        <v>230</v>
      </c>
      <c r="B601" s="25" t="s">
        <v>234</v>
      </c>
      <c r="C601" s="26">
        <v>4</v>
      </c>
      <c r="D601" s="26">
        <v>6</v>
      </c>
      <c r="E601" s="26">
        <v>52</v>
      </c>
      <c r="F601" s="24">
        <v>71.354838709677409</v>
      </c>
    </row>
    <row r="602" spans="1:6" x14ac:dyDescent="0.25">
      <c r="A602" s="25" t="s">
        <v>230</v>
      </c>
      <c r="B602" s="25" t="s">
        <v>235</v>
      </c>
      <c r="C602" s="26">
        <v>5</v>
      </c>
      <c r="D602" s="26">
        <v>9</v>
      </c>
      <c r="E602" s="26">
        <v>43</v>
      </c>
      <c r="F602" s="24">
        <v>45.89473684210526</v>
      </c>
    </row>
    <row r="603" spans="1:6" x14ac:dyDescent="0.25">
      <c r="A603" s="25" t="s">
        <v>230</v>
      </c>
      <c r="B603" s="25" t="s">
        <v>236</v>
      </c>
      <c r="C603" s="26">
        <v>6</v>
      </c>
      <c r="D603" s="26">
        <v>6</v>
      </c>
      <c r="E603" s="26">
        <v>39</v>
      </c>
      <c r="F603" s="24">
        <v>42.705882352941174</v>
      </c>
    </row>
    <row r="604" spans="1:6" x14ac:dyDescent="0.25">
      <c r="A604" s="25" t="s">
        <v>230</v>
      </c>
      <c r="B604" s="25" t="s">
        <v>237</v>
      </c>
      <c r="C604" s="26">
        <v>6</v>
      </c>
      <c r="D604" s="26">
        <v>6</v>
      </c>
      <c r="E604" s="26">
        <v>40</v>
      </c>
      <c r="F604" s="24">
        <v>44.461538461538467</v>
      </c>
    </row>
    <row r="605" spans="1:6" x14ac:dyDescent="0.25">
      <c r="A605" s="25" t="s">
        <v>230</v>
      </c>
      <c r="B605" s="25" t="s">
        <v>238</v>
      </c>
      <c r="C605" s="26">
        <v>6</v>
      </c>
      <c r="D605" s="26">
        <v>6</v>
      </c>
      <c r="E605" s="26">
        <v>40</v>
      </c>
      <c r="F605" s="24">
        <v>44.461538461538467</v>
      </c>
    </row>
    <row r="606" spans="1:6" x14ac:dyDescent="0.25">
      <c r="A606" s="25" t="s">
        <v>230</v>
      </c>
      <c r="B606" s="25" t="s">
        <v>239</v>
      </c>
      <c r="C606" s="26">
        <v>4</v>
      </c>
      <c r="D606" s="26">
        <v>8</v>
      </c>
      <c r="E606" s="26">
        <v>2</v>
      </c>
      <c r="F606" s="24">
        <v>4</v>
      </c>
    </row>
    <row r="607" spans="1:6" x14ac:dyDescent="0.25">
      <c r="A607" s="25" t="s">
        <v>230</v>
      </c>
      <c r="B607" s="25" t="s">
        <v>240</v>
      </c>
      <c r="C607" s="26">
        <v>4</v>
      </c>
      <c r="D607" s="26">
        <v>7</v>
      </c>
      <c r="E607" s="26">
        <v>57</v>
      </c>
      <c r="F607" s="24">
        <v>78.20588235294116</v>
      </c>
    </row>
    <row r="608" spans="1:6" x14ac:dyDescent="0.25">
      <c r="A608" s="25" t="s">
        <v>230</v>
      </c>
      <c r="B608" s="25" t="s">
        <v>241</v>
      </c>
      <c r="C608" s="26">
        <v>5</v>
      </c>
      <c r="D608" s="26">
        <v>7</v>
      </c>
      <c r="E608" s="26">
        <v>56</v>
      </c>
      <c r="F608" s="24">
        <v>73.617647058823522</v>
      </c>
    </row>
    <row r="609" spans="1:6" x14ac:dyDescent="0.25">
      <c r="A609" s="25" t="s">
        <v>230</v>
      </c>
      <c r="B609" s="25" t="s">
        <v>242</v>
      </c>
      <c r="C609" s="26">
        <v>5</v>
      </c>
      <c r="D609" s="26">
        <v>8</v>
      </c>
      <c r="E609" s="26">
        <v>56</v>
      </c>
      <c r="F609" s="24">
        <v>71.217391304347828</v>
      </c>
    </row>
    <row r="610" spans="1:6" x14ac:dyDescent="0.25">
      <c r="A610" s="25" t="s">
        <v>230</v>
      </c>
      <c r="B610" s="25" t="s">
        <v>243</v>
      </c>
      <c r="C610" s="26">
        <v>5</v>
      </c>
      <c r="D610" s="26">
        <v>7</v>
      </c>
      <c r="E610" s="26">
        <v>57</v>
      </c>
      <c r="F610" s="24">
        <v>75.478260869565219</v>
      </c>
    </row>
    <row r="611" spans="1:6" x14ac:dyDescent="0.25">
      <c r="A611" s="25" t="s">
        <v>230</v>
      </c>
      <c r="B611" s="25" t="s">
        <v>244</v>
      </c>
      <c r="C611" s="26">
        <v>5</v>
      </c>
      <c r="D611" s="26">
        <v>7</v>
      </c>
      <c r="E611" s="26">
        <v>55</v>
      </c>
      <c r="F611" s="24">
        <v>71.761194029850756</v>
      </c>
    </row>
    <row r="612" spans="1:6" x14ac:dyDescent="0.25">
      <c r="A612" s="25" t="s">
        <v>230</v>
      </c>
      <c r="B612" s="25" t="s">
        <v>245</v>
      </c>
      <c r="C612" s="26">
        <v>5</v>
      </c>
      <c r="D612" s="26">
        <v>8</v>
      </c>
      <c r="E612" s="26">
        <v>55</v>
      </c>
      <c r="F612" s="24">
        <v>69.38235294117645</v>
      </c>
    </row>
    <row r="613" spans="1:6" x14ac:dyDescent="0.25">
      <c r="A613" s="25" t="s">
        <v>230</v>
      </c>
      <c r="B613" s="25" t="s">
        <v>246</v>
      </c>
      <c r="C613" s="26">
        <v>6</v>
      </c>
      <c r="D613" s="26">
        <v>6</v>
      </c>
      <c r="E613" s="26">
        <v>42</v>
      </c>
      <c r="F613" s="24">
        <v>48</v>
      </c>
    </row>
    <row r="614" spans="1:6" x14ac:dyDescent="0.25">
      <c r="A614" s="25" t="s">
        <v>230</v>
      </c>
      <c r="B614" s="25" t="s">
        <v>247</v>
      </c>
      <c r="C614" s="26">
        <v>7</v>
      </c>
      <c r="D614" s="26">
        <v>7</v>
      </c>
      <c r="E614" s="26">
        <v>42</v>
      </c>
      <c r="F614" s="24">
        <v>43.75</v>
      </c>
    </row>
    <row r="615" spans="1:6" x14ac:dyDescent="0.25">
      <c r="A615" s="25" t="s">
        <v>231</v>
      </c>
      <c r="B615" s="25" t="s">
        <v>232</v>
      </c>
      <c r="C615" s="26">
        <v>10</v>
      </c>
      <c r="D615" s="26">
        <v>1</v>
      </c>
      <c r="E615" s="26">
        <v>56</v>
      </c>
      <c r="F615" s="24">
        <v>77.9402985074627</v>
      </c>
    </row>
    <row r="616" spans="1:6" x14ac:dyDescent="0.25">
      <c r="A616" s="25" t="s">
        <v>231</v>
      </c>
      <c r="B616" s="25" t="s">
        <v>233</v>
      </c>
      <c r="C616" s="26">
        <v>10</v>
      </c>
      <c r="D616" s="26">
        <v>1</v>
      </c>
      <c r="E616" s="26">
        <v>54</v>
      </c>
      <c r="F616" s="24">
        <v>74.246153846153831</v>
      </c>
    </row>
    <row r="617" spans="1:6" x14ac:dyDescent="0.25">
      <c r="A617" s="25" t="s">
        <v>231</v>
      </c>
      <c r="B617" s="25" t="s">
        <v>234</v>
      </c>
      <c r="C617" s="26">
        <v>7</v>
      </c>
      <c r="D617" s="26">
        <v>0</v>
      </c>
      <c r="E617" s="26">
        <v>55</v>
      </c>
      <c r="F617" s="24">
        <v>86.741935483870947</v>
      </c>
    </row>
    <row r="618" spans="1:6" x14ac:dyDescent="0.25">
      <c r="A618" s="25" t="s">
        <v>231</v>
      </c>
      <c r="B618" s="25" t="s">
        <v>235</v>
      </c>
      <c r="C618" s="26">
        <v>8</v>
      </c>
      <c r="D618" s="26">
        <v>3</v>
      </c>
      <c r="E618" s="26">
        <v>49</v>
      </c>
      <c r="F618" s="24">
        <v>63.699999999999996</v>
      </c>
    </row>
    <row r="619" spans="1:6" x14ac:dyDescent="0.25">
      <c r="A619" s="25" t="s">
        <v>231</v>
      </c>
      <c r="B619" s="25" t="s">
        <v>236</v>
      </c>
      <c r="C619" s="26">
        <v>1</v>
      </c>
      <c r="D619" s="26">
        <v>0</v>
      </c>
      <c r="E619" s="26">
        <v>0</v>
      </c>
      <c r="F619" s="24">
        <v>2.0000000000000004</v>
      </c>
    </row>
    <row r="620" spans="1:6" x14ac:dyDescent="0.25">
      <c r="A620" s="25" t="s">
        <v>231</v>
      </c>
      <c r="B620" s="25" t="s">
        <v>237</v>
      </c>
      <c r="C620" s="26">
        <v>1</v>
      </c>
      <c r="D620" s="26">
        <v>0</v>
      </c>
      <c r="E620" s="26">
        <v>1</v>
      </c>
      <c r="F620" s="24">
        <v>1</v>
      </c>
    </row>
    <row r="621" spans="1:6" x14ac:dyDescent="0.25">
      <c r="A621" s="25" t="s">
        <v>231</v>
      </c>
      <c r="B621" s="25" t="s">
        <v>238</v>
      </c>
      <c r="C621" s="26">
        <v>1</v>
      </c>
      <c r="D621" s="26">
        <v>0</v>
      </c>
      <c r="E621" s="26">
        <v>1</v>
      </c>
      <c r="F621" s="24">
        <v>1</v>
      </c>
    </row>
    <row r="622" spans="1:6" x14ac:dyDescent="0.25">
      <c r="A622" s="25" t="s">
        <v>231</v>
      </c>
      <c r="B622" s="25" t="s">
        <v>239</v>
      </c>
      <c r="C622" s="26">
        <v>7</v>
      </c>
      <c r="D622" s="26">
        <v>2</v>
      </c>
      <c r="E622" s="26">
        <v>39</v>
      </c>
      <c r="F622" s="24">
        <v>50.375</v>
      </c>
    </row>
    <row r="623" spans="1:6" x14ac:dyDescent="0.25">
      <c r="A623" s="25" t="s">
        <v>231</v>
      </c>
      <c r="B623" s="25" t="s">
        <v>240</v>
      </c>
      <c r="C623" s="26">
        <v>7</v>
      </c>
      <c r="D623" s="26">
        <v>1</v>
      </c>
      <c r="E623" s="26">
        <v>56</v>
      </c>
      <c r="F623" s="24">
        <v>85.343750000000014</v>
      </c>
    </row>
    <row r="624" spans="1:6" x14ac:dyDescent="0.25">
      <c r="A624" s="25" t="s">
        <v>231</v>
      </c>
      <c r="B624" s="25" t="s">
        <v>241</v>
      </c>
      <c r="C624" s="26">
        <v>8</v>
      </c>
      <c r="D624" s="26">
        <v>1</v>
      </c>
      <c r="E624" s="26">
        <v>55</v>
      </c>
      <c r="F624" s="24">
        <v>80.843750000000014</v>
      </c>
    </row>
    <row r="625" spans="1:6" x14ac:dyDescent="0.25">
      <c r="A625" s="25" t="s">
        <v>231</v>
      </c>
      <c r="B625" s="25" t="s">
        <v>242</v>
      </c>
      <c r="C625" s="26">
        <v>8</v>
      </c>
      <c r="D625" s="26">
        <v>2</v>
      </c>
      <c r="E625" s="26">
        <v>55</v>
      </c>
      <c r="F625" s="24">
        <v>77.753846153846141</v>
      </c>
    </row>
    <row r="626" spans="1:6" x14ac:dyDescent="0.25">
      <c r="A626" s="25" t="s">
        <v>231</v>
      </c>
      <c r="B626" s="25" t="s">
        <v>243</v>
      </c>
      <c r="C626" s="26">
        <v>8</v>
      </c>
      <c r="D626" s="26">
        <v>1</v>
      </c>
      <c r="E626" s="26">
        <v>56</v>
      </c>
      <c r="F626" s="24">
        <v>82.738461538461522</v>
      </c>
    </row>
    <row r="627" spans="1:6" x14ac:dyDescent="0.25">
      <c r="A627" s="25" t="s">
        <v>231</v>
      </c>
      <c r="B627" s="25" t="s">
        <v>244</v>
      </c>
      <c r="C627" s="26">
        <v>8</v>
      </c>
      <c r="D627" s="26">
        <v>1</v>
      </c>
      <c r="E627" s="26">
        <v>54</v>
      </c>
      <c r="F627" s="24">
        <v>78.952380952380949</v>
      </c>
    </row>
    <row r="628" spans="1:6" x14ac:dyDescent="0.25">
      <c r="A628" s="25" t="s">
        <v>231</v>
      </c>
      <c r="B628" s="25" t="s">
        <v>245</v>
      </c>
      <c r="C628" s="26">
        <v>8</v>
      </c>
      <c r="D628" s="26">
        <v>2</v>
      </c>
      <c r="E628" s="26">
        <v>54</v>
      </c>
      <c r="F628" s="24">
        <v>75.875</v>
      </c>
    </row>
    <row r="629" spans="1:6" x14ac:dyDescent="0.25">
      <c r="A629" s="25" t="s">
        <v>231</v>
      </c>
      <c r="B629" s="25" t="s">
        <v>246</v>
      </c>
      <c r="C629" s="26">
        <v>8</v>
      </c>
      <c r="D629" s="26">
        <v>0</v>
      </c>
      <c r="E629" s="26">
        <v>43</v>
      </c>
      <c r="F629" s="24">
        <v>61.529411764705884</v>
      </c>
    </row>
    <row r="630" spans="1:6" x14ac:dyDescent="0.25">
      <c r="A630" s="25" t="s">
        <v>231</v>
      </c>
      <c r="B630" s="25" t="s">
        <v>247</v>
      </c>
      <c r="C630" s="26">
        <v>9</v>
      </c>
      <c r="D630" s="26">
        <v>1</v>
      </c>
      <c r="E630" s="26">
        <v>43</v>
      </c>
      <c r="F630" s="24">
        <v>56.301886792452827</v>
      </c>
    </row>
    <row r="631" spans="1:6" x14ac:dyDescent="0.25">
      <c r="A631" s="25" t="s">
        <v>232</v>
      </c>
      <c r="B631" s="25" t="s">
        <v>233</v>
      </c>
      <c r="C631" s="26">
        <v>6</v>
      </c>
      <c r="D631" s="26">
        <v>0</v>
      </c>
      <c r="E631" s="26">
        <v>2</v>
      </c>
      <c r="F631" s="24">
        <v>7.0000000000000009</v>
      </c>
    </row>
    <row r="632" spans="1:6" x14ac:dyDescent="0.25">
      <c r="A632" s="25" t="s">
        <v>232</v>
      </c>
      <c r="B632" s="25" t="s">
        <v>234</v>
      </c>
      <c r="C632" s="26">
        <v>4</v>
      </c>
      <c r="D632" s="26">
        <v>1</v>
      </c>
      <c r="E632" s="26">
        <v>28</v>
      </c>
      <c r="F632" s="24">
        <v>39.81818181818182</v>
      </c>
    </row>
    <row r="633" spans="1:6" x14ac:dyDescent="0.25">
      <c r="A633" s="25" t="s">
        <v>232</v>
      </c>
      <c r="B633" s="25" t="s">
        <v>235</v>
      </c>
      <c r="C633" s="26">
        <v>7</v>
      </c>
      <c r="D633" s="26">
        <v>4</v>
      </c>
      <c r="E633" s="26">
        <v>60</v>
      </c>
      <c r="F633" s="24">
        <v>83.859154929577457</v>
      </c>
    </row>
    <row r="634" spans="1:6" x14ac:dyDescent="0.25">
      <c r="A634" s="25" t="s">
        <v>232</v>
      </c>
      <c r="B634" s="25" t="s">
        <v>236</v>
      </c>
      <c r="C634" s="26">
        <v>9</v>
      </c>
      <c r="D634" s="26">
        <v>1</v>
      </c>
      <c r="E634" s="26">
        <v>56</v>
      </c>
      <c r="F634" s="24">
        <v>80.27272727272728</v>
      </c>
    </row>
    <row r="635" spans="1:6" x14ac:dyDescent="0.25">
      <c r="A635" s="25" t="s">
        <v>232</v>
      </c>
      <c r="B635" s="25" t="s">
        <v>237</v>
      </c>
      <c r="C635" s="26">
        <v>9</v>
      </c>
      <c r="D635" s="26">
        <v>1</v>
      </c>
      <c r="E635" s="26">
        <v>57</v>
      </c>
      <c r="F635" s="24">
        <v>82.149253731343293</v>
      </c>
    </row>
    <row r="636" spans="1:6" x14ac:dyDescent="0.25">
      <c r="A636" s="25" t="s">
        <v>232</v>
      </c>
      <c r="B636" s="25" t="s">
        <v>238</v>
      </c>
      <c r="C636" s="26">
        <v>9</v>
      </c>
      <c r="D636" s="26">
        <v>1</v>
      </c>
      <c r="E636" s="26">
        <v>57</v>
      </c>
      <c r="F636" s="24">
        <v>82.149253731343293</v>
      </c>
    </row>
    <row r="637" spans="1:6" x14ac:dyDescent="0.25">
      <c r="A637" s="25" t="s">
        <v>232</v>
      </c>
      <c r="B637" s="25" t="s">
        <v>239</v>
      </c>
      <c r="C637" s="26">
        <v>7</v>
      </c>
      <c r="D637" s="26">
        <v>3</v>
      </c>
      <c r="E637" s="26">
        <v>57</v>
      </c>
      <c r="F637" s="24">
        <v>81.074626865671661</v>
      </c>
    </row>
    <row r="638" spans="1:6" x14ac:dyDescent="0.25">
      <c r="A638" s="25" t="s">
        <v>232</v>
      </c>
      <c r="B638" s="25" t="s">
        <v>240</v>
      </c>
      <c r="C638" s="26">
        <v>3</v>
      </c>
      <c r="D638" s="26">
        <v>0</v>
      </c>
      <c r="E638" s="26">
        <v>5</v>
      </c>
      <c r="F638" s="24">
        <v>4.75</v>
      </c>
    </row>
    <row r="639" spans="1:6" x14ac:dyDescent="0.25">
      <c r="A639" s="25" t="s">
        <v>232</v>
      </c>
      <c r="B639" s="25" t="s">
        <v>241</v>
      </c>
      <c r="C639" s="26">
        <v>4</v>
      </c>
      <c r="D639" s="26">
        <v>0</v>
      </c>
      <c r="E639" s="26">
        <v>4</v>
      </c>
      <c r="F639" s="24">
        <v>4</v>
      </c>
    </row>
    <row r="640" spans="1:6" x14ac:dyDescent="0.25">
      <c r="A640" s="25" t="s">
        <v>232</v>
      </c>
      <c r="B640" s="25" t="s">
        <v>242</v>
      </c>
      <c r="C640" s="26">
        <v>4</v>
      </c>
      <c r="D640" s="26">
        <v>1</v>
      </c>
      <c r="E640" s="26">
        <v>4</v>
      </c>
      <c r="F640" s="24">
        <v>1.9999999999999998</v>
      </c>
    </row>
    <row r="641" spans="1:6" x14ac:dyDescent="0.25">
      <c r="A641" s="25" t="s">
        <v>232</v>
      </c>
      <c r="B641" s="25" t="s">
        <v>243</v>
      </c>
      <c r="C641" s="26">
        <v>4</v>
      </c>
      <c r="D641" s="26">
        <v>0</v>
      </c>
      <c r="E641" s="26">
        <v>5</v>
      </c>
      <c r="F641" s="24">
        <v>4.666666666666667</v>
      </c>
    </row>
    <row r="642" spans="1:6" x14ac:dyDescent="0.25">
      <c r="A642" s="25" t="s">
        <v>232</v>
      </c>
      <c r="B642" s="25" t="s">
        <v>244</v>
      </c>
      <c r="C642" s="26">
        <v>4</v>
      </c>
      <c r="D642" s="26">
        <v>0</v>
      </c>
      <c r="E642" s="26">
        <v>4</v>
      </c>
      <c r="F642" s="24">
        <v>4</v>
      </c>
    </row>
    <row r="643" spans="1:6" x14ac:dyDescent="0.25">
      <c r="A643" s="25" t="s">
        <v>232</v>
      </c>
      <c r="B643" s="25" t="s">
        <v>245</v>
      </c>
      <c r="C643" s="26">
        <v>4</v>
      </c>
      <c r="D643" s="26">
        <v>1</v>
      </c>
      <c r="E643" s="26">
        <v>4</v>
      </c>
      <c r="F643" s="24">
        <v>1.9999999999999998</v>
      </c>
    </row>
    <row r="644" spans="1:6" x14ac:dyDescent="0.25">
      <c r="A644" s="25" t="s">
        <v>232</v>
      </c>
      <c r="B644" s="25" t="s">
        <v>246</v>
      </c>
      <c r="C644" s="26">
        <v>8</v>
      </c>
      <c r="D644" s="26">
        <v>1</v>
      </c>
      <c r="E644" s="26">
        <v>69</v>
      </c>
      <c r="F644" s="24">
        <v>107.61538461538461</v>
      </c>
    </row>
    <row r="645" spans="1:6" x14ac:dyDescent="0.25">
      <c r="A645" s="25" t="s">
        <v>232</v>
      </c>
      <c r="B645" s="25" t="s">
        <v>247</v>
      </c>
      <c r="C645" s="26">
        <v>9</v>
      </c>
      <c r="D645" s="26">
        <v>2</v>
      </c>
      <c r="E645" s="26">
        <v>69</v>
      </c>
      <c r="F645" s="24">
        <v>101.72499999999999</v>
      </c>
    </row>
    <row r="646" spans="1:6" x14ac:dyDescent="0.25">
      <c r="A646" s="25" t="s">
        <v>233</v>
      </c>
      <c r="B646" s="25" t="s">
        <v>234</v>
      </c>
      <c r="C646" s="26">
        <v>4</v>
      </c>
      <c r="D646" s="26">
        <v>1</v>
      </c>
      <c r="E646" s="26">
        <v>26</v>
      </c>
      <c r="F646" s="24">
        <v>36.064516129032256</v>
      </c>
    </row>
    <row r="647" spans="1:6" x14ac:dyDescent="0.25">
      <c r="A647" s="25" t="s">
        <v>233</v>
      </c>
      <c r="B647" s="25" t="s">
        <v>235</v>
      </c>
      <c r="C647" s="26">
        <v>8</v>
      </c>
      <c r="D647" s="26">
        <v>4</v>
      </c>
      <c r="E647" s="26">
        <v>58</v>
      </c>
      <c r="F647" s="24">
        <v>77.600000000000009</v>
      </c>
    </row>
    <row r="648" spans="1:6" x14ac:dyDescent="0.25">
      <c r="A648" s="25" t="s">
        <v>233</v>
      </c>
      <c r="B648" s="25" t="s">
        <v>236</v>
      </c>
      <c r="C648" s="26">
        <v>9</v>
      </c>
      <c r="D648" s="26">
        <v>1</v>
      </c>
      <c r="E648" s="26">
        <v>54</v>
      </c>
      <c r="F648" s="24">
        <v>76.53125</v>
      </c>
    </row>
    <row r="649" spans="1:6" x14ac:dyDescent="0.25">
      <c r="A649" s="25" t="s">
        <v>233</v>
      </c>
      <c r="B649" s="25" t="s">
        <v>237</v>
      </c>
      <c r="C649" s="26">
        <v>9</v>
      </c>
      <c r="D649" s="26">
        <v>1</v>
      </c>
      <c r="E649" s="26">
        <v>55</v>
      </c>
      <c r="F649" s="24">
        <v>78.399999999999991</v>
      </c>
    </row>
    <row r="650" spans="1:6" x14ac:dyDescent="0.25">
      <c r="A650" s="25" t="s">
        <v>233</v>
      </c>
      <c r="B650" s="25" t="s">
        <v>238</v>
      </c>
      <c r="C650" s="26">
        <v>9</v>
      </c>
      <c r="D650" s="26">
        <v>1</v>
      </c>
      <c r="E650" s="26">
        <v>55</v>
      </c>
      <c r="F650" s="24">
        <v>78.399999999999991</v>
      </c>
    </row>
    <row r="651" spans="1:6" x14ac:dyDescent="0.25">
      <c r="A651" s="25" t="s">
        <v>233</v>
      </c>
      <c r="B651" s="25" t="s">
        <v>239</v>
      </c>
      <c r="C651" s="26">
        <v>7</v>
      </c>
      <c r="D651" s="26">
        <v>3</v>
      </c>
      <c r="E651" s="26">
        <v>55</v>
      </c>
      <c r="F651" s="24">
        <v>77.292307692307688</v>
      </c>
    </row>
    <row r="652" spans="1:6" x14ac:dyDescent="0.25">
      <c r="A652" s="25" t="s">
        <v>233</v>
      </c>
      <c r="B652" s="25" t="s">
        <v>240</v>
      </c>
      <c r="C652" s="26">
        <v>3</v>
      </c>
      <c r="D652" s="26">
        <v>0</v>
      </c>
      <c r="E652" s="26">
        <v>5</v>
      </c>
      <c r="F652" s="24">
        <v>4.75</v>
      </c>
    </row>
    <row r="653" spans="1:6" x14ac:dyDescent="0.25">
      <c r="A653" s="25" t="s">
        <v>233</v>
      </c>
      <c r="B653" s="25" t="s">
        <v>241</v>
      </c>
      <c r="C653" s="26">
        <v>4</v>
      </c>
      <c r="D653" s="26">
        <v>0</v>
      </c>
      <c r="E653" s="26">
        <v>4</v>
      </c>
      <c r="F653" s="24">
        <v>4</v>
      </c>
    </row>
    <row r="654" spans="1:6" x14ac:dyDescent="0.25">
      <c r="A654" s="25" t="s">
        <v>233</v>
      </c>
      <c r="B654" s="25" t="s">
        <v>242</v>
      </c>
      <c r="C654" s="26">
        <v>4</v>
      </c>
      <c r="D654" s="26">
        <v>1</v>
      </c>
      <c r="E654" s="26">
        <v>4</v>
      </c>
      <c r="F654" s="24">
        <v>1.9999999999999998</v>
      </c>
    </row>
    <row r="655" spans="1:6" x14ac:dyDescent="0.25">
      <c r="A655" s="25" t="s">
        <v>233</v>
      </c>
      <c r="B655" s="25" t="s">
        <v>243</v>
      </c>
      <c r="C655" s="26">
        <v>4</v>
      </c>
      <c r="D655" s="26">
        <v>0</v>
      </c>
      <c r="E655" s="26">
        <v>5</v>
      </c>
      <c r="F655" s="24">
        <v>4.666666666666667</v>
      </c>
    </row>
    <row r="656" spans="1:6" x14ac:dyDescent="0.25">
      <c r="A656" s="25" t="s">
        <v>233</v>
      </c>
      <c r="B656" s="25" t="s">
        <v>244</v>
      </c>
      <c r="C656" s="26">
        <v>4</v>
      </c>
      <c r="D656" s="26">
        <v>0</v>
      </c>
      <c r="E656" s="26">
        <v>4</v>
      </c>
      <c r="F656" s="24">
        <v>4</v>
      </c>
    </row>
    <row r="657" spans="1:6" x14ac:dyDescent="0.25">
      <c r="A657" s="25" t="s">
        <v>233</v>
      </c>
      <c r="B657" s="25" t="s">
        <v>245</v>
      </c>
      <c r="C657" s="26">
        <v>4</v>
      </c>
      <c r="D657" s="26">
        <v>1</v>
      </c>
      <c r="E657" s="26">
        <v>4</v>
      </c>
      <c r="F657" s="24">
        <v>1.9999999999999998</v>
      </c>
    </row>
    <row r="658" spans="1:6" x14ac:dyDescent="0.25">
      <c r="A658" s="25" t="s">
        <v>233</v>
      </c>
      <c r="B658" s="25" t="s">
        <v>246</v>
      </c>
      <c r="C658" s="26">
        <v>8</v>
      </c>
      <c r="D658" s="26">
        <v>1</v>
      </c>
      <c r="E658" s="26">
        <v>67</v>
      </c>
      <c r="F658" s="24">
        <v>103.76315789473686</v>
      </c>
    </row>
    <row r="659" spans="1:6" x14ac:dyDescent="0.25">
      <c r="A659" s="25" t="s">
        <v>233</v>
      </c>
      <c r="B659" s="25" t="s">
        <v>247</v>
      </c>
      <c r="C659" s="26">
        <v>9</v>
      </c>
      <c r="D659" s="26">
        <v>2</v>
      </c>
      <c r="E659" s="26">
        <v>67</v>
      </c>
      <c r="F659" s="24">
        <v>97.923076923076934</v>
      </c>
    </row>
    <row r="660" spans="1:6" x14ac:dyDescent="0.25">
      <c r="A660" s="25" t="s">
        <v>234</v>
      </c>
      <c r="B660" s="25" t="s">
        <v>235</v>
      </c>
      <c r="C660" s="26">
        <v>5</v>
      </c>
      <c r="D660" s="26">
        <v>3</v>
      </c>
      <c r="E660" s="26">
        <v>61</v>
      </c>
      <c r="F660" s="24">
        <v>94.260869565217391</v>
      </c>
    </row>
    <row r="661" spans="1:6" x14ac:dyDescent="0.25">
      <c r="A661" s="25" t="s">
        <v>234</v>
      </c>
      <c r="B661" s="25" t="s">
        <v>236</v>
      </c>
      <c r="C661" s="26">
        <v>6</v>
      </c>
      <c r="D661" s="26">
        <v>0</v>
      </c>
      <c r="E661" s="26">
        <v>55</v>
      </c>
      <c r="F661" s="24">
        <v>89.54098360655739</v>
      </c>
    </row>
    <row r="662" spans="1:6" x14ac:dyDescent="0.25">
      <c r="A662" s="25" t="s">
        <v>234</v>
      </c>
      <c r="B662" s="25" t="s">
        <v>237</v>
      </c>
      <c r="C662" s="26">
        <v>6</v>
      </c>
      <c r="D662" s="26">
        <v>0</v>
      </c>
      <c r="E662" s="26">
        <v>56</v>
      </c>
      <c r="F662" s="24">
        <v>91.483870967741922</v>
      </c>
    </row>
    <row r="663" spans="1:6" x14ac:dyDescent="0.25">
      <c r="A663" s="25" t="s">
        <v>234</v>
      </c>
      <c r="B663" s="25" t="s">
        <v>238</v>
      </c>
      <c r="C663" s="26">
        <v>6</v>
      </c>
      <c r="D663" s="26">
        <v>0</v>
      </c>
      <c r="E663" s="26">
        <v>56</v>
      </c>
      <c r="F663" s="24">
        <v>91.483870967741922</v>
      </c>
    </row>
    <row r="664" spans="1:6" x14ac:dyDescent="0.25">
      <c r="A664" s="25" t="s">
        <v>234</v>
      </c>
      <c r="B664" s="25" t="s">
        <v>239</v>
      </c>
      <c r="C664" s="26">
        <v>4</v>
      </c>
      <c r="D664" s="26">
        <v>2</v>
      </c>
      <c r="E664" s="26">
        <v>52</v>
      </c>
      <c r="F664" s="24">
        <v>82.896551724137936</v>
      </c>
    </row>
    <row r="665" spans="1:6" x14ac:dyDescent="0.25">
      <c r="A665" s="25" t="s">
        <v>234</v>
      </c>
      <c r="B665" s="25" t="s">
        <v>240</v>
      </c>
      <c r="C665" s="26">
        <v>1</v>
      </c>
      <c r="D665" s="26">
        <v>1</v>
      </c>
      <c r="E665" s="26">
        <v>29</v>
      </c>
      <c r="F665" s="24">
        <v>50.58064516129032</v>
      </c>
    </row>
    <row r="666" spans="1:6" x14ac:dyDescent="0.25">
      <c r="A666" s="25" t="s">
        <v>234</v>
      </c>
      <c r="B666" s="25" t="s">
        <v>241</v>
      </c>
      <c r="C666" s="26">
        <v>2</v>
      </c>
      <c r="D666" s="26">
        <v>1</v>
      </c>
      <c r="E666" s="26">
        <v>28</v>
      </c>
      <c r="F666" s="24">
        <v>45.354838709677409</v>
      </c>
    </row>
    <row r="667" spans="1:6" x14ac:dyDescent="0.25">
      <c r="A667" s="25" t="s">
        <v>234</v>
      </c>
      <c r="B667" s="25" t="s">
        <v>242</v>
      </c>
      <c r="C667" s="26">
        <v>2</v>
      </c>
      <c r="D667" s="26">
        <v>2</v>
      </c>
      <c r="E667" s="26">
        <v>28</v>
      </c>
      <c r="F667" s="24">
        <v>42.250000000000007</v>
      </c>
    </row>
    <row r="668" spans="1:6" x14ac:dyDescent="0.25">
      <c r="A668" s="25" t="s">
        <v>234</v>
      </c>
      <c r="B668" s="25" t="s">
        <v>243</v>
      </c>
      <c r="C668" s="26">
        <v>2</v>
      </c>
      <c r="D668" s="26">
        <v>1</v>
      </c>
      <c r="E668" s="26">
        <v>29</v>
      </c>
      <c r="F668" s="24">
        <v>47.312500000000007</v>
      </c>
    </row>
    <row r="669" spans="1:6" x14ac:dyDescent="0.25">
      <c r="A669" s="25" t="s">
        <v>234</v>
      </c>
      <c r="B669" s="25" t="s">
        <v>244</v>
      </c>
      <c r="C669" s="26">
        <v>2</v>
      </c>
      <c r="D669" s="26">
        <v>1</v>
      </c>
      <c r="E669" s="26">
        <v>28</v>
      </c>
      <c r="F669" s="24">
        <v>45.354838709677409</v>
      </c>
    </row>
    <row r="670" spans="1:6" x14ac:dyDescent="0.25">
      <c r="A670" s="25" t="s">
        <v>234</v>
      </c>
      <c r="B670" s="25" t="s">
        <v>245</v>
      </c>
      <c r="C670" s="26">
        <v>2</v>
      </c>
      <c r="D670" s="26">
        <v>2</v>
      </c>
      <c r="E670" s="26">
        <v>28</v>
      </c>
      <c r="F670" s="24">
        <v>42.250000000000007</v>
      </c>
    </row>
    <row r="671" spans="1:6" x14ac:dyDescent="0.25">
      <c r="A671" s="25" t="s">
        <v>234</v>
      </c>
      <c r="B671" s="25" t="s">
        <v>246</v>
      </c>
      <c r="C671" s="26">
        <v>4</v>
      </c>
      <c r="D671" s="26">
        <v>0</v>
      </c>
      <c r="E671" s="26">
        <v>66</v>
      </c>
      <c r="F671" s="24">
        <v>117.37142857142858</v>
      </c>
    </row>
    <row r="672" spans="1:6" x14ac:dyDescent="0.25">
      <c r="A672" s="25" t="s">
        <v>234</v>
      </c>
      <c r="B672" s="25" t="s">
        <v>247</v>
      </c>
      <c r="C672" s="26">
        <v>5</v>
      </c>
      <c r="D672" s="26">
        <v>1</v>
      </c>
      <c r="E672" s="26">
        <v>66</v>
      </c>
      <c r="F672" s="24">
        <v>110.58333333333334</v>
      </c>
    </row>
    <row r="673" spans="1:6" x14ac:dyDescent="0.25">
      <c r="A673" s="25" t="s">
        <v>235</v>
      </c>
      <c r="B673" s="25" t="s">
        <v>236</v>
      </c>
      <c r="C673" s="26">
        <v>7</v>
      </c>
      <c r="D673" s="26">
        <v>3</v>
      </c>
      <c r="E673" s="26">
        <v>49</v>
      </c>
      <c r="F673" s="24">
        <v>66.033898305084733</v>
      </c>
    </row>
    <row r="674" spans="1:6" x14ac:dyDescent="0.25">
      <c r="A674" s="25" t="s">
        <v>235</v>
      </c>
      <c r="B674" s="25" t="s">
        <v>237</v>
      </c>
      <c r="C674" s="26">
        <v>7</v>
      </c>
      <c r="D674" s="26">
        <v>3</v>
      </c>
      <c r="E674" s="26">
        <v>50</v>
      </c>
      <c r="F674" s="24">
        <v>67.900000000000006</v>
      </c>
    </row>
    <row r="675" spans="1:6" x14ac:dyDescent="0.25">
      <c r="A675" s="25" t="s">
        <v>235</v>
      </c>
      <c r="B675" s="25" t="s">
        <v>238</v>
      </c>
      <c r="C675" s="26">
        <v>7</v>
      </c>
      <c r="D675" s="26">
        <v>3</v>
      </c>
      <c r="E675" s="26">
        <v>50</v>
      </c>
      <c r="F675" s="24">
        <v>67.900000000000006</v>
      </c>
    </row>
    <row r="676" spans="1:6" x14ac:dyDescent="0.25">
      <c r="A676" s="25" t="s">
        <v>235</v>
      </c>
      <c r="B676" s="25" t="s">
        <v>239</v>
      </c>
      <c r="C676" s="26">
        <v>5</v>
      </c>
      <c r="D676" s="26">
        <v>5</v>
      </c>
      <c r="E676" s="26">
        <v>43</v>
      </c>
      <c r="F676" s="24">
        <v>54.490566037735846</v>
      </c>
    </row>
    <row r="677" spans="1:6" x14ac:dyDescent="0.25">
      <c r="A677" s="25" t="s">
        <v>235</v>
      </c>
      <c r="B677" s="25" t="s">
        <v>240</v>
      </c>
      <c r="C677" s="26">
        <v>5</v>
      </c>
      <c r="D677" s="26">
        <v>4</v>
      </c>
      <c r="E677" s="26">
        <v>60</v>
      </c>
      <c r="F677" s="24">
        <v>89.304347826086953</v>
      </c>
    </row>
    <row r="678" spans="1:6" x14ac:dyDescent="0.25">
      <c r="A678" s="25" t="s">
        <v>235</v>
      </c>
      <c r="B678" s="25" t="s">
        <v>241</v>
      </c>
      <c r="C678" s="26">
        <v>6</v>
      </c>
      <c r="D678" s="26">
        <v>4</v>
      </c>
      <c r="E678" s="26">
        <v>59</v>
      </c>
      <c r="F678" s="24">
        <v>84.608695652173907</v>
      </c>
    </row>
    <row r="679" spans="1:6" x14ac:dyDescent="0.25">
      <c r="A679" s="25" t="s">
        <v>235</v>
      </c>
      <c r="B679" s="25" t="s">
        <v>242</v>
      </c>
      <c r="C679" s="26">
        <v>6</v>
      </c>
      <c r="D679" s="26">
        <v>5</v>
      </c>
      <c r="E679" s="26">
        <v>59</v>
      </c>
      <c r="F679" s="24">
        <v>81.800000000000011</v>
      </c>
    </row>
    <row r="680" spans="1:6" x14ac:dyDescent="0.25">
      <c r="A680" s="25" t="s">
        <v>235</v>
      </c>
      <c r="B680" s="25" t="s">
        <v>243</v>
      </c>
      <c r="C680" s="26">
        <v>6</v>
      </c>
      <c r="D680" s="26">
        <v>4</v>
      </c>
      <c r="E680" s="26">
        <v>60</v>
      </c>
      <c r="F680" s="24">
        <v>86.514285714285734</v>
      </c>
    </row>
    <row r="681" spans="1:6" x14ac:dyDescent="0.25">
      <c r="A681" s="25" t="s">
        <v>235</v>
      </c>
      <c r="B681" s="25" t="s">
        <v>244</v>
      </c>
      <c r="C681" s="26">
        <v>6</v>
      </c>
      <c r="D681" s="26">
        <v>4</v>
      </c>
      <c r="E681" s="26">
        <v>58</v>
      </c>
      <c r="F681" s="24">
        <v>82.70588235294116</v>
      </c>
    </row>
    <row r="682" spans="1:6" x14ac:dyDescent="0.25">
      <c r="A682" s="25" t="s">
        <v>235</v>
      </c>
      <c r="B682" s="25" t="s">
        <v>245</v>
      </c>
      <c r="C682" s="26">
        <v>6</v>
      </c>
      <c r="D682" s="26">
        <v>5</v>
      </c>
      <c r="E682" s="26">
        <v>58</v>
      </c>
      <c r="F682" s="24">
        <v>79.913043478260875</v>
      </c>
    </row>
    <row r="683" spans="1:6" x14ac:dyDescent="0.25">
      <c r="A683" s="25" t="s">
        <v>235</v>
      </c>
      <c r="B683" s="25" t="s">
        <v>246</v>
      </c>
      <c r="C683" s="26">
        <v>7</v>
      </c>
      <c r="D683" s="26">
        <v>3</v>
      </c>
      <c r="E683" s="26">
        <v>57</v>
      </c>
      <c r="F683" s="24">
        <v>81.074626865671661</v>
      </c>
    </row>
    <row r="684" spans="1:6" x14ac:dyDescent="0.25">
      <c r="A684" s="25" t="s">
        <v>235</v>
      </c>
      <c r="B684" s="25" t="s">
        <v>247</v>
      </c>
      <c r="C684" s="26">
        <v>8</v>
      </c>
      <c r="D684" s="26">
        <v>4</v>
      </c>
      <c r="E684" s="26">
        <v>57</v>
      </c>
      <c r="F684" s="24">
        <v>75.739130434782609</v>
      </c>
    </row>
    <row r="685" spans="1:6" x14ac:dyDescent="0.25">
      <c r="A685" s="25" t="s">
        <v>236</v>
      </c>
      <c r="B685" s="25" t="s">
        <v>237</v>
      </c>
      <c r="C685" s="26">
        <v>0</v>
      </c>
      <c r="D685" s="26">
        <v>0</v>
      </c>
      <c r="E685" s="26">
        <v>1</v>
      </c>
      <c r="F685" s="24">
        <v>2.0000000000000004</v>
      </c>
    </row>
    <row r="686" spans="1:6" x14ac:dyDescent="0.25">
      <c r="A686" s="25" t="s">
        <v>236</v>
      </c>
      <c r="B686" s="25" t="s">
        <v>238</v>
      </c>
      <c r="C686" s="26">
        <v>0</v>
      </c>
      <c r="D686" s="26">
        <v>0</v>
      </c>
      <c r="E686" s="26">
        <v>1</v>
      </c>
      <c r="F686" s="24">
        <v>2.0000000000000004</v>
      </c>
    </row>
    <row r="687" spans="1:6" x14ac:dyDescent="0.25">
      <c r="A687" s="25" t="s">
        <v>236</v>
      </c>
      <c r="B687" s="25" t="s">
        <v>239</v>
      </c>
      <c r="C687" s="26">
        <v>6</v>
      </c>
      <c r="D687" s="26">
        <v>2</v>
      </c>
      <c r="E687" s="26">
        <v>39</v>
      </c>
      <c r="F687" s="24">
        <v>52.638297872340431</v>
      </c>
    </row>
    <row r="688" spans="1:6" x14ac:dyDescent="0.25">
      <c r="A688" s="25" t="s">
        <v>236</v>
      </c>
      <c r="B688" s="25" t="s">
        <v>240</v>
      </c>
      <c r="C688" s="26">
        <v>6</v>
      </c>
      <c r="D688" s="26">
        <v>1</v>
      </c>
      <c r="E688" s="26">
        <v>56</v>
      </c>
      <c r="F688" s="24">
        <v>88.095238095238102</v>
      </c>
    </row>
    <row r="689" spans="1:6" x14ac:dyDescent="0.25">
      <c r="A689" s="25" t="s">
        <v>236</v>
      </c>
      <c r="B689" s="25" t="s">
        <v>241</v>
      </c>
      <c r="C689" s="26">
        <v>7</v>
      </c>
      <c r="D689" s="26">
        <v>1</v>
      </c>
      <c r="E689" s="26">
        <v>55</v>
      </c>
      <c r="F689" s="24">
        <v>83.428571428571431</v>
      </c>
    </row>
    <row r="690" spans="1:6" x14ac:dyDescent="0.25">
      <c r="A690" s="25" t="s">
        <v>236</v>
      </c>
      <c r="B690" s="25" t="s">
        <v>242</v>
      </c>
      <c r="C690" s="26">
        <v>7</v>
      </c>
      <c r="D690" s="26">
        <v>2</v>
      </c>
      <c r="E690" s="26">
        <v>55</v>
      </c>
      <c r="F690" s="24">
        <v>80.281250000000014</v>
      </c>
    </row>
    <row r="691" spans="1:6" x14ac:dyDescent="0.25">
      <c r="A691" s="25" t="s">
        <v>236</v>
      </c>
      <c r="B691" s="25" t="s">
        <v>243</v>
      </c>
      <c r="C691" s="26">
        <v>7</v>
      </c>
      <c r="D691" s="26">
        <v>1</v>
      </c>
      <c r="E691" s="26">
        <v>56</v>
      </c>
      <c r="F691" s="24">
        <v>85.343750000000014</v>
      </c>
    </row>
    <row r="692" spans="1:6" x14ac:dyDescent="0.25">
      <c r="A692" s="25" t="s">
        <v>236</v>
      </c>
      <c r="B692" s="25" t="s">
        <v>244</v>
      </c>
      <c r="C692" s="26">
        <v>7</v>
      </c>
      <c r="D692" s="26">
        <v>1</v>
      </c>
      <c r="E692" s="26">
        <v>54</v>
      </c>
      <c r="F692" s="24">
        <v>81.51612903225805</v>
      </c>
    </row>
    <row r="693" spans="1:6" x14ac:dyDescent="0.25">
      <c r="A693" s="25" t="s">
        <v>236</v>
      </c>
      <c r="B693" s="25" t="s">
        <v>245</v>
      </c>
      <c r="C693" s="26">
        <v>7</v>
      </c>
      <c r="D693" s="26">
        <v>2</v>
      </c>
      <c r="E693" s="26">
        <v>54</v>
      </c>
      <c r="F693" s="24">
        <v>78.38095238095238</v>
      </c>
    </row>
    <row r="694" spans="1:6" x14ac:dyDescent="0.25">
      <c r="A694" s="25" t="s">
        <v>236</v>
      </c>
      <c r="B694" s="25" t="s">
        <v>246</v>
      </c>
      <c r="C694" s="26">
        <v>7</v>
      </c>
      <c r="D694" s="26">
        <v>0</v>
      </c>
      <c r="E694" s="26">
        <v>43</v>
      </c>
      <c r="F694" s="24">
        <v>63.879999999999995</v>
      </c>
    </row>
    <row r="695" spans="1:6" x14ac:dyDescent="0.25">
      <c r="A695" s="25" t="s">
        <v>236</v>
      </c>
      <c r="B695" s="25" t="s">
        <v>247</v>
      </c>
      <c r="C695" s="26">
        <v>8</v>
      </c>
      <c r="D695" s="26">
        <v>1</v>
      </c>
      <c r="E695" s="26">
        <v>43</v>
      </c>
      <c r="F695" s="24">
        <v>58.423076923076927</v>
      </c>
    </row>
    <row r="696" spans="1:6" x14ac:dyDescent="0.25">
      <c r="A696" s="25" t="s">
        <v>237</v>
      </c>
      <c r="B696" s="25" t="s">
        <v>238</v>
      </c>
      <c r="C696" s="26">
        <v>0</v>
      </c>
      <c r="D696" s="26">
        <v>0</v>
      </c>
      <c r="E696" s="26">
        <v>0</v>
      </c>
      <c r="F696" s="24" t="s">
        <v>279</v>
      </c>
    </row>
    <row r="697" spans="1:6" x14ac:dyDescent="0.25">
      <c r="A697" s="25" t="s">
        <v>237</v>
      </c>
      <c r="B697" s="25" t="s">
        <v>239</v>
      </c>
      <c r="C697" s="26">
        <v>6</v>
      </c>
      <c r="D697" s="26">
        <v>2</v>
      </c>
      <c r="E697" s="26">
        <v>40</v>
      </c>
      <c r="F697" s="24">
        <v>54.5</v>
      </c>
    </row>
    <row r="698" spans="1:6" x14ac:dyDescent="0.25">
      <c r="A698" s="25" t="s">
        <v>248</v>
      </c>
      <c r="B698" s="25" t="s">
        <v>240</v>
      </c>
      <c r="C698" s="26">
        <v>6</v>
      </c>
      <c r="D698" s="26">
        <v>1</v>
      </c>
      <c r="E698" s="26">
        <v>57</v>
      </c>
      <c r="F698" s="24">
        <v>90.031250000000028</v>
      </c>
    </row>
    <row r="699" spans="1:6" x14ac:dyDescent="0.25">
      <c r="A699" s="25" t="s">
        <v>248</v>
      </c>
      <c r="B699" s="25" t="s">
        <v>241</v>
      </c>
      <c r="C699" s="26">
        <v>7</v>
      </c>
      <c r="D699" s="26">
        <v>1</v>
      </c>
      <c r="E699" s="26">
        <v>56</v>
      </c>
      <c r="F699" s="24">
        <v>85.343750000000014</v>
      </c>
    </row>
    <row r="700" spans="1:6" x14ac:dyDescent="0.25">
      <c r="A700" s="25" t="s">
        <v>248</v>
      </c>
      <c r="B700" s="25" t="s">
        <v>242</v>
      </c>
      <c r="C700" s="26">
        <v>7</v>
      </c>
      <c r="D700" s="26">
        <v>2</v>
      </c>
      <c r="E700" s="26">
        <v>56</v>
      </c>
      <c r="F700" s="24">
        <v>82.18461538461537</v>
      </c>
    </row>
    <row r="701" spans="1:6" x14ac:dyDescent="0.25">
      <c r="A701" s="25" t="s">
        <v>248</v>
      </c>
      <c r="B701" s="25" t="s">
        <v>243</v>
      </c>
      <c r="C701" s="26">
        <v>7</v>
      </c>
      <c r="D701" s="26">
        <v>1</v>
      </c>
      <c r="E701" s="26">
        <v>57</v>
      </c>
      <c r="F701" s="24">
        <v>87.261538461538436</v>
      </c>
    </row>
    <row r="702" spans="1:6" x14ac:dyDescent="0.25">
      <c r="A702" s="25" t="s">
        <v>248</v>
      </c>
      <c r="B702" s="25" t="s">
        <v>244</v>
      </c>
      <c r="C702" s="26">
        <v>7</v>
      </c>
      <c r="D702" s="26">
        <v>1</v>
      </c>
      <c r="E702" s="26">
        <v>55</v>
      </c>
      <c r="F702" s="24">
        <v>83.428571428571431</v>
      </c>
    </row>
    <row r="703" spans="1:6" x14ac:dyDescent="0.25">
      <c r="A703" s="25" t="s">
        <v>248</v>
      </c>
      <c r="B703" s="25" t="s">
        <v>245</v>
      </c>
      <c r="C703" s="26">
        <v>7</v>
      </c>
      <c r="D703" s="26">
        <v>2</v>
      </c>
      <c r="E703" s="26">
        <v>55</v>
      </c>
      <c r="F703" s="24">
        <v>80.281250000000014</v>
      </c>
    </row>
    <row r="704" spans="1:6" x14ac:dyDescent="0.25">
      <c r="A704" s="25" t="s">
        <v>248</v>
      </c>
      <c r="B704" s="25" t="s">
        <v>246</v>
      </c>
      <c r="C704" s="26">
        <v>7</v>
      </c>
      <c r="D704" s="26">
        <v>0</v>
      </c>
      <c r="E704" s="26">
        <v>44</v>
      </c>
      <c r="F704" s="24">
        <v>65.764705882352942</v>
      </c>
    </row>
    <row r="705" spans="1:6" x14ac:dyDescent="0.25">
      <c r="A705" s="25" t="s">
        <v>248</v>
      </c>
      <c r="B705" s="25" t="s">
        <v>247</v>
      </c>
      <c r="C705" s="26">
        <v>8</v>
      </c>
      <c r="D705" s="26">
        <v>1</v>
      </c>
      <c r="E705" s="26">
        <v>44</v>
      </c>
      <c r="F705" s="24">
        <v>60.264150943396217</v>
      </c>
    </row>
    <row r="706" spans="1:6" x14ac:dyDescent="0.25">
      <c r="A706" s="25" t="s">
        <v>238</v>
      </c>
      <c r="B706" s="25" t="s">
        <v>239</v>
      </c>
      <c r="C706" s="26">
        <v>6</v>
      </c>
      <c r="D706" s="26">
        <v>2</v>
      </c>
      <c r="E706" s="26">
        <v>40</v>
      </c>
      <c r="F706" s="24">
        <v>54.5</v>
      </c>
    </row>
    <row r="707" spans="1:6" x14ac:dyDescent="0.25">
      <c r="A707" s="25" t="s">
        <v>238</v>
      </c>
      <c r="B707" s="25" t="s">
        <v>240</v>
      </c>
      <c r="C707" s="26">
        <v>6</v>
      </c>
      <c r="D707" s="26">
        <v>1</v>
      </c>
      <c r="E707" s="26">
        <v>57</v>
      </c>
      <c r="F707" s="24">
        <v>90.031250000000028</v>
      </c>
    </row>
    <row r="708" spans="1:6" x14ac:dyDescent="0.25">
      <c r="A708" s="25" t="s">
        <v>249</v>
      </c>
      <c r="B708" s="25" t="s">
        <v>241</v>
      </c>
      <c r="C708" s="26">
        <v>7</v>
      </c>
      <c r="D708" s="26">
        <v>1</v>
      </c>
      <c r="E708" s="26">
        <v>56</v>
      </c>
      <c r="F708" s="24">
        <v>85.343750000000014</v>
      </c>
    </row>
    <row r="709" spans="1:6" x14ac:dyDescent="0.25">
      <c r="A709" s="25" t="s">
        <v>249</v>
      </c>
      <c r="B709" s="25" t="s">
        <v>242</v>
      </c>
      <c r="C709" s="26">
        <v>7</v>
      </c>
      <c r="D709" s="26">
        <v>2</v>
      </c>
      <c r="E709" s="26">
        <v>56</v>
      </c>
      <c r="F709" s="24">
        <v>82.18461538461537</v>
      </c>
    </row>
    <row r="710" spans="1:6" x14ac:dyDescent="0.25">
      <c r="A710" s="25" t="s">
        <v>249</v>
      </c>
      <c r="B710" s="25" t="s">
        <v>243</v>
      </c>
      <c r="C710" s="26">
        <v>7</v>
      </c>
      <c r="D710" s="26">
        <v>1</v>
      </c>
      <c r="E710" s="26">
        <v>57</v>
      </c>
      <c r="F710" s="24">
        <v>87.261538461538436</v>
      </c>
    </row>
    <row r="711" spans="1:6" x14ac:dyDescent="0.25">
      <c r="A711" s="25" t="s">
        <v>249</v>
      </c>
      <c r="B711" s="25" t="s">
        <v>244</v>
      </c>
      <c r="C711" s="26">
        <v>7</v>
      </c>
      <c r="D711" s="26">
        <v>1</v>
      </c>
      <c r="E711" s="26">
        <v>55</v>
      </c>
      <c r="F711" s="24">
        <v>83.428571428571431</v>
      </c>
    </row>
    <row r="712" spans="1:6" x14ac:dyDescent="0.25">
      <c r="A712" s="25" t="s">
        <v>249</v>
      </c>
      <c r="B712" s="25" t="s">
        <v>245</v>
      </c>
      <c r="C712" s="26">
        <v>7</v>
      </c>
      <c r="D712" s="26">
        <v>2</v>
      </c>
      <c r="E712" s="26">
        <v>55</v>
      </c>
      <c r="F712" s="24">
        <v>80.281250000000014</v>
      </c>
    </row>
    <row r="713" spans="1:6" x14ac:dyDescent="0.25">
      <c r="A713" s="25" t="s">
        <v>249</v>
      </c>
      <c r="B713" s="25" t="s">
        <v>246</v>
      </c>
      <c r="C713" s="26">
        <v>7</v>
      </c>
      <c r="D713" s="26">
        <v>0</v>
      </c>
      <c r="E713" s="26">
        <v>43</v>
      </c>
      <c r="F713" s="24">
        <v>63.879999999999995</v>
      </c>
    </row>
    <row r="714" spans="1:6" x14ac:dyDescent="0.25">
      <c r="A714" s="25" t="s">
        <v>249</v>
      </c>
      <c r="B714" s="25" t="s">
        <v>247</v>
      </c>
      <c r="C714" s="26">
        <v>8</v>
      </c>
      <c r="D714" s="26">
        <v>1</v>
      </c>
      <c r="E714" s="26">
        <v>43</v>
      </c>
      <c r="F714" s="24">
        <v>58.423076923076927</v>
      </c>
    </row>
    <row r="715" spans="1:6" x14ac:dyDescent="0.25">
      <c r="A715" s="25" t="s">
        <v>239</v>
      </c>
      <c r="B715" s="25" t="s">
        <v>240</v>
      </c>
      <c r="C715" s="26">
        <v>4</v>
      </c>
      <c r="D715" s="26">
        <v>3</v>
      </c>
      <c r="E715" s="26">
        <v>57</v>
      </c>
      <c r="F715" s="24">
        <v>89.468750000000028</v>
      </c>
    </row>
    <row r="716" spans="1:6" x14ac:dyDescent="0.25">
      <c r="A716" s="25" t="s">
        <v>239</v>
      </c>
      <c r="B716" s="25" t="s">
        <v>241</v>
      </c>
      <c r="C716" s="26">
        <v>5</v>
      </c>
      <c r="D716" s="26">
        <v>3</v>
      </c>
      <c r="E716" s="26">
        <v>56</v>
      </c>
      <c r="F716" s="24">
        <v>84.593750000000014</v>
      </c>
    </row>
    <row r="717" spans="1:6" x14ac:dyDescent="0.25">
      <c r="A717" s="25" t="s">
        <v>250</v>
      </c>
      <c r="B717" s="25" t="s">
        <v>242</v>
      </c>
      <c r="C717" s="26">
        <v>5</v>
      </c>
      <c r="D717" s="26">
        <v>4</v>
      </c>
      <c r="E717" s="26">
        <v>56</v>
      </c>
      <c r="F717" s="24">
        <v>81.630769230769218</v>
      </c>
    </row>
    <row r="718" spans="1:6" x14ac:dyDescent="0.25">
      <c r="A718" s="25" t="s">
        <v>250</v>
      </c>
      <c r="B718" s="25" t="s">
        <v>243</v>
      </c>
      <c r="C718" s="26">
        <v>5</v>
      </c>
      <c r="D718" s="26">
        <v>3</v>
      </c>
      <c r="E718" s="26">
        <v>57</v>
      </c>
      <c r="F718" s="24">
        <v>86.5230769230769</v>
      </c>
    </row>
    <row r="719" spans="1:6" x14ac:dyDescent="0.25">
      <c r="A719" s="25" t="s">
        <v>250</v>
      </c>
      <c r="B719" s="25" t="s">
        <v>244</v>
      </c>
      <c r="C719" s="26">
        <v>5</v>
      </c>
      <c r="D719" s="26">
        <v>3</v>
      </c>
      <c r="E719" s="26">
        <v>55</v>
      </c>
      <c r="F719" s="24">
        <v>82.666666666666671</v>
      </c>
    </row>
    <row r="720" spans="1:6" x14ac:dyDescent="0.25">
      <c r="A720" s="25" t="s">
        <v>250</v>
      </c>
      <c r="B720" s="25" t="s">
        <v>245</v>
      </c>
      <c r="C720" s="26">
        <v>5</v>
      </c>
      <c r="D720" s="26">
        <v>4</v>
      </c>
      <c r="E720" s="26">
        <v>55</v>
      </c>
      <c r="F720" s="24">
        <v>79.718750000000014</v>
      </c>
    </row>
    <row r="721" spans="1:6" x14ac:dyDescent="0.25">
      <c r="A721" s="25" t="s">
        <v>250</v>
      </c>
      <c r="B721" s="25" t="s">
        <v>246</v>
      </c>
      <c r="C721" s="26">
        <v>6</v>
      </c>
      <c r="D721" s="26">
        <v>2</v>
      </c>
      <c r="E721" s="26">
        <v>42</v>
      </c>
      <c r="F721" s="24">
        <v>58.239999999999995</v>
      </c>
    </row>
    <row r="722" spans="1:6" x14ac:dyDescent="0.25">
      <c r="A722" s="25" t="s">
        <v>250</v>
      </c>
      <c r="B722" s="25" t="s">
        <v>247</v>
      </c>
      <c r="C722" s="26">
        <v>7</v>
      </c>
      <c r="D722" s="26">
        <v>3</v>
      </c>
      <c r="E722" s="26">
        <v>42</v>
      </c>
      <c r="F722" s="24">
        <v>53.115384615384613</v>
      </c>
    </row>
    <row r="723" spans="1:6" x14ac:dyDescent="0.25">
      <c r="A723" s="25" t="s">
        <v>240</v>
      </c>
      <c r="B723" s="25" t="s">
        <v>241</v>
      </c>
      <c r="C723" s="26">
        <v>1</v>
      </c>
      <c r="D723" s="26">
        <v>0</v>
      </c>
      <c r="E723" s="26">
        <v>1</v>
      </c>
      <c r="F723" s="24">
        <v>1</v>
      </c>
    </row>
    <row r="724" spans="1:6" x14ac:dyDescent="0.25">
      <c r="A724" s="25" t="s">
        <v>240</v>
      </c>
      <c r="B724" s="25" t="s">
        <v>242</v>
      </c>
      <c r="C724" s="26">
        <v>1</v>
      </c>
      <c r="D724" s="26">
        <v>1</v>
      </c>
      <c r="E724" s="26">
        <v>1</v>
      </c>
      <c r="F724" s="24">
        <v>0</v>
      </c>
    </row>
    <row r="725" spans="1:6" x14ac:dyDescent="0.25">
      <c r="A725" s="25" t="s">
        <v>240</v>
      </c>
      <c r="B725" s="25" t="s">
        <v>243</v>
      </c>
      <c r="C725" s="26">
        <v>1</v>
      </c>
      <c r="D725" s="26">
        <v>0</v>
      </c>
      <c r="E725" s="26">
        <v>2</v>
      </c>
      <c r="F725" s="24">
        <v>2</v>
      </c>
    </row>
    <row r="726" spans="1:6" x14ac:dyDescent="0.25">
      <c r="A726" s="25" t="s">
        <v>240</v>
      </c>
      <c r="B726" s="25" t="s">
        <v>244</v>
      </c>
      <c r="C726" s="26">
        <v>1</v>
      </c>
      <c r="D726" s="26">
        <v>0</v>
      </c>
      <c r="E726" s="26">
        <v>1</v>
      </c>
      <c r="F726" s="24">
        <v>1</v>
      </c>
    </row>
    <row r="727" spans="1:6" x14ac:dyDescent="0.25">
      <c r="A727" s="25" t="s">
        <v>240</v>
      </c>
      <c r="B727" s="25" t="s">
        <v>245</v>
      </c>
      <c r="C727" s="26">
        <v>1</v>
      </c>
      <c r="D727" s="26">
        <v>1</v>
      </c>
      <c r="E727" s="26">
        <v>1</v>
      </c>
      <c r="F727" s="24">
        <v>0</v>
      </c>
    </row>
    <row r="728" spans="1:6" x14ac:dyDescent="0.25">
      <c r="A728" s="25" t="s">
        <v>240</v>
      </c>
      <c r="B728" s="25" t="s">
        <v>246</v>
      </c>
      <c r="C728" s="26">
        <v>5</v>
      </c>
      <c r="D728" s="26">
        <v>1</v>
      </c>
      <c r="E728" s="26">
        <v>71</v>
      </c>
      <c r="F728" s="24">
        <v>120.41558441558439</v>
      </c>
    </row>
    <row r="729" spans="1:6" x14ac:dyDescent="0.25">
      <c r="A729" s="25" t="s">
        <v>240</v>
      </c>
      <c r="B729" s="25" t="s">
        <v>247</v>
      </c>
      <c r="C729" s="26">
        <v>6</v>
      </c>
      <c r="D729" s="26">
        <v>2</v>
      </c>
      <c r="E729" s="26">
        <v>71</v>
      </c>
      <c r="F729" s="24">
        <v>113.94936708860762</v>
      </c>
    </row>
    <row r="730" spans="1:6" x14ac:dyDescent="0.25">
      <c r="A730" s="25" t="s">
        <v>241</v>
      </c>
      <c r="B730" s="25" t="s">
        <v>242</v>
      </c>
      <c r="C730" s="26">
        <v>0</v>
      </c>
      <c r="D730" s="26">
        <v>1</v>
      </c>
      <c r="E730" s="26">
        <v>0</v>
      </c>
      <c r="F730" s="24">
        <v>2.0000000000000004</v>
      </c>
    </row>
    <row r="731" spans="1:6" x14ac:dyDescent="0.25">
      <c r="A731" s="25" t="s">
        <v>241</v>
      </c>
      <c r="B731" s="25" t="s">
        <v>243</v>
      </c>
      <c r="C731" s="26">
        <v>0</v>
      </c>
      <c r="D731" s="26">
        <v>0</v>
      </c>
      <c r="E731" s="26">
        <v>1</v>
      </c>
      <c r="F731" s="24">
        <v>2.0000000000000004</v>
      </c>
    </row>
    <row r="732" spans="1:6" x14ac:dyDescent="0.25">
      <c r="A732" s="25" t="s">
        <v>241</v>
      </c>
      <c r="B732" s="25" t="s">
        <v>244</v>
      </c>
      <c r="C732" s="26">
        <v>0</v>
      </c>
      <c r="D732" s="26">
        <v>0</v>
      </c>
      <c r="E732" s="26">
        <v>0</v>
      </c>
      <c r="F732" s="24" t="s">
        <v>279</v>
      </c>
    </row>
    <row r="733" spans="1:6" x14ac:dyDescent="0.25">
      <c r="A733" s="25" t="s">
        <v>241</v>
      </c>
      <c r="B733" s="25" t="s">
        <v>245</v>
      </c>
      <c r="C733" s="26">
        <v>0</v>
      </c>
      <c r="D733" s="26">
        <v>1</v>
      </c>
      <c r="E733" s="26">
        <v>0</v>
      </c>
      <c r="F733" s="24">
        <v>2.0000000000000004</v>
      </c>
    </row>
    <row r="734" spans="1:6" x14ac:dyDescent="0.25">
      <c r="A734" s="25" t="s">
        <v>241</v>
      </c>
      <c r="B734" s="25" t="s">
        <v>246</v>
      </c>
      <c r="C734" s="26">
        <v>6</v>
      </c>
      <c r="D734" s="26">
        <v>1</v>
      </c>
      <c r="E734" s="26">
        <v>70</v>
      </c>
      <c r="F734" s="24">
        <v>115.35064935064935</v>
      </c>
    </row>
    <row r="735" spans="1:6" x14ac:dyDescent="0.25">
      <c r="A735" s="25" t="s">
        <v>241</v>
      </c>
      <c r="B735" s="25" t="s">
        <v>247</v>
      </c>
      <c r="C735" s="26">
        <v>7</v>
      </c>
      <c r="D735" s="26">
        <v>2</v>
      </c>
      <c r="E735" s="26">
        <v>70</v>
      </c>
      <c r="F735" s="24">
        <v>109.08860759493673</v>
      </c>
    </row>
    <row r="736" spans="1:6" x14ac:dyDescent="0.25">
      <c r="A736" s="25" t="s">
        <v>242</v>
      </c>
      <c r="B736" s="25" t="s">
        <v>243</v>
      </c>
      <c r="C736" s="26">
        <v>0</v>
      </c>
      <c r="D736" s="26">
        <v>1</v>
      </c>
      <c r="E736" s="26">
        <v>1</v>
      </c>
      <c r="F736" s="24">
        <v>1</v>
      </c>
    </row>
    <row r="737" spans="1:6" x14ac:dyDescent="0.25">
      <c r="A737" s="25" t="s">
        <v>242</v>
      </c>
      <c r="B737" s="25" t="s">
        <v>244</v>
      </c>
      <c r="C737" s="26">
        <v>0</v>
      </c>
      <c r="D737" s="26">
        <v>1</v>
      </c>
      <c r="E737" s="26">
        <v>0</v>
      </c>
      <c r="F737" s="24">
        <v>2.0000000000000004</v>
      </c>
    </row>
    <row r="738" spans="1:6" x14ac:dyDescent="0.25">
      <c r="A738" s="25" t="s">
        <v>242</v>
      </c>
      <c r="B738" s="25" t="s">
        <v>245</v>
      </c>
      <c r="C738" s="26">
        <v>0</v>
      </c>
      <c r="D738" s="26">
        <v>2</v>
      </c>
      <c r="E738" s="26">
        <v>0</v>
      </c>
      <c r="F738" s="24">
        <v>4.0000000000000009</v>
      </c>
    </row>
    <row r="739" spans="1:6" x14ac:dyDescent="0.25">
      <c r="A739" s="25" t="s">
        <v>242</v>
      </c>
      <c r="B739" s="25" t="s">
        <v>246</v>
      </c>
      <c r="C739" s="26">
        <v>6</v>
      </c>
      <c r="D739" s="26">
        <v>2</v>
      </c>
      <c r="E739" s="26">
        <v>70</v>
      </c>
      <c r="F739" s="24">
        <v>112</v>
      </c>
    </row>
    <row r="740" spans="1:6" x14ac:dyDescent="0.25">
      <c r="A740" s="25" t="s">
        <v>242</v>
      </c>
      <c r="B740" s="25" t="s">
        <v>247</v>
      </c>
      <c r="C740" s="26">
        <v>7</v>
      </c>
      <c r="D740" s="26">
        <v>3</v>
      </c>
      <c r="E740" s="26">
        <v>70</v>
      </c>
      <c r="F740" s="24">
        <v>105.92499999999998</v>
      </c>
    </row>
    <row r="741" spans="1:6" x14ac:dyDescent="0.25">
      <c r="A741" s="25" t="s">
        <v>243</v>
      </c>
      <c r="B741" s="25" t="s">
        <v>244</v>
      </c>
      <c r="C741" s="26">
        <v>0</v>
      </c>
      <c r="D741" s="26">
        <v>0</v>
      </c>
      <c r="E741" s="26">
        <v>1</v>
      </c>
      <c r="F741" s="24">
        <v>2.0000000000000004</v>
      </c>
    </row>
    <row r="742" spans="1:6" x14ac:dyDescent="0.25">
      <c r="A742" s="25" t="s">
        <v>243</v>
      </c>
      <c r="B742" s="25" t="s">
        <v>245</v>
      </c>
      <c r="C742" s="26">
        <v>0</v>
      </c>
      <c r="D742" s="26">
        <v>1</v>
      </c>
      <c r="E742" s="26">
        <v>1</v>
      </c>
      <c r="F742" s="24">
        <v>1</v>
      </c>
    </row>
    <row r="743" spans="1:6" x14ac:dyDescent="0.25">
      <c r="A743" s="25" t="s">
        <v>243</v>
      </c>
      <c r="B743" s="25" t="s">
        <v>246</v>
      </c>
      <c r="C743" s="26">
        <v>6</v>
      </c>
      <c r="D743" s="26">
        <v>1</v>
      </c>
      <c r="E743" s="26">
        <v>71</v>
      </c>
      <c r="F743" s="24">
        <v>117.30769230769232</v>
      </c>
    </row>
    <row r="744" spans="1:6" x14ac:dyDescent="0.25">
      <c r="A744" s="25" t="s">
        <v>243</v>
      </c>
      <c r="B744" s="25" t="s">
        <v>247</v>
      </c>
      <c r="C744" s="26">
        <v>7</v>
      </c>
      <c r="D744" s="26">
        <v>2</v>
      </c>
      <c r="E744" s="26">
        <v>71</v>
      </c>
      <c r="F744" s="24">
        <v>111.02499999999998</v>
      </c>
    </row>
    <row r="745" spans="1:6" x14ac:dyDescent="0.25">
      <c r="A745" s="25" t="s">
        <v>244</v>
      </c>
      <c r="B745" s="25" t="s">
        <v>245</v>
      </c>
      <c r="C745" s="26">
        <v>0</v>
      </c>
      <c r="D745" s="26">
        <v>1</v>
      </c>
      <c r="E745" s="26">
        <v>0</v>
      </c>
      <c r="F745" s="24">
        <v>2.0000000000000004</v>
      </c>
    </row>
    <row r="746" spans="1:6" x14ac:dyDescent="0.25">
      <c r="A746" s="25" t="s">
        <v>244</v>
      </c>
      <c r="B746" s="25" t="s">
        <v>246</v>
      </c>
      <c r="C746" s="26">
        <v>6</v>
      </c>
      <c r="D746" s="26">
        <v>1</v>
      </c>
      <c r="E746" s="26">
        <v>67</v>
      </c>
      <c r="F746" s="24">
        <v>109.48648648648646</v>
      </c>
    </row>
    <row r="747" spans="1:6" x14ac:dyDescent="0.25">
      <c r="A747" s="25" t="s">
        <v>244</v>
      </c>
      <c r="B747" s="25" t="s">
        <v>247</v>
      </c>
      <c r="C747" s="26">
        <v>7</v>
      </c>
      <c r="D747" s="26">
        <v>2</v>
      </c>
      <c r="E747" s="26">
        <v>67</v>
      </c>
      <c r="F747" s="24">
        <v>103.28947368421055</v>
      </c>
    </row>
    <row r="748" spans="1:6" x14ac:dyDescent="0.25">
      <c r="A748" s="25" t="s">
        <v>245</v>
      </c>
      <c r="B748" s="25" t="s">
        <v>246</v>
      </c>
      <c r="C748" s="26">
        <v>6</v>
      </c>
      <c r="D748" s="26">
        <v>2</v>
      </c>
      <c r="E748" s="26">
        <v>67</v>
      </c>
      <c r="F748" s="24">
        <v>106.16</v>
      </c>
    </row>
    <row r="749" spans="1:6" x14ac:dyDescent="0.25">
      <c r="A749" s="25" t="s">
        <v>245</v>
      </c>
      <c r="B749" s="25" t="s">
        <v>247</v>
      </c>
      <c r="C749" s="26">
        <v>7</v>
      </c>
      <c r="D749" s="26">
        <v>3</v>
      </c>
      <c r="E749" s="26">
        <v>67</v>
      </c>
      <c r="F749" s="24">
        <v>100.15584415584415</v>
      </c>
    </row>
    <row r="750" spans="1:6" x14ac:dyDescent="0.25">
      <c r="A750" s="25" t="s">
        <v>246</v>
      </c>
      <c r="B750" s="25" t="s">
        <v>247</v>
      </c>
      <c r="C750" s="26">
        <v>1</v>
      </c>
      <c r="D750" s="26">
        <v>1</v>
      </c>
      <c r="E750" s="26">
        <v>0</v>
      </c>
      <c r="F750" s="24">
        <v>1</v>
      </c>
    </row>
    <row r="751" spans="1:6" x14ac:dyDescent="0.25">
      <c r="A751" s="25" t="s">
        <v>251</v>
      </c>
      <c r="B751" s="25" t="s">
        <v>252</v>
      </c>
      <c r="C751" s="26">
        <v>8</v>
      </c>
      <c r="D751" s="26">
        <v>2</v>
      </c>
      <c r="E751" s="26">
        <v>63</v>
      </c>
      <c r="F751" s="24">
        <v>92.904109589041113</v>
      </c>
    </row>
    <row r="752" spans="1:6" x14ac:dyDescent="0.25">
      <c r="A752" s="25" t="s">
        <v>253</v>
      </c>
      <c r="B752" s="25" t="s">
        <v>254</v>
      </c>
      <c r="C752" s="26">
        <v>11</v>
      </c>
      <c r="D752" s="26">
        <v>10</v>
      </c>
      <c r="E752" s="26">
        <v>57</v>
      </c>
      <c r="F752" s="24">
        <v>55.46153846153846</v>
      </c>
    </row>
    <row r="753" spans="1:6" x14ac:dyDescent="0.25">
      <c r="A753" s="25" t="s">
        <v>253</v>
      </c>
      <c r="B753" s="25" t="s">
        <v>255</v>
      </c>
      <c r="C753" s="26">
        <v>10</v>
      </c>
      <c r="D753" s="26">
        <v>10</v>
      </c>
      <c r="E753" s="26">
        <v>58</v>
      </c>
      <c r="F753" s="24">
        <v>59.07692307692308</v>
      </c>
    </row>
    <row r="754" spans="1:6" x14ac:dyDescent="0.25">
      <c r="A754" s="25" t="s">
        <v>253</v>
      </c>
      <c r="B754" s="25" t="s">
        <v>256</v>
      </c>
      <c r="C754" s="26">
        <v>12</v>
      </c>
      <c r="D754" s="26">
        <v>10</v>
      </c>
      <c r="E754" s="26">
        <v>59</v>
      </c>
      <c r="F754" s="24">
        <v>56.962962962962962</v>
      </c>
    </row>
    <row r="755" spans="1:6" x14ac:dyDescent="0.25">
      <c r="A755" s="25" t="s">
        <v>254</v>
      </c>
      <c r="B755" s="25" t="s">
        <v>255</v>
      </c>
      <c r="C755" s="26">
        <v>1</v>
      </c>
      <c r="D755" s="26">
        <v>0</v>
      </c>
      <c r="E755" s="26">
        <v>23</v>
      </c>
      <c r="F755" s="24">
        <v>42.25</v>
      </c>
    </row>
    <row r="756" spans="1:6" x14ac:dyDescent="0.25">
      <c r="A756" s="25" t="s">
        <v>254</v>
      </c>
      <c r="B756" s="25" t="s">
        <v>256</v>
      </c>
      <c r="C756" s="26">
        <v>1</v>
      </c>
      <c r="D756" s="26">
        <v>0</v>
      </c>
      <c r="E756" s="26">
        <v>2</v>
      </c>
      <c r="F756" s="24">
        <v>2</v>
      </c>
    </row>
    <row r="757" spans="1:6" x14ac:dyDescent="0.25">
      <c r="A757" s="25" t="s">
        <v>255</v>
      </c>
      <c r="B757" s="25" t="s">
        <v>256</v>
      </c>
      <c r="C757" s="26">
        <v>2</v>
      </c>
      <c r="D757" s="26">
        <v>0</v>
      </c>
      <c r="E757" s="26">
        <v>25</v>
      </c>
      <c r="F757" s="24">
        <v>42.888888888888886</v>
      </c>
    </row>
    <row r="758" spans="1:6" x14ac:dyDescent="0.25">
      <c r="A758" s="25" t="s">
        <v>257</v>
      </c>
      <c r="B758" s="25" t="s">
        <v>258</v>
      </c>
      <c r="C758" s="26">
        <v>0</v>
      </c>
      <c r="D758" s="26">
        <v>0</v>
      </c>
      <c r="E758" s="26">
        <v>0</v>
      </c>
      <c r="F758" s="24" t="s">
        <v>279</v>
      </c>
    </row>
    <row r="759" spans="1:6" x14ac:dyDescent="0.25">
      <c r="A759" s="25" t="s">
        <v>257</v>
      </c>
      <c r="B759" s="25" t="s">
        <v>259</v>
      </c>
      <c r="C759" s="26">
        <v>0</v>
      </c>
      <c r="D759" s="26">
        <v>0</v>
      </c>
      <c r="E759" s="26">
        <v>0</v>
      </c>
      <c r="F759" s="24" t="s">
        <v>279</v>
      </c>
    </row>
    <row r="760" spans="1:6" x14ac:dyDescent="0.25">
      <c r="A760" s="25" t="s">
        <v>257</v>
      </c>
      <c r="B760" s="25" t="s">
        <v>260</v>
      </c>
      <c r="C760" s="26">
        <v>0</v>
      </c>
      <c r="D760" s="26">
        <v>0</v>
      </c>
      <c r="E760" s="26">
        <v>0</v>
      </c>
      <c r="F760" s="24" t="s">
        <v>279</v>
      </c>
    </row>
    <row r="761" spans="1:6" x14ac:dyDescent="0.25">
      <c r="A761" s="25" t="s">
        <v>258</v>
      </c>
      <c r="B761" s="25" t="s">
        <v>259</v>
      </c>
      <c r="C761" s="26">
        <v>0</v>
      </c>
      <c r="D761" s="26">
        <v>0</v>
      </c>
      <c r="E761" s="26">
        <v>0</v>
      </c>
      <c r="F761" s="24" t="s">
        <v>279</v>
      </c>
    </row>
    <row r="762" spans="1:6" x14ac:dyDescent="0.25">
      <c r="A762" s="25" t="s">
        <v>258</v>
      </c>
      <c r="B762" s="25" t="s">
        <v>260</v>
      </c>
      <c r="C762" s="26">
        <v>0</v>
      </c>
      <c r="D762" s="26">
        <v>0</v>
      </c>
      <c r="E762" s="26">
        <v>0</v>
      </c>
      <c r="F762" s="24" t="s">
        <v>279</v>
      </c>
    </row>
    <row r="763" spans="1:6" x14ac:dyDescent="0.25">
      <c r="A763" s="25" t="s">
        <v>259</v>
      </c>
      <c r="B763" s="25" t="s">
        <v>260</v>
      </c>
      <c r="C763" s="26">
        <v>0</v>
      </c>
      <c r="D763" s="26">
        <v>0</v>
      </c>
      <c r="E763" s="26">
        <v>0</v>
      </c>
      <c r="F763" s="24" t="s">
        <v>279</v>
      </c>
    </row>
    <row r="764" spans="1:6" x14ac:dyDescent="0.25">
      <c r="A764" s="25" t="s">
        <v>261</v>
      </c>
      <c r="B764" s="25" t="s">
        <v>262</v>
      </c>
      <c r="C764" s="26">
        <v>54</v>
      </c>
      <c r="D764" s="26">
        <v>48</v>
      </c>
      <c r="E764" s="26">
        <v>137</v>
      </c>
      <c r="F764" s="24">
        <v>62.11715481171548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'Table S3'!TableS3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 yeyan</dc:creator>
  <cp:lastModifiedBy>he yeyan</cp:lastModifiedBy>
  <dcterms:created xsi:type="dcterms:W3CDTF">2024-12-03T01:36:40Z</dcterms:created>
  <dcterms:modified xsi:type="dcterms:W3CDTF">2025-02-01T09:58:43Z</dcterms:modified>
</cp:coreProperties>
</file>