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R:\Projecten\E114546 – EJP-OH Toxosources\WP2\T2 Animal prevalence\Article\Supplementary files - submission\"/>
    </mc:Choice>
  </mc:AlternateContent>
  <xr:revisionPtr revIDLastSave="0" documentId="13_ncr:1_{BAE4F2D7-1111-4992-A420-E6176661962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  <sheet name="Explanations" sheetId="2" r:id="rId2"/>
  </sheets>
  <externalReferences>
    <externalReference r:id="rId3"/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1" i="1" l="1"/>
  <c r="I15" i="1"/>
  <c r="I8" i="1"/>
  <c r="I24" i="1"/>
  <c r="I18" i="1"/>
  <c r="I6" i="1"/>
  <c r="H18" i="1" l="1"/>
  <c r="G18" i="1"/>
  <c r="H14" i="1"/>
  <c r="G14" i="1"/>
  <c r="D3" i="2"/>
  <c r="D2" i="2"/>
</calcChain>
</file>

<file path=xl/sharedStrings.xml><?xml version="1.0" encoding="utf-8"?>
<sst xmlns="http://schemas.openxmlformats.org/spreadsheetml/2006/main" count="259" uniqueCount="73">
  <si>
    <t>Spain</t>
  </si>
  <si>
    <t>Blood</t>
  </si>
  <si>
    <t>MAT</t>
  </si>
  <si>
    <t>Greece</t>
  </si>
  <si>
    <t>ELISA</t>
  </si>
  <si>
    <t>Poland</t>
  </si>
  <si>
    <t>Milk</t>
  </si>
  <si>
    <t>nested-PCR</t>
  </si>
  <si>
    <t>Slovakia</t>
  </si>
  <si>
    <t>the Netherlands</t>
  </si>
  <si>
    <t>DAT</t>
  </si>
  <si>
    <t>Serbia</t>
  </si>
  <si>
    <t>Italy</t>
  </si>
  <si>
    <t>IFAT</t>
  </si>
  <si>
    <t>Meat juice</t>
  </si>
  <si>
    <t>Romania</t>
  </si>
  <si>
    <t>Cyprus</t>
  </si>
  <si>
    <t>Portugal</t>
  </si>
  <si>
    <t>North</t>
  </si>
  <si>
    <t>Norway</t>
  </si>
  <si>
    <t>Number of the article</t>
  </si>
  <si>
    <t>Country</t>
  </si>
  <si>
    <t>Region</t>
  </si>
  <si>
    <t>Age - lower [years]</t>
  </si>
  <si>
    <t>Age - upper [years]</t>
  </si>
  <si>
    <t>Sample type</t>
  </si>
  <si>
    <t>Total number of animals (N)</t>
  </si>
  <si>
    <t>Total number of positive animals (n)</t>
  </si>
  <si>
    <t>Test</t>
  </si>
  <si>
    <t>Type of detection</t>
  </si>
  <si>
    <t>Total number of animals kept exclusively indoors</t>
  </si>
  <si>
    <t>Total number of animals that were or had access outdoors</t>
  </si>
  <si>
    <t>Total number of positive animals that were or had access outdoors</t>
  </si>
  <si>
    <t>West</t>
  </si>
  <si>
    <t>Southwest</t>
  </si>
  <si>
    <t>East</t>
  </si>
  <si>
    <t>Southeast</t>
  </si>
  <si>
    <t>Indirect</t>
  </si>
  <si>
    <t>Direct</t>
  </si>
  <si>
    <t>All the age groups in the data file are in years</t>
  </si>
  <si>
    <t>1 week =</t>
  </si>
  <si>
    <t>days</t>
  </si>
  <si>
    <t>years</t>
  </si>
  <si>
    <t>1 month =</t>
  </si>
  <si>
    <t>1 year =</t>
  </si>
  <si>
    <t>year</t>
  </si>
  <si>
    <t>unknown =</t>
  </si>
  <si>
    <t>*if not specified otherwise in the article</t>
  </si>
  <si>
    <t>Real-time PCR</t>
  </si>
  <si>
    <t>PCR</t>
  </si>
  <si>
    <t>Kid/young*</t>
  </si>
  <si>
    <t>Adult*</t>
  </si>
  <si>
    <t>When there was no age data available, a range of 0-20 years has been used</t>
  </si>
  <si>
    <t>Species</t>
  </si>
  <si>
    <t>Goat</t>
  </si>
  <si>
    <t>Prevalence  [%]</t>
  </si>
  <si>
    <t>Adjusted prevalence  [%]</t>
  </si>
  <si>
    <t>Population</t>
  </si>
  <si>
    <t>Population weight</t>
  </si>
  <si>
    <t>Cutoff</t>
  </si>
  <si>
    <t>by plate</t>
  </si>
  <si>
    <t xml:space="preserve">manufacturer's instructions </t>
  </si>
  <si>
    <t>OD%&gt;30%</t>
  </si>
  <si>
    <t>mean of neg + 3 sd</t>
  </si>
  <si>
    <t>1:20</t>
  </si>
  <si>
    <t>&gt; 1:25</t>
  </si>
  <si>
    <t>S/P% ≥ 50%</t>
  </si>
  <si>
    <t>≥ 1:64</t>
  </si>
  <si>
    <t>≥ 1:20</t>
  </si>
  <si>
    <t>≥ 1:40</t>
  </si>
  <si>
    <t>Age - most probable [years]</t>
  </si>
  <si>
    <t>Total number of positive animals kept exclusively indoors</t>
  </si>
  <si>
    <t>Cardiac fluid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</si>
</sst>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Border="1"/>
    <xf numFmtId="0" fontId="2" fillId="0" borderId="0" xfId="0" applyFont="1" applyFill="1" applyBorder="1" applyAlignment="1">
      <alignment horizontal="left" wrapText="1"/>
    </xf>
    <xf numFmtId="0" fontId="0" fillId="0" borderId="0" xfId="0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164" fontId="2" fillId="0" borderId="0" xfId="0" applyNumberFormat="1" applyFont="1" applyFill="1" applyBorder="1" applyAlignment="1">
      <alignment horizontal="left"/>
    </xf>
    <xf numFmtId="2" fontId="2" fillId="0" borderId="0" xfId="0" applyNumberFormat="1" applyFont="1" applyFill="1" applyBorder="1" applyAlignment="1">
      <alignment horizontal="left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164" fontId="0" fillId="0" borderId="2" xfId="0" applyNumberFormat="1" applyBorder="1" applyAlignment="1">
      <alignment horizontal="left"/>
    </xf>
    <xf numFmtId="0" fontId="0" fillId="0" borderId="4" xfId="0" applyBorder="1"/>
    <xf numFmtId="164" fontId="0" fillId="0" borderId="0" xfId="0" applyNumberFormat="1" applyBorder="1" applyAlignment="1">
      <alignment horizontal="left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164" fontId="0" fillId="0" borderId="7" xfId="0" applyNumberFormat="1" applyBorder="1" applyAlignment="1">
      <alignment horizontal="left"/>
    </xf>
    <xf numFmtId="0" fontId="0" fillId="0" borderId="8" xfId="0" applyBorder="1"/>
    <xf numFmtId="0" fontId="0" fillId="0" borderId="4" xfId="0" applyBorder="1" applyAlignment="1">
      <alignment horizontal="left"/>
    </xf>
    <xf numFmtId="0" fontId="4" fillId="0" borderId="0" xfId="0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 wrapText="1"/>
    </xf>
    <xf numFmtId="49" fontId="0" fillId="0" borderId="0" xfId="0" applyNumberFormat="1" applyFill="1" applyBorder="1" applyAlignment="1">
      <alignment horizontal="left"/>
    </xf>
    <xf numFmtId="0" fontId="2" fillId="0" borderId="9" xfId="0" applyFont="1" applyFill="1" applyBorder="1" applyAlignment="1">
      <alignment horizontal="left"/>
    </xf>
    <xf numFmtId="0" fontId="2" fillId="0" borderId="10" xfId="0" applyFont="1" applyFill="1" applyBorder="1" applyAlignment="1">
      <alignment horizontal="left"/>
    </xf>
    <xf numFmtId="0" fontId="2" fillId="0" borderId="1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.damek\Documents\Toxosources\Age%20groups%20by%20species\Toxosources%20review%20-%20CLEAN%20correcte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.damek\Documents\Toxosources\Toxosources%20review%20-%20checked%20by%20R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xtraction"/>
      <sheetName val="Data for drop-down lists"/>
      <sheetName val="Division of articles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xtraction"/>
      <sheetName val="Data for drop-down lists"/>
      <sheetName val="Division of articles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4"/>
  <sheetViews>
    <sheetView tabSelected="1" workbookViewId="0">
      <selection activeCell="W24" sqref="W24"/>
    </sheetView>
  </sheetViews>
  <sheetFormatPr defaultColWidth="11.42578125" defaultRowHeight="15" x14ac:dyDescent="0.25"/>
  <cols>
    <col min="1" max="16" width="11.42578125" style="3"/>
    <col min="17" max="17" width="11.42578125" style="27"/>
    <col min="18" max="16384" width="11.42578125" style="3"/>
  </cols>
  <sheetData>
    <row r="1" spans="1:21" customFormat="1" x14ac:dyDescent="0.25">
      <c r="A1" s="7" t="s">
        <v>20</v>
      </c>
      <c r="B1" s="7" t="s">
        <v>21</v>
      </c>
      <c r="C1" s="7" t="s">
        <v>22</v>
      </c>
      <c r="D1" s="7" t="s">
        <v>53</v>
      </c>
      <c r="E1" s="22" t="s">
        <v>57</v>
      </c>
      <c r="F1" s="22" t="s">
        <v>58</v>
      </c>
      <c r="G1" s="7" t="s">
        <v>23</v>
      </c>
      <c r="H1" s="7" t="s">
        <v>24</v>
      </c>
      <c r="I1" s="22" t="s">
        <v>70</v>
      </c>
      <c r="J1" s="7" t="s">
        <v>25</v>
      </c>
      <c r="K1" s="7" t="s">
        <v>26</v>
      </c>
      <c r="L1" s="7" t="s">
        <v>27</v>
      </c>
      <c r="M1" s="7" t="s">
        <v>55</v>
      </c>
      <c r="N1" s="7" t="s">
        <v>56</v>
      </c>
      <c r="O1" s="7" t="s">
        <v>28</v>
      </c>
      <c r="P1" s="7" t="s">
        <v>29</v>
      </c>
      <c r="Q1" s="23" t="s">
        <v>59</v>
      </c>
      <c r="R1" s="7" t="s">
        <v>30</v>
      </c>
      <c r="S1" s="7" t="s">
        <v>71</v>
      </c>
      <c r="T1" s="7" t="s">
        <v>31</v>
      </c>
      <c r="U1" s="7" t="s">
        <v>32</v>
      </c>
    </row>
    <row r="2" spans="1:21" x14ac:dyDescent="0.25">
      <c r="A2" s="4">
        <v>55</v>
      </c>
      <c r="B2" s="4" t="s">
        <v>0</v>
      </c>
      <c r="C2" s="4" t="s">
        <v>34</v>
      </c>
      <c r="D2" s="4" t="s">
        <v>54</v>
      </c>
      <c r="E2" s="4">
        <v>1</v>
      </c>
      <c r="F2" s="4">
        <v>1</v>
      </c>
      <c r="G2" s="8">
        <v>0</v>
      </c>
      <c r="H2" s="8">
        <v>20</v>
      </c>
      <c r="I2" s="8">
        <v>3</v>
      </c>
      <c r="J2" s="4" t="s">
        <v>1</v>
      </c>
      <c r="K2" s="4">
        <v>89</v>
      </c>
      <c r="L2" s="4">
        <v>5</v>
      </c>
      <c r="M2" s="9"/>
      <c r="N2" s="9"/>
      <c r="O2" s="4" t="s">
        <v>2</v>
      </c>
      <c r="P2" s="4" t="s">
        <v>37</v>
      </c>
      <c r="Q2" s="24" t="s">
        <v>65</v>
      </c>
      <c r="R2" s="4">
        <v>0</v>
      </c>
      <c r="S2" s="4">
        <v>0</v>
      </c>
      <c r="T2" s="5">
        <v>89</v>
      </c>
      <c r="U2" s="5">
        <v>5</v>
      </c>
    </row>
    <row r="3" spans="1:21" x14ac:dyDescent="0.25">
      <c r="A3" s="4">
        <v>68</v>
      </c>
      <c r="B3" s="4" t="s">
        <v>3</v>
      </c>
      <c r="C3" s="4" t="s">
        <v>36</v>
      </c>
      <c r="D3" s="4" t="s">
        <v>54</v>
      </c>
      <c r="E3" s="4">
        <v>2</v>
      </c>
      <c r="F3" s="4">
        <v>1</v>
      </c>
      <c r="G3" s="8">
        <v>2</v>
      </c>
      <c r="H3" s="8">
        <v>4</v>
      </c>
      <c r="I3" s="8">
        <v>3</v>
      </c>
      <c r="J3" s="4" t="s">
        <v>1</v>
      </c>
      <c r="K3" s="4">
        <v>375</v>
      </c>
      <c r="L3" s="4">
        <v>230</v>
      </c>
      <c r="M3" s="9"/>
      <c r="N3" s="9"/>
      <c r="O3" s="4" t="s">
        <v>4</v>
      </c>
      <c r="P3" s="4" t="s">
        <v>37</v>
      </c>
      <c r="Q3" s="24" t="s">
        <v>60</v>
      </c>
      <c r="R3" s="4">
        <v>0</v>
      </c>
      <c r="S3" s="4">
        <v>0</v>
      </c>
      <c r="T3" s="4">
        <v>375</v>
      </c>
      <c r="U3" s="4">
        <v>230</v>
      </c>
    </row>
    <row r="4" spans="1:21" x14ac:dyDescent="0.25">
      <c r="A4" s="4">
        <v>315</v>
      </c>
      <c r="B4" s="4" t="s">
        <v>5</v>
      </c>
      <c r="C4" s="4" t="s">
        <v>35</v>
      </c>
      <c r="D4" s="4" t="s">
        <v>54</v>
      </c>
      <c r="E4" s="4">
        <v>3</v>
      </c>
      <c r="F4" s="4">
        <v>1</v>
      </c>
      <c r="G4" s="8">
        <v>0</v>
      </c>
      <c r="H4" s="8">
        <v>20</v>
      </c>
      <c r="I4" s="8">
        <v>4.5999999999999996</v>
      </c>
      <c r="J4" s="4" t="s">
        <v>6</v>
      </c>
      <c r="K4" s="4">
        <v>29</v>
      </c>
      <c r="L4" s="4">
        <v>1</v>
      </c>
      <c r="M4" s="9"/>
      <c r="N4" s="9"/>
      <c r="O4" s="4" t="s">
        <v>7</v>
      </c>
      <c r="P4" s="4" t="s">
        <v>38</v>
      </c>
      <c r="Q4" s="24"/>
      <c r="R4" s="4">
        <v>0</v>
      </c>
      <c r="S4" s="4">
        <v>0</v>
      </c>
      <c r="T4" s="4">
        <v>29</v>
      </c>
      <c r="U4" s="4">
        <v>1</v>
      </c>
    </row>
    <row r="5" spans="1:21" x14ac:dyDescent="0.25">
      <c r="A5" s="4">
        <v>321</v>
      </c>
      <c r="B5" s="4" t="s">
        <v>8</v>
      </c>
      <c r="C5" s="4" t="s">
        <v>35</v>
      </c>
      <c r="D5" s="4" t="s">
        <v>54</v>
      </c>
      <c r="E5" s="4">
        <v>4</v>
      </c>
      <c r="F5" s="4">
        <v>1</v>
      </c>
      <c r="G5" s="8">
        <v>1</v>
      </c>
      <c r="H5" s="8">
        <v>4</v>
      </c>
      <c r="I5" s="8">
        <v>2.5</v>
      </c>
      <c r="J5" s="4" t="s">
        <v>1</v>
      </c>
      <c r="K5" s="4">
        <v>116</v>
      </c>
      <c r="L5" s="4">
        <v>66</v>
      </c>
      <c r="M5" s="9"/>
      <c r="N5" s="9"/>
      <c r="O5" s="4" t="s">
        <v>4</v>
      </c>
      <c r="P5" s="4" t="s">
        <v>37</v>
      </c>
      <c r="Q5" s="24" t="s">
        <v>66</v>
      </c>
      <c r="R5" s="4">
        <v>0</v>
      </c>
      <c r="S5" s="4">
        <v>0</v>
      </c>
      <c r="T5" s="4">
        <v>116</v>
      </c>
      <c r="U5" s="4">
        <v>66</v>
      </c>
    </row>
    <row r="6" spans="1:21" x14ac:dyDescent="0.25">
      <c r="A6" s="4">
        <v>321</v>
      </c>
      <c r="B6" s="4" t="s">
        <v>8</v>
      </c>
      <c r="C6" s="4" t="s">
        <v>35</v>
      </c>
      <c r="D6" s="4" t="s">
        <v>54</v>
      </c>
      <c r="E6" s="4">
        <v>5</v>
      </c>
      <c r="F6" s="4">
        <v>1</v>
      </c>
      <c r="G6" s="8">
        <v>0</v>
      </c>
      <c r="H6" s="8">
        <v>0.5</v>
      </c>
      <c r="I6" s="8">
        <f>5/12</f>
        <v>0.41666666666666669</v>
      </c>
      <c r="J6" s="4" t="s">
        <v>1</v>
      </c>
      <c r="K6" s="4">
        <v>41</v>
      </c>
      <c r="L6" s="4">
        <v>13</v>
      </c>
      <c r="M6" s="9"/>
      <c r="N6" s="9"/>
      <c r="O6" s="4" t="s">
        <v>4</v>
      </c>
      <c r="P6" s="4" t="s">
        <v>37</v>
      </c>
      <c r="Q6" s="24" t="s">
        <v>66</v>
      </c>
      <c r="R6" s="4">
        <v>0</v>
      </c>
      <c r="S6" s="4">
        <v>0</v>
      </c>
      <c r="T6" s="4">
        <v>41</v>
      </c>
      <c r="U6" s="4">
        <v>13</v>
      </c>
    </row>
    <row r="7" spans="1:21" x14ac:dyDescent="0.25">
      <c r="A7" s="4">
        <v>429</v>
      </c>
      <c r="B7" s="4" t="s">
        <v>9</v>
      </c>
      <c r="C7" s="4" t="s">
        <v>33</v>
      </c>
      <c r="D7" s="4" t="s">
        <v>54</v>
      </c>
      <c r="E7" s="4">
        <v>6</v>
      </c>
      <c r="F7" s="4">
        <v>1</v>
      </c>
      <c r="G7" s="8">
        <v>1</v>
      </c>
      <c r="H7" s="8">
        <v>11.7</v>
      </c>
      <c r="I7" s="8">
        <v>3.3</v>
      </c>
      <c r="J7" s="4" t="s">
        <v>1</v>
      </c>
      <c r="K7" s="4">
        <v>1664</v>
      </c>
      <c r="L7" s="4">
        <v>221</v>
      </c>
      <c r="M7" s="9"/>
      <c r="N7" s="9"/>
      <c r="O7" s="4" t="s">
        <v>4</v>
      </c>
      <c r="P7" s="4" t="s">
        <v>37</v>
      </c>
      <c r="Q7" s="24" t="s">
        <v>61</v>
      </c>
      <c r="R7" s="4">
        <v>1664</v>
      </c>
      <c r="S7" s="4">
        <v>221</v>
      </c>
      <c r="T7" s="4">
        <v>0</v>
      </c>
      <c r="U7" s="4">
        <v>0</v>
      </c>
    </row>
    <row r="8" spans="1:21" x14ac:dyDescent="0.25">
      <c r="A8" s="4">
        <v>444</v>
      </c>
      <c r="B8" s="4" t="s">
        <v>0</v>
      </c>
      <c r="C8" s="4" t="s">
        <v>34</v>
      </c>
      <c r="D8" s="4" t="s">
        <v>54</v>
      </c>
      <c r="E8" s="4">
        <v>7</v>
      </c>
      <c r="F8" s="4">
        <v>1</v>
      </c>
      <c r="G8" s="8">
        <v>0</v>
      </c>
      <c r="H8" s="8">
        <v>1</v>
      </c>
      <c r="I8" s="8">
        <f>3.5/12</f>
        <v>0.29166666666666669</v>
      </c>
      <c r="J8" s="4" t="s">
        <v>1</v>
      </c>
      <c r="K8" s="4">
        <v>64</v>
      </c>
      <c r="L8" s="4">
        <v>31</v>
      </c>
      <c r="M8" s="9"/>
      <c r="N8" s="9">
        <v>48</v>
      </c>
      <c r="O8" s="4" t="s">
        <v>10</v>
      </c>
      <c r="P8" s="4" t="s">
        <v>37</v>
      </c>
      <c r="Q8" s="24" t="s">
        <v>61</v>
      </c>
      <c r="R8" s="4">
        <v>0</v>
      </c>
      <c r="S8" s="4">
        <v>0</v>
      </c>
      <c r="T8" s="5">
        <v>64</v>
      </c>
      <c r="U8" s="5">
        <v>31</v>
      </c>
    </row>
    <row r="9" spans="1:21" x14ac:dyDescent="0.25">
      <c r="A9" s="4">
        <v>444</v>
      </c>
      <c r="B9" s="4" t="s">
        <v>0</v>
      </c>
      <c r="C9" s="4" t="s">
        <v>34</v>
      </c>
      <c r="D9" s="4" t="s">
        <v>54</v>
      </c>
      <c r="E9" s="4">
        <v>8</v>
      </c>
      <c r="F9" s="4">
        <v>1</v>
      </c>
      <c r="G9" s="8">
        <v>1</v>
      </c>
      <c r="H9" s="8">
        <v>20</v>
      </c>
      <c r="I9" s="8">
        <v>3</v>
      </c>
      <c r="J9" s="4" t="s">
        <v>1</v>
      </c>
      <c r="K9" s="4">
        <v>574</v>
      </c>
      <c r="L9" s="4">
        <v>268</v>
      </c>
      <c r="M9" s="9"/>
      <c r="N9" s="9">
        <v>47</v>
      </c>
      <c r="O9" s="4" t="s">
        <v>10</v>
      </c>
      <c r="P9" s="4" t="s">
        <v>37</v>
      </c>
      <c r="Q9" s="24" t="s">
        <v>61</v>
      </c>
      <c r="R9" s="4">
        <v>0</v>
      </c>
      <c r="S9" s="4">
        <v>0</v>
      </c>
      <c r="T9" s="5">
        <v>574</v>
      </c>
      <c r="U9" s="5">
        <v>268</v>
      </c>
    </row>
    <row r="10" spans="1:21" x14ac:dyDescent="0.25">
      <c r="A10" s="4">
        <v>453</v>
      </c>
      <c r="B10" s="4" t="s">
        <v>11</v>
      </c>
      <c r="C10" s="4" t="s">
        <v>36</v>
      </c>
      <c r="D10" s="4" t="s">
        <v>54</v>
      </c>
      <c r="E10" s="4">
        <v>9</v>
      </c>
      <c r="F10" s="4">
        <v>1</v>
      </c>
      <c r="G10" s="8">
        <v>0</v>
      </c>
      <c r="H10" s="8">
        <v>20</v>
      </c>
      <c r="I10" s="8">
        <v>3</v>
      </c>
      <c r="J10" s="4" t="s">
        <v>1</v>
      </c>
      <c r="K10" s="4">
        <v>59</v>
      </c>
      <c r="L10" s="4">
        <v>51</v>
      </c>
      <c r="M10" s="9"/>
      <c r="N10" s="9"/>
      <c r="O10" s="4" t="s">
        <v>2</v>
      </c>
      <c r="P10" s="4" t="s">
        <v>37</v>
      </c>
      <c r="Q10" s="24"/>
      <c r="R10" s="4">
        <v>0</v>
      </c>
      <c r="S10" s="4">
        <v>0</v>
      </c>
      <c r="T10" s="4">
        <v>59</v>
      </c>
      <c r="U10" s="4">
        <v>51</v>
      </c>
    </row>
    <row r="11" spans="1:21" x14ac:dyDescent="0.25">
      <c r="A11" s="4">
        <v>453</v>
      </c>
      <c r="B11" s="4" t="s">
        <v>11</v>
      </c>
      <c r="C11" s="4" t="s">
        <v>36</v>
      </c>
      <c r="D11" s="4" t="s">
        <v>54</v>
      </c>
      <c r="E11" s="4">
        <v>10</v>
      </c>
      <c r="F11" s="4">
        <v>1</v>
      </c>
      <c r="G11" s="8">
        <v>0</v>
      </c>
      <c r="H11" s="8">
        <v>1</v>
      </c>
      <c r="I11" s="8">
        <v>0.5</v>
      </c>
      <c r="J11" s="4" t="s">
        <v>1</v>
      </c>
      <c r="K11" s="4">
        <v>16</v>
      </c>
      <c r="L11" s="4">
        <v>15</v>
      </c>
      <c r="M11" s="9"/>
      <c r="N11" s="9"/>
      <c r="O11" s="4" t="s">
        <v>2</v>
      </c>
      <c r="P11" s="4" t="s">
        <v>37</v>
      </c>
      <c r="Q11" s="24"/>
      <c r="R11" s="4">
        <v>0</v>
      </c>
      <c r="S11" s="4">
        <v>0</v>
      </c>
      <c r="T11" s="4">
        <v>16</v>
      </c>
      <c r="U11" s="4">
        <v>15</v>
      </c>
    </row>
    <row r="12" spans="1:21" x14ac:dyDescent="0.25">
      <c r="A12" s="4">
        <v>453</v>
      </c>
      <c r="B12" s="4" t="s">
        <v>11</v>
      </c>
      <c r="C12" s="4" t="s">
        <v>36</v>
      </c>
      <c r="D12" s="4" t="s">
        <v>54</v>
      </c>
      <c r="E12" s="4">
        <v>11</v>
      </c>
      <c r="F12" s="4">
        <v>1</v>
      </c>
      <c r="G12" s="8">
        <v>1</v>
      </c>
      <c r="H12" s="8">
        <v>20</v>
      </c>
      <c r="I12" s="8">
        <v>3</v>
      </c>
      <c r="J12" s="4" t="s">
        <v>1</v>
      </c>
      <c r="K12" s="4">
        <v>356</v>
      </c>
      <c r="L12" s="4">
        <v>250</v>
      </c>
      <c r="M12" s="9"/>
      <c r="N12" s="9"/>
      <c r="O12" s="4" t="s">
        <v>2</v>
      </c>
      <c r="P12" s="4" t="s">
        <v>37</v>
      </c>
      <c r="Q12" s="24"/>
      <c r="R12" s="4">
        <v>0</v>
      </c>
      <c r="S12" s="4">
        <v>0</v>
      </c>
      <c r="T12" s="4">
        <v>356</v>
      </c>
      <c r="U12" s="4">
        <v>250</v>
      </c>
    </row>
    <row r="13" spans="1:21" x14ac:dyDescent="0.25">
      <c r="A13" s="4">
        <v>675</v>
      </c>
      <c r="B13" s="4" t="s">
        <v>0</v>
      </c>
      <c r="C13" s="4" t="s">
        <v>34</v>
      </c>
      <c r="D13" s="4" t="s">
        <v>54</v>
      </c>
      <c r="E13" s="4">
        <v>12</v>
      </c>
      <c r="F13" s="4">
        <v>1</v>
      </c>
      <c r="G13" s="8">
        <v>0</v>
      </c>
      <c r="H13" s="8">
        <v>20</v>
      </c>
      <c r="I13" s="8">
        <v>3</v>
      </c>
      <c r="J13" s="4" t="s">
        <v>1</v>
      </c>
      <c r="K13" s="4">
        <v>494</v>
      </c>
      <c r="L13" s="4">
        <v>124</v>
      </c>
      <c r="M13" s="9"/>
      <c r="N13" s="9"/>
      <c r="O13" s="4" t="s">
        <v>4</v>
      </c>
      <c r="P13" s="4" t="s">
        <v>37</v>
      </c>
      <c r="Q13" s="24"/>
      <c r="R13" s="4">
        <v>0</v>
      </c>
      <c r="S13" s="4">
        <v>0</v>
      </c>
      <c r="T13" s="4">
        <v>494</v>
      </c>
      <c r="U13" s="4">
        <v>124</v>
      </c>
    </row>
    <row r="14" spans="1:21" x14ac:dyDescent="0.25">
      <c r="A14" s="4">
        <v>697</v>
      </c>
      <c r="B14" s="4" t="s">
        <v>12</v>
      </c>
      <c r="C14" s="4" t="s">
        <v>34</v>
      </c>
      <c r="D14" s="4" t="s">
        <v>54</v>
      </c>
      <c r="E14" s="4">
        <v>13</v>
      </c>
      <c r="F14" s="4">
        <v>1</v>
      </c>
      <c r="G14" s="8">
        <f>4/12</f>
        <v>0.33333333333333331</v>
      </c>
      <c r="H14" s="8">
        <f>159/12</f>
        <v>13.25</v>
      </c>
      <c r="I14" s="8">
        <v>4</v>
      </c>
      <c r="J14" s="4" t="s">
        <v>1</v>
      </c>
      <c r="K14" s="4">
        <v>474</v>
      </c>
      <c r="L14" s="4">
        <v>198</v>
      </c>
      <c r="M14" s="9"/>
      <c r="N14" s="9"/>
      <c r="O14" s="4" t="s">
        <v>13</v>
      </c>
      <c r="P14" s="4" t="s">
        <v>37</v>
      </c>
      <c r="Q14" s="24" t="s">
        <v>67</v>
      </c>
      <c r="R14" s="4">
        <v>0</v>
      </c>
      <c r="S14" s="4">
        <v>0</v>
      </c>
      <c r="T14" s="4">
        <v>474</v>
      </c>
      <c r="U14" s="4">
        <v>198</v>
      </c>
    </row>
    <row r="15" spans="1:21" x14ac:dyDescent="0.25">
      <c r="A15" s="4">
        <v>701</v>
      </c>
      <c r="B15" s="4" t="s">
        <v>12</v>
      </c>
      <c r="C15" s="4" t="s">
        <v>34</v>
      </c>
      <c r="D15" s="4" t="s">
        <v>54</v>
      </c>
      <c r="E15" s="4">
        <v>14</v>
      </c>
      <c r="F15" s="4">
        <v>1</v>
      </c>
      <c r="G15" s="8">
        <v>0</v>
      </c>
      <c r="H15" s="8">
        <v>1</v>
      </c>
      <c r="I15" s="8">
        <f>3.5/12</f>
        <v>0.29166666666666669</v>
      </c>
      <c r="J15" s="4" t="s">
        <v>14</v>
      </c>
      <c r="K15" s="4">
        <v>29</v>
      </c>
      <c r="L15" s="4">
        <v>6</v>
      </c>
      <c r="M15" s="9"/>
      <c r="N15" s="9"/>
      <c r="O15" s="4" t="s">
        <v>4</v>
      </c>
      <c r="P15" s="4" t="s">
        <v>37</v>
      </c>
      <c r="Q15" s="24" t="s">
        <v>66</v>
      </c>
      <c r="R15" s="4">
        <v>0</v>
      </c>
      <c r="S15" s="4">
        <v>0</v>
      </c>
      <c r="T15" s="4">
        <v>29</v>
      </c>
      <c r="U15" s="4">
        <v>6</v>
      </c>
    </row>
    <row r="16" spans="1:21" x14ac:dyDescent="0.25">
      <c r="A16" s="4">
        <v>701</v>
      </c>
      <c r="B16" s="4" t="s">
        <v>12</v>
      </c>
      <c r="C16" s="4" t="s">
        <v>34</v>
      </c>
      <c r="D16" s="4" t="s">
        <v>54</v>
      </c>
      <c r="E16" s="4">
        <v>15</v>
      </c>
      <c r="F16" s="4">
        <v>1</v>
      </c>
      <c r="G16" s="8">
        <v>1</v>
      </c>
      <c r="H16" s="8">
        <v>20</v>
      </c>
      <c r="I16" s="8">
        <v>3</v>
      </c>
      <c r="J16" s="4" t="s">
        <v>14</v>
      </c>
      <c r="K16" s="4">
        <v>22</v>
      </c>
      <c r="L16" s="4">
        <v>8</v>
      </c>
      <c r="M16" s="9"/>
      <c r="N16" s="9"/>
      <c r="O16" s="4" t="s">
        <v>4</v>
      </c>
      <c r="P16" s="4" t="s">
        <v>37</v>
      </c>
      <c r="Q16" s="24" t="s">
        <v>66</v>
      </c>
      <c r="R16" s="4">
        <v>0</v>
      </c>
      <c r="S16" s="4">
        <v>0</v>
      </c>
      <c r="T16" s="4">
        <v>22</v>
      </c>
      <c r="U16" s="4">
        <v>8</v>
      </c>
    </row>
    <row r="17" spans="1:21" x14ac:dyDescent="0.25">
      <c r="A17" s="4">
        <v>904</v>
      </c>
      <c r="B17" s="4" t="s">
        <v>15</v>
      </c>
      <c r="C17" s="4" t="s">
        <v>35</v>
      </c>
      <c r="D17" s="4" t="s">
        <v>54</v>
      </c>
      <c r="E17" s="4">
        <v>16</v>
      </c>
      <c r="F17" s="4">
        <v>1</v>
      </c>
      <c r="G17" s="8">
        <v>1</v>
      </c>
      <c r="H17" s="8">
        <v>6</v>
      </c>
      <c r="I17" s="8">
        <v>3</v>
      </c>
      <c r="J17" s="4" t="s">
        <v>1</v>
      </c>
      <c r="K17" s="4">
        <v>692</v>
      </c>
      <c r="L17" s="4">
        <v>386</v>
      </c>
      <c r="M17" s="9"/>
      <c r="N17" s="9"/>
      <c r="O17" s="4" t="s">
        <v>4</v>
      </c>
      <c r="P17" s="6" t="s">
        <v>37</v>
      </c>
      <c r="Q17" s="25" t="s">
        <v>62</v>
      </c>
      <c r="R17" s="4">
        <v>0</v>
      </c>
      <c r="S17" s="4">
        <v>0</v>
      </c>
      <c r="T17" s="4">
        <v>692</v>
      </c>
      <c r="U17" s="4">
        <v>386</v>
      </c>
    </row>
    <row r="18" spans="1:21" x14ac:dyDescent="0.25">
      <c r="A18" s="4">
        <v>904</v>
      </c>
      <c r="B18" s="4" t="s">
        <v>15</v>
      </c>
      <c r="C18" s="4" t="s">
        <v>35</v>
      </c>
      <c r="D18" s="4" t="s">
        <v>54</v>
      </c>
      <c r="E18" s="4">
        <v>17</v>
      </c>
      <c r="F18" s="4">
        <v>1</v>
      </c>
      <c r="G18" s="8">
        <f>2/12</f>
        <v>0.16666666666666666</v>
      </c>
      <c r="H18" s="8">
        <f>2/12</f>
        <v>0.16666666666666666</v>
      </c>
      <c r="I18" s="8">
        <f>2/12</f>
        <v>0.16666666666666666</v>
      </c>
      <c r="J18" s="4" t="s">
        <v>1</v>
      </c>
      <c r="K18" s="4">
        <v>43</v>
      </c>
      <c r="L18" s="4">
        <v>2</v>
      </c>
      <c r="M18" s="9"/>
      <c r="N18" s="9"/>
      <c r="O18" s="4" t="s">
        <v>4</v>
      </c>
      <c r="P18" s="6" t="s">
        <v>37</v>
      </c>
      <c r="Q18" s="25" t="s">
        <v>62</v>
      </c>
      <c r="R18" s="4">
        <v>0</v>
      </c>
      <c r="S18" s="4">
        <v>0</v>
      </c>
      <c r="T18" s="4">
        <v>43</v>
      </c>
      <c r="U18" s="4">
        <v>2</v>
      </c>
    </row>
    <row r="19" spans="1:21" x14ac:dyDescent="0.25">
      <c r="A19" s="4">
        <v>960</v>
      </c>
      <c r="B19" s="4" t="s">
        <v>3</v>
      </c>
      <c r="C19" s="4" t="s">
        <v>36</v>
      </c>
      <c r="D19" s="4" t="s">
        <v>54</v>
      </c>
      <c r="E19" s="4">
        <v>18</v>
      </c>
      <c r="F19" s="4">
        <v>1</v>
      </c>
      <c r="G19" s="8">
        <v>0</v>
      </c>
      <c r="H19" s="8">
        <v>20</v>
      </c>
      <c r="I19" s="8">
        <v>3</v>
      </c>
      <c r="J19" s="4" t="s">
        <v>1</v>
      </c>
      <c r="K19" s="4">
        <v>179</v>
      </c>
      <c r="L19" s="4">
        <v>30</v>
      </c>
      <c r="M19" s="9"/>
      <c r="N19" s="9"/>
      <c r="O19" s="4" t="s">
        <v>4</v>
      </c>
      <c r="P19" s="4" t="s">
        <v>37</v>
      </c>
      <c r="Q19" s="24" t="s">
        <v>63</v>
      </c>
      <c r="R19" s="4">
        <v>0</v>
      </c>
      <c r="S19" s="4">
        <v>0</v>
      </c>
      <c r="T19" s="5">
        <v>179</v>
      </c>
      <c r="U19" s="5">
        <v>30</v>
      </c>
    </row>
    <row r="20" spans="1:21" x14ac:dyDescent="0.25">
      <c r="A20" s="4">
        <v>1081</v>
      </c>
      <c r="B20" s="4" t="s">
        <v>16</v>
      </c>
      <c r="C20" s="4" t="s">
        <v>36</v>
      </c>
      <c r="D20" s="4" t="s">
        <v>54</v>
      </c>
      <c r="E20" s="4">
        <v>19</v>
      </c>
      <c r="F20" s="4">
        <v>1</v>
      </c>
      <c r="G20" s="8">
        <v>0</v>
      </c>
      <c r="H20" s="8">
        <v>20</v>
      </c>
      <c r="I20" s="8">
        <v>4</v>
      </c>
      <c r="J20" s="4" t="s">
        <v>1</v>
      </c>
      <c r="K20" s="4">
        <v>581</v>
      </c>
      <c r="L20" s="4">
        <v>208</v>
      </c>
      <c r="M20" s="9"/>
      <c r="N20" s="9"/>
      <c r="O20" s="4" t="s">
        <v>4</v>
      </c>
      <c r="P20" s="6" t="s">
        <v>37</v>
      </c>
      <c r="Q20" s="25"/>
      <c r="R20" s="4">
        <v>0</v>
      </c>
      <c r="S20" s="4">
        <v>0</v>
      </c>
      <c r="T20" s="4">
        <v>581</v>
      </c>
      <c r="U20" s="4">
        <v>208</v>
      </c>
    </row>
    <row r="21" spans="1:21" x14ac:dyDescent="0.25">
      <c r="A21" s="4">
        <v>1121</v>
      </c>
      <c r="B21" s="4" t="s">
        <v>17</v>
      </c>
      <c r="C21" s="4" t="s">
        <v>34</v>
      </c>
      <c r="D21" s="4" t="s">
        <v>54</v>
      </c>
      <c r="E21" s="4">
        <v>20</v>
      </c>
      <c r="F21" s="4">
        <v>1</v>
      </c>
      <c r="G21" s="8">
        <v>0</v>
      </c>
      <c r="H21" s="8">
        <v>0.5</v>
      </c>
      <c r="I21" s="8">
        <f>3.5/12</f>
        <v>0.29166666666666669</v>
      </c>
      <c r="J21" s="4" t="s">
        <v>1</v>
      </c>
      <c r="K21" s="4">
        <v>54</v>
      </c>
      <c r="L21" s="4">
        <v>5</v>
      </c>
      <c r="M21" s="9">
        <v>9.3000000000000007</v>
      </c>
      <c r="N21" s="9"/>
      <c r="O21" s="4" t="s">
        <v>10</v>
      </c>
      <c r="P21" s="4" t="s">
        <v>37</v>
      </c>
      <c r="Q21" s="24" t="s">
        <v>64</v>
      </c>
      <c r="R21" s="4">
        <v>0</v>
      </c>
      <c r="S21" s="4">
        <v>0</v>
      </c>
      <c r="T21" s="4">
        <v>54</v>
      </c>
      <c r="U21" s="4">
        <v>5</v>
      </c>
    </row>
    <row r="22" spans="1:21" x14ac:dyDescent="0.25">
      <c r="A22" s="4">
        <v>1121</v>
      </c>
      <c r="B22" s="4" t="s">
        <v>17</v>
      </c>
      <c r="C22" s="4" t="s">
        <v>34</v>
      </c>
      <c r="D22" s="4" t="s">
        <v>54</v>
      </c>
      <c r="E22" s="4">
        <v>21</v>
      </c>
      <c r="F22" s="4">
        <v>1</v>
      </c>
      <c r="G22" s="8">
        <v>1</v>
      </c>
      <c r="H22" s="8">
        <v>5</v>
      </c>
      <c r="I22" s="8">
        <v>3</v>
      </c>
      <c r="J22" s="4" t="s">
        <v>1</v>
      </c>
      <c r="K22" s="4">
        <v>66</v>
      </c>
      <c r="L22" s="4">
        <v>11</v>
      </c>
      <c r="M22" s="9">
        <v>16.7</v>
      </c>
      <c r="N22" s="9"/>
      <c r="O22" s="4" t="s">
        <v>10</v>
      </c>
      <c r="P22" s="4" t="s">
        <v>37</v>
      </c>
      <c r="Q22" s="24" t="s">
        <v>64</v>
      </c>
      <c r="R22" s="4">
        <v>0</v>
      </c>
      <c r="S22" s="4">
        <v>0</v>
      </c>
      <c r="T22" s="4">
        <v>66</v>
      </c>
      <c r="U22" s="4">
        <v>11</v>
      </c>
    </row>
    <row r="23" spans="1:21" x14ac:dyDescent="0.25">
      <c r="A23" s="4">
        <v>1121</v>
      </c>
      <c r="B23" s="4" t="s">
        <v>17</v>
      </c>
      <c r="C23" s="4" t="s">
        <v>34</v>
      </c>
      <c r="D23" s="4" t="s">
        <v>54</v>
      </c>
      <c r="E23" s="4">
        <v>22</v>
      </c>
      <c r="F23" s="4">
        <v>1</v>
      </c>
      <c r="G23" s="8">
        <v>6</v>
      </c>
      <c r="H23" s="8">
        <v>10</v>
      </c>
      <c r="I23" s="8">
        <v>8</v>
      </c>
      <c r="J23" s="4" t="s">
        <v>1</v>
      </c>
      <c r="K23" s="4">
        <v>64</v>
      </c>
      <c r="L23" s="4">
        <v>18</v>
      </c>
      <c r="M23" s="9">
        <v>28.1</v>
      </c>
      <c r="N23" s="9"/>
      <c r="O23" s="4" t="s">
        <v>10</v>
      </c>
      <c r="P23" s="4" t="s">
        <v>37</v>
      </c>
      <c r="Q23" s="24" t="s">
        <v>64</v>
      </c>
      <c r="R23" s="4">
        <v>0</v>
      </c>
      <c r="S23" s="4">
        <v>0</v>
      </c>
      <c r="T23" s="4">
        <v>64</v>
      </c>
      <c r="U23" s="4">
        <v>18</v>
      </c>
    </row>
    <row r="24" spans="1:21" x14ac:dyDescent="0.25">
      <c r="A24" s="4">
        <v>1124</v>
      </c>
      <c r="B24" s="4" t="s">
        <v>17</v>
      </c>
      <c r="C24" s="4" t="s">
        <v>34</v>
      </c>
      <c r="D24" s="4" t="s">
        <v>54</v>
      </c>
      <c r="E24" s="4">
        <v>23</v>
      </c>
      <c r="F24" s="4">
        <v>1</v>
      </c>
      <c r="G24" s="8">
        <v>0</v>
      </c>
      <c r="H24" s="8">
        <v>20</v>
      </c>
      <c r="I24" s="8">
        <f>8/12</f>
        <v>0.66666666666666663</v>
      </c>
      <c r="J24" s="4" t="s">
        <v>72</v>
      </c>
      <c r="K24" s="4">
        <v>15</v>
      </c>
      <c r="L24" s="4">
        <v>5</v>
      </c>
      <c r="M24" s="9"/>
      <c r="N24" s="9"/>
      <c r="O24" s="4" t="s">
        <v>2</v>
      </c>
      <c r="P24" s="4" t="s">
        <v>37</v>
      </c>
      <c r="Q24" s="24" t="s">
        <v>68</v>
      </c>
      <c r="R24" s="4">
        <v>0</v>
      </c>
      <c r="S24" s="4">
        <v>0</v>
      </c>
      <c r="T24" s="4">
        <v>15</v>
      </c>
      <c r="U24" s="4">
        <v>5</v>
      </c>
    </row>
    <row r="25" spans="1:21" ht="15.75" thickBot="1" x14ac:dyDescent="0.3">
      <c r="A25" s="4">
        <v>1169</v>
      </c>
      <c r="B25" s="4" t="s">
        <v>12</v>
      </c>
      <c r="C25" s="4" t="s">
        <v>34</v>
      </c>
      <c r="D25" s="4" t="s">
        <v>54</v>
      </c>
      <c r="E25" s="4">
        <v>24</v>
      </c>
      <c r="F25" s="4">
        <v>1</v>
      </c>
      <c r="G25" s="8">
        <v>1</v>
      </c>
      <c r="H25" s="8">
        <v>20</v>
      </c>
      <c r="I25" s="8">
        <v>4</v>
      </c>
      <c r="J25" s="4" t="s">
        <v>1</v>
      </c>
      <c r="K25" s="4">
        <v>127</v>
      </c>
      <c r="L25" s="4">
        <v>77</v>
      </c>
      <c r="M25" s="9"/>
      <c r="N25" s="9"/>
      <c r="O25" s="4" t="s">
        <v>10</v>
      </c>
      <c r="P25" s="4" t="s">
        <v>37</v>
      </c>
      <c r="Q25" s="24" t="s">
        <v>68</v>
      </c>
      <c r="R25" s="4">
        <v>0</v>
      </c>
      <c r="S25" s="4">
        <v>0</v>
      </c>
      <c r="T25" s="4">
        <v>127</v>
      </c>
      <c r="U25" s="4">
        <v>77</v>
      </c>
    </row>
    <row r="26" spans="1:21" x14ac:dyDescent="0.25">
      <c r="A26" s="28">
        <v>1194</v>
      </c>
      <c r="B26" s="4" t="s">
        <v>12</v>
      </c>
      <c r="C26" s="4" t="s">
        <v>34</v>
      </c>
      <c r="D26" s="4" t="s">
        <v>54</v>
      </c>
      <c r="E26" s="4">
        <v>25</v>
      </c>
      <c r="F26" s="4">
        <v>0.5</v>
      </c>
      <c r="G26" s="8">
        <v>0</v>
      </c>
      <c r="H26" s="8">
        <v>20</v>
      </c>
      <c r="I26" s="8">
        <v>4</v>
      </c>
      <c r="J26" s="4" t="s">
        <v>1</v>
      </c>
      <c r="K26" s="4">
        <v>2445</v>
      </c>
      <c r="L26" s="4">
        <v>302</v>
      </c>
      <c r="M26" s="9"/>
      <c r="N26" s="9"/>
      <c r="O26" s="4" t="s">
        <v>13</v>
      </c>
      <c r="P26" s="2" t="s">
        <v>37</v>
      </c>
      <c r="Q26" s="26"/>
      <c r="R26" s="4">
        <v>0</v>
      </c>
      <c r="S26" s="4">
        <v>0</v>
      </c>
      <c r="T26" s="4">
        <v>2445</v>
      </c>
      <c r="U26" s="4">
        <v>302</v>
      </c>
    </row>
    <row r="27" spans="1:21" ht="15.75" thickBot="1" x14ac:dyDescent="0.3">
      <c r="A27" s="29">
        <v>1194</v>
      </c>
      <c r="B27" s="4" t="s">
        <v>12</v>
      </c>
      <c r="C27" s="4" t="s">
        <v>34</v>
      </c>
      <c r="D27" s="4" t="s">
        <v>54</v>
      </c>
      <c r="E27" s="4">
        <v>25</v>
      </c>
      <c r="F27" s="4">
        <v>0.5</v>
      </c>
      <c r="G27" s="8">
        <v>0</v>
      </c>
      <c r="H27" s="8">
        <v>20</v>
      </c>
      <c r="I27" s="8">
        <v>4</v>
      </c>
      <c r="J27" s="4" t="s">
        <v>1</v>
      </c>
      <c r="K27" s="4">
        <v>2445</v>
      </c>
      <c r="L27" s="4">
        <v>139</v>
      </c>
      <c r="M27" s="9"/>
      <c r="N27" s="9"/>
      <c r="O27" s="4" t="s">
        <v>13</v>
      </c>
      <c r="P27" s="2" t="s">
        <v>37</v>
      </c>
      <c r="Q27" s="26"/>
      <c r="R27" s="4">
        <v>0</v>
      </c>
      <c r="S27" s="4">
        <v>0</v>
      </c>
      <c r="T27" s="4">
        <v>2445</v>
      </c>
      <c r="U27" s="4">
        <v>139</v>
      </c>
    </row>
    <row r="28" spans="1:21" ht="15.75" thickBot="1" x14ac:dyDescent="0.3">
      <c r="A28" s="4">
        <v>1269</v>
      </c>
      <c r="B28" s="4" t="s">
        <v>5</v>
      </c>
      <c r="C28" s="4" t="s">
        <v>35</v>
      </c>
      <c r="D28" s="4" t="s">
        <v>54</v>
      </c>
      <c r="E28" s="4">
        <v>26</v>
      </c>
      <c r="F28" s="4">
        <v>1</v>
      </c>
      <c r="G28" s="8">
        <v>1</v>
      </c>
      <c r="H28" s="8">
        <v>2</v>
      </c>
      <c r="I28" s="8">
        <v>1.5</v>
      </c>
      <c r="J28" s="4" t="s">
        <v>1</v>
      </c>
      <c r="K28" s="4">
        <v>39</v>
      </c>
      <c r="L28" s="4">
        <v>8</v>
      </c>
      <c r="M28" s="9"/>
      <c r="N28" s="9"/>
      <c r="O28" s="4" t="s">
        <v>4</v>
      </c>
      <c r="P28" s="4" t="s">
        <v>37</v>
      </c>
      <c r="Q28" s="24" t="s">
        <v>66</v>
      </c>
      <c r="R28" s="4">
        <v>0</v>
      </c>
      <c r="S28" s="4">
        <v>0</v>
      </c>
      <c r="T28" s="4">
        <v>39</v>
      </c>
      <c r="U28" s="4">
        <v>8</v>
      </c>
    </row>
    <row r="29" spans="1:21" ht="15.75" thickBot="1" x14ac:dyDescent="0.3">
      <c r="A29" s="30">
        <v>1675</v>
      </c>
      <c r="B29" s="4" t="s">
        <v>5</v>
      </c>
      <c r="C29" s="4" t="s">
        <v>35</v>
      </c>
      <c r="D29" s="4" t="s">
        <v>54</v>
      </c>
      <c r="E29" s="4">
        <v>27</v>
      </c>
      <c r="F29" s="4">
        <v>1</v>
      </c>
      <c r="G29" s="8">
        <v>0.5</v>
      </c>
      <c r="H29" s="8">
        <v>20</v>
      </c>
      <c r="I29" s="8">
        <v>4.5999999999999996</v>
      </c>
      <c r="J29" s="4" t="s">
        <v>1</v>
      </c>
      <c r="K29" s="4">
        <v>73</v>
      </c>
      <c r="L29" s="4">
        <v>51</v>
      </c>
      <c r="M29" s="9"/>
      <c r="N29" s="9"/>
      <c r="O29" s="4" t="s">
        <v>10</v>
      </c>
      <c r="P29" s="4" t="s">
        <v>37</v>
      </c>
      <c r="Q29" s="24" t="s">
        <v>69</v>
      </c>
      <c r="R29" s="4">
        <v>0</v>
      </c>
      <c r="S29" s="4">
        <v>0</v>
      </c>
      <c r="T29" s="4">
        <v>73</v>
      </c>
      <c r="U29" s="4">
        <v>51</v>
      </c>
    </row>
    <row r="30" spans="1:21" x14ac:dyDescent="0.25">
      <c r="A30" s="28">
        <v>1675</v>
      </c>
      <c r="B30" s="4" t="s">
        <v>5</v>
      </c>
      <c r="C30" s="4" t="s">
        <v>35</v>
      </c>
      <c r="D30" s="4" t="s">
        <v>54</v>
      </c>
      <c r="E30" s="4">
        <v>27</v>
      </c>
      <c r="F30" s="4">
        <v>0.5</v>
      </c>
      <c r="G30" s="8">
        <v>0.5</v>
      </c>
      <c r="H30" s="8">
        <v>20</v>
      </c>
      <c r="I30" s="8">
        <v>4.5999999999999996</v>
      </c>
      <c r="J30" s="4" t="s">
        <v>6</v>
      </c>
      <c r="K30" s="4">
        <v>60</v>
      </c>
      <c r="L30" s="4">
        <v>39</v>
      </c>
      <c r="M30" s="9"/>
      <c r="N30" s="9"/>
      <c r="O30" s="4" t="s">
        <v>48</v>
      </c>
      <c r="P30" s="4" t="s">
        <v>38</v>
      </c>
      <c r="Q30" s="24"/>
      <c r="R30" s="4">
        <v>0</v>
      </c>
      <c r="S30" s="4">
        <v>0</v>
      </c>
      <c r="T30" s="4">
        <v>60</v>
      </c>
      <c r="U30" s="4">
        <v>39</v>
      </c>
    </row>
    <row r="31" spans="1:21" ht="15.75" thickBot="1" x14ac:dyDescent="0.3">
      <c r="A31" s="29">
        <v>1675</v>
      </c>
      <c r="B31" s="4" t="s">
        <v>5</v>
      </c>
      <c r="C31" s="4" t="s">
        <v>35</v>
      </c>
      <c r="D31" s="4" t="s">
        <v>54</v>
      </c>
      <c r="E31" s="4">
        <v>27</v>
      </c>
      <c r="F31" s="4">
        <v>0.5</v>
      </c>
      <c r="G31" s="8">
        <v>0.5</v>
      </c>
      <c r="H31" s="8">
        <v>20</v>
      </c>
      <c r="I31" s="8">
        <v>4.5999999999999996</v>
      </c>
      <c r="J31" s="4" t="s">
        <v>6</v>
      </c>
      <c r="K31" s="4">
        <v>60</v>
      </c>
      <c r="L31" s="4">
        <v>26</v>
      </c>
      <c r="M31" s="9"/>
      <c r="N31" s="9"/>
      <c r="O31" s="4" t="s">
        <v>49</v>
      </c>
      <c r="P31" s="4" t="s">
        <v>38</v>
      </c>
      <c r="Q31" s="24"/>
      <c r="R31" s="4">
        <v>0</v>
      </c>
      <c r="S31" s="4">
        <v>0</v>
      </c>
      <c r="T31" s="4">
        <v>60</v>
      </c>
      <c r="U31" s="4">
        <v>26</v>
      </c>
    </row>
    <row r="32" spans="1:21" x14ac:dyDescent="0.25">
      <c r="A32" s="4">
        <v>1676</v>
      </c>
      <c r="B32" s="4" t="s">
        <v>5</v>
      </c>
      <c r="C32" s="4" t="s">
        <v>35</v>
      </c>
      <c r="D32" s="4" t="s">
        <v>54</v>
      </c>
      <c r="E32" s="4">
        <v>28</v>
      </c>
      <c r="F32" s="4">
        <v>1</v>
      </c>
      <c r="G32" s="8">
        <v>0</v>
      </c>
      <c r="H32" s="8">
        <v>20</v>
      </c>
      <c r="I32" s="8">
        <v>4.5999999999999996</v>
      </c>
      <c r="J32" s="4" t="s">
        <v>1</v>
      </c>
      <c r="K32" s="4">
        <v>7</v>
      </c>
      <c r="L32" s="4">
        <v>5</v>
      </c>
      <c r="M32" s="9"/>
      <c r="N32" s="9"/>
      <c r="O32" s="4" t="s">
        <v>10</v>
      </c>
      <c r="P32" s="4" t="s">
        <v>37</v>
      </c>
      <c r="Q32" s="24" t="s">
        <v>69</v>
      </c>
      <c r="R32" s="4">
        <v>0</v>
      </c>
      <c r="S32" s="4">
        <v>0</v>
      </c>
      <c r="T32" s="4">
        <v>7</v>
      </c>
      <c r="U32" s="4">
        <v>5</v>
      </c>
    </row>
    <row r="33" spans="1:21" x14ac:dyDescent="0.25">
      <c r="A33" s="4">
        <v>1687</v>
      </c>
      <c r="B33" s="4" t="s">
        <v>19</v>
      </c>
      <c r="C33" s="4" t="s">
        <v>18</v>
      </c>
      <c r="D33" s="4" t="s">
        <v>54</v>
      </c>
      <c r="E33" s="4">
        <v>29</v>
      </c>
      <c r="F33" s="4">
        <v>1</v>
      </c>
      <c r="G33" s="8">
        <v>1</v>
      </c>
      <c r="H33" s="8">
        <v>20</v>
      </c>
      <c r="I33" s="8">
        <v>4</v>
      </c>
      <c r="J33" s="4" t="s">
        <v>1</v>
      </c>
      <c r="K33" s="4">
        <v>2188</v>
      </c>
      <c r="L33" s="4">
        <v>377</v>
      </c>
      <c r="M33" s="9"/>
      <c r="N33" s="9"/>
      <c r="O33" s="4" t="s">
        <v>10</v>
      </c>
      <c r="P33" s="4" t="s">
        <v>37</v>
      </c>
      <c r="Q33" s="24" t="s">
        <v>69</v>
      </c>
      <c r="R33" s="4">
        <v>0</v>
      </c>
      <c r="S33" s="4">
        <v>0</v>
      </c>
      <c r="T33" s="4">
        <v>2188</v>
      </c>
      <c r="U33" s="4">
        <v>377</v>
      </c>
    </row>
    <row r="34" spans="1:21" x14ac:dyDescent="0.25">
      <c r="A34" s="4">
        <v>1764</v>
      </c>
      <c r="B34" s="4" t="s">
        <v>3</v>
      </c>
      <c r="C34" s="4" t="s">
        <v>36</v>
      </c>
      <c r="D34" s="4" t="s">
        <v>54</v>
      </c>
      <c r="E34" s="4">
        <v>30</v>
      </c>
      <c r="F34" s="4">
        <v>1</v>
      </c>
      <c r="G34" s="8">
        <v>2</v>
      </c>
      <c r="H34" s="8">
        <v>4</v>
      </c>
      <c r="I34" s="8">
        <v>3</v>
      </c>
      <c r="J34" s="4" t="s">
        <v>1</v>
      </c>
      <c r="K34" s="4">
        <v>541</v>
      </c>
      <c r="L34" s="4">
        <v>166</v>
      </c>
      <c r="M34" s="9"/>
      <c r="N34" s="9"/>
      <c r="O34" s="4" t="s">
        <v>4</v>
      </c>
      <c r="P34" s="4" t="s">
        <v>37</v>
      </c>
      <c r="Q34" s="24">
        <v>4.2900000000000001E-2</v>
      </c>
      <c r="R34" s="4">
        <v>0</v>
      </c>
      <c r="S34" s="4">
        <v>0</v>
      </c>
      <c r="T34" s="4">
        <v>541</v>
      </c>
      <c r="U34" s="4">
        <v>166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xr:uid="{00000000-0002-0000-0000-000000000000}">
          <x14:formula1>
            <xm:f>'C:\Users\f.damek\Documents\Toxosources\Age groups by species\[Toxosources review - CLEAN corrected.xlsx]Data for drop-down lists'!#REF!</xm:f>
          </x14:formula1>
          <xm:sqref>O25 O29 O31:O33 C4:C9 C13:C18 C2:F2 B21:C23 G2:J23 D3:F34 B2:B20 O2:O23</xm:sqref>
        </x14:dataValidation>
        <x14:dataValidation type="list" allowBlank="1" showInputMessage="1" xr:uid="{00000000-0002-0000-0000-000001000000}">
          <x14:formula1>
            <xm:f>'C:\Users\f.damek\Documents\Toxosources\[Toxosources review - checked by RB.xlsx]Data for drop-down lists'!#REF!</xm:f>
          </x14:formula1>
          <xm:sqref>O24 O26:O28 O30 O34 C19:C20 C3 G24:J34 B24:C34 C10:C12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9"/>
  <sheetViews>
    <sheetView workbookViewId="0">
      <selection activeCell="A10" sqref="A10:XFD10"/>
    </sheetView>
  </sheetViews>
  <sheetFormatPr defaultColWidth="11.42578125" defaultRowHeight="15" x14ac:dyDescent="0.25"/>
  <sheetData>
    <row r="1" spans="1:5" ht="15.75" thickBot="1" x14ac:dyDescent="0.3">
      <c r="A1" s="10" t="s">
        <v>39</v>
      </c>
      <c r="B1" s="11"/>
      <c r="C1" s="11"/>
      <c r="D1" s="11"/>
      <c r="E1" s="12"/>
    </row>
    <row r="2" spans="1:5" x14ac:dyDescent="0.25">
      <c r="A2" s="10" t="s">
        <v>40</v>
      </c>
      <c r="B2" s="11">
        <v>7</v>
      </c>
      <c r="C2" s="11" t="s">
        <v>41</v>
      </c>
      <c r="D2" s="13">
        <f>7/365</f>
        <v>1.9178082191780823E-2</v>
      </c>
      <c r="E2" s="12" t="s">
        <v>42</v>
      </c>
    </row>
    <row r="3" spans="1:5" x14ac:dyDescent="0.25">
      <c r="A3" s="14" t="s">
        <v>43</v>
      </c>
      <c r="B3" s="1">
        <v>30.45</v>
      </c>
      <c r="C3" s="1" t="s">
        <v>41</v>
      </c>
      <c r="D3" s="15">
        <f>1/12</f>
        <v>8.3333333333333329E-2</v>
      </c>
      <c r="E3" s="16" t="s">
        <v>42</v>
      </c>
    </row>
    <row r="4" spans="1:5" ht="15.75" thickBot="1" x14ac:dyDescent="0.3">
      <c r="A4" s="17" t="s">
        <v>44</v>
      </c>
      <c r="B4" s="18">
        <v>365.25</v>
      </c>
      <c r="C4" s="18" t="s">
        <v>41</v>
      </c>
      <c r="D4" s="19">
        <v>1</v>
      </c>
      <c r="E4" s="20" t="s">
        <v>45</v>
      </c>
    </row>
    <row r="5" spans="1:5" x14ac:dyDescent="0.25">
      <c r="A5" s="21" t="s">
        <v>50</v>
      </c>
      <c r="B5" s="15">
        <v>0</v>
      </c>
      <c r="C5" s="15">
        <v>1</v>
      </c>
      <c r="D5" s="16" t="s">
        <v>42</v>
      </c>
    </row>
    <row r="6" spans="1:5" x14ac:dyDescent="0.25">
      <c r="A6" s="21" t="s">
        <v>51</v>
      </c>
      <c r="B6" s="15">
        <v>1</v>
      </c>
      <c r="C6" s="15">
        <v>20</v>
      </c>
      <c r="D6" s="16" t="s">
        <v>42</v>
      </c>
    </row>
    <row r="7" spans="1:5" ht="15.75" thickBot="1" x14ac:dyDescent="0.3">
      <c r="A7" s="17" t="s">
        <v>46</v>
      </c>
      <c r="B7" s="19">
        <v>0</v>
      </c>
      <c r="C7" s="19">
        <v>20</v>
      </c>
      <c r="D7" s="20" t="s">
        <v>42</v>
      </c>
    </row>
    <row r="8" spans="1:5" x14ac:dyDescent="0.25">
      <c r="A8" s="3" t="s">
        <v>47</v>
      </c>
    </row>
    <row r="9" spans="1:5" x14ac:dyDescent="0.25">
      <c r="A9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Explanations</vt:lpstr>
    </vt:vector>
  </TitlesOfParts>
  <Company>ANSES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DAMEK Filip</dc:creator>
  <cp:lastModifiedBy>Filip Dámek</cp:lastModifiedBy>
  <dcterms:created xsi:type="dcterms:W3CDTF">2021-02-26T13:58:46Z</dcterms:created>
  <dcterms:modified xsi:type="dcterms:W3CDTF">2022-11-30T14:30:33Z</dcterms:modified>
</cp:coreProperties>
</file>