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Input model data\"/>
    </mc:Choice>
  </mc:AlternateContent>
  <xr:revisionPtr revIDLastSave="0" documentId="13_ncr:1_{16F45A59-2D8E-42F6-8C22-9A68917A116C}" xr6:coauthVersionLast="47" xr6:coauthVersionMax="47" xr10:uidLastSave="{00000000-0000-0000-0000-000000000000}"/>
  <bookViews>
    <workbookView xWindow="-120" yWindow="-120" windowWidth="29040" windowHeight="15840" xr2:uid="{1648E19C-089E-4995-B0E9-011EF050AD65}"/>
  </bookViews>
  <sheets>
    <sheet name="Data" sheetId="1" r:id="rId1"/>
    <sheet name="Explanations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2" l="1"/>
  <c r="B13" i="2"/>
  <c r="B12" i="2"/>
  <c r="C10" i="2"/>
  <c r="B10" i="2"/>
  <c r="C8" i="2"/>
  <c r="B8" i="2"/>
  <c r="C6" i="2"/>
  <c r="B6" i="2"/>
  <c r="B5" i="2"/>
  <c r="D3" i="2"/>
  <c r="D2" i="2"/>
</calcChain>
</file>

<file path=xl/sharedStrings.xml><?xml version="1.0" encoding="utf-8"?>
<sst xmlns="http://schemas.openxmlformats.org/spreadsheetml/2006/main" count="116" uniqueCount="53">
  <si>
    <t>Number of the article</t>
  </si>
  <si>
    <t>Country</t>
  </si>
  <si>
    <t>Region</t>
  </si>
  <si>
    <t>Species</t>
  </si>
  <si>
    <t>Population</t>
  </si>
  <si>
    <t>Population weight</t>
  </si>
  <si>
    <t>Age - lower [years]</t>
  </si>
  <si>
    <t>Age - upper [years]</t>
  </si>
  <si>
    <t>Age - most probable [years]</t>
  </si>
  <si>
    <t>Sample type</t>
  </si>
  <si>
    <t>Total number of animals (N)</t>
  </si>
  <si>
    <t>Total number of positive animals (n)</t>
  </si>
  <si>
    <t>Prevalence  [%]</t>
  </si>
  <si>
    <t>Adjusted prevalence  [%]</t>
  </si>
  <si>
    <t>Test</t>
  </si>
  <si>
    <t>Type of detection</t>
  </si>
  <si>
    <t>Cutoff</t>
  </si>
  <si>
    <t>Total number of animals kept exclusively indoors</t>
  </si>
  <si>
    <t>Total number of animals that were or had access outdoors</t>
  </si>
  <si>
    <t>Czechia</t>
  </si>
  <si>
    <t>East</t>
  </si>
  <si>
    <t>Goose</t>
  </si>
  <si>
    <t>Blood</t>
  </si>
  <si>
    <t>IFAT</t>
  </si>
  <si>
    <t>Indirect</t>
  </si>
  <si>
    <t>1:40</t>
  </si>
  <si>
    <t>Duck</t>
  </si>
  <si>
    <t>Germany</t>
  </si>
  <si>
    <t>West</t>
  </si>
  <si>
    <t>ELISA</t>
  </si>
  <si>
    <t>Poland</t>
  </si>
  <si>
    <t>DAT</t>
  </si>
  <si>
    <t>≥ 1:40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</si>
  <si>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</si>
  <si>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</si>
  <si>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</si>
  <si>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</si>
  <si>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</si>
  <si>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</si>
  <si>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</si>
  <si>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Laying hens/adult hen*</t>
  </si>
  <si>
    <t>Broiler/young chicken*</t>
  </si>
  <si>
    <t>Duck at slaughter/young duck/fattening*</t>
  </si>
  <si>
    <t>Goose at slaughter/fattening*</t>
  </si>
  <si>
    <t>Turkey adult*</t>
  </si>
  <si>
    <t>Turkey at slaughter*</t>
  </si>
  <si>
    <t>*if not specified otherwise in the article</t>
  </si>
  <si>
    <t>Total number of positive animals that were or had access outdoors</t>
  </si>
  <si>
    <t>Total number of positive animals kept exclusively indoors</t>
  </si>
  <si>
    <t>Turkey unknown</t>
  </si>
  <si>
    <t>Goose unknown</t>
  </si>
  <si>
    <t>Chicken unknown</t>
  </si>
  <si>
    <t>Duck breeding/unknown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</si>
</sst>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164" fontId="0" fillId="0" borderId="2" xfId="0" applyNumberFormat="1" applyFill="1" applyBorder="1" applyAlignment="1">
      <alignment horizontal="left"/>
    </xf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0" fillId="0" borderId="7" xfId="0" applyNumberFormat="1" applyFill="1" applyBorder="1" applyAlignment="1">
      <alignment horizontal="left"/>
    </xf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61460-AEAA-4372-B8C9-91415ED4825C}">
  <dimension ref="A1:U11"/>
  <sheetViews>
    <sheetView tabSelected="1" workbookViewId="0">
      <selection activeCell="J23" sqref="J23"/>
    </sheetView>
  </sheetViews>
  <sheetFormatPr defaultRowHeight="15" x14ac:dyDescent="0.25"/>
  <sheetData>
    <row r="1" spans="1:2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48</v>
      </c>
      <c r="T1" s="2" t="s">
        <v>18</v>
      </c>
      <c r="U1" s="2" t="s">
        <v>47</v>
      </c>
    </row>
    <row r="2" spans="1:21" s="1" customFormat="1" x14ac:dyDescent="0.25">
      <c r="A2" s="4">
        <v>137</v>
      </c>
      <c r="B2" s="4" t="s">
        <v>19</v>
      </c>
      <c r="C2" s="4" t="s">
        <v>20</v>
      </c>
      <c r="D2" s="4" t="s">
        <v>21</v>
      </c>
      <c r="E2" s="4">
        <v>1</v>
      </c>
      <c r="F2" s="4">
        <v>1</v>
      </c>
      <c r="G2" s="5">
        <v>0</v>
      </c>
      <c r="H2" s="5">
        <v>5</v>
      </c>
      <c r="I2" s="5">
        <v>0.25</v>
      </c>
      <c r="J2" s="4" t="s">
        <v>22</v>
      </c>
      <c r="K2" s="4">
        <v>178</v>
      </c>
      <c r="L2" s="4">
        <v>77</v>
      </c>
      <c r="M2" s="4"/>
      <c r="N2" s="4"/>
      <c r="O2" s="4" t="s">
        <v>23</v>
      </c>
      <c r="P2" s="4" t="s">
        <v>24</v>
      </c>
      <c r="Q2" s="6" t="s">
        <v>25</v>
      </c>
      <c r="R2" s="4">
        <v>0</v>
      </c>
      <c r="S2" s="4">
        <v>0</v>
      </c>
      <c r="T2" s="4">
        <v>178</v>
      </c>
      <c r="U2" s="4">
        <v>77</v>
      </c>
    </row>
    <row r="3" spans="1:21" s="1" customFormat="1" x14ac:dyDescent="0.25">
      <c r="A3" s="4">
        <v>137</v>
      </c>
      <c r="B3" s="4" t="s">
        <v>19</v>
      </c>
      <c r="C3" s="4" t="s">
        <v>20</v>
      </c>
      <c r="D3" s="4" t="s">
        <v>26</v>
      </c>
      <c r="E3" s="4">
        <v>2</v>
      </c>
      <c r="F3" s="4">
        <v>1</v>
      </c>
      <c r="G3" s="5">
        <v>0.19178082191780821</v>
      </c>
      <c r="H3" s="5">
        <v>0.23013698630136986</v>
      </c>
      <c r="I3" s="5">
        <v>0.20833333333333334</v>
      </c>
      <c r="J3" s="4" t="s">
        <v>22</v>
      </c>
      <c r="K3" s="4">
        <v>360</v>
      </c>
      <c r="L3" s="4">
        <v>52</v>
      </c>
      <c r="M3" s="4"/>
      <c r="N3" s="4"/>
      <c r="O3" s="4" t="s">
        <v>23</v>
      </c>
      <c r="P3" s="4" t="s">
        <v>24</v>
      </c>
      <c r="Q3" s="6" t="s">
        <v>25</v>
      </c>
      <c r="R3" s="4">
        <v>360</v>
      </c>
      <c r="S3" s="4">
        <v>52</v>
      </c>
      <c r="T3" s="4">
        <v>0</v>
      </c>
      <c r="U3" s="4">
        <v>0</v>
      </c>
    </row>
    <row r="4" spans="1:21" s="1" customFormat="1" x14ac:dyDescent="0.25">
      <c r="A4" s="4">
        <v>1156</v>
      </c>
      <c r="B4" s="4" t="s">
        <v>27</v>
      </c>
      <c r="C4" s="4" t="s">
        <v>28</v>
      </c>
      <c r="D4" s="4" t="s">
        <v>26</v>
      </c>
      <c r="E4" s="4">
        <v>3</v>
      </c>
      <c r="F4" s="4">
        <v>1</v>
      </c>
      <c r="G4" s="5">
        <v>0.19178082191780821</v>
      </c>
      <c r="H4" s="5">
        <v>0.23013698630136986</v>
      </c>
      <c r="I4" s="5">
        <v>0.20833333333333334</v>
      </c>
      <c r="J4" s="4" t="s">
        <v>22</v>
      </c>
      <c r="K4" s="4">
        <v>1471</v>
      </c>
      <c r="L4" s="4">
        <v>50</v>
      </c>
      <c r="M4" s="4"/>
      <c r="N4" s="4"/>
      <c r="O4" s="4" t="s">
        <v>29</v>
      </c>
      <c r="P4" s="4" t="s">
        <v>24</v>
      </c>
      <c r="Q4" s="6"/>
      <c r="R4" s="4">
        <v>1471</v>
      </c>
      <c r="S4" s="4">
        <v>50</v>
      </c>
      <c r="T4" s="4">
        <v>0</v>
      </c>
      <c r="U4" s="4">
        <v>0</v>
      </c>
    </row>
    <row r="5" spans="1:21" s="1" customFormat="1" x14ac:dyDescent="0.25">
      <c r="A5" s="4">
        <v>1156</v>
      </c>
      <c r="B5" s="4" t="s">
        <v>27</v>
      </c>
      <c r="C5" s="4" t="s">
        <v>28</v>
      </c>
      <c r="D5" s="4" t="s">
        <v>26</v>
      </c>
      <c r="E5" s="4">
        <v>4</v>
      </c>
      <c r="F5" s="4">
        <v>1</v>
      </c>
      <c r="G5" s="5">
        <v>0.23013698630136986</v>
      </c>
      <c r="H5" s="5">
        <v>3</v>
      </c>
      <c r="I5" s="5">
        <v>1</v>
      </c>
      <c r="J5" s="4" t="s">
        <v>22</v>
      </c>
      <c r="K5" s="4">
        <v>127</v>
      </c>
      <c r="L5" s="4">
        <v>26</v>
      </c>
      <c r="M5" s="4"/>
      <c r="N5" s="4"/>
      <c r="O5" s="4" t="s">
        <v>29</v>
      </c>
      <c r="P5" s="4" t="s">
        <v>24</v>
      </c>
      <c r="Q5" s="6"/>
      <c r="R5" s="4">
        <v>0</v>
      </c>
      <c r="S5" s="4">
        <v>0</v>
      </c>
      <c r="T5" s="4">
        <v>127</v>
      </c>
      <c r="U5" s="4">
        <v>26</v>
      </c>
    </row>
    <row r="6" spans="1:21" s="1" customFormat="1" x14ac:dyDescent="0.25">
      <c r="A6" s="4">
        <v>1156</v>
      </c>
      <c r="B6" s="4" t="s">
        <v>27</v>
      </c>
      <c r="C6" s="4" t="s">
        <v>28</v>
      </c>
      <c r="D6" s="4" t="s">
        <v>26</v>
      </c>
      <c r="E6" s="4">
        <v>5</v>
      </c>
      <c r="F6" s="4">
        <v>1</v>
      </c>
      <c r="G6" s="5">
        <v>0</v>
      </c>
      <c r="H6" s="5">
        <v>3</v>
      </c>
      <c r="I6" s="5">
        <v>0.20833333333333334</v>
      </c>
      <c r="J6" s="4" t="s">
        <v>22</v>
      </c>
      <c r="K6" s="4">
        <v>936</v>
      </c>
      <c r="L6" s="4">
        <v>69</v>
      </c>
      <c r="M6" s="4"/>
      <c r="N6" s="4"/>
      <c r="O6" s="4" t="s">
        <v>29</v>
      </c>
      <c r="P6" s="4" t="s">
        <v>24</v>
      </c>
      <c r="Q6" s="6"/>
      <c r="R6" s="4"/>
      <c r="S6" s="4"/>
      <c r="T6" s="4"/>
      <c r="U6" s="4"/>
    </row>
    <row r="7" spans="1:21" s="1" customFormat="1" x14ac:dyDescent="0.25">
      <c r="A7" s="4">
        <v>1156</v>
      </c>
      <c r="B7" s="4" t="s">
        <v>27</v>
      </c>
      <c r="C7" s="4" t="s">
        <v>28</v>
      </c>
      <c r="D7" s="4" t="s">
        <v>21</v>
      </c>
      <c r="E7" s="4">
        <v>6</v>
      </c>
      <c r="F7" s="4">
        <v>1</v>
      </c>
      <c r="G7" s="5">
        <v>0.15342465753424658</v>
      </c>
      <c r="H7" s="5">
        <v>0.46027397260273972</v>
      </c>
      <c r="I7" s="5">
        <v>0.25</v>
      </c>
      <c r="J7" s="4" t="s">
        <v>22</v>
      </c>
      <c r="K7" s="4">
        <v>277</v>
      </c>
      <c r="L7" s="4">
        <v>63</v>
      </c>
      <c r="M7" s="4"/>
      <c r="N7" s="4"/>
      <c r="O7" s="4" t="s">
        <v>29</v>
      </c>
      <c r="P7" s="4" t="s">
        <v>24</v>
      </c>
      <c r="Q7" s="6"/>
      <c r="R7" s="4">
        <v>0</v>
      </c>
      <c r="S7" s="4">
        <v>0</v>
      </c>
      <c r="T7" s="4">
        <v>277</v>
      </c>
      <c r="U7" s="4">
        <v>63</v>
      </c>
    </row>
    <row r="8" spans="1:21" s="1" customFormat="1" x14ac:dyDescent="0.25">
      <c r="A8" s="4">
        <v>1156</v>
      </c>
      <c r="B8" s="4" t="s">
        <v>27</v>
      </c>
      <c r="C8" s="4" t="s">
        <v>28</v>
      </c>
      <c r="D8" s="4" t="s">
        <v>21</v>
      </c>
      <c r="E8" s="4">
        <v>7</v>
      </c>
      <c r="F8" s="4">
        <v>1</v>
      </c>
      <c r="G8" s="5">
        <v>0.46027397260273972</v>
      </c>
      <c r="H8" s="5">
        <v>5</v>
      </c>
      <c r="I8" s="5">
        <v>1</v>
      </c>
      <c r="J8" s="4" t="s">
        <v>22</v>
      </c>
      <c r="K8" s="4">
        <v>40</v>
      </c>
      <c r="L8" s="4">
        <v>19</v>
      </c>
      <c r="M8" s="4"/>
      <c r="N8" s="4"/>
      <c r="O8" s="4" t="s">
        <v>29</v>
      </c>
      <c r="P8" s="4" t="s">
        <v>24</v>
      </c>
      <c r="Q8" s="6"/>
      <c r="R8" s="4">
        <v>0</v>
      </c>
      <c r="S8" s="4">
        <v>0</v>
      </c>
      <c r="T8" s="4">
        <v>40</v>
      </c>
      <c r="U8" s="4">
        <v>19</v>
      </c>
    </row>
    <row r="9" spans="1:21" s="1" customFormat="1" x14ac:dyDescent="0.25">
      <c r="A9" s="4">
        <v>1156</v>
      </c>
      <c r="B9" s="4" t="s">
        <v>27</v>
      </c>
      <c r="C9" s="4" t="s">
        <v>28</v>
      </c>
      <c r="D9" s="4" t="s">
        <v>21</v>
      </c>
      <c r="E9" s="4">
        <v>8</v>
      </c>
      <c r="F9" s="4">
        <v>1</v>
      </c>
      <c r="G9" s="5">
        <v>0</v>
      </c>
      <c r="H9" s="5">
        <v>5</v>
      </c>
      <c r="I9" s="5">
        <v>0.25</v>
      </c>
      <c r="J9" s="4" t="s">
        <v>22</v>
      </c>
      <c r="K9" s="4">
        <v>56</v>
      </c>
      <c r="L9" s="4">
        <v>12</v>
      </c>
      <c r="M9" s="4"/>
      <c r="N9" s="4"/>
      <c r="O9" s="4" t="s">
        <v>29</v>
      </c>
      <c r="P9" s="4" t="s">
        <v>24</v>
      </c>
      <c r="Q9" s="6"/>
      <c r="R9" s="4">
        <v>0</v>
      </c>
      <c r="S9" s="4">
        <v>0</v>
      </c>
      <c r="T9" s="4">
        <v>56</v>
      </c>
      <c r="U9" s="4">
        <v>12</v>
      </c>
    </row>
    <row r="10" spans="1:21" s="1" customFormat="1" x14ac:dyDescent="0.25">
      <c r="A10" s="4">
        <v>1676</v>
      </c>
      <c r="B10" s="4" t="s">
        <v>30</v>
      </c>
      <c r="C10" s="4" t="s">
        <v>20</v>
      </c>
      <c r="D10" s="4" t="s">
        <v>26</v>
      </c>
      <c r="E10" s="4">
        <v>9</v>
      </c>
      <c r="F10" s="4">
        <v>1</v>
      </c>
      <c r="G10" s="5">
        <v>0</v>
      </c>
      <c r="H10" s="5">
        <v>3</v>
      </c>
      <c r="I10" s="5">
        <v>0.20833333333333334</v>
      </c>
      <c r="J10" s="4" t="s">
        <v>22</v>
      </c>
      <c r="K10" s="4">
        <v>33</v>
      </c>
      <c r="L10" s="4">
        <v>7</v>
      </c>
      <c r="M10" s="4"/>
      <c r="N10" s="4"/>
      <c r="O10" s="4" t="s">
        <v>31</v>
      </c>
      <c r="P10" s="4" t="s">
        <v>24</v>
      </c>
      <c r="Q10" s="6" t="s">
        <v>32</v>
      </c>
      <c r="R10" s="4">
        <v>0</v>
      </c>
      <c r="S10" s="4">
        <v>0</v>
      </c>
      <c r="T10" s="4">
        <v>33</v>
      </c>
      <c r="U10" s="4">
        <v>7</v>
      </c>
    </row>
    <row r="11" spans="1:21" s="1" customFormat="1" x14ac:dyDescent="0.25">
      <c r="A11" s="4">
        <v>1676</v>
      </c>
      <c r="B11" s="4" t="s">
        <v>30</v>
      </c>
      <c r="C11" s="4" t="s">
        <v>20</v>
      </c>
      <c r="D11" s="4" t="s">
        <v>21</v>
      </c>
      <c r="E11" s="4">
        <v>10</v>
      </c>
      <c r="F11" s="4">
        <v>1</v>
      </c>
      <c r="G11" s="5">
        <v>0</v>
      </c>
      <c r="H11" s="5">
        <v>5</v>
      </c>
      <c r="I11" s="5">
        <v>0.25</v>
      </c>
      <c r="J11" s="4" t="s">
        <v>22</v>
      </c>
      <c r="K11" s="4">
        <v>1</v>
      </c>
      <c r="L11" s="4">
        <v>0</v>
      </c>
      <c r="M11" s="4"/>
      <c r="N11" s="4"/>
      <c r="O11" s="4" t="s">
        <v>31</v>
      </c>
      <c r="P11" s="4" t="s">
        <v>24</v>
      </c>
      <c r="Q11" s="6" t="s">
        <v>32</v>
      </c>
      <c r="R11" s="4">
        <v>0</v>
      </c>
      <c r="S11" s="4">
        <v>0</v>
      </c>
      <c r="T11" s="4">
        <v>1</v>
      </c>
      <c r="U11" s="4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C20A6299-EC36-41C0-BD29-1C568E32937C}">
          <x14:formula1>
            <xm:f>'C:\Users\f.damek\Documents\Toxosources\Age groups by species\[Toxosources review - CLEAN corrected.xlsx]Data for drop-down lists'!#REF!</xm:f>
          </x14:formula1>
          <xm:sqref>B2:J2 O2:Q3 J3 B3:F3 P4:Q11 I11 I9 I7 O10:O11 F4:F9 E4:E11</xm:sqref>
        </x14:dataValidation>
        <x14:dataValidation type="list" allowBlank="1" showInputMessage="1" xr:uid="{F1D7E15A-7344-4049-ABCF-E366400B5BDB}">
          <x14:formula1>
            <xm:f>'C:\Users\f.damek\Documents\Toxosources\[Toxosources review - checked by RB.xlsx]Data for drop-down lists'!#REF!</xm:f>
          </x14:formula1>
          <xm:sqref>I5 O4:O9 J4:J11 B4:D11 G6 H5:H6 G9 H8:H9 I8 F10:H11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08CBF-E230-454A-B143-AA8AFB081966}">
  <dimension ref="A1:E15"/>
  <sheetViews>
    <sheetView workbookViewId="0">
      <selection activeCell="A9" sqref="A9"/>
    </sheetView>
  </sheetViews>
  <sheetFormatPr defaultRowHeight="15" x14ac:dyDescent="0.25"/>
  <cols>
    <col min="1" max="1" width="41.7109375" style="7" bestFit="1" customWidth="1"/>
    <col min="2" max="16384" width="9.140625" style="7"/>
  </cols>
  <sheetData>
    <row r="1" spans="1:5" ht="15.75" thickBot="1" x14ac:dyDescent="0.3">
      <c r="A1" s="8" t="s">
        <v>33</v>
      </c>
      <c r="B1" s="9"/>
      <c r="C1" s="9"/>
      <c r="D1" s="9"/>
      <c r="E1" s="10"/>
    </row>
    <row r="2" spans="1:5" x14ac:dyDescent="0.25">
      <c r="A2" s="8" t="s">
        <v>34</v>
      </c>
      <c r="B2" s="9">
        <v>7</v>
      </c>
      <c r="C2" s="9" t="s">
        <v>35</v>
      </c>
      <c r="D2" s="11">
        <f>7/365</f>
        <v>1.9178082191780823E-2</v>
      </c>
      <c r="E2" s="10" t="s">
        <v>36</v>
      </c>
    </row>
    <row r="3" spans="1:5" x14ac:dyDescent="0.25">
      <c r="A3" s="12" t="s">
        <v>37</v>
      </c>
      <c r="B3" s="7">
        <v>30.45</v>
      </c>
      <c r="C3" s="7" t="s">
        <v>35</v>
      </c>
      <c r="D3" s="5">
        <f>1/12</f>
        <v>8.3333333333333329E-2</v>
      </c>
      <c r="E3" s="13" t="s">
        <v>36</v>
      </c>
    </row>
    <row r="4" spans="1:5" ht="15.75" thickBot="1" x14ac:dyDescent="0.3">
      <c r="A4" s="14" t="s">
        <v>38</v>
      </c>
      <c r="B4" s="15">
        <v>365.25</v>
      </c>
      <c r="C4" s="15" t="s">
        <v>35</v>
      </c>
      <c r="D4" s="16">
        <v>1</v>
      </c>
      <c r="E4" s="17" t="s">
        <v>39</v>
      </c>
    </row>
    <row r="5" spans="1:5" x14ac:dyDescent="0.25">
      <c r="A5" s="7" t="s">
        <v>40</v>
      </c>
      <c r="B5" s="5">
        <f>50/365</f>
        <v>0.13698630136986301</v>
      </c>
      <c r="C5" s="5">
        <v>2</v>
      </c>
      <c r="D5" s="13" t="s">
        <v>36</v>
      </c>
    </row>
    <row r="6" spans="1:5" x14ac:dyDescent="0.25">
      <c r="A6" s="7" t="s">
        <v>41</v>
      </c>
      <c r="B6" s="5">
        <f>35/365</f>
        <v>9.5890410958904104E-2</v>
      </c>
      <c r="C6" s="5">
        <f>50/365</f>
        <v>0.13698630136986301</v>
      </c>
      <c r="D6" s="13" t="s">
        <v>36</v>
      </c>
    </row>
    <row r="7" spans="1:5" x14ac:dyDescent="0.25">
      <c r="A7" s="7" t="s">
        <v>51</v>
      </c>
      <c r="B7" s="5">
        <v>0</v>
      </c>
      <c r="C7" s="5">
        <v>2</v>
      </c>
      <c r="D7" s="13" t="s">
        <v>36</v>
      </c>
    </row>
    <row r="8" spans="1:5" x14ac:dyDescent="0.25">
      <c r="A8" s="7" t="s">
        <v>42</v>
      </c>
      <c r="B8" s="5">
        <f>70/365</f>
        <v>0.19178082191780821</v>
      </c>
      <c r="C8" s="5">
        <f>84/365</f>
        <v>0.23013698630136986</v>
      </c>
      <c r="D8" s="13" t="s">
        <v>36</v>
      </c>
    </row>
    <row r="9" spans="1:5" x14ac:dyDescent="0.25">
      <c r="A9" s="7" t="s">
        <v>52</v>
      </c>
      <c r="B9" s="5">
        <v>0</v>
      </c>
      <c r="C9" s="5">
        <v>3</v>
      </c>
      <c r="D9" s="13" t="s">
        <v>36</v>
      </c>
    </row>
    <row r="10" spans="1:5" x14ac:dyDescent="0.25">
      <c r="A10" s="7" t="s">
        <v>43</v>
      </c>
      <c r="B10" s="5">
        <f>(8*7)/365</f>
        <v>0.15342465753424658</v>
      </c>
      <c r="C10" s="5">
        <f>(24*7)/365</f>
        <v>0.46027397260273972</v>
      </c>
      <c r="D10" s="13" t="s">
        <v>36</v>
      </c>
    </row>
    <row r="11" spans="1:5" x14ac:dyDescent="0.25">
      <c r="A11" s="7" t="s">
        <v>50</v>
      </c>
      <c r="B11" s="5">
        <v>0</v>
      </c>
      <c r="C11" s="5">
        <v>5</v>
      </c>
      <c r="D11" s="13" t="s">
        <v>36</v>
      </c>
    </row>
    <row r="12" spans="1:5" x14ac:dyDescent="0.25">
      <c r="A12" s="7" t="s">
        <v>44</v>
      </c>
      <c r="B12" s="5">
        <f>63/365</f>
        <v>0.17260273972602741</v>
      </c>
      <c r="C12" s="5">
        <v>5</v>
      </c>
      <c r="D12" s="13" t="s">
        <v>36</v>
      </c>
    </row>
    <row r="13" spans="1:5" x14ac:dyDescent="0.25">
      <c r="A13" s="7" t="s">
        <v>45</v>
      </c>
      <c r="B13" s="5">
        <f>63/365</f>
        <v>0.17260273972602741</v>
      </c>
      <c r="C13" s="5">
        <f>175/365</f>
        <v>0.47945205479452052</v>
      </c>
      <c r="D13" s="13" t="s">
        <v>36</v>
      </c>
    </row>
    <row r="14" spans="1:5" ht="15.75" thickBot="1" x14ac:dyDescent="0.3">
      <c r="A14" s="14" t="s">
        <v>49</v>
      </c>
      <c r="B14" s="16">
        <v>0</v>
      </c>
      <c r="C14" s="16">
        <v>5</v>
      </c>
      <c r="D14" s="17" t="s">
        <v>36</v>
      </c>
    </row>
    <row r="15" spans="1:5" x14ac:dyDescent="0.25">
      <c r="A15" s="4" t="s">
        <v>46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E3B3109-F647-43A0-ABEF-D27635EE0C2F}">
          <x14:formula1>
            <xm:f>'C:\Users\f.damek\Documents\Toxosources\[Toxosources review - checked by RB.xlsx]Data for drop-down lists'!#REF!</xm:f>
          </x14:formula1>
          <xm:sqref>B6:B7</xm:sqref>
        </x14:dataValidation>
        <x14:dataValidation type="list" allowBlank="1" showInputMessage="1" xr:uid="{14C66321-4CE0-4104-933E-3367048B39FD}">
          <x14:formula1>
            <xm:f>'C:\Users\f.damek\Documents\Toxosources\Age groups by species\[Toxosources review - CLEAN corrected.xlsx]Data for drop-down lists'!#REF!</xm:f>
          </x14:formula1>
          <xm:sqref>C5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Dámek</dc:creator>
  <cp:lastModifiedBy>Filip Dámek</cp:lastModifiedBy>
  <dcterms:created xsi:type="dcterms:W3CDTF">2021-09-15T15:31:46Z</dcterms:created>
  <dcterms:modified xsi:type="dcterms:W3CDTF">2022-11-30T14:17:41Z</dcterms:modified>
</cp:coreProperties>
</file>