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Input model data\"/>
    </mc:Choice>
  </mc:AlternateContent>
  <xr:revisionPtr revIDLastSave="0" documentId="13_ncr:1_{171E6FF5-518D-402C-A011-091ACEC58A89}" xr6:coauthVersionLast="47" xr6:coauthVersionMax="47" xr10:uidLastSave="{00000000-0000-0000-0000-000000000000}"/>
  <bookViews>
    <workbookView xWindow="-120" yWindow="-120" windowWidth="29040" windowHeight="15840" xr2:uid="{D5812C39-A862-46E2-BF40-D8CAFAA1815E}"/>
  </bookViews>
  <sheets>
    <sheet name="Data" sheetId="1" r:id="rId1"/>
    <sheet name="Explanations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C13" i="2" l="1"/>
  <c r="B13" i="2"/>
  <c r="B12" i="2"/>
  <c r="C10" i="2"/>
  <c r="B10" i="2"/>
  <c r="C8" i="2"/>
  <c r="B8" i="2"/>
  <c r="C6" i="2"/>
  <c r="B6" i="2"/>
  <c r="B5" i="2"/>
  <c r="D3" i="2"/>
  <c r="D2" i="2"/>
</calcChain>
</file>

<file path=xl/sharedStrings.xml><?xml version="1.0" encoding="utf-8"?>
<sst xmlns="http://schemas.openxmlformats.org/spreadsheetml/2006/main" count="238" uniqueCount="65">
  <si>
    <t>Number of the article</t>
  </si>
  <si>
    <t>Country</t>
  </si>
  <si>
    <t>Region</t>
  </si>
  <si>
    <t>Species</t>
  </si>
  <si>
    <t>Population</t>
  </si>
  <si>
    <t>Population weight</t>
  </si>
  <si>
    <t>Age - lower [years]</t>
  </si>
  <si>
    <t>Age - upper [years]</t>
  </si>
  <si>
    <t>Age - most probable [years]</t>
  </si>
  <si>
    <t>Sample type</t>
  </si>
  <si>
    <t>Total number of animals (N)</t>
  </si>
  <si>
    <t>Total number of positive animals (n)</t>
  </si>
  <si>
    <t>Prevalence  [%]</t>
  </si>
  <si>
    <t>Adjusted prevalence  [%]</t>
  </si>
  <si>
    <t>Test</t>
  </si>
  <si>
    <t>Type of detection</t>
  </si>
  <si>
    <t>Cutoff</t>
  </si>
  <si>
    <t>Total number of animals kept exclusively indoors</t>
  </si>
  <si>
    <t>Total number of animals that were or had access outdoors</t>
  </si>
  <si>
    <t>Czechia</t>
  </si>
  <si>
    <t>East</t>
  </si>
  <si>
    <t>Chicken</t>
  </si>
  <si>
    <t>Blood</t>
  </si>
  <si>
    <t>IFAT</t>
  </si>
  <si>
    <t>Indirect</t>
  </si>
  <si>
    <t>1:40</t>
  </si>
  <si>
    <t>Turkey</t>
  </si>
  <si>
    <t>Austria</t>
  </si>
  <si>
    <t>West</t>
  </si>
  <si>
    <t>MAT</t>
  </si>
  <si>
    <t>≥ 1:10</t>
  </si>
  <si>
    <t>Poland</t>
  </si>
  <si>
    <t>≥ 1:5</t>
  </si>
  <si>
    <t>Italy</t>
  </si>
  <si>
    <t>Southwest</t>
  </si>
  <si>
    <t>Portugal</t>
  </si>
  <si>
    <t>Ireland</t>
  </si>
  <si>
    <t>LAT</t>
  </si>
  <si>
    <t>≥ 1:64</t>
  </si>
  <si>
    <t>Germany</t>
  </si>
  <si>
    <t>ELISA</t>
  </si>
  <si>
    <t>DAT</t>
  </si>
  <si>
    <t>100% Sp</t>
  </si>
  <si>
    <t>optimised Youden's index</t>
  </si>
  <si>
    <t>≥ 1:40</t>
  </si>
  <si>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</si>
  <si>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</si>
  <si>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</si>
  <si>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</si>
  <si>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</si>
  <si>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</si>
  <si>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</si>
  <si>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Laying hens/adult hen*</t>
  </si>
  <si>
    <t>Broiler/young chicken*</t>
  </si>
  <si>
    <t>Duck at slaughter/young duck/fattening*</t>
  </si>
  <si>
    <t>Goose at slaughter/fattening*</t>
  </si>
  <si>
    <t>Turkey adult*</t>
  </si>
  <si>
    <t>Turkey at slaughter*</t>
  </si>
  <si>
    <t>*if not specified otherwise in the article</t>
  </si>
  <si>
    <t>Total number of positive animals that were or had access outdoors</t>
  </si>
  <si>
    <t>Total number of positive animals kept exclusively indoors</t>
  </si>
  <si>
    <t>Duck breeding/unknown</t>
  </si>
  <si>
    <t>Goose unknown</t>
  </si>
  <si>
    <t>Chicken unknown</t>
  </si>
  <si>
    <t>Turkey 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</si>
</sst>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164" fontId="0" fillId="0" borderId="0" xfId="0" applyNumberFormat="1" applyFill="1" applyAlignment="1">
      <alignment horizontal="left"/>
    </xf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0" xfId="0" applyFill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4" fontId="0" fillId="0" borderId="4" xfId="0" applyNumberFormat="1" applyFill="1" applyBorder="1" applyAlignment="1">
      <alignment horizontal="left"/>
    </xf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164" fontId="0" fillId="0" borderId="9" xfId="0" applyNumberFormat="1" applyFill="1" applyBorder="1" applyAlignment="1">
      <alignment horizontal="left"/>
    </xf>
    <xf numFmtId="0" fontId="0" fillId="0" borderId="1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Age%20groups%20by%20species\Toxosources%20review%20-%20CLEAN%20corr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Toxosources%20review%20-%20checked%20by%20R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B8387-F2EE-4246-982B-0D5E44718B3C}">
  <dimension ref="A1:U28"/>
  <sheetViews>
    <sheetView tabSelected="1" workbookViewId="0">
      <selection activeCell="X24" sqref="X24"/>
    </sheetView>
  </sheetViews>
  <sheetFormatPr defaultRowHeight="15" x14ac:dyDescent="0.25"/>
  <sheetData>
    <row r="1" spans="1:21" ht="21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2" t="s">
        <v>17</v>
      </c>
      <c r="S1" s="2" t="s">
        <v>60</v>
      </c>
      <c r="T1" s="2" t="s">
        <v>18</v>
      </c>
      <c r="U1" s="4" t="s">
        <v>59</v>
      </c>
    </row>
    <row r="2" spans="1:21" s="1" customFormat="1" x14ac:dyDescent="0.25">
      <c r="A2" s="5">
        <v>137</v>
      </c>
      <c r="B2" s="5" t="s">
        <v>19</v>
      </c>
      <c r="C2" s="5" t="s">
        <v>20</v>
      </c>
      <c r="D2" s="5" t="s">
        <v>21</v>
      </c>
      <c r="E2" s="5">
        <v>1</v>
      </c>
      <c r="F2" s="5">
        <v>1</v>
      </c>
      <c r="G2" s="6">
        <v>9.5890410958904104E-2</v>
      </c>
      <c r="H2" s="6">
        <v>0.13698630136986301</v>
      </c>
      <c r="I2" s="6">
        <v>0.1095890410958904</v>
      </c>
      <c r="J2" s="5" t="s">
        <v>22</v>
      </c>
      <c r="K2" s="5">
        <v>263</v>
      </c>
      <c r="L2" s="5">
        <v>1</v>
      </c>
      <c r="M2" s="5"/>
      <c r="N2" s="5"/>
      <c r="O2" s="5" t="s">
        <v>23</v>
      </c>
      <c r="P2" s="5" t="s">
        <v>24</v>
      </c>
      <c r="Q2" s="7" t="s">
        <v>25</v>
      </c>
      <c r="R2" s="5">
        <v>263</v>
      </c>
      <c r="S2" s="5">
        <v>1</v>
      </c>
      <c r="T2" s="5">
        <v>0</v>
      </c>
      <c r="U2" s="5">
        <v>0</v>
      </c>
    </row>
    <row r="3" spans="1:21" s="1" customFormat="1" x14ac:dyDescent="0.25">
      <c r="A3" s="5">
        <v>137</v>
      </c>
      <c r="B3" s="5" t="s">
        <v>19</v>
      </c>
      <c r="C3" s="5" t="s">
        <v>20</v>
      </c>
      <c r="D3" s="5" t="s">
        <v>21</v>
      </c>
      <c r="E3" s="5">
        <v>2</v>
      </c>
      <c r="F3" s="5">
        <v>1</v>
      </c>
      <c r="G3" s="6">
        <v>0.13698630136986301</v>
      </c>
      <c r="H3" s="6">
        <v>2</v>
      </c>
      <c r="I3" s="6">
        <v>1</v>
      </c>
      <c r="J3" s="5" t="s">
        <v>22</v>
      </c>
      <c r="K3" s="5">
        <v>217</v>
      </c>
      <c r="L3" s="5">
        <v>0</v>
      </c>
      <c r="M3" s="5"/>
      <c r="N3" s="5"/>
      <c r="O3" s="5" t="s">
        <v>23</v>
      </c>
      <c r="P3" s="5" t="s">
        <v>24</v>
      </c>
      <c r="Q3" s="7" t="s">
        <v>25</v>
      </c>
      <c r="R3" s="5">
        <v>217</v>
      </c>
      <c r="S3" s="5">
        <v>0</v>
      </c>
      <c r="T3" s="5">
        <v>0</v>
      </c>
      <c r="U3" s="5">
        <v>0</v>
      </c>
    </row>
    <row r="4" spans="1:21" s="1" customFormat="1" x14ac:dyDescent="0.25">
      <c r="A4" s="5">
        <v>137</v>
      </c>
      <c r="B4" s="5" t="s">
        <v>19</v>
      </c>
      <c r="C4" s="5" t="s">
        <v>20</v>
      </c>
      <c r="D4" s="5" t="s">
        <v>26</v>
      </c>
      <c r="E4" s="5">
        <v>3</v>
      </c>
      <c r="F4" s="5">
        <v>1</v>
      </c>
      <c r="G4" s="6">
        <v>0</v>
      </c>
      <c r="H4" s="6">
        <v>5</v>
      </c>
      <c r="I4" s="6">
        <f>(14.5*7)/365</f>
        <v>0.27808219178082194</v>
      </c>
      <c r="J4" s="5" t="s">
        <v>22</v>
      </c>
      <c r="K4" s="5">
        <v>60</v>
      </c>
      <c r="L4" s="5">
        <v>0</v>
      </c>
      <c r="M4" s="5"/>
      <c r="N4" s="5"/>
      <c r="O4" s="5" t="s">
        <v>23</v>
      </c>
      <c r="P4" s="5" t="s">
        <v>24</v>
      </c>
      <c r="Q4" s="7" t="s">
        <v>25</v>
      </c>
      <c r="R4" s="5">
        <v>0</v>
      </c>
      <c r="S4" s="5">
        <v>0</v>
      </c>
      <c r="T4" s="5">
        <v>60</v>
      </c>
      <c r="U4" s="5">
        <v>0</v>
      </c>
    </row>
    <row r="5" spans="1:21" s="1" customFormat="1" x14ac:dyDescent="0.25">
      <c r="A5" s="8">
        <v>496</v>
      </c>
      <c r="B5" s="5" t="s">
        <v>27</v>
      </c>
      <c r="C5" s="5" t="s">
        <v>28</v>
      </c>
      <c r="D5" s="5" t="s">
        <v>21</v>
      </c>
      <c r="E5" s="5">
        <v>4</v>
      </c>
      <c r="F5" s="5">
        <v>1</v>
      </c>
      <c r="G5" s="6">
        <v>1</v>
      </c>
      <c r="H5" s="6">
        <v>2</v>
      </c>
      <c r="I5" s="6">
        <v>1.5</v>
      </c>
      <c r="J5" s="5" t="s">
        <v>22</v>
      </c>
      <c r="K5" s="5">
        <v>830</v>
      </c>
      <c r="L5" s="5">
        <v>302</v>
      </c>
      <c r="M5" s="5"/>
      <c r="N5" s="5"/>
      <c r="O5" s="5" t="s">
        <v>29</v>
      </c>
      <c r="P5" s="5" t="s">
        <v>24</v>
      </c>
      <c r="Q5" s="7" t="s">
        <v>30</v>
      </c>
      <c r="R5" s="5">
        <v>0</v>
      </c>
      <c r="S5" s="5">
        <v>0</v>
      </c>
      <c r="T5" s="5">
        <v>830</v>
      </c>
      <c r="U5" s="5">
        <v>302</v>
      </c>
    </row>
    <row r="6" spans="1:21" s="1" customFormat="1" x14ac:dyDescent="0.25">
      <c r="A6" s="8">
        <v>502</v>
      </c>
      <c r="B6" s="5" t="s">
        <v>31</v>
      </c>
      <c r="C6" s="5" t="s">
        <v>20</v>
      </c>
      <c r="D6" s="5" t="s">
        <v>21</v>
      </c>
      <c r="E6" s="5">
        <v>5</v>
      </c>
      <c r="F6" s="5">
        <v>1</v>
      </c>
      <c r="G6" s="6">
        <v>0</v>
      </c>
      <c r="H6" s="6">
        <v>2</v>
      </c>
      <c r="I6" s="6">
        <v>0.1095890410958904</v>
      </c>
      <c r="J6" s="5" t="s">
        <v>22</v>
      </c>
      <c r="K6" s="5">
        <v>20</v>
      </c>
      <c r="L6" s="5">
        <v>6</v>
      </c>
      <c r="M6" s="5"/>
      <c r="N6" s="5"/>
      <c r="O6" s="5" t="s">
        <v>29</v>
      </c>
      <c r="P6" s="5" t="s">
        <v>24</v>
      </c>
      <c r="Q6" s="7" t="s">
        <v>32</v>
      </c>
      <c r="R6" s="5">
        <v>0</v>
      </c>
      <c r="S6" s="5">
        <v>0</v>
      </c>
      <c r="T6" s="5">
        <v>20</v>
      </c>
      <c r="U6" s="5">
        <v>6</v>
      </c>
    </row>
    <row r="7" spans="1:21" s="1" customFormat="1" x14ac:dyDescent="0.25">
      <c r="A7" s="8">
        <v>502</v>
      </c>
      <c r="B7" s="5" t="s">
        <v>33</v>
      </c>
      <c r="C7" s="5" t="s">
        <v>34</v>
      </c>
      <c r="D7" s="5" t="s">
        <v>21</v>
      </c>
      <c r="E7" s="5">
        <v>6</v>
      </c>
      <c r="F7" s="5">
        <v>1</v>
      </c>
      <c r="G7" s="6">
        <v>0</v>
      </c>
      <c r="H7" s="6">
        <v>2</v>
      </c>
      <c r="I7" s="6">
        <v>0.1095890410958904</v>
      </c>
      <c r="J7" s="5" t="s">
        <v>22</v>
      </c>
      <c r="K7" s="5">
        <v>80</v>
      </c>
      <c r="L7" s="5">
        <v>11</v>
      </c>
      <c r="M7" s="5"/>
      <c r="N7" s="5"/>
      <c r="O7" s="5" t="s">
        <v>29</v>
      </c>
      <c r="P7" s="5" t="s">
        <v>24</v>
      </c>
      <c r="Q7" s="7" t="s">
        <v>32</v>
      </c>
      <c r="R7" s="5">
        <v>0</v>
      </c>
      <c r="S7" s="5">
        <v>0</v>
      </c>
      <c r="T7" s="5">
        <v>80</v>
      </c>
      <c r="U7" s="5">
        <v>11</v>
      </c>
    </row>
    <row r="8" spans="1:21" s="1" customFormat="1" x14ac:dyDescent="0.25">
      <c r="A8" s="5">
        <v>536</v>
      </c>
      <c r="B8" s="5" t="s">
        <v>35</v>
      </c>
      <c r="C8" s="5" t="s">
        <v>34</v>
      </c>
      <c r="D8" s="5" t="s">
        <v>21</v>
      </c>
      <c r="E8" s="5">
        <v>7</v>
      </c>
      <c r="F8" s="5">
        <v>1</v>
      </c>
      <c r="G8" s="6">
        <v>0</v>
      </c>
      <c r="H8" s="6">
        <v>2</v>
      </c>
      <c r="I8" s="6">
        <v>0.15342465753424658</v>
      </c>
      <c r="J8" s="5" t="s">
        <v>22</v>
      </c>
      <c r="K8" s="5">
        <v>225</v>
      </c>
      <c r="L8" s="5">
        <v>61</v>
      </c>
      <c r="M8" s="5"/>
      <c r="N8" s="5"/>
      <c r="O8" s="5" t="s">
        <v>29</v>
      </c>
      <c r="P8" s="5" t="s">
        <v>24</v>
      </c>
      <c r="Q8" s="7" t="s">
        <v>32</v>
      </c>
      <c r="R8" s="5">
        <v>0</v>
      </c>
      <c r="S8" s="5">
        <v>0</v>
      </c>
      <c r="T8" s="5">
        <v>225</v>
      </c>
      <c r="U8" s="5">
        <v>61</v>
      </c>
    </row>
    <row r="9" spans="1:21" s="1" customFormat="1" x14ac:dyDescent="0.25">
      <c r="A9" s="5">
        <v>770</v>
      </c>
      <c r="B9" s="5" t="s">
        <v>36</v>
      </c>
      <c r="C9" s="5" t="s">
        <v>28</v>
      </c>
      <c r="D9" s="5" t="s">
        <v>21</v>
      </c>
      <c r="E9" s="5">
        <v>8</v>
      </c>
      <c r="F9" s="5">
        <v>1</v>
      </c>
      <c r="G9" s="6">
        <v>0</v>
      </c>
      <c r="H9" s="6">
        <v>2</v>
      </c>
      <c r="I9" s="6">
        <v>0.1095890410958904</v>
      </c>
      <c r="J9" s="5" t="s">
        <v>22</v>
      </c>
      <c r="K9" s="5">
        <v>364</v>
      </c>
      <c r="L9" s="5">
        <v>65</v>
      </c>
      <c r="M9" s="5"/>
      <c r="N9" s="5"/>
      <c r="O9" s="5" t="s">
        <v>37</v>
      </c>
      <c r="P9" s="5" t="s">
        <v>24</v>
      </c>
      <c r="Q9" s="7" t="s">
        <v>38</v>
      </c>
      <c r="R9" s="5">
        <v>0</v>
      </c>
      <c r="S9" s="5">
        <v>0</v>
      </c>
      <c r="T9" s="5">
        <v>364</v>
      </c>
      <c r="U9" s="5">
        <v>65</v>
      </c>
    </row>
    <row r="10" spans="1:21" s="1" customFormat="1" x14ac:dyDescent="0.25">
      <c r="A10" s="5">
        <v>998</v>
      </c>
      <c r="B10" s="5" t="s">
        <v>39</v>
      </c>
      <c r="C10" s="5" t="s">
        <v>28</v>
      </c>
      <c r="D10" s="5" t="s">
        <v>26</v>
      </c>
      <c r="E10" s="5">
        <v>9</v>
      </c>
      <c r="F10" s="5">
        <v>1</v>
      </c>
      <c r="G10" s="6">
        <v>0</v>
      </c>
      <c r="H10" s="6">
        <v>5</v>
      </c>
      <c r="I10" s="6">
        <v>0.36438356164383562</v>
      </c>
      <c r="J10" s="5" t="s">
        <v>22</v>
      </c>
      <c r="K10" s="5">
        <v>1913</v>
      </c>
      <c r="L10" s="5">
        <v>387</v>
      </c>
      <c r="M10" s="5"/>
      <c r="N10" s="5"/>
      <c r="O10" s="5" t="s">
        <v>40</v>
      </c>
      <c r="P10" s="5" t="s">
        <v>24</v>
      </c>
      <c r="Q10" s="7"/>
      <c r="R10" s="5">
        <v>1913</v>
      </c>
      <c r="S10" s="5">
        <v>387</v>
      </c>
      <c r="T10" s="5">
        <v>0</v>
      </c>
      <c r="U10" s="5">
        <v>0</v>
      </c>
    </row>
    <row r="11" spans="1:21" s="1" customFormat="1" x14ac:dyDescent="0.25">
      <c r="A11" s="5">
        <v>1000</v>
      </c>
      <c r="B11" s="5" t="s">
        <v>39</v>
      </c>
      <c r="C11" s="5" t="s">
        <v>28</v>
      </c>
      <c r="D11" s="5" t="s">
        <v>26</v>
      </c>
      <c r="E11" s="5">
        <v>10</v>
      </c>
      <c r="F11" s="5">
        <v>1</v>
      </c>
      <c r="G11" s="6">
        <v>0</v>
      </c>
      <c r="H11" s="6">
        <v>5</v>
      </c>
      <c r="I11" s="6">
        <v>0.36438356164383562</v>
      </c>
      <c r="J11" s="5" t="s">
        <v>22</v>
      </c>
      <c r="K11" s="5">
        <v>241</v>
      </c>
      <c r="L11" s="5">
        <v>21</v>
      </c>
      <c r="M11" s="5"/>
      <c r="N11" s="5"/>
      <c r="O11" s="5" t="s">
        <v>40</v>
      </c>
      <c r="P11" s="5" t="s">
        <v>24</v>
      </c>
      <c r="Q11" s="7"/>
      <c r="R11" s="5">
        <v>241</v>
      </c>
      <c r="S11" s="5">
        <v>21</v>
      </c>
      <c r="T11" s="5">
        <v>0</v>
      </c>
      <c r="U11" s="5">
        <v>0</v>
      </c>
    </row>
    <row r="12" spans="1:21" s="1" customFormat="1" x14ac:dyDescent="0.25">
      <c r="A12" s="5">
        <v>1000</v>
      </c>
      <c r="B12" s="5" t="s">
        <v>39</v>
      </c>
      <c r="C12" s="5" t="s">
        <v>28</v>
      </c>
      <c r="D12" s="5" t="s">
        <v>26</v>
      </c>
      <c r="E12" s="5">
        <v>11</v>
      </c>
      <c r="F12" s="5">
        <v>1</v>
      </c>
      <c r="G12" s="6">
        <v>0</v>
      </c>
      <c r="H12" s="6">
        <v>5</v>
      </c>
      <c r="I12" s="6">
        <v>0.36438356164383562</v>
      </c>
      <c r="J12" s="5" t="s">
        <v>22</v>
      </c>
      <c r="K12" s="5">
        <v>238</v>
      </c>
      <c r="L12" s="5">
        <v>46</v>
      </c>
      <c r="M12" s="5"/>
      <c r="N12" s="5"/>
      <c r="O12" s="5" t="s">
        <v>40</v>
      </c>
      <c r="P12" s="5" t="s">
        <v>24</v>
      </c>
      <c r="Q12" s="7"/>
      <c r="R12" s="5">
        <v>238</v>
      </c>
      <c r="S12" s="5">
        <v>46</v>
      </c>
      <c r="T12" s="5">
        <v>0</v>
      </c>
      <c r="U12" s="5">
        <v>0</v>
      </c>
    </row>
    <row r="13" spans="1:21" s="1" customFormat="1" x14ac:dyDescent="0.25">
      <c r="A13" s="5">
        <v>1500</v>
      </c>
      <c r="B13" s="5" t="s">
        <v>35</v>
      </c>
      <c r="C13" s="5" t="s">
        <v>34</v>
      </c>
      <c r="D13" s="5" t="s">
        <v>21</v>
      </c>
      <c r="E13" s="5">
        <v>12</v>
      </c>
      <c r="F13" s="5">
        <v>1</v>
      </c>
      <c r="G13" s="6">
        <v>9.8630136986301367E-2</v>
      </c>
      <c r="H13" s="6">
        <v>9.8630136986301367E-2</v>
      </c>
      <c r="I13" s="6">
        <v>9.8630136986301367E-2</v>
      </c>
      <c r="J13" s="5" t="s">
        <v>22</v>
      </c>
      <c r="K13" s="5">
        <v>170</v>
      </c>
      <c r="L13" s="5">
        <v>0</v>
      </c>
      <c r="M13" s="5"/>
      <c r="N13" s="5"/>
      <c r="O13" s="5" t="s">
        <v>41</v>
      </c>
      <c r="P13" s="5" t="s">
        <v>24</v>
      </c>
      <c r="Q13" s="7" t="s">
        <v>30</v>
      </c>
      <c r="R13" s="5">
        <v>170</v>
      </c>
      <c r="S13" s="5">
        <v>0</v>
      </c>
      <c r="T13" s="5">
        <v>0</v>
      </c>
      <c r="U13" s="5">
        <v>0</v>
      </c>
    </row>
    <row r="14" spans="1:21" s="1" customFormat="1" ht="15.75" thickBot="1" x14ac:dyDescent="0.3">
      <c r="A14" s="5">
        <v>1500</v>
      </c>
      <c r="B14" s="5" t="s">
        <v>35</v>
      </c>
      <c r="C14" s="5" t="s">
        <v>34</v>
      </c>
      <c r="D14" s="5" t="s">
        <v>21</v>
      </c>
      <c r="E14" s="5">
        <v>13</v>
      </c>
      <c r="F14" s="5">
        <v>1</v>
      </c>
      <c r="G14" s="6">
        <v>0.24657534246575341</v>
      </c>
      <c r="H14" s="6">
        <v>0.24657534246575341</v>
      </c>
      <c r="I14" s="6">
        <v>0.24657534246575341</v>
      </c>
      <c r="J14" s="5" t="s">
        <v>22</v>
      </c>
      <c r="K14" s="5">
        <v>178</v>
      </c>
      <c r="L14" s="5">
        <v>10</v>
      </c>
      <c r="M14" s="5"/>
      <c r="N14" s="5"/>
      <c r="O14" s="5" t="s">
        <v>41</v>
      </c>
      <c r="P14" s="5" t="s">
        <v>24</v>
      </c>
      <c r="Q14" s="7" t="s">
        <v>30</v>
      </c>
      <c r="R14" s="5">
        <v>0</v>
      </c>
      <c r="S14" s="5">
        <v>0</v>
      </c>
      <c r="T14" s="5">
        <v>178</v>
      </c>
      <c r="U14" s="5">
        <v>10</v>
      </c>
    </row>
    <row r="15" spans="1:21" s="1" customFormat="1" x14ac:dyDescent="0.25">
      <c r="A15" s="9">
        <v>1552</v>
      </c>
      <c r="B15" s="5" t="s">
        <v>39</v>
      </c>
      <c r="C15" s="5" t="s">
        <v>28</v>
      </c>
      <c r="D15" s="5" t="s">
        <v>21</v>
      </c>
      <c r="E15" s="5">
        <v>14</v>
      </c>
      <c r="F15" s="5">
        <v>0.5</v>
      </c>
      <c r="G15" s="6">
        <v>0.83333333333333337</v>
      </c>
      <c r="H15" s="6">
        <v>1</v>
      </c>
      <c r="I15" s="6">
        <v>0.91666666666666663</v>
      </c>
      <c r="J15" s="5" t="s">
        <v>22</v>
      </c>
      <c r="K15" s="5">
        <v>35</v>
      </c>
      <c r="L15" s="5">
        <v>2</v>
      </c>
      <c r="M15" s="5"/>
      <c r="N15" s="5"/>
      <c r="O15" s="5" t="s">
        <v>40</v>
      </c>
      <c r="P15" s="5" t="s">
        <v>24</v>
      </c>
      <c r="Q15" s="7" t="s">
        <v>42</v>
      </c>
      <c r="R15" s="5">
        <v>0</v>
      </c>
      <c r="S15" s="5">
        <v>0</v>
      </c>
      <c r="T15" s="5">
        <v>35</v>
      </c>
      <c r="U15" s="5">
        <v>2</v>
      </c>
    </row>
    <row r="16" spans="1:21" s="1" customFormat="1" ht="15.75" thickBot="1" x14ac:dyDescent="0.3">
      <c r="A16" s="10">
        <v>1552</v>
      </c>
      <c r="B16" s="5" t="s">
        <v>39</v>
      </c>
      <c r="C16" s="5" t="s">
        <v>28</v>
      </c>
      <c r="D16" s="5" t="s">
        <v>21</v>
      </c>
      <c r="E16" s="5">
        <v>14</v>
      </c>
      <c r="F16" s="5">
        <v>0.5</v>
      </c>
      <c r="G16" s="6">
        <v>0.83333333333333337</v>
      </c>
      <c r="H16" s="6">
        <v>1</v>
      </c>
      <c r="I16" s="6">
        <v>0.91666666666666663</v>
      </c>
      <c r="J16" s="5" t="s">
        <v>22</v>
      </c>
      <c r="K16" s="5">
        <v>35</v>
      </c>
      <c r="L16" s="5">
        <v>12</v>
      </c>
      <c r="M16" s="5"/>
      <c r="N16" s="5"/>
      <c r="O16" s="5" t="s">
        <v>40</v>
      </c>
      <c r="P16" s="5" t="s">
        <v>24</v>
      </c>
      <c r="Q16" s="7" t="s">
        <v>43</v>
      </c>
      <c r="R16" s="5">
        <v>0</v>
      </c>
      <c r="S16" s="5">
        <v>0</v>
      </c>
      <c r="T16" s="5">
        <v>35</v>
      </c>
      <c r="U16" s="5">
        <v>12</v>
      </c>
    </row>
    <row r="17" spans="1:21" s="1" customFormat="1" x14ac:dyDescent="0.25">
      <c r="A17" s="9">
        <v>1552</v>
      </c>
      <c r="B17" s="5" t="s">
        <v>39</v>
      </c>
      <c r="C17" s="5" t="s">
        <v>28</v>
      </c>
      <c r="D17" s="5" t="s">
        <v>21</v>
      </c>
      <c r="E17" s="5">
        <v>15</v>
      </c>
      <c r="F17" s="5">
        <v>0.5</v>
      </c>
      <c r="G17" s="6">
        <v>1</v>
      </c>
      <c r="H17" s="6">
        <v>2</v>
      </c>
      <c r="I17" s="6">
        <v>1.5</v>
      </c>
      <c r="J17" s="5" t="s">
        <v>22</v>
      </c>
      <c r="K17" s="5">
        <v>349</v>
      </c>
      <c r="L17" s="5">
        <v>12</v>
      </c>
      <c r="M17" s="5"/>
      <c r="N17" s="5"/>
      <c r="O17" s="5" t="s">
        <v>40</v>
      </c>
      <c r="P17" s="5" t="s">
        <v>24</v>
      </c>
      <c r="Q17" s="7" t="s">
        <v>42</v>
      </c>
      <c r="R17" s="5">
        <v>0</v>
      </c>
      <c r="S17" s="5">
        <v>0</v>
      </c>
      <c r="T17" s="5">
        <v>349</v>
      </c>
      <c r="U17" s="5">
        <v>12</v>
      </c>
    </row>
    <row r="18" spans="1:21" s="1" customFormat="1" ht="15.75" thickBot="1" x14ac:dyDescent="0.3">
      <c r="A18" s="10">
        <v>1552</v>
      </c>
      <c r="B18" s="5" t="s">
        <v>39</v>
      </c>
      <c r="C18" s="5" t="s">
        <v>28</v>
      </c>
      <c r="D18" s="5" t="s">
        <v>21</v>
      </c>
      <c r="E18" s="5">
        <v>15</v>
      </c>
      <c r="F18" s="5">
        <v>0.5</v>
      </c>
      <c r="G18" s="6">
        <v>1</v>
      </c>
      <c r="H18" s="6">
        <v>2</v>
      </c>
      <c r="I18" s="6">
        <v>1.5</v>
      </c>
      <c r="J18" s="5" t="s">
        <v>22</v>
      </c>
      <c r="K18" s="5">
        <v>349</v>
      </c>
      <c r="L18" s="5">
        <v>73</v>
      </c>
      <c r="M18" s="5"/>
      <c r="N18" s="5"/>
      <c r="O18" s="5" t="s">
        <v>40</v>
      </c>
      <c r="P18" s="5" t="s">
        <v>24</v>
      </c>
      <c r="Q18" s="7" t="s">
        <v>43</v>
      </c>
      <c r="R18" s="5">
        <v>0</v>
      </c>
      <c r="S18" s="5">
        <v>0</v>
      </c>
      <c r="T18" s="5">
        <v>349</v>
      </c>
      <c r="U18" s="5">
        <v>73</v>
      </c>
    </row>
    <row r="19" spans="1:21" s="1" customFormat="1" x14ac:dyDescent="0.25">
      <c r="A19" s="9">
        <v>1552</v>
      </c>
      <c r="B19" s="5" t="s">
        <v>39</v>
      </c>
      <c r="C19" s="5" t="s">
        <v>28</v>
      </c>
      <c r="D19" s="5" t="s">
        <v>21</v>
      </c>
      <c r="E19" s="5">
        <v>16</v>
      </c>
      <c r="F19" s="5">
        <v>0.5</v>
      </c>
      <c r="G19" s="6">
        <v>0.83333333333333337</v>
      </c>
      <c r="H19" s="6">
        <v>1</v>
      </c>
      <c r="I19" s="6">
        <v>0.91666666666666663</v>
      </c>
      <c r="J19" s="5" t="s">
        <v>22</v>
      </c>
      <c r="K19" s="5">
        <v>22</v>
      </c>
      <c r="L19" s="5">
        <v>0</v>
      </c>
      <c r="M19" s="5"/>
      <c r="N19" s="5"/>
      <c r="O19" s="5" t="s">
        <v>40</v>
      </c>
      <c r="P19" s="5" t="s">
        <v>24</v>
      </c>
      <c r="Q19" s="7" t="s">
        <v>42</v>
      </c>
      <c r="R19" s="5">
        <v>0</v>
      </c>
      <c r="S19" s="5">
        <v>0</v>
      </c>
      <c r="T19" s="5">
        <v>22</v>
      </c>
      <c r="U19" s="5">
        <v>0</v>
      </c>
    </row>
    <row r="20" spans="1:21" s="1" customFormat="1" ht="15.75" thickBot="1" x14ac:dyDescent="0.3">
      <c r="A20" s="10">
        <v>1552</v>
      </c>
      <c r="B20" s="5" t="s">
        <v>39</v>
      </c>
      <c r="C20" s="5" t="s">
        <v>28</v>
      </c>
      <c r="D20" s="5" t="s">
        <v>21</v>
      </c>
      <c r="E20" s="5">
        <v>16</v>
      </c>
      <c r="F20" s="5">
        <v>0.5</v>
      </c>
      <c r="G20" s="6">
        <v>0.83333333333333337</v>
      </c>
      <c r="H20" s="6">
        <v>1</v>
      </c>
      <c r="I20" s="6">
        <v>0.91666666666666663</v>
      </c>
      <c r="J20" s="5" t="s">
        <v>22</v>
      </c>
      <c r="K20" s="5">
        <v>22</v>
      </c>
      <c r="L20" s="5">
        <v>6</v>
      </c>
      <c r="M20" s="5"/>
      <c r="N20" s="5"/>
      <c r="O20" s="5" t="s">
        <v>40</v>
      </c>
      <c r="P20" s="5" t="s">
        <v>24</v>
      </c>
      <c r="Q20" s="7" t="s">
        <v>43</v>
      </c>
      <c r="R20" s="5">
        <v>0</v>
      </c>
      <c r="S20" s="5">
        <v>0</v>
      </c>
      <c r="T20" s="5">
        <v>22</v>
      </c>
      <c r="U20" s="5">
        <v>6</v>
      </c>
    </row>
    <row r="21" spans="1:21" s="1" customFormat="1" x14ac:dyDescent="0.25">
      <c r="A21" s="9">
        <v>1552</v>
      </c>
      <c r="B21" s="5" t="s">
        <v>39</v>
      </c>
      <c r="C21" s="5" t="s">
        <v>28</v>
      </c>
      <c r="D21" s="5" t="s">
        <v>21</v>
      </c>
      <c r="E21" s="5">
        <v>17</v>
      </c>
      <c r="F21" s="5">
        <v>0.5</v>
      </c>
      <c r="G21" s="6">
        <v>1</v>
      </c>
      <c r="H21" s="6">
        <v>2</v>
      </c>
      <c r="I21" s="6">
        <v>1.5</v>
      </c>
      <c r="J21" s="5" t="s">
        <v>22</v>
      </c>
      <c r="K21" s="5">
        <v>18</v>
      </c>
      <c r="L21" s="5">
        <v>7</v>
      </c>
      <c r="M21" s="5"/>
      <c r="N21" s="5"/>
      <c r="O21" s="5" t="s">
        <v>40</v>
      </c>
      <c r="P21" s="5" t="s">
        <v>24</v>
      </c>
      <c r="Q21" s="7" t="s">
        <v>42</v>
      </c>
      <c r="R21" s="5">
        <v>0</v>
      </c>
      <c r="S21" s="5">
        <v>0</v>
      </c>
      <c r="T21" s="5">
        <v>18</v>
      </c>
      <c r="U21" s="5">
        <v>7</v>
      </c>
    </row>
    <row r="22" spans="1:21" s="1" customFormat="1" ht="15.75" thickBot="1" x14ac:dyDescent="0.3">
      <c r="A22" s="10">
        <v>1552</v>
      </c>
      <c r="B22" s="5" t="s">
        <v>39</v>
      </c>
      <c r="C22" s="5" t="s">
        <v>28</v>
      </c>
      <c r="D22" s="5" t="s">
        <v>21</v>
      </c>
      <c r="E22" s="5">
        <v>17</v>
      </c>
      <c r="F22" s="5">
        <v>0.5</v>
      </c>
      <c r="G22" s="6">
        <v>1</v>
      </c>
      <c r="H22" s="6">
        <v>2</v>
      </c>
      <c r="I22" s="6">
        <v>1.5</v>
      </c>
      <c r="J22" s="5" t="s">
        <v>22</v>
      </c>
      <c r="K22" s="5">
        <v>18</v>
      </c>
      <c r="L22" s="5">
        <v>12</v>
      </c>
      <c r="M22" s="5"/>
      <c r="N22" s="5"/>
      <c r="O22" s="5" t="s">
        <v>40</v>
      </c>
      <c r="P22" s="5" t="s">
        <v>24</v>
      </c>
      <c r="Q22" s="7" t="s">
        <v>43</v>
      </c>
      <c r="R22" s="5">
        <v>0</v>
      </c>
      <c r="S22" s="5">
        <v>0</v>
      </c>
      <c r="T22" s="5">
        <v>18</v>
      </c>
      <c r="U22" s="5">
        <v>12</v>
      </c>
    </row>
    <row r="23" spans="1:21" s="1" customFormat="1" x14ac:dyDescent="0.25">
      <c r="A23" s="9">
        <v>1552</v>
      </c>
      <c r="B23" s="5" t="s">
        <v>39</v>
      </c>
      <c r="C23" s="5" t="s">
        <v>28</v>
      </c>
      <c r="D23" s="5" t="s">
        <v>21</v>
      </c>
      <c r="E23" s="5">
        <v>18</v>
      </c>
      <c r="F23" s="5">
        <v>0.5</v>
      </c>
      <c r="G23" s="6">
        <v>2</v>
      </c>
      <c r="H23" s="6">
        <v>3</v>
      </c>
      <c r="I23" s="6">
        <v>2.5</v>
      </c>
      <c r="J23" s="5" t="s">
        <v>22</v>
      </c>
      <c r="K23" s="5">
        <v>20</v>
      </c>
      <c r="L23" s="5">
        <v>13</v>
      </c>
      <c r="M23" s="5"/>
      <c r="N23" s="5"/>
      <c r="O23" s="5" t="s">
        <v>40</v>
      </c>
      <c r="P23" s="5" t="s">
        <v>24</v>
      </c>
      <c r="Q23" s="7" t="s">
        <v>42</v>
      </c>
      <c r="R23" s="5">
        <v>0</v>
      </c>
      <c r="S23" s="5">
        <v>0</v>
      </c>
      <c r="T23" s="5">
        <v>20</v>
      </c>
      <c r="U23" s="5">
        <v>13</v>
      </c>
    </row>
    <row r="24" spans="1:21" s="1" customFormat="1" ht="15.75" thickBot="1" x14ac:dyDescent="0.3">
      <c r="A24" s="10">
        <v>1552</v>
      </c>
      <c r="B24" s="5" t="s">
        <v>39</v>
      </c>
      <c r="C24" s="5" t="s">
        <v>28</v>
      </c>
      <c r="D24" s="5" t="s">
        <v>21</v>
      </c>
      <c r="E24" s="5">
        <v>18</v>
      </c>
      <c r="F24" s="5">
        <v>0.5</v>
      </c>
      <c r="G24" s="6">
        <v>2</v>
      </c>
      <c r="H24" s="6">
        <v>3</v>
      </c>
      <c r="I24" s="6">
        <v>2.5</v>
      </c>
      <c r="J24" s="5" t="s">
        <v>22</v>
      </c>
      <c r="K24" s="5">
        <v>20</v>
      </c>
      <c r="L24" s="5">
        <v>16</v>
      </c>
      <c r="M24" s="5"/>
      <c r="N24" s="5"/>
      <c r="O24" s="5" t="s">
        <v>40</v>
      </c>
      <c r="P24" s="5" t="s">
        <v>24</v>
      </c>
      <c r="Q24" s="7" t="s">
        <v>43</v>
      </c>
      <c r="R24" s="5">
        <v>0</v>
      </c>
      <c r="S24" s="5">
        <v>0</v>
      </c>
      <c r="T24" s="5">
        <v>20</v>
      </c>
      <c r="U24" s="5">
        <v>16</v>
      </c>
    </row>
    <row r="25" spans="1:21" s="1" customFormat="1" x14ac:dyDescent="0.25">
      <c r="A25" s="9">
        <v>1552</v>
      </c>
      <c r="B25" s="5" t="s">
        <v>39</v>
      </c>
      <c r="C25" s="5" t="s">
        <v>28</v>
      </c>
      <c r="D25" s="5" t="s">
        <v>21</v>
      </c>
      <c r="E25" s="5">
        <v>19</v>
      </c>
      <c r="F25" s="5">
        <v>0.5</v>
      </c>
      <c r="G25" s="6">
        <v>0.83333333333333337</v>
      </c>
      <c r="H25" s="6">
        <v>3</v>
      </c>
      <c r="I25" s="6">
        <v>1.5</v>
      </c>
      <c r="J25" s="5" t="s">
        <v>22</v>
      </c>
      <c r="K25" s="5">
        <v>26</v>
      </c>
      <c r="L25" s="5">
        <v>21</v>
      </c>
      <c r="M25" s="5"/>
      <c r="N25" s="5"/>
      <c r="O25" s="5" t="s">
        <v>40</v>
      </c>
      <c r="P25" s="5" t="s">
        <v>24</v>
      </c>
      <c r="Q25" s="7" t="s">
        <v>42</v>
      </c>
      <c r="R25" s="5">
        <v>0</v>
      </c>
      <c r="S25" s="5">
        <v>0</v>
      </c>
      <c r="T25" s="5">
        <v>26</v>
      </c>
      <c r="U25" s="5">
        <v>21</v>
      </c>
    </row>
    <row r="26" spans="1:21" s="1" customFormat="1" ht="15.75" thickBot="1" x14ac:dyDescent="0.3">
      <c r="A26" s="10">
        <v>1552</v>
      </c>
      <c r="B26" s="5" t="s">
        <v>39</v>
      </c>
      <c r="C26" s="5" t="s">
        <v>28</v>
      </c>
      <c r="D26" s="5" t="s">
        <v>21</v>
      </c>
      <c r="E26" s="5">
        <v>19</v>
      </c>
      <c r="F26" s="5">
        <v>0.5</v>
      </c>
      <c r="G26" s="6">
        <v>0.83333333333333337</v>
      </c>
      <c r="H26" s="6">
        <v>3</v>
      </c>
      <c r="I26" s="6">
        <v>1.5</v>
      </c>
      <c r="J26" s="5" t="s">
        <v>22</v>
      </c>
      <c r="K26" s="5">
        <v>26</v>
      </c>
      <c r="L26" s="5">
        <v>25</v>
      </c>
      <c r="M26" s="5"/>
      <c r="N26" s="5"/>
      <c r="O26" s="5" t="s">
        <v>40</v>
      </c>
      <c r="P26" s="5" t="s">
        <v>24</v>
      </c>
      <c r="Q26" s="7" t="s">
        <v>43</v>
      </c>
      <c r="R26" s="5">
        <v>0</v>
      </c>
      <c r="S26" s="5">
        <v>0</v>
      </c>
      <c r="T26" s="5">
        <v>26</v>
      </c>
      <c r="U26" s="5">
        <v>25</v>
      </c>
    </row>
    <row r="27" spans="1:21" s="1" customFormat="1" x14ac:dyDescent="0.25">
      <c r="A27" s="5">
        <v>1676</v>
      </c>
      <c r="B27" s="5" t="s">
        <v>31</v>
      </c>
      <c r="C27" s="5" t="s">
        <v>20</v>
      </c>
      <c r="D27" s="5" t="s">
        <v>21</v>
      </c>
      <c r="E27" s="5">
        <v>20</v>
      </c>
      <c r="F27" s="5">
        <v>1</v>
      </c>
      <c r="G27" s="6">
        <v>0.13698630136986301</v>
      </c>
      <c r="H27" s="6">
        <v>2</v>
      </c>
      <c r="I27" s="6">
        <v>1.5</v>
      </c>
      <c r="J27" s="5" t="s">
        <v>22</v>
      </c>
      <c r="K27" s="5">
        <v>173</v>
      </c>
      <c r="L27" s="5">
        <v>58</v>
      </c>
      <c r="M27" s="5"/>
      <c r="N27" s="5"/>
      <c r="O27" s="5" t="s">
        <v>41</v>
      </c>
      <c r="P27" s="5" t="s">
        <v>24</v>
      </c>
      <c r="Q27" s="7" t="s">
        <v>44</v>
      </c>
      <c r="R27" s="5">
        <v>0</v>
      </c>
      <c r="S27" s="5">
        <v>0</v>
      </c>
      <c r="T27" s="5">
        <v>173</v>
      </c>
      <c r="U27" s="5">
        <v>58</v>
      </c>
    </row>
    <row r="28" spans="1:21" s="1" customFormat="1" x14ac:dyDescent="0.25">
      <c r="A28" s="5">
        <v>1676</v>
      </c>
      <c r="B28" s="5" t="s">
        <v>31</v>
      </c>
      <c r="C28" s="5" t="s">
        <v>20</v>
      </c>
      <c r="D28" s="5" t="s">
        <v>26</v>
      </c>
      <c r="E28" s="5">
        <v>21</v>
      </c>
      <c r="F28" s="5">
        <v>1</v>
      </c>
      <c r="G28" s="6">
        <v>0</v>
      </c>
      <c r="H28" s="6">
        <v>5</v>
      </c>
      <c r="I28" s="6">
        <v>0.38356164383561642</v>
      </c>
      <c r="J28" s="5" t="s">
        <v>22</v>
      </c>
      <c r="K28" s="5">
        <v>2</v>
      </c>
      <c r="L28" s="5">
        <v>0</v>
      </c>
      <c r="M28" s="5"/>
      <c r="N28" s="5"/>
      <c r="O28" s="5" t="s">
        <v>41</v>
      </c>
      <c r="P28" s="5" t="s">
        <v>24</v>
      </c>
      <c r="Q28" s="7" t="s">
        <v>44</v>
      </c>
      <c r="R28" s="5">
        <v>0</v>
      </c>
      <c r="S28" s="5">
        <v>0</v>
      </c>
      <c r="T28" s="5">
        <v>2</v>
      </c>
      <c r="U28" s="5"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06AD808-427E-499D-9862-5921501A804F}">
          <x14:formula1>
            <xm:f>'C:\Users\f.damek\Documents\Toxosources\Age groups by species\[Toxosources review - CLEAN corrected.xlsx]Data for drop-down lists'!#REF!</xm:f>
          </x14:formula1>
          <xm:sqref>O2:Q12 G4:G12 G2 J2:J12 B2:F12 H3:H12 I3:I5 I8 I10:I12 O13:O14 O27:O28 P13:Q28 F13:F14 E13:E15 H27 I28</xm:sqref>
        </x14:dataValidation>
        <x14:dataValidation type="list" allowBlank="1" showInputMessage="1" xr:uid="{5C99F514-505F-4733-82CB-BD2BC7C56066}">
          <x14:formula1>
            <xm:f>'C:\Users\f.damek\Documents\Toxosources\[Toxosources review - checked by RB.xlsx]Data for drop-down lists'!#REF!</xm:f>
          </x14:formula1>
          <xm:sqref>O15:O26 J13:J28 F15:F28 B13:D28 E16:E28 G13:I26 G28:H28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9691F-591B-4EAF-BDC9-65BD0D337F9C}">
  <dimension ref="A1:V15"/>
  <sheetViews>
    <sheetView workbookViewId="0">
      <selection activeCell="A14" sqref="A14"/>
    </sheetView>
  </sheetViews>
  <sheetFormatPr defaultRowHeight="15" x14ac:dyDescent="0.25"/>
  <cols>
    <col min="1" max="1" width="41.7109375" bestFit="1" customWidth="1"/>
  </cols>
  <sheetData>
    <row r="1" spans="1:22" ht="15.75" thickBot="1" x14ac:dyDescent="0.3">
      <c r="A1" s="12" t="s">
        <v>45</v>
      </c>
      <c r="B1" s="13"/>
      <c r="C1" s="13"/>
      <c r="D1" s="13"/>
      <c r="E1" s="14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2" x14ac:dyDescent="0.25">
      <c r="A2" s="12" t="s">
        <v>46</v>
      </c>
      <c r="B2" s="13">
        <v>7</v>
      </c>
      <c r="C2" s="13" t="s">
        <v>47</v>
      </c>
      <c r="D2" s="15">
        <f>7/365</f>
        <v>1.9178082191780823E-2</v>
      </c>
      <c r="E2" s="14" t="s">
        <v>48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spans="1:22" x14ac:dyDescent="0.25">
      <c r="A3" s="16" t="s">
        <v>49</v>
      </c>
      <c r="B3" s="11">
        <v>30.45</v>
      </c>
      <c r="C3" s="11" t="s">
        <v>47</v>
      </c>
      <c r="D3" s="6">
        <f>1/12</f>
        <v>8.3333333333333329E-2</v>
      </c>
      <c r="E3" s="17" t="s">
        <v>48</v>
      </c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2" ht="15.75" thickBot="1" x14ac:dyDescent="0.3">
      <c r="A4" s="18" t="s">
        <v>50</v>
      </c>
      <c r="B4" s="19">
        <v>365.25</v>
      </c>
      <c r="C4" s="19" t="s">
        <v>47</v>
      </c>
      <c r="D4" s="20">
        <v>1</v>
      </c>
      <c r="E4" s="21" t="s">
        <v>51</v>
      </c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spans="1:22" x14ac:dyDescent="0.25">
      <c r="A5" s="11" t="s">
        <v>52</v>
      </c>
      <c r="B5" s="6">
        <f>50/365</f>
        <v>0.13698630136986301</v>
      </c>
      <c r="C5" s="6">
        <v>2</v>
      </c>
      <c r="D5" s="17" t="s">
        <v>48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1:22" x14ac:dyDescent="0.25">
      <c r="A6" s="11" t="s">
        <v>53</v>
      </c>
      <c r="B6" s="6">
        <f>35/365</f>
        <v>9.5890410958904104E-2</v>
      </c>
      <c r="C6" s="6">
        <f>50/365</f>
        <v>0.13698630136986301</v>
      </c>
      <c r="D6" s="17" t="s">
        <v>48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 x14ac:dyDescent="0.25">
      <c r="A7" s="11" t="s">
        <v>63</v>
      </c>
      <c r="B7" s="6">
        <v>0</v>
      </c>
      <c r="C7" s="6">
        <v>2</v>
      </c>
      <c r="D7" s="17" t="s">
        <v>48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x14ac:dyDescent="0.25">
      <c r="A8" s="11" t="s">
        <v>54</v>
      </c>
      <c r="B8" s="6">
        <f>70/365</f>
        <v>0.19178082191780821</v>
      </c>
      <c r="C8" s="6">
        <f>84/365</f>
        <v>0.23013698630136986</v>
      </c>
      <c r="D8" s="17" t="s">
        <v>48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x14ac:dyDescent="0.25">
      <c r="A9" s="11" t="s">
        <v>61</v>
      </c>
      <c r="B9" s="6">
        <v>0</v>
      </c>
      <c r="C9" s="6">
        <v>3</v>
      </c>
      <c r="D9" s="17" t="s">
        <v>48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x14ac:dyDescent="0.25">
      <c r="A10" s="11" t="s">
        <v>55</v>
      </c>
      <c r="B10" s="6">
        <f>(8*7)/365</f>
        <v>0.15342465753424658</v>
      </c>
      <c r="C10" s="6">
        <f>(24*7)/365</f>
        <v>0.46027397260273972</v>
      </c>
      <c r="D10" s="17" t="s">
        <v>48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x14ac:dyDescent="0.25">
      <c r="A11" s="11" t="s">
        <v>62</v>
      </c>
      <c r="B11" s="6">
        <v>0</v>
      </c>
      <c r="C11" s="6">
        <v>5</v>
      </c>
      <c r="D11" s="17" t="s">
        <v>48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x14ac:dyDescent="0.25">
      <c r="A12" s="11" t="s">
        <v>56</v>
      </c>
      <c r="B12" s="6">
        <f>63/365</f>
        <v>0.17260273972602741</v>
      </c>
      <c r="C12" s="6">
        <v>5</v>
      </c>
      <c r="D12" s="17" t="s">
        <v>48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x14ac:dyDescent="0.25">
      <c r="A13" s="11" t="s">
        <v>57</v>
      </c>
      <c r="B13" s="6">
        <f>63/365</f>
        <v>0.17260273972602741</v>
      </c>
      <c r="C13" s="6">
        <f>175/365</f>
        <v>0.47945205479452052</v>
      </c>
      <c r="D13" s="17" t="s">
        <v>48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ht="15.75" thickBot="1" x14ac:dyDescent="0.3">
      <c r="A14" s="18" t="s">
        <v>64</v>
      </c>
      <c r="B14" s="20">
        <v>0</v>
      </c>
      <c r="C14" s="20">
        <v>5</v>
      </c>
      <c r="D14" s="21" t="s">
        <v>48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x14ac:dyDescent="0.25">
      <c r="A15" s="5" t="s">
        <v>58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CFDE40E3-B881-4565-A366-20382C6C59E0}">
          <x14:formula1>
            <xm:f>'C:\Users\f.damek\Documents\Toxosources\Age groups by species\[Toxosources review - CLEAN corrected.xlsx]Data for drop-down lists'!#REF!</xm:f>
          </x14:formula1>
          <xm:sqref>C5</xm:sqref>
        </x14:dataValidation>
        <x14:dataValidation type="list" allowBlank="1" showInputMessage="1" xr:uid="{552F741D-743F-4F35-A1C6-4A774BCF38CE}">
          <x14:formula1>
            <xm:f>'C:\Users\f.damek\Documents\Toxosources\[Toxosources review - checked by RB.xlsx]Data for drop-down lists'!#REF!</xm:f>
          </x14:formula1>
          <xm:sqref>B6:B7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Dámek</dc:creator>
  <cp:lastModifiedBy>Filip Dámek</cp:lastModifiedBy>
  <dcterms:created xsi:type="dcterms:W3CDTF">2021-09-15T15:33:47Z</dcterms:created>
  <dcterms:modified xsi:type="dcterms:W3CDTF">2022-11-30T14:16:53Z</dcterms:modified>
</cp:coreProperties>
</file>