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<sst xmlns="http://schemas.openxmlformats.org/spreadsheetml/2006/main" count="32" uniqueCount="21">
  <si>
    <t>Table S2 Frequency of G- and P- genotypes of RVA detected in children in Wuhan between 2011 and 2019</t>
  </si>
  <si>
    <t>Genotypes</t>
  </si>
  <si>
    <t>Age groups</t>
  </si>
  <si>
    <t>Total</t>
  </si>
  <si>
    <t>0-6m</t>
  </si>
  <si>
    <t>7-12m</t>
  </si>
  <si>
    <t>13-24m</t>
  </si>
  <si>
    <t>25-60m</t>
  </si>
  <si>
    <t>5-14y</t>
  </si>
  <si>
    <t>Number of specimens</t>
  </si>
  <si>
    <t>Proportion (%)</t>
  </si>
  <si>
    <t>G1P[8]</t>
  </si>
  <si>
    <t>G1P[4]</t>
  </si>
  <si>
    <t>G2P[4]</t>
  </si>
  <si>
    <t>G2P[8]</t>
  </si>
  <si>
    <t>G3P[8]</t>
  </si>
  <si>
    <t>G3P[4]</t>
  </si>
  <si>
    <t>G4P[6]</t>
  </si>
  <si>
    <t>G9P[6]</t>
  </si>
  <si>
    <t>G9P[8]</t>
  </si>
  <si>
    <t>G9P[4]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</si>
</sst>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Palatino Linotype"/>
      <charset val="134"/>
    </font>
    <font>
      <sz val="10"/>
      <color theme="1"/>
      <name val="Palatino Linotype"/>
      <charset val="134"/>
    </font>
    <font>
      <sz val="10"/>
      <color rgb="FF000000"/>
      <name val="Palatino Linotype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D22" sqref="D22"/>
    </sheetView>
  </sheetViews>
  <sheetFormatPr defaultColWidth="9" defaultRowHeight="12"/>
  <cols>
    <col min="1" max="1" width="9.875" style="1" customWidth="1"/>
    <col min="2" max="11" width="9.625" style="1" customWidth="1"/>
    <col min="12" max="12" width="10.125" style="1" customWidth="1"/>
    <col min="13" max="13" width="11.125" style="1"/>
    <col min="14" max="16384" width="9" style="1"/>
  </cols>
  <sheetData>
    <row r="1" ht="38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4.5" customHeight="1" spans="1:13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5"/>
      <c r="J2" s="5"/>
      <c r="K2" s="5"/>
      <c r="L2" s="18" t="s">
        <v>3</v>
      </c>
      <c r="M2" s="18"/>
    </row>
    <row r="3" ht="14.5" customHeight="1" spans="1:1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7" t="s">
        <v>7</v>
      </c>
      <c r="I3" s="7"/>
      <c r="J3" s="19" t="s">
        <v>8</v>
      </c>
      <c r="K3" s="19"/>
      <c r="L3" s="20"/>
      <c r="M3" s="20"/>
    </row>
    <row r="4" ht="30.75" spans="1:13">
      <c r="A4" s="9"/>
      <c r="B4" s="10" t="s">
        <v>9</v>
      </c>
      <c r="C4" s="10" t="s">
        <v>10</v>
      </c>
      <c r="D4" s="10" t="s">
        <v>9</v>
      </c>
      <c r="E4" s="10" t="s">
        <v>10</v>
      </c>
      <c r="F4" s="10" t="s">
        <v>9</v>
      </c>
      <c r="G4" s="10" t="s">
        <v>10</v>
      </c>
      <c r="H4" s="10" t="s">
        <v>9</v>
      </c>
      <c r="I4" s="10" t="s">
        <v>10</v>
      </c>
      <c r="J4" s="10" t="s">
        <v>9</v>
      </c>
      <c r="K4" s="10" t="s">
        <v>10</v>
      </c>
      <c r="L4" s="10" t="s">
        <v>9</v>
      </c>
      <c r="M4" s="10" t="s">
        <v>10</v>
      </c>
    </row>
    <row r="5" ht="15" spans="1:13">
      <c r="A5" s="11" t="s">
        <v>11</v>
      </c>
      <c r="B5" s="11">
        <v>19</v>
      </c>
      <c r="C5" s="12">
        <f>B5/B15*100</f>
        <v>12.8378378378378</v>
      </c>
      <c r="D5" s="11">
        <v>49</v>
      </c>
      <c r="E5" s="12">
        <f>D5/D15*100</f>
        <v>9.12476722532588</v>
      </c>
      <c r="F5" s="11">
        <v>15</v>
      </c>
      <c r="G5" s="12">
        <f>F5/F15*100</f>
        <v>4.27350427350427</v>
      </c>
      <c r="H5" s="11">
        <v>1</v>
      </c>
      <c r="I5" s="12">
        <f>H5/H15*100</f>
        <v>1.66666666666667</v>
      </c>
      <c r="J5" s="11">
        <v>4</v>
      </c>
      <c r="K5" s="12">
        <f>J5/J15*100</f>
        <v>17.3913043478261</v>
      </c>
      <c r="L5" s="18">
        <f>B5+D5+F5+H5+J5</f>
        <v>88</v>
      </c>
      <c r="M5" s="21">
        <f>L5/L15*100</f>
        <v>7.86416443252904</v>
      </c>
    </row>
    <row r="6" ht="15" spans="1:13">
      <c r="A6" s="11" t="s">
        <v>12</v>
      </c>
      <c r="B6" s="11">
        <v>0</v>
      </c>
      <c r="C6" s="12">
        <f>B6/B15*100</f>
        <v>0</v>
      </c>
      <c r="D6" s="11">
        <v>1</v>
      </c>
      <c r="E6" s="12">
        <f>D6/D15*100</f>
        <v>0.186219739292365</v>
      </c>
      <c r="F6" s="11">
        <v>1</v>
      </c>
      <c r="G6" s="12">
        <f>F6/F15*100</f>
        <v>0.284900284900285</v>
      </c>
      <c r="H6" s="11">
        <v>1</v>
      </c>
      <c r="I6" s="12">
        <f>H6/H15*100</f>
        <v>1.66666666666667</v>
      </c>
      <c r="J6" s="11">
        <v>0</v>
      </c>
      <c r="K6" s="12">
        <f>J6/J15*100</f>
        <v>0</v>
      </c>
      <c r="L6" s="20">
        <f>B6+D6+F6+H6+J6</f>
        <v>3</v>
      </c>
      <c r="M6" s="21">
        <f>L6/L15*100</f>
        <v>0.268096514745308</v>
      </c>
    </row>
    <row r="7" ht="15" spans="1:13">
      <c r="A7" s="11" t="s">
        <v>13</v>
      </c>
      <c r="B7" s="11">
        <v>8</v>
      </c>
      <c r="C7" s="12">
        <f>B7/B15*100</f>
        <v>5.40540540540541</v>
      </c>
      <c r="D7" s="11">
        <v>36</v>
      </c>
      <c r="E7" s="12">
        <f>D7/D15*100</f>
        <v>6.70391061452514</v>
      </c>
      <c r="F7" s="11">
        <v>23</v>
      </c>
      <c r="G7" s="12">
        <f>F7/F15*100</f>
        <v>6.55270655270655</v>
      </c>
      <c r="H7" s="11">
        <v>5</v>
      </c>
      <c r="I7" s="12">
        <f>H7/H15*100</f>
        <v>8.33333333333333</v>
      </c>
      <c r="J7" s="11">
        <v>5</v>
      </c>
      <c r="K7" s="12">
        <f>J7/J15*100</f>
        <v>21.7391304347826</v>
      </c>
      <c r="L7" s="20">
        <f t="shared" ref="L7:L15" si="0">B7+D7+F7+H7+J7</f>
        <v>77</v>
      </c>
      <c r="M7" s="21">
        <f>L7/L15*100</f>
        <v>6.88114387846291</v>
      </c>
    </row>
    <row r="8" ht="15" spans="1:13">
      <c r="A8" s="11" t="s">
        <v>14</v>
      </c>
      <c r="B8" s="11">
        <v>1</v>
      </c>
      <c r="C8" s="12">
        <f>B8/B15*100</f>
        <v>0.675675675675676</v>
      </c>
      <c r="D8" s="11">
        <v>2</v>
      </c>
      <c r="E8" s="12">
        <f>D8/D15*100</f>
        <v>0.37243947858473</v>
      </c>
      <c r="F8" s="11">
        <v>1</v>
      </c>
      <c r="G8" s="12">
        <f>F8/F15*100</f>
        <v>0.284900284900285</v>
      </c>
      <c r="H8" s="11">
        <v>1</v>
      </c>
      <c r="I8" s="12">
        <f>H8/H15*100</f>
        <v>1.66666666666667</v>
      </c>
      <c r="J8" s="11">
        <v>3</v>
      </c>
      <c r="K8" s="12">
        <f>J8/J15*100</f>
        <v>13.0434782608696</v>
      </c>
      <c r="L8" s="20">
        <f t="shared" si="0"/>
        <v>8</v>
      </c>
      <c r="M8" s="21">
        <f>L8/L15*100</f>
        <v>0.714924039320822</v>
      </c>
    </row>
    <row r="9" ht="15" spans="1:13">
      <c r="A9" s="11" t="s">
        <v>15</v>
      </c>
      <c r="B9" s="11">
        <v>10</v>
      </c>
      <c r="C9" s="12">
        <f>B9/B15*100</f>
        <v>6.75675675675676</v>
      </c>
      <c r="D9" s="11">
        <v>46</v>
      </c>
      <c r="E9" s="12">
        <f>D9/D15*100</f>
        <v>8.56610800744879</v>
      </c>
      <c r="F9" s="11">
        <v>26</v>
      </c>
      <c r="G9" s="12">
        <f>F9/F15*100</f>
        <v>7.40740740740741</v>
      </c>
      <c r="H9" s="11">
        <v>1</v>
      </c>
      <c r="I9" s="12">
        <f>H9/H15*100</f>
        <v>1.66666666666667</v>
      </c>
      <c r="J9" s="11">
        <v>2</v>
      </c>
      <c r="K9" s="12">
        <f>J9/J15*100</f>
        <v>8.69565217391304</v>
      </c>
      <c r="L9" s="20">
        <f t="shared" si="0"/>
        <v>85</v>
      </c>
      <c r="M9" s="21">
        <f>L9/L15*100</f>
        <v>7.59606791778374</v>
      </c>
    </row>
    <row r="10" ht="15" spans="1:13">
      <c r="A10" s="11" t="s">
        <v>16</v>
      </c>
      <c r="B10" s="11">
        <v>1</v>
      </c>
      <c r="C10" s="12">
        <f>B10/B15*100</f>
        <v>0.675675675675676</v>
      </c>
      <c r="D10" s="11">
        <v>0</v>
      </c>
      <c r="E10" s="12">
        <f>D10/D15*100</f>
        <v>0</v>
      </c>
      <c r="F10" s="11">
        <v>0</v>
      </c>
      <c r="G10" s="12">
        <f>F10/F15*100</f>
        <v>0</v>
      </c>
      <c r="H10" s="11">
        <v>0</v>
      </c>
      <c r="I10" s="12">
        <f>H10/H15*100</f>
        <v>0</v>
      </c>
      <c r="J10" s="11">
        <v>0</v>
      </c>
      <c r="K10" s="12">
        <f>J10/J15*100</f>
        <v>0</v>
      </c>
      <c r="L10" s="20">
        <f t="shared" si="0"/>
        <v>1</v>
      </c>
      <c r="M10" s="21">
        <f>L10/L15*100</f>
        <v>0.0893655049151028</v>
      </c>
    </row>
    <row r="11" ht="15" spans="1:13">
      <c r="A11" s="11" t="s">
        <v>17</v>
      </c>
      <c r="B11" s="11">
        <v>0</v>
      </c>
      <c r="C11" s="12">
        <f>B11/B15*100</f>
        <v>0</v>
      </c>
      <c r="D11" s="11">
        <v>1</v>
      </c>
      <c r="E11" s="12">
        <f>D11/D15*100</f>
        <v>0.186219739292365</v>
      </c>
      <c r="F11" s="11">
        <v>0</v>
      </c>
      <c r="G11" s="12">
        <f>DF11/F15*100</f>
        <v>0</v>
      </c>
      <c r="H11" s="11">
        <v>0</v>
      </c>
      <c r="I11" s="12">
        <f>H11/H15*100</f>
        <v>0</v>
      </c>
      <c r="J11" s="11">
        <v>0</v>
      </c>
      <c r="K11" s="12">
        <f>J11/J15*100</f>
        <v>0</v>
      </c>
      <c r="L11" s="20">
        <f t="shared" si="0"/>
        <v>1</v>
      </c>
      <c r="M11" s="21">
        <f>L11/L15*100</f>
        <v>0.0893655049151028</v>
      </c>
    </row>
    <row r="12" ht="15" spans="1:13">
      <c r="A12" s="11" t="s">
        <v>18</v>
      </c>
      <c r="B12" s="11">
        <v>1</v>
      </c>
      <c r="C12" s="12">
        <f>B12/B15*100</f>
        <v>0.675675675675676</v>
      </c>
      <c r="D12" s="11">
        <v>0</v>
      </c>
      <c r="E12" s="12">
        <f>D12/D15*100</f>
        <v>0</v>
      </c>
      <c r="F12" s="11">
        <v>0</v>
      </c>
      <c r="G12" s="12">
        <f>F12/F15*100</f>
        <v>0</v>
      </c>
      <c r="H12" s="11">
        <v>0</v>
      </c>
      <c r="I12" s="12">
        <f>H12/H15*100</f>
        <v>0</v>
      </c>
      <c r="J12" s="11">
        <v>0</v>
      </c>
      <c r="K12" s="12">
        <f>J12/J15*100</f>
        <v>0</v>
      </c>
      <c r="L12" s="20">
        <f t="shared" si="0"/>
        <v>1</v>
      </c>
      <c r="M12" s="21">
        <f>L12/L15*100</f>
        <v>0.0893655049151028</v>
      </c>
    </row>
    <row r="13" ht="15" spans="1:13">
      <c r="A13" s="11" t="s">
        <v>19</v>
      </c>
      <c r="B13" s="11">
        <v>106</v>
      </c>
      <c r="C13" s="12">
        <f>B13/B15*100</f>
        <v>71.6216216216216</v>
      </c>
      <c r="D13" s="11">
        <v>398</v>
      </c>
      <c r="E13" s="12">
        <f>D13/D15*100</f>
        <v>74.1154562383613</v>
      </c>
      <c r="F13" s="11">
        <v>279</v>
      </c>
      <c r="G13" s="12">
        <f>F13/F15*100</f>
        <v>79.4871794871795</v>
      </c>
      <c r="H13" s="11">
        <v>51</v>
      </c>
      <c r="I13" s="12">
        <f>H13/H15*100</f>
        <v>85</v>
      </c>
      <c r="J13" s="11">
        <v>9</v>
      </c>
      <c r="K13" s="12">
        <f>J13/J15*100</f>
        <v>39.1304347826087</v>
      </c>
      <c r="L13" s="20">
        <f t="shared" si="0"/>
        <v>843</v>
      </c>
      <c r="M13" s="21">
        <f>L13/L15*100</f>
        <v>75.3351206434316</v>
      </c>
    </row>
    <row r="14" ht="15" spans="1:13">
      <c r="A14" s="13" t="s">
        <v>20</v>
      </c>
      <c r="B14" s="13">
        <v>2</v>
      </c>
      <c r="C14" s="12">
        <f>B14/B15*100</f>
        <v>1.35135135135135</v>
      </c>
      <c r="D14" s="13">
        <v>4</v>
      </c>
      <c r="E14" s="14">
        <f>D14/D15*100</f>
        <v>0.74487895716946</v>
      </c>
      <c r="F14" s="13">
        <v>6</v>
      </c>
      <c r="G14" s="12">
        <f>F14/F15*100</f>
        <v>1.70940170940171</v>
      </c>
      <c r="H14" s="13">
        <v>0</v>
      </c>
      <c r="I14" s="12">
        <f>H14/H15*100</f>
        <v>0</v>
      </c>
      <c r="J14" s="13">
        <v>0</v>
      </c>
      <c r="K14" s="12">
        <f>J14/J15*100</f>
        <v>0</v>
      </c>
      <c r="L14" s="20">
        <f t="shared" si="0"/>
        <v>12</v>
      </c>
      <c r="M14" s="21">
        <f>L14/L15*100</f>
        <v>1.07238605898123</v>
      </c>
    </row>
    <row r="15" ht="15.75" spans="1:13">
      <c r="A15" s="15" t="s">
        <v>3</v>
      </c>
      <c r="B15" s="15">
        <f>SUM(B5:B14)</f>
        <v>148</v>
      </c>
      <c r="C15" s="15">
        <f>B15/B15*100</f>
        <v>100</v>
      </c>
      <c r="D15" s="15">
        <f>SUM(D5:D14)</f>
        <v>537</v>
      </c>
      <c r="E15" s="16">
        <f>D15/D15*100</f>
        <v>100</v>
      </c>
      <c r="F15" s="15">
        <f>SUM(F5:F14)</f>
        <v>351</v>
      </c>
      <c r="G15" s="16">
        <f>F15/F15*100</f>
        <v>100</v>
      </c>
      <c r="H15" s="15">
        <f>SUM(H5:H14)</f>
        <v>60</v>
      </c>
      <c r="I15" s="16">
        <f>H15/H15*100</f>
        <v>100</v>
      </c>
      <c r="J15" s="15">
        <f>SUM(J5:J14)</f>
        <v>23</v>
      </c>
      <c r="K15" s="16">
        <f>J15/J15*100</f>
        <v>100</v>
      </c>
      <c r="L15" s="22">
        <f t="shared" si="0"/>
        <v>1119</v>
      </c>
      <c r="M15" s="23">
        <f>L15/L15*100</f>
        <v>100</v>
      </c>
    </row>
    <row r="16" ht="15" spans="1:1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7"/>
    </row>
    <row r="17" ht="15" spans="1:12">
      <c r="A17" s="11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</sheetData>
  <mergeCells count="9">
    <mergeCell ref="A1:L1"/>
    <mergeCell ref="B2:K2"/>
    <mergeCell ref="B3:C3"/>
    <mergeCell ref="D3:E3"/>
    <mergeCell ref="F3:G3"/>
    <mergeCell ref="H3:I3"/>
    <mergeCell ref="J3:K3"/>
    <mergeCell ref="A2:A4"/>
    <mergeCell ref="L2:M3"/>
  </mergeCells>
  <pageMargins left="0.699305555555556" right="0.699305555555556" top="0.75" bottom="0.75" header="0.3" footer="0.3"/>
  <pageSetup paperSize="9" orientation="portrait"/>
  <headerFooter/>
  <ignoredErrors>
    <ignoredError sqref="L6:L15 L5 C15:K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xuan</dc:creator>
  <cp:lastModifiedBy>冰姐是過期少女</cp:lastModifiedBy>
  <dcterms:created xsi:type="dcterms:W3CDTF">2020-09-20T06:29:00Z</dcterms:created>
  <dcterms:modified xsi:type="dcterms:W3CDTF">2020-09-22T10:04:25Z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