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st\Desktop\Pós-tese\"/>
    </mc:Choice>
  </mc:AlternateContent>
  <xr:revisionPtr revIDLastSave="0" documentId="8_{F8AE04C9-FEAC-4944-AA22-F8D3B61C2B36}" xr6:coauthVersionLast="47" xr6:coauthVersionMax="47" xr10:uidLastSave="{00000000-0000-0000-0000-000000000000}"/>
  <bookViews>
    <workbookView xWindow="-120" yWindow="-120" windowWidth="20730" windowHeight="11160" xr2:uid="{E93E00AE-488D-46F2-BF05-C3EB8437CBA7}"/>
  </bookViews>
  <sheets>
    <sheet name="Table S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4" i="1" l="1"/>
  <c r="H183" i="1"/>
  <c r="H159" i="1"/>
  <c r="H118" i="1"/>
  <c r="H117" i="1"/>
  <c r="H90" i="1"/>
  <c r="H89" i="1"/>
  <c r="H88" i="1"/>
  <c r="H79" i="1"/>
  <c r="H78" i="1"/>
  <c r="H70" i="1"/>
  <c r="H65" i="1"/>
  <c r="H63" i="1"/>
  <c r="H62" i="1"/>
  <c r="H61" i="1"/>
  <c r="H60" i="1"/>
</calcChain>
</file>

<file path=xl/sharedStrings.xml><?xml version="1.0" encoding="utf-8"?>
<sst xmlns="http://schemas.openxmlformats.org/spreadsheetml/2006/main" count="1295" uniqueCount="434">
  <si>
    <r>
      <t xml:space="preserve">Table S4. General characterization of the prophages identified in the present study within </t>
    </r>
    <r>
      <rPr>
        <b/>
        <i/>
        <sz val="10"/>
        <color theme="1"/>
        <rFont val="Calibri"/>
        <family val="2"/>
        <scheme val="minor"/>
      </rPr>
      <t>Campylobacter</t>
    </r>
    <r>
      <rPr>
        <b/>
        <sz val="10"/>
        <color theme="1"/>
        <rFont val="Calibri"/>
        <family val="2"/>
        <scheme val="minor"/>
      </rPr>
      <t xml:space="preserve"> spp. population</t>
    </r>
  </si>
  <si>
    <t xml:space="preserve">A. CJIE1- and CCIE1-like prophages </t>
  </si>
  <si>
    <t>Prophage designation*</t>
  </si>
  <si>
    <t>Isolate of origin</t>
  </si>
  <si>
    <t>Isolate sequence type (ST)</t>
  </si>
  <si>
    <t>Isolate clonal complex (CC)</t>
  </si>
  <si>
    <t>5' Insertion Site</t>
  </si>
  <si>
    <t>3' Insertion site</t>
  </si>
  <si>
    <t>Prophage Lenght (bp)</t>
  </si>
  <si>
    <t>Status</t>
  </si>
  <si>
    <t xml:space="preserve">CJIE1 coverage (%) </t>
  </si>
  <si>
    <t>prophage GC content (%)</t>
  </si>
  <si>
    <t>Annotated coding regions</t>
  </si>
  <si>
    <r>
      <t xml:space="preserve">Endonuclease </t>
    </r>
    <r>
      <rPr>
        <b/>
        <i/>
        <sz val="10"/>
        <rFont val="Calibri"/>
        <family val="2"/>
        <scheme val="minor"/>
      </rPr>
      <t xml:space="preserve">dns </t>
    </r>
    <r>
      <rPr>
        <b/>
        <sz val="10"/>
        <rFont val="Calibri"/>
        <family val="2"/>
        <scheme val="minor"/>
      </rPr>
      <t>gene</t>
    </r>
  </si>
  <si>
    <t>CjeCJ677CC002-H-05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</si>
  <si>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CJ677CC002</t>
    </r>
  </si>
  <si>
    <t>ST-677</t>
  </si>
  <si>
    <t>GTP-binding protein Era</t>
  </si>
  <si>
    <t>Methyl-accepting chemotaxis signal transduction protein</t>
  </si>
  <si>
    <t>complete</t>
  </si>
  <si>
    <t>CjeCJ677CC008-H-01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</si>
  <si>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CJ677CC008</t>
    </r>
  </si>
  <si>
    <t>Hypothetical protein Cj0261c</t>
  </si>
  <si>
    <t>CjeCJ677CC012-H-07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</si>
  <si>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CJ677CC012</t>
    </r>
  </si>
  <si>
    <t>Di-tripeptide/cation symporter</t>
  </si>
  <si>
    <t>CjeCJ677CC014-H-99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</si>
  <si>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CJ677CC014</t>
    </r>
  </si>
  <si>
    <t>CjeCJ677CC016-H-09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</si>
  <si>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CJ677CC016</t>
    </r>
  </si>
  <si>
    <t>CjeCJ677CC024-H-06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</si>
  <si>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CJ677CC024</t>
    </r>
  </si>
  <si>
    <t>CjeCJ677CC026-H-99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</si>
  <si>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CJ677CC026</t>
    </r>
  </si>
  <si>
    <t>CjeCJ677CC032-H-01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</si>
  <si>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CJ677CC032</t>
    </r>
  </si>
  <si>
    <t>CjeCJ677CC033-H-02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</si>
  <si>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CJ677CC033</t>
    </r>
  </si>
  <si>
    <t>CjeCJ677CC034-H-02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</si>
  <si>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CJ677CC034</t>
    </r>
  </si>
  <si>
    <t>CjeCJ677CC036-H-04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</si>
  <si>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CJ677CC036</t>
    </r>
  </si>
  <si>
    <t>CjeCJ677CC039-H-01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</si>
  <si>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CJ677CC039</t>
    </r>
  </si>
  <si>
    <t>CjeCJ677CC041-H-01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</si>
  <si>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CJ677CC041</t>
    </r>
  </si>
  <si>
    <t>CjeCJ677CC047-H-04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</si>
  <si>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CJ677CC047</t>
    </r>
  </si>
  <si>
    <t>CjeCJ677CC052-H-07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</si>
  <si>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CJ677CC052</t>
    </r>
  </si>
  <si>
    <t>CjeCJ677CC058-H-04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</si>
  <si>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CJ677CC058</t>
    </r>
  </si>
  <si>
    <t>CjeCJ677CC059-H-04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</si>
  <si>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CJ677CC059</t>
    </r>
  </si>
  <si>
    <t>CjeCJ677CC061-H-04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</si>
  <si>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CJ677CC061</t>
    </r>
  </si>
  <si>
    <t>CjeCJ677CC073-H-99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</si>
  <si>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CJ677CC073</t>
    </r>
  </si>
  <si>
    <t>CjeCJ677CC078-H-05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</si>
  <si>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CJ677CC078</t>
    </r>
  </si>
  <si>
    <t>CjeCJ677CC085-H-98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</si>
  <si>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CJ677CC085</t>
    </r>
  </si>
  <si>
    <t>CjeCJ677CC086-H-99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</si>
  <si>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CJ677CC086</t>
    </r>
  </si>
  <si>
    <t>CjeCJ677CC092-H-04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</si>
  <si>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CJ677CC092</t>
    </r>
  </si>
  <si>
    <t>CjeCJ677CC095-H-07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</si>
  <si>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CJ677CC095</t>
    </r>
  </si>
  <si>
    <t>CjeCJ677CC100-H-06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</si>
  <si>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CJ677CC100</t>
    </r>
  </si>
  <si>
    <t>CjeCJ677CC521-H-96 prophage 1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</si>
  <si>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CJ677CC521</t>
    </r>
  </si>
  <si>
    <t>CjeCJ677CC523-H-96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</si>
  <si>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CJ677CC523</t>
    </r>
  </si>
  <si>
    <t>CjeCJ677CC526-H-99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</si>
  <si>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CJ677CC526</t>
    </r>
  </si>
  <si>
    <t>CjeCJ677CC529-H-02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</si>
  <si>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CJ677CC529</t>
    </r>
  </si>
  <si>
    <t>CjeCJ677CC531-H-02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</si>
  <si>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CJ677CC531</t>
    </r>
  </si>
  <si>
    <t>CjeCJ677CC533-H-02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</si>
  <si>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CJ677CC533</t>
    </r>
  </si>
  <si>
    <t>CjeCJ677CC534-H-02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</si>
  <si>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CJ677CC534</t>
    </r>
  </si>
  <si>
    <t>CjeCJ677CC535-H-03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</si>
  <si>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CJ677CC535</t>
    </r>
  </si>
  <si>
    <t>CjeCJ677CC537-H-03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</si>
  <si>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CJ677CC537</t>
    </r>
  </si>
  <si>
    <t>CjeCJ677CC538-H-06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</si>
  <si>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CJ677CC538</t>
    </r>
  </si>
  <si>
    <t>CjeCJ677CC539-H-96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</si>
  <si>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CJ677CC539</t>
    </r>
  </si>
  <si>
    <t>CjeCJ677CC540-H-96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</si>
  <si>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CJ677CC540</t>
    </r>
  </si>
  <si>
    <t>CjeCJ677CC541-H-02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</si>
  <si>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CJ677CC541</t>
    </r>
  </si>
  <si>
    <t>CjeCJ677CC542-H-02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</si>
  <si>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CJ677CC542</t>
    </r>
  </si>
  <si>
    <t>CjeFDAARGOS_422-H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</si>
  <si>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FDAARGOS_422</t>
    </r>
  </si>
  <si>
    <t>ST-21</t>
  </si>
  <si>
    <t>hypothetical protein</t>
  </si>
  <si>
    <t>CjeH4-H-00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</si>
  <si>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isolate_H4</t>
    </r>
  </si>
  <si>
    <t>McrBC restriction endonuclease system, McrB subunit, putative</t>
  </si>
  <si>
    <t>CjeKF042-H-11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</si>
  <si>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KF042</t>
    </r>
  </si>
  <si>
    <t xml:space="preserve"> Uncharacterized membrane protein, YraQ family</t>
  </si>
  <si>
    <t>Uncharacterized membrane protein, YraQ family</t>
  </si>
  <si>
    <t>CjeRM1246-H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</si>
  <si>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RM1246-ERRC</t>
    </r>
  </si>
  <si>
    <t>ST-45</t>
  </si>
  <si>
    <t>CjeSO-12-NH-14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</si>
  <si>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SO-12</t>
    </r>
  </si>
  <si>
    <t>ST-1332</t>
  </si>
  <si>
    <t>putative periplasmic protein</t>
  </si>
  <si>
    <t>CjeLMG9872-H-05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</si>
  <si>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subsp.</t>
    </r>
    <r>
      <rPr>
        <i/>
        <sz val="10"/>
        <color theme="1"/>
        <rFont val="Calibri"/>
        <family val="2"/>
        <scheme val="minor"/>
      </rPr>
      <t xml:space="preserve"> jejuni</t>
    </r>
    <r>
      <rPr>
        <sz val="10"/>
        <color theme="1"/>
        <rFont val="Calibri"/>
        <family val="2"/>
        <scheme val="minor"/>
      </rPr>
      <t xml:space="preserve"> LMG 9872 </t>
    </r>
  </si>
  <si>
    <t>n.d.</t>
  </si>
  <si>
    <t>scaffold</t>
  </si>
  <si>
    <t>CjeRM3420-H-80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</si>
  <si>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 xml:space="preserve">subsp. </t>
    </r>
    <r>
      <rPr>
        <i/>
        <sz val="10"/>
        <color theme="1"/>
        <rFont val="Calibri"/>
        <family val="2"/>
        <scheme val="minor"/>
      </rPr>
      <t>jejuni</t>
    </r>
    <r>
      <rPr>
        <sz val="10"/>
        <color theme="1"/>
        <rFont val="Calibri"/>
        <family val="2"/>
        <scheme val="minor"/>
      </rPr>
      <t xml:space="preserve"> str. RM3420</t>
    </r>
  </si>
  <si>
    <t>ST-22</t>
  </si>
  <si>
    <t>Phosphoglucomutase (EC 5.4.2.2) @ Phosphomannomutase (EC 5.4.2.8)</t>
  </si>
  <si>
    <t>CjeRM3196-H-94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</si>
  <si>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subsp. </t>
    </r>
    <r>
      <rPr>
        <i/>
        <sz val="10"/>
        <color theme="1"/>
        <rFont val="Calibri"/>
        <family val="2"/>
        <scheme val="minor"/>
      </rPr>
      <t>jejuni</t>
    </r>
    <r>
      <rPr>
        <sz val="10"/>
        <color theme="1"/>
        <rFont val="Calibri"/>
        <family val="2"/>
        <scheme val="minor"/>
      </rPr>
      <t xml:space="preserve"> strain RM3196</t>
    </r>
  </si>
  <si>
    <t>ST-362</t>
  </si>
  <si>
    <t>Integral membrane zinc-metalloprotease HP0382, M48 family</t>
  </si>
  <si>
    <t>CjeRM3197-H-95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</si>
  <si>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subsp. </t>
    </r>
    <r>
      <rPr>
        <i/>
        <sz val="10"/>
        <color theme="1"/>
        <rFont val="Calibri"/>
        <family val="2"/>
        <scheme val="minor"/>
      </rPr>
      <t>jejuni</t>
    </r>
    <r>
      <rPr>
        <sz val="10"/>
        <color theme="1"/>
        <rFont val="Calibri"/>
        <family val="2"/>
        <scheme val="minor"/>
      </rPr>
      <t xml:space="preserve"> strain RM3197</t>
    </r>
  </si>
  <si>
    <t>Cco_F13-C2-NH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</si>
  <si>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Cco_F13-C2-NH</t>
    </r>
  </si>
  <si>
    <t>ST-828</t>
  </si>
  <si>
    <t>UPF0394 inner membrane protein YedE</t>
  </si>
  <si>
    <t>UPF0033 protein YedF</t>
  </si>
  <si>
    <t>partial</t>
  </si>
  <si>
    <t>Cco550-H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</si>
  <si>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Cco550-H</t>
    </r>
  </si>
  <si>
    <t>Major antigenic peptide PEB2 CDS</t>
  </si>
  <si>
    <t>ATP-dependent DNA helicase UvrD/PcrA/Rep, epsilon proteobacterial type 1 CDS</t>
  </si>
  <si>
    <t>Cc5-NH-17 prophage 1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</si>
  <si>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Cc5-NH-17</t>
    </r>
  </si>
  <si>
    <t>Cco1598-like prophage</t>
  </si>
  <si>
    <t>not exact</t>
  </si>
  <si>
    <t>Cc6-NH-17 prophage 1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</si>
  <si>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Cc6-NH-17</t>
    </r>
  </si>
  <si>
    <t>Cc47-H-17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</si>
  <si>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Cc47-H-17</t>
    </r>
  </si>
  <si>
    <t xml:space="preserve"> UPF0394 inner membrane protein YedE</t>
  </si>
  <si>
    <t>Cc49-H-17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</si>
  <si>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Cc49-H-17</t>
    </r>
  </si>
  <si>
    <t>Cc56-H-18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</si>
  <si>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Cc56-H-18</t>
    </r>
  </si>
  <si>
    <t>CCIE1 (Cc63-H-18)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</si>
  <si>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Cc63-H-18</t>
    </r>
  </si>
  <si>
    <t xml:space="preserve">Bis-ABC ATPase YbiT </t>
  </si>
  <si>
    <t>putative lipoprotein</t>
  </si>
  <si>
    <t>Cc68-H-18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</si>
  <si>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Cc68-H-18</t>
    </r>
  </si>
  <si>
    <t>Cc69-H-18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</si>
  <si>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Cc69-H-18</t>
    </r>
  </si>
  <si>
    <t>Predicted hydrolase of the alpha/beta superfamily</t>
  </si>
  <si>
    <t>Cc70-H-18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</si>
  <si>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Cc70-H-18</t>
    </r>
  </si>
  <si>
    <t>Cc79-H-18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</si>
  <si>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Cc79-H-18</t>
    </r>
  </si>
  <si>
    <t>Cc80-NH-18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</si>
  <si>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Cc80-NH-18</t>
    </r>
  </si>
  <si>
    <t>Cc83-NH-18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</si>
  <si>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Cc83-NH-18</t>
    </r>
  </si>
  <si>
    <t>Cc84-NH-18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</si>
  <si>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Cc84-NH-18</t>
    </r>
  </si>
  <si>
    <t>Cc85-NH-18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</si>
  <si>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Cc85-NH-18</t>
    </r>
  </si>
  <si>
    <t>Cc86-NH-18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</si>
  <si>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Cc86-NH-18</t>
    </r>
  </si>
  <si>
    <t>Cc87-NH-18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</si>
  <si>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Cc87-NH-18</t>
    </r>
  </si>
  <si>
    <t>Cc90-NH-18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</si>
  <si>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Cc90-NH-18</t>
    </r>
  </si>
  <si>
    <t>Cc96-NH-18 prophage 1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</si>
  <si>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Cc96-NH-18</t>
    </r>
  </si>
  <si>
    <t>Cc97-NH-18 prophage 1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</si>
  <si>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Cc97-NH-18</t>
    </r>
  </si>
  <si>
    <t>Cc98-NH-18 prophage 1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</si>
  <si>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Cc98-NH-18</t>
    </r>
  </si>
  <si>
    <t>Cc99-NH-18 prophage 1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</si>
  <si>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Cc99-NH-18</t>
    </r>
  </si>
  <si>
    <t xml:space="preserve">Cc102-NH-18 prophage 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</si>
  <si>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Cc102-NH-18</t>
    </r>
  </si>
  <si>
    <t>Cc103-H-17 prophage 1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</si>
  <si>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Cc103-H-17</t>
    </r>
  </si>
  <si>
    <t>Cc104-NH-18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</si>
  <si>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Cc104-NH-18</t>
    </r>
  </si>
  <si>
    <r>
      <t>10834</t>
    </r>
    <r>
      <rPr>
        <vertAlign val="superscript"/>
        <sz val="10"/>
        <color theme="1"/>
        <rFont val="Calibri"/>
        <family val="2"/>
        <scheme val="minor"/>
      </rPr>
      <t>a</t>
    </r>
  </si>
  <si>
    <t>n.a.</t>
  </si>
  <si>
    <t>Cc105-H-17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</si>
  <si>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Cc105-H-17</t>
    </r>
  </si>
  <si>
    <t>Phosphate ABC transporter, ATP-binding protein PstB (TC 3.A.1.7.1)</t>
  </si>
  <si>
    <t>Cc108-H-16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</si>
  <si>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Cc108-H-16</t>
    </r>
  </si>
  <si>
    <t>Cj1Cc-NH-16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</si>
  <si>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Cj1Cc-NH-16</t>
    </r>
  </si>
  <si>
    <t>Cje354-H-10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</si>
  <si>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Cje354-H-10</t>
    </r>
  </si>
  <si>
    <t>ST-354</t>
  </si>
  <si>
    <t>Possible restriction /modification enzyme CDS</t>
  </si>
  <si>
    <t>Cje1925-H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</si>
  <si>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Cje1925-H</t>
    </r>
  </si>
  <si>
    <t>ST-443</t>
  </si>
  <si>
    <t>Cje2144-H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</si>
  <si>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Cje2144-H</t>
    </r>
  </si>
  <si>
    <t>Xaa-Pro aminopeptidase (EC 3.4.11.9) CDS</t>
  </si>
  <si>
    <t>Cje2424-H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</si>
  <si>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Cje2424-H</t>
    </r>
  </si>
  <si>
    <t>tRNA-guanine transglycosylase (EC 2.4.2.29) CDS</t>
  </si>
  <si>
    <t>Magnesium and cobalt transport protein CorA CDS</t>
  </si>
  <si>
    <t>Cj6-NH-16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</si>
  <si>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Cj6-NH-16</t>
    </r>
  </si>
  <si>
    <t>ST-353</t>
  </si>
  <si>
    <t>Putative phosphatase</t>
  </si>
  <si>
    <t>Cj7-NH-16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</si>
  <si>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Cj7-NH-16</t>
    </r>
  </si>
  <si>
    <t>Cj8-NH-16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</si>
  <si>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Cj8-NH-16</t>
    </r>
  </si>
  <si>
    <t xml:space="preserve">Putative phosphatase </t>
  </si>
  <si>
    <t>Cj14-NH-13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</si>
  <si>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Cj14-NH-13</t>
    </r>
  </si>
  <si>
    <t>ST-446</t>
  </si>
  <si>
    <t>Cj15-H-17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</si>
  <si>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Cj15-H-17</t>
    </r>
  </si>
  <si>
    <t xml:space="preserve"> MmgE/PrpD family protein, putative</t>
  </si>
  <si>
    <t>Ferrous iron transporter FeoB</t>
  </si>
  <si>
    <t>Cj26-H-18 prophage 1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</si>
  <si>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Cj26-H-18</t>
    </r>
  </si>
  <si>
    <t>B. CJIE2- and CCIE2-like prophages</t>
  </si>
  <si>
    <t>5' Insertion site</t>
  </si>
  <si>
    <t xml:space="preserve">CCIE2 coverage (%) </t>
  </si>
  <si>
    <r>
      <t xml:space="preserve">Endonuclease </t>
    </r>
    <r>
      <rPr>
        <b/>
        <i/>
        <sz val="10"/>
        <rFont val="Calibri"/>
        <family val="2"/>
        <scheme val="minor"/>
      </rPr>
      <t xml:space="preserve">nucA </t>
    </r>
    <r>
      <rPr>
        <b/>
        <sz val="10"/>
        <rFont val="Calibri"/>
        <family val="2"/>
        <scheme val="minor"/>
      </rPr>
      <t>gene</t>
    </r>
  </si>
  <si>
    <t>CcoNCTC12885-NH-91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</si>
  <si>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strain NCTC12885</t>
    </r>
  </si>
  <si>
    <t>tRNA-Leu-GAG</t>
  </si>
  <si>
    <t>N.D.</t>
  </si>
  <si>
    <t>CjeCB354-NH-14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</si>
  <si>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CB354</t>
    </r>
  </si>
  <si>
    <t>ST-692</t>
  </si>
  <si>
    <t>tRNA-Arg-CCT</t>
  </si>
  <si>
    <t>CjeCJ017CCUA-H-01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</si>
  <si>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CJ017CCUA</t>
    </r>
  </si>
  <si>
    <t xml:space="preserve"> tRNA-Leu-GAG</t>
  </si>
  <si>
    <t xml:space="preserve"> Auxin efflux carrier family protein</t>
  </si>
  <si>
    <t>CjeCJ018CCUA-H-02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</si>
  <si>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CJ018CCUA</t>
    </r>
  </si>
  <si>
    <t xml:space="preserve"> tRNA-Arg-CCT</t>
  </si>
  <si>
    <t>CjeCJ515CC45-H-06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</si>
  <si>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CJ515CC45</t>
    </r>
  </si>
  <si>
    <t>CjeCJ677CC010-H-07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</si>
  <si>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CJ677CC010</t>
    </r>
  </si>
  <si>
    <t>CjeCJ677CC014-H-99 prophage 2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</si>
  <si>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CJ677CC014</t>
    </r>
  </si>
  <si>
    <t>CjeCJ677CC032-H-01 prophage 2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</si>
  <si>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CJ677CC032</t>
    </r>
  </si>
  <si>
    <t>CjeCJ677CC073-H-99 prophage 2</t>
  </si>
  <si>
    <t>CjeCJ677CC100-H-06 prophage 2</t>
  </si>
  <si>
    <t>CjeCJ677CC521-H-96 prophage 2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</si>
  <si>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CJ677CC521</t>
    </r>
  </si>
  <si>
    <t>CjeCJ677CC523-H-96 prophage 2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</si>
  <si>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CJ677CC523</t>
    </r>
  </si>
  <si>
    <t>CjeCJ677CC530-H-02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</si>
  <si>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CJ677CC530</t>
    </r>
  </si>
  <si>
    <t>CjeCJ677CC531-H-02 prophage 2</t>
  </si>
  <si>
    <t>CjeCJ677CC538-H-06 prophage 2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</si>
  <si>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CJ677CC538</t>
    </r>
  </si>
  <si>
    <t>CjeSO-14-NH-14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</si>
  <si>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SO-14</t>
    </r>
  </si>
  <si>
    <t>CjeSO-17-NH-14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</si>
  <si>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SO-17</t>
    </r>
  </si>
  <si>
    <t>CjeSO-26-NH-14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</si>
  <si>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SO-26</t>
    </r>
  </si>
  <si>
    <t>CjeSO-37-NH-14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</si>
  <si>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SO-37</t>
    </r>
  </si>
  <si>
    <t>CjeXZJ48-NH-14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</si>
  <si>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XZJ48</t>
    </r>
  </si>
  <si>
    <t>CjeXZJ52-NH-14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</si>
  <si>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strain XZJ52</t>
    </r>
  </si>
  <si>
    <t>CjeCFSAN065355-NH-00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</si>
  <si>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 xml:space="preserve">subsp. </t>
    </r>
    <r>
      <rPr>
        <i/>
        <sz val="10"/>
        <color theme="1"/>
        <rFont val="Calibri"/>
        <family val="2"/>
        <scheme val="minor"/>
      </rPr>
      <t>jejuni</t>
    </r>
    <r>
      <rPr>
        <sz val="10"/>
        <color theme="1"/>
        <rFont val="Calibri"/>
        <family val="2"/>
        <scheme val="minor"/>
      </rPr>
      <t xml:space="preserve"> strain CFSAN065355</t>
    </r>
  </si>
  <si>
    <t>CjeHPC5-NH-01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</si>
  <si>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 xml:space="preserve">subsp. </t>
    </r>
    <r>
      <rPr>
        <i/>
        <sz val="10"/>
        <color theme="1"/>
        <rFont val="Calibri"/>
        <family val="2"/>
        <scheme val="minor"/>
      </rPr>
      <t xml:space="preserve">jejuni </t>
    </r>
    <r>
      <rPr>
        <sz val="10"/>
        <color theme="1"/>
        <rFont val="Calibri"/>
        <family val="2"/>
        <scheme val="minor"/>
      </rPr>
      <t>strain HPC5</t>
    </r>
  </si>
  <si>
    <t>CjeMTVDSCj20-NH-13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</si>
  <si>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 xml:space="preserve">subsp. </t>
    </r>
    <r>
      <rPr>
        <i/>
        <sz val="10"/>
        <color theme="1"/>
        <rFont val="Calibri"/>
        <family val="2"/>
        <scheme val="minor"/>
      </rPr>
      <t xml:space="preserve">jejuni </t>
    </r>
    <r>
      <rPr>
        <sz val="10"/>
        <color theme="1"/>
        <rFont val="Calibri"/>
        <family val="2"/>
        <scheme val="minor"/>
      </rPr>
      <t>strain MTVDSCj20</t>
    </r>
  </si>
  <si>
    <t>CCIE2 (Cco1598-H-13)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</si>
  <si>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Cco1598-H-13</t>
    </r>
  </si>
  <si>
    <t>Cco1809-H-14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</si>
  <si>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Cco1809-H-14</t>
    </r>
  </si>
  <si>
    <t>Cc1-NH-17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</si>
  <si>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Cc1-NH-17</t>
    </r>
  </si>
  <si>
    <t>Cc2-NH-17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</si>
  <si>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Cc2-NH-17</t>
    </r>
  </si>
  <si>
    <t>incomplete</t>
  </si>
  <si>
    <t>Cc5-NH-17 prophage 2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</si>
  <si>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Cc5-NH-17</t>
    </r>
  </si>
  <si>
    <t>Cc6-NH-17 prophage 2</t>
  </si>
  <si>
    <t>Cc10-NH-16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</si>
  <si>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Cc10-NH-16</t>
    </r>
  </si>
  <si>
    <t>Cc11-NH-16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</si>
  <si>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Cc11-NH-16</t>
    </r>
  </si>
  <si>
    <t>Cc12-NH-16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</si>
  <si>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Cc12-NH-16</t>
    </r>
  </si>
  <si>
    <t>Cc13-NH-16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</si>
  <si>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Cc13-NH-16</t>
    </r>
  </si>
  <si>
    <t>Cc14-NH-17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</si>
  <si>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Cc14-NH-17</t>
    </r>
  </si>
  <si>
    <t>Cc15-NH-17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</si>
  <si>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Cc15-NH-17</t>
    </r>
  </si>
  <si>
    <t>Cc16-NH-17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</si>
  <si>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Cc16-NH-17</t>
    </r>
  </si>
  <si>
    <t>Cc48-H-17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</si>
  <si>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Cc48-H-17</t>
    </r>
  </si>
  <si>
    <t>Cc50-H-17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</si>
  <si>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Cc50-H-17</t>
    </r>
  </si>
  <si>
    <t>Cc51-H-18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</si>
  <si>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Cc51-H-18</t>
    </r>
  </si>
  <si>
    <t>Cc55-H-18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</si>
  <si>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Cc55-H-18</t>
    </r>
  </si>
  <si>
    <t>Cc58-H-18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</si>
  <si>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Cc58-H-18</t>
    </r>
  </si>
  <si>
    <r>
      <t>10844</t>
    </r>
    <r>
      <rPr>
        <vertAlign val="superscript"/>
        <sz val="10"/>
        <color theme="1"/>
        <rFont val="Calibri"/>
        <family val="2"/>
        <scheme val="minor"/>
      </rPr>
      <t>a</t>
    </r>
  </si>
  <si>
    <t>Cc59-H-18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</si>
  <si>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Cc59-H-18</t>
    </r>
  </si>
  <si>
    <t>Cc60-H-18 prophage 2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</si>
  <si>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Cc60-H-18</t>
    </r>
  </si>
  <si>
    <t>Cc61-H-18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</si>
  <si>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Cc61-H-18</t>
    </r>
  </si>
  <si>
    <t>Cc62-H-18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</si>
  <si>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Cc62-H-18</t>
    </r>
  </si>
  <si>
    <t>Cc64-H-18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</si>
  <si>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Cc64-H-18</t>
    </r>
  </si>
  <si>
    <t>Cc65-H-18 prophage 2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</si>
  <si>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Cc65-H-18</t>
    </r>
  </si>
  <si>
    <t>Cc66-H-18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</si>
  <si>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Cc66-H-18</t>
    </r>
  </si>
  <si>
    <t>Cc67-H-18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</si>
  <si>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Cc67-H-18</t>
    </r>
  </si>
  <si>
    <t>Cc74-H-18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</si>
  <si>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Cc74-H-18</t>
    </r>
  </si>
  <si>
    <t>Cc75-H-18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</si>
  <si>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Cc75-H-18</t>
    </r>
  </si>
  <si>
    <t>Cc78-H-18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</si>
  <si>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Cc78-H-18</t>
    </r>
  </si>
  <si>
    <r>
      <t>10833</t>
    </r>
    <r>
      <rPr>
        <vertAlign val="superscript"/>
        <sz val="10"/>
        <color theme="1"/>
        <rFont val="Calibri"/>
        <family val="2"/>
        <scheme val="minor"/>
      </rPr>
      <t>a</t>
    </r>
  </si>
  <si>
    <t>Cc81-NH-18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</si>
  <si>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Cc81-NH-18</t>
    </r>
  </si>
  <si>
    <t>Cc91-NH-18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</si>
  <si>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Cc91-NH-18</t>
    </r>
  </si>
  <si>
    <t>Cc92-NH-18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</si>
  <si>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Cc92-NH-18</t>
    </r>
  </si>
  <si>
    <t>Cc96-NH-18 prophage 2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</si>
  <si>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Cc96-NH-18</t>
    </r>
  </si>
  <si>
    <t>Cc97-NH-18 prophage 2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</si>
  <si>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Cc97-NH-18</t>
    </r>
  </si>
  <si>
    <t>Cc98-NH-18 prophage 2</t>
  </si>
  <si>
    <t>Cc99-NH-18 prophage 2</t>
  </si>
  <si>
    <t>Cc103-H-17 prophage 2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</si>
  <si>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Cc103-H-17</t>
    </r>
  </si>
  <si>
    <t>Cc106-NH-13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</si>
  <si>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Cc106-NH-13</t>
    </r>
  </si>
  <si>
    <t>Cc107-H-16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</si>
  <si>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Cc107-H-16</t>
    </r>
  </si>
  <si>
    <t>ST-1150</t>
  </si>
  <si>
    <t>Cc110-H-18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</si>
  <si>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Cc110-H-18</t>
    </r>
  </si>
  <si>
    <r>
      <t>10836</t>
    </r>
    <r>
      <rPr>
        <vertAlign val="superscript"/>
        <sz val="10"/>
        <color theme="1"/>
        <rFont val="Calibri"/>
        <family val="2"/>
        <scheme val="minor"/>
      </rPr>
      <t>a</t>
    </r>
  </si>
  <si>
    <t>Cc111-H-18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</si>
  <si>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Cc111-H-18</t>
    </r>
  </si>
  <si>
    <t>Cc112-H-18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</si>
  <si>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Cc112-H-18</t>
    </r>
  </si>
  <si>
    <r>
      <t>10839</t>
    </r>
    <r>
      <rPr>
        <vertAlign val="superscript"/>
        <sz val="10"/>
        <color theme="1"/>
        <rFont val="Calibri"/>
        <family val="2"/>
        <scheme val="minor"/>
      </rPr>
      <t>a</t>
    </r>
  </si>
  <si>
    <t>Cc113-H-18 prophage 2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</si>
  <si>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Cc113-H-18</t>
    </r>
  </si>
  <si>
    <r>
      <t>10838</t>
    </r>
    <r>
      <rPr>
        <vertAlign val="superscript"/>
        <sz val="10"/>
        <color theme="1"/>
        <rFont val="Calibri"/>
        <family val="2"/>
        <scheme val="minor"/>
      </rPr>
      <t>a</t>
    </r>
  </si>
  <si>
    <t>Cj4-H-17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</si>
  <si>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Cj4-H-17</t>
    </r>
  </si>
  <si>
    <t>Cj5-H-17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</si>
  <si>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Cj5-H-17</t>
    </r>
  </si>
  <si>
    <t>Cj9-H-17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</si>
  <si>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Cj9-H-17</t>
    </r>
  </si>
  <si>
    <t>ST-607</t>
  </si>
  <si>
    <t>Cj12-NH-16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</si>
  <si>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Cj12-NH-16</t>
    </r>
  </si>
  <si>
    <t>Cj14-NH-13 prophage 2</t>
  </si>
  <si>
    <t>Cj15-H-17 prophage 2</t>
  </si>
  <si>
    <t>Cj18-H-16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</si>
  <si>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Cj18-H-16</t>
    </r>
  </si>
  <si>
    <t>Cj19-H-16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</si>
  <si>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Cj19-H-16</t>
    </r>
  </si>
  <si>
    <t>Cj26-H-17 prophage 2</t>
  </si>
  <si>
    <t>Cj29-H-18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</si>
  <si>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Cj29-H-18</t>
    </r>
  </si>
  <si>
    <t>C. CJIE4-like prophages</t>
  </si>
  <si>
    <t xml:space="preserve">CJIE4 coverage (%) </t>
  </si>
  <si>
    <t>CcoCVM41970-H-11 prophage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</si>
  <si>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CVM 41970</t>
    </r>
  </si>
  <si>
    <t>CjeRC013-NH-11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</si>
  <si>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RC013</t>
    </r>
  </si>
  <si>
    <t>ST-574</t>
  </si>
  <si>
    <t>tRNA-Phe-GAA</t>
  </si>
  <si>
    <t>CjePUCV-2-H-18 prophage</t>
  </si>
  <si>
    <t>Cam+B5:K8bacter jejuni strain PUCV-2</t>
  </si>
  <si>
    <t>tRNA-Met-CAT</t>
  </si>
  <si>
    <t>Cje51037-NH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</si>
  <si>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strain 51037</t>
    </r>
  </si>
  <si>
    <t>Cje00-6200-H-00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</si>
  <si>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subsp.</t>
    </r>
    <r>
      <rPr>
        <i/>
        <sz val="10"/>
        <color theme="1"/>
        <rFont val="Calibri"/>
        <family val="2"/>
        <scheme val="minor"/>
      </rPr>
      <t xml:space="preserve"> jejuni </t>
    </r>
    <r>
      <rPr>
        <sz val="10"/>
        <color theme="1"/>
        <rFont val="Calibri"/>
        <family val="2"/>
        <scheme val="minor"/>
      </rPr>
      <t>strain 00-6200</t>
    </r>
  </si>
  <si>
    <t>CjeCFSAN065299-H-03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</si>
  <si>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 xml:space="preserve">subsp. </t>
    </r>
    <r>
      <rPr>
        <i/>
        <sz val="10"/>
        <color theme="1"/>
        <rFont val="Calibri"/>
        <family val="2"/>
        <scheme val="minor"/>
      </rPr>
      <t>jejuni</t>
    </r>
    <r>
      <rPr>
        <sz val="10"/>
        <color theme="1"/>
        <rFont val="Calibri"/>
        <family val="2"/>
        <scheme val="minor"/>
      </rPr>
      <t xml:space="preserve"> strain CFSAN065299</t>
    </r>
  </si>
  <si>
    <t>CjeCFSAN065409-NH-15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</si>
  <si>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>subsp.</t>
    </r>
    <r>
      <rPr>
        <i/>
        <sz val="10"/>
        <color theme="1"/>
        <rFont val="Calibri"/>
        <family val="2"/>
        <scheme val="minor"/>
      </rPr>
      <t xml:space="preserve"> jejuni </t>
    </r>
    <r>
      <rPr>
        <sz val="10"/>
        <color theme="1"/>
        <rFont val="Calibri"/>
        <family val="2"/>
        <scheme val="minor"/>
      </rPr>
      <t>strain CFSAN065409</t>
    </r>
  </si>
  <si>
    <t>CjeCFSAN065410-NH-15 prophage</t>
  </si>
  <si>
    <r>
      <rPr>
        <i/>
        <sz val="10"/>
        <color theme="1"/>
        <rFont val="Calibri"/>
        <family val="2"/>
        <scheme val="minor"/>
      </rPr>
      <t>Campylobacter jejuni</t>
    </r>
    <r>
      <rPr>
        <sz val="10"/>
        <color theme="1"/>
        <rFont val="Calibri"/>
        <family val="2"/>
        <scheme val="minor"/>
      </rPr>
      <t xml:space="preserve"> subsp.</t>
    </r>
    <r>
      <rPr>
        <i/>
        <sz val="10"/>
        <color theme="1"/>
        <rFont val="Calibri"/>
        <family val="2"/>
        <scheme val="minor"/>
      </rPr>
      <t xml:space="preserve"> jejuni</t>
    </r>
    <r>
      <rPr>
        <sz val="10"/>
        <color theme="1"/>
        <rFont val="Calibri"/>
        <family val="2"/>
        <scheme val="minor"/>
      </rPr>
      <t xml:space="preserve"> strain CFSAN065410</t>
    </r>
  </si>
  <si>
    <t>CjeCFSAN065411-NH-15 prophage</t>
  </si>
  <si>
    <r>
      <rPr>
        <i/>
        <sz val="10"/>
        <color theme="1"/>
        <rFont val="Calibri"/>
        <family val="2"/>
        <scheme val="minor"/>
      </rPr>
      <t xml:space="preserve">Campylobacter jejuni </t>
    </r>
    <r>
      <rPr>
        <sz val="10"/>
        <color theme="1"/>
        <rFont val="Calibri"/>
        <family val="2"/>
        <scheme val="minor"/>
      </rPr>
      <t xml:space="preserve">subsp. </t>
    </r>
    <r>
      <rPr>
        <i/>
        <sz val="10"/>
        <color theme="1"/>
        <rFont val="Calibri"/>
        <family val="2"/>
        <scheme val="minor"/>
      </rPr>
      <t xml:space="preserve">jejuni </t>
    </r>
    <r>
      <rPr>
        <sz val="10"/>
        <color theme="1"/>
        <rFont val="Calibri"/>
        <family val="2"/>
        <scheme val="minor"/>
      </rPr>
      <t>strain CFSAN065411</t>
    </r>
  </si>
  <si>
    <t>Cc60-H-18 prophage 1</t>
  </si>
  <si>
    <t>Cc65-H-18 prophage 1</t>
  </si>
  <si>
    <t>Cc72-H-18 prophage</t>
  </si>
  <si>
    <r>
      <rPr>
        <i/>
        <sz val="10"/>
        <color theme="1"/>
        <rFont val="Calibri"/>
        <family val="2"/>
        <scheme val="minor"/>
      </rPr>
      <t xml:space="preserve">Campylobacter coli </t>
    </r>
    <r>
      <rPr>
        <sz val="10"/>
        <color theme="1"/>
        <rFont val="Calibri"/>
        <family val="2"/>
        <scheme val="minor"/>
      </rPr>
      <t>Cc72-H-18</t>
    </r>
  </si>
  <si>
    <r>
      <t>10832</t>
    </r>
    <r>
      <rPr>
        <vertAlign val="superscript"/>
        <sz val="10"/>
        <color theme="1"/>
        <rFont val="Calibri"/>
        <family val="2"/>
        <scheme val="minor"/>
      </rPr>
      <t>a</t>
    </r>
  </si>
  <si>
    <t>Cc113-H-18 prophage 1</t>
  </si>
  <si>
    <r>
      <rPr>
        <i/>
        <sz val="10"/>
        <color theme="1"/>
        <rFont val="Calibri"/>
        <family val="2"/>
        <scheme val="minor"/>
      </rPr>
      <t>Campylobacter coli</t>
    </r>
    <r>
      <rPr>
        <sz val="10"/>
        <color theme="1"/>
        <rFont val="Calibri"/>
        <family val="2"/>
        <scheme val="minor"/>
      </rPr>
      <t xml:space="preserve"> Cc113-H-18</t>
    </r>
  </si>
  <si>
    <r>
      <rPr>
        <b/>
        <vertAlign val="superscript"/>
        <sz val="9"/>
        <color theme="1"/>
        <rFont val="Calibri"/>
        <family val="2"/>
        <scheme val="minor"/>
      </rPr>
      <t>a</t>
    </r>
    <r>
      <rPr>
        <sz val="9"/>
        <color theme="1"/>
        <rFont val="Calibri"/>
        <family val="2"/>
        <scheme val="minor"/>
      </rPr>
      <t xml:space="preserve">, new MLST profile found during the present work; </t>
    </r>
  </si>
  <si>
    <r>
      <rPr>
        <b/>
        <sz val="9"/>
        <color theme="1"/>
        <rFont val="Calibri"/>
        <family val="2"/>
        <scheme val="minor"/>
      </rPr>
      <t>n.a.</t>
    </r>
    <r>
      <rPr>
        <sz val="9"/>
        <color theme="1"/>
        <rFont val="Calibri"/>
        <family val="2"/>
        <scheme val="minor"/>
      </rPr>
      <t>, not assigned</t>
    </r>
  </si>
  <si>
    <r>
      <rPr>
        <b/>
        <sz val="9"/>
        <color theme="1"/>
        <rFont val="Calibri"/>
        <family val="2"/>
        <scheme val="minor"/>
      </rPr>
      <t>n.d.</t>
    </r>
    <r>
      <rPr>
        <sz val="9"/>
        <color theme="1"/>
        <rFont val="Calibri"/>
        <family val="2"/>
        <scheme val="minor"/>
      </rPr>
      <t>, not determined;</t>
    </r>
  </si>
  <si>
    <r>
      <rPr>
        <b/>
        <sz val="9"/>
        <color theme="1"/>
        <rFont val="Calibri"/>
        <family val="2"/>
        <scheme val="minor"/>
      </rPr>
      <t>N.D.</t>
    </r>
    <r>
      <rPr>
        <sz val="9"/>
        <color theme="1"/>
        <rFont val="Calibri"/>
        <family val="2"/>
        <scheme val="minor"/>
      </rPr>
      <t>, not detected.</t>
    </r>
  </si>
  <si>
    <t>*, the identified prophages received the name of its isolate of origin; when two prophages were found within the same isolate, both received the name of its isolate of origin and were numbered 1 and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</si>
</sst>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  <xf numFmtId="0" fontId="2" fillId="2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 vertical="center"/>
    </xf>
    <xf numFmtId="164" fontId="5" fillId="3" borderId="2" xfId="1" applyNumberFormat="1" applyFont="1" applyFill="1" applyBorder="1" applyAlignment="1">
      <alignment horizontal="left" vertical="center"/>
    </xf>
    <xf numFmtId="1" fontId="4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1" fontId="4" fillId="2" borderId="3" xfId="0" applyNumberFormat="1" applyFont="1" applyFill="1" applyBorder="1" applyAlignment="1">
      <alignment horizontal="left" vertical="center"/>
    </xf>
    <xf numFmtId="164" fontId="4" fillId="2" borderId="3" xfId="0" applyNumberFormat="1" applyFont="1" applyFill="1" applyBorder="1" applyAlignment="1">
      <alignment horizontal="left" vertical="center"/>
    </xf>
    <xf numFmtId="164" fontId="4" fillId="2" borderId="3" xfId="1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1" fontId="4" fillId="2" borderId="4" xfId="0" applyNumberFormat="1" applyFont="1" applyFill="1" applyBorder="1" applyAlignment="1">
      <alignment horizontal="left" vertical="center"/>
    </xf>
    <xf numFmtId="164" fontId="4" fillId="2" borderId="4" xfId="1" applyNumberFormat="1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1" fontId="4" fillId="2" borderId="5" xfId="0" applyNumberFormat="1" applyFont="1" applyFill="1" applyBorder="1" applyAlignment="1">
      <alignment horizontal="left" vertical="center"/>
    </xf>
    <xf numFmtId="164" fontId="4" fillId="2" borderId="5" xfId="1" applyNumberFormat="1" applyFont="1" applyFill="1" applyBorder="1" applyAlignment="1">
      <alignment horizontal="left" vertical="center"/>
    </xf>
    <xf numFmtId="164" fontId="4" fillId="2" borderId="5" xfId="0" applyNumberFormat="1" applyFont="1" applyFill="1" applyBorder="1" applyAlignment="1">
      <alignment horizontal="left" vertical="center"/>
    </xf>
    <xf numFmtId="0" fontId="4" fillId="2" borderId="3" xfId="0" quotePrefix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9" fontId="4" fillId="2" borderId="3" xfId="0" applyNumberFormat="1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quotePrefix="1" applyFont="1" applyFill="1" applyBorder="1" applyAlignment="1">
      <alignment horizontal="left" vertical="center"/>
    </xf>
    <xf numFmtId="164" fontId="4" fillId="2" borderId="3" xfId="1" quotePrefix="1" applyNumberFormat="1" applyFont="1" applyFill="1" applyBorder="1" applyAlignment="1">
      <alignment horizontal="left" vertical="center"/>
    </xf>
    <xf numFmtId="0" fontId="4" fillId="2" borderId="4" xfId="0" quotePrefix="1" applyFont="1" applyFill="1" applyBorder="1" applyAlignment="1">
      <alignment horizontal="left" vertical="center"/>
    </xf>
    <xf numFmtId="164" fontId="4" fillId="2" borderId="4" xfId="1" quotePrefix="1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164" fontId="5" fillId="2" borderId="2" xfId="1" applyNumberFormat="1" applyFont="1" applyFill="1" applyBorder="1" applyAlignment="1">
      <alignment horizontal="left" vertical="center"/>
    </xf>
    <xf numFmtId="2" fontId="4" fillId="2" borderId="0" xfId="1" applyNumberFormat="1" applyFont="1" applyFill="1" applyBorder="1" applyAlignment="1">
      <alignment horizontal="left" vertical="center"/>
    </xf>
    <xf numFmtId="2" fontId="4" fillId="2" borderId="3" xfId="1" applyNumberFormat="1" applyFont="1" applyFill="1" applyBorder="1" applyAlignment="1">
      <alignment horizontal="left" vertical="center"/>
    </xf>
    <xf numFmtId="2" fontId="4" fillId="2" borderId="4" xfId="1" applyNumberFormat="1" applyFont="1" applyFill="1" applyBorder="1" applyAlignment="1">
      <alignment horizontal="left" vertical="center"/>
    </xf>
    <xf numFmtId="2" fontId="4" fillId="2" borderId="5" xfId="1" applyNumberFormat="1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left" vertical="center"/>
    </xf>
    <xf numFmtId="2" fontId="4" fillId="2" borderId="4" xfId="0" applyNumberFormat="1" applyFont="1" applyFill="1" applyBorder="1" applyAlignment="1">
      <alignment horizontal="left" vertical="center"/>
    </xf>
    <xf numFmtId="0" fontId="1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164" fontId="0" fillId="2" borderId="0" xfId="0" applyNumberForma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</cellXfs>
  <cellStyles count="2">
    <cellStyle name="Normal" xfId="0" builtinId="0"/>
    <cellStyle name="Percentagem" xfId="1" builtinId="5"/>
  </cellStyles>
  <dxfs count="5">
    <dxf>
      <font>
        <strike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E491-7640-4CAA-8CA4-58795C61291B}">
  <sheetPr>
    <pageSetUpPr fitToPage="1"/>
  </sheetPr>
  <dimension ref="B1:M189"/>
  <sheetViews>
    <sheetView tabSelected="1" topLeftCell="A48" zoomScale="88" zoomScaleNormal="150" workbookViewId="0">
      <selection activeCell="B74" sqref="B74"/>
    </sheetView>
  </sheetViews>
  <sheetFormatPr defaultRowHeight="12.75" x14ac:dyDescent="0.25"/>
  <cols>
    <col min="1" max="1" width="9.140625" style="3" customWidth="1"/>
    <col min="2" max="2" width="34.85546875" style="2" bestFit="1" customWidth="1"/>
    <col min="3" max="3" width="55.28515625" style="2" bestFit="1" customWidth="1"/>
    <col min="4" max="4" width="22.28515625" style="2" bestFit="1" customWidth="1"/>
    <col min="5" max="5" width="23.7109375" style="2" bestFit="1" customWidth="1"/>
    <col min="6" max="6" width="65.42578125" style="3" bestFit="1" customWidth="1"/>
    <col min="7" max="7" width="78.42578125" style="3" bestFit="1" customWidth="1"/>
    <col min="8" max="8" width="26.28515625" style="3" bestFit="1" customWidth="1"/>
    <col min="9" max="9" width="11.5703125" style="3" bestFit="1" customWidth="1"/>
    <col min="10" max="10" width="25.140625" style="3" bestFit="1" customWidth="1"/>
    <col min="11" max="11" width="30.42578125" style="4" bestFit="1" customWidth="1"/>
    <col min="12" max="12" width="31.28515625" style="3" bestFit="1" customWidth="1"/>
    <col min="13" max="13" width="32" style="3" bestFit="1" customWidth="1"/>
    <col min="14" max="16384" width="9.140625" style="3"/>
  </cols>
  <sheetData>
    <row r="1" spans="2:13" ht="21.75" customHeight="1" x14ac:dyDescent="0.25">
      <c r="B1" s="1" t="s">
        <v>0</v>
      </c>
    </row>
    <row r="2" spans="2:13" ht="26.25" customHeight="1" x14ac:dyDescent="0.2">
      <c r="B2" s="5" t="s">
        <v>1</v>
      </c>
      <c r="C2" s="5"/>
      <c r="D2" s="5"/>
      <c r="E2" s="5"/>
      <c r="F2" s="5"/>
    </row>
    <row r="3" spans="2:13" ht="26.25" customHeight="1" x14ac:dyDescent="0.25"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7" t="s">
        <v>11</v>
      </c>
      <c r="L3" s="6" t="s">
        <v>12</v>
      </c>
      <c r="M3" s="6" t="s">
        <v>13</v>
      </c>
    </row>
    <row r="4" spans="2:13" x14ac:dyDescent="0.25">
      <c r="B4" s="3" t="s">
        <v>14</v>
      </c>
      <c r="C4" s="3" t="s">
        <v>15</v>
      </c>
      <c r="D4" s="3">
        <v>677</v>
      </c>
      <c r="E4" s="3" t="s">
        <v>16</v>
      </c>
      <c r="F4" s="3" t="s">
        <v>17</v>
      </c>
      <c r="G4" s="3" t="s">
        <v>18</v>
      </c>
      <c r="H4" s="8">
        <v>37508</v>
      </c>
      <c r="I4" s="3" t="s">
        <v>19</v>
      </c>
      <c r="J4" s="4">
        <v>82</v>
      </c>
      <c r="K4" s="4">
        <v>30.4</v>
      </c>
      <c r="L4" s="3">
        <v>65</v>
      </c>
      <c r="M4" s="3" t="s">
        <v>19</v>
      </c>
    </row>
    <row r="5" spans="2:13" x14ac:dyDescent="0.25">
      <c r="B5" s="9" t="s">
        <v>20</v>
      </c>
      <c r="C5" s="9" t="s">
        <v>21</v>
      </c>
      <c r="D5" s="9">
        <v>677</v>
      </c>
      <c r="E5" s="9" t="s">
        <v>16</v>
      </c>
      <c r="F5" s="9" t="s">
        <v>17</v>
      </c>
      <c r="G5" s="9" t="s">
        <v>22</v>
      </c>
      <c r="H5" s="10">
        <v>37131</v>
      </c>
      <c r="I5" s="9" t="s">
        <v>19</v>
      </c>
      <c r="J5" s="11">
        <v>82</v>
      </c>
      <c r="K5" s="11">
        <v>30.4</v>
      </c>
      <c r="L5" s="9">
        <v>63</v>
      </c>
      <c r="M5" s="9" t="s">
        <v>19</v>
      </c>
    </row>
    <row r="6" spans="2:13" x14ac:dyDescent="0.25">
      <c r="B6" s="9" t="s">
        <v>23</v>
      </c>
      <c r="C6" s="9" t="s">
        <v>24</v>
      </c>
      <c r="D6" s="9">
        <v>794</v>
      </c>
      <c r="E6" s="9" t="s">
        <v>16</v>
      </c>
      <c r="F6" s="9" t="s">
        <v>17</v>
      </c>
      <c r="G6" s="9" t="s">
        <v>25</v>
      </c>
      <c r="H6" s="10">
        <v>37992</v>
      </c>
      <c r="I6" s="9" t="s">
        <v>19</v>
      </c>
      <c r="J6" s="11">
        <v>82</v>
      </c>
      <c r="K6" s="11">
        <v>30.3</v>
      </c>
      <c r="L6" s="9">
        <v>66</v>
      </c>
      <c r="M6" s="9" t="s">
        <v>19</v>
      </c>
    </row>
    <row r="7" spans="2:13" x14ac:dyDescent="0.25">
      <c r="B7" s="9" t="s">
        <v>26</v>
      </c>
      <c r="C7" s="9" t="s">
        <v>27</v>
      </c>
      <c r="D7" s="9">
        <v>677</v>
      </c>
      <c r="E7" s="9" t="s">
        <v>16</v>
      </c>
      <c r="F7" s="9" t="s">
        <v>17</v>
      </c>
      <c r="G7" s="9" t="s">
        <v>18</v>
      </c>
      <c r="H7" s="10">
        <v>36758</v>
      </c>
      <c r="I7" s="9" t="s">
        <v>19</v>
      </c>
      <c r="J7" s="11">
        <v>80</v>
      </c>
      <c r="K7" s="11">
        <v>30.5</v>
      </c>
      <c r="L7" s="9">
        <v>64</v>
      </c>
      <c r="M7" s="9" t="s">
        <v>19</v>
      </c>
    </row>
    <row r="8" spans="2:13" x14ac:dyDescent="0.25">
      <c r="B8" s="9" t="s">
        <v>28</v>
      </c>
      <c r="C8" s="9" t="s">
        <v>29</v>
      </c>
      <c r="D8" s="9">
        <v>677</v>
      </c>
      <c r="E8" s="9" t="s">
        <v>16</v>
      </c>
      <c r="F8" s="9" t="s">
        <v>17</v>
      </c>
      <c r="G8" s="9" t="s">
        <v>18</v>
      </c>
      <c r="H8" s="10">
        <v>37649</v>
      </c>
      <c r="I8" s="9" t="s">
        <v>19</v>
      </c>
      <c r="J8" s="11">
        <v>82</v>
      </c>
      <c r="K8" s="11">
        <v>30.4</v>
      </c>
      <c r="L8" s="9">
        <v>66</v>
      </c>
      <c r="M8" s="9" t="s">
        <v>19</v>
      </c>
    </row>
    <row r="9" spans="2:13" x14ac:dyDescent="0.25">
      <c r="B9" s="9" t="s">
        <v>30</v>
      </c>
      <c r="C9" s="9" t="s">
        <v>31</v>
      </c>
      <c r="D9" s="9">
        <v>677</v>
      </c>
      <c r="E9" s="9" t="s">
        <v>16</v>
      </c>
      <c r="F9" s="9" t="s">
        <v>17</v>
      </c>
      <c r="G9" s="9" t="s">
        <v>18</v>
      </c>
      <c r="H9" s="10">
        <v>36487</v>
      </c>
      <c r="I9" s="9" t="s">
        <v>19</v>
      </c>
      <c r="J9" s="11">
        <v>80</v>
      </c>
      <c r="K9" s="11">
        <v>30.5</v>
      </c>
      <c r="L9" s="9">
        <v>64</v>
      </c>
      <c r="M9" s="9" t="s">
        <v>19</v>
      </c>
    </row>
    <row r="10" spans="2:13" x14ac:dyDescent="0.25">
      <c r="B10" s="9" t="s">
        <v>32</v>
      </c>
      <c r="C10" s="9" t="s">
        <v>33</v>
      </c>
      <c r="D10" s="9">
        <v>677</v>
      </c>
      <c r="E10" s="9" t="s">
        <v>16</v>
      </c>
      <c r="F10" s="9" t="s">
        <v>17</v>
      </c>
      <c r="G10" s="9" t="s">
        <v>18</v>
      </c>
      <c r="H10" s="10">
        <v>36740</v>
      </c>
      <c r="I10" s="9" t="s">
        <v>19</v>
      </c>
      <c r="J10" s="11">
        <v>80</v>
      </c>
      <c r="K10" s="11">
        <v>30.5</v>
      </c>
      <c r="L10" s="9">
        <v>64</v>
      </c>
      <c r="M10" s="9" t="s">
        <v>19</v>
      </c>
    </row>
    <row r="11" spans="2:13" x14ac:dyDescent="0.25">
      <c r="B11" s="9" t="s">
        <v>34</v>
      </c>
      <c r="C11" s="9" t="s">
        <v>35</v>
      </c>
      <c r="D11" s="9">
        <v>794</v>
      </c>
      <c r="E11" s="9" t="s">
        <v>16</v>
      </c>
      <c r="F11" s="9" t="s">
        <v>17</v>
      </c>
      <c r="G11" s="9" t="s">
        <v>18</v>
      </c>
      <c r="H11" s="10">
        <v>35615</v>
      </c>
      <c r="I11" s="9" t="s">
        <v>19</v>
      </c>
      <c r="J11" s="11">
        <v>78</v>
      </c>
      <c r="K11" s="11">
        <v>30.6</v>
      </c>
      <c r="L11" s="9">
        <v>61</v>
      </c>
      <c r="M11" s="9" t="s">
        <v>19</v>
      </c>
    </row>
    <row r="12" spans="2:13" x14ac:dyDescent="0.25">
      <c r="B12" s="9" t="s">
        <v>36</v>
      </c>
      <c r="C12" s="9" t="s">
        <v>37</v>
      </c>
      <c r="D12" s="9">
        <v>794</v>
      </c>
      <c r="E12" s="9" t="s">
        <v>16</v>
      </c>
      <c r="F12" s="9" t="s">
        <v>17</v>
      </c>
      <c r="G12" s="9" t="s">
        <v>18</v>
      </c>
      <c r="H12" s="10">
        <v>35567</v>
      </c>
      <c r="I12" s="9" t="s">
        <v>19</v>
      </c>
      <c r="J12" s="11">
        <v>78</v>
      </c>
      <c r="K12" s="11">
        <v>30.6</v>
      </c>
      <c r="L12" s="9">
        <v>62</v>
      </c>
      <c r="M12" s="9" t="s">
        <v>19</v>
      </c>
    </row>
    <row r="13" spans="2:13" x14ac:dyDescent="0.25">
      <c r="B13" s="9" t="s">
        <v>38</v>
      </c>
      <c r="C13" s="9" t="s">
        <v>39</v>
      </c>
      <c r="D13" s="9">
        <v>794</v>
      </c>
      <c r="E13" s="9" t="s">
        <v>16</v>
      </c>
      <c r="F13" s="9" t="s">
        <v>17</v>
      </c>
      <c r="G13" s="9" t="s">
        <v>18</v>
      </c>
      <c r="H13" s="10">
        <v>35943</v>
      </c>
      <c r="I13" s="9" t="s">
        <v>19</v>
      </c>
      <c r="J13" s="11">
        <v>79</v>
      </c>
      <c r="K13" s="11">
        <v>30.6</v>
      </c>
      <c r="L13" s="9">
        <v>63</v>
      </c>
      <c r="M13" s="9" t="s">
        <v>19</v>
      </c>
    </row>
    <row r="14" spans="2:13" x14ac:dyDescent="0.25">
      <c r="B14" s="9" t="s">
        <v>40</v>
      </c>
      <c r="C14" s="9" t="s">
        <v>41</v>
      </c>
      <c r="D14" s="9">
        <v>677</v>
      </c>
      <c r="E14" s="9" t="s">
        <v>16</v>
      </c>
      <c r="F14" s="9" t="s">
        <v>17</v>
      </c>
      <c r="G14" s="9" t="s">
        <v>22</v>
      </c>
      <c r="H14" s="10">
        <v>37131</v>
      </c>
      <c r="I14" s="9" t="s">
        <v>19</v>
      </c>
      <c r="J14" s="11">
        <v>82</v>
      </c>
      <c r="K14" s="11">
        <v>30.4</v>
      </c>
      <c r="L14" s="9">
        <v>63</v>
      </c>
      <c r="M14" s="9" t="s">
        <v>19</v>
      </c>
    </row>
    <row r="15" spans="2:13" x14ac:dyDescent="0.25">
      <c r="B15" s="9" t="s">
        <v>42</v>
      </c>
      <c r="C15" s="9" t="s">
        <v>43</v>
      </c>
      <c r="D15" s="9">
        <v>677</v>
      </c>
      <c r="E15" s="9" t="s">
        <v>16</v>
      </c>
      <c r="F15" s="9" t="s">
        <v>17</v>
      </c>
      <c r="G15" s="9" t="s">
        <v>25</v>
      </c>
      <c r="H15" s="10">
        <v>38280</v>
      </c>
      <c r="I15" s="9" t="s">
        <v>19</v>
      </c>
      <c r="J15" s="11">
        <v>82</v>
      </c>
      <c r="K15" s="11">
        <v>30.3</v>
      </c>
      <c r="L15" s="9">
        <v>67</v>
      </c>
      <c r="M15" s="9" t="s">
        <v>19</v>
      </c>
    </row>
    <row r="16" spans="2:13" x14ac:dyDescent="0.25">
      <c r="B16" s="9" t="s">
        <v>44</v>
      </c>
      <c r="C16" s="9" t="s">
        <v>45</v>
      </c>
      <c r="D16" s="9">
        <v>794</v>
      </c>
      <c r="E16" s="9" t="s">
        <v>16</v>
      </c>
      <c r="F16" s="9" t="s">
        <v>17</v>
      </c>
      <c r="G16" s="9" t="s">
        <v>18</v>
      </c>
      <c r="H16" s="10">
        <v>35901</v>
      </c>
      <c r="I16" s="9" t="s">
        <v>19</v>
      </c>
      <c r="J16" s="11">
        <v>79</v>
      </c>
      <c r="K16" s="11">
        <v>30.6</v>
      </c>
      <c r="L16" s="9">
        <v>62</v>
      </c>
      <c r="M16" s="9" t="s">
        <v>19</v>
      </c>
    </row>
    <row r="17" spans="2:13" x14ac:dyDescent="0.25">
      <c r="B17" s="9" t="s">
        <v>46</v>
      </c>
      <c r="C17" s="9" t="s">
        <v>47</v>
      </c>
      <c r="D17" s="9">
        <v>677</v>
      </c>
      <c r="E17" s="9" t="s">
        <v>16</v>
      </c>
      <c r="F17" s="9" t="s">
        <v>17</v>
      </c>
      <c r="G17" s="9" t="s">
        <v>25</v>
      </c>
      <c r="H17" s="10">
        <v>38280</v>
      </c>
      <c r="I17" s="9" t="s">
        <v>19</v>
      </c>
      <c r="J17" s="11">
        <v>82</v>
      </c>
      <c r="K17" s="11">
        <v>30.3</v>
      </c>
      <c r="L17" s="9">
        <v>67</v>
      </c>
      <c r="M17" s="9" t="s">
        <v>19</v>
      </c>
    </row>
    <row r="18" spans="2:13" x14ac:dyDescent="0.25">
      <c r="B18" s="9" t="s">
        <v>48</v>
      </c>
      <c r="C18" s="9" t="s">
        <v>49</v>
      </c>
      <c r="D18" s="9">
        <v>794</v>
      </c>
      <c r="E18" s="9" t="s">
        <v>16</v>
      </c>
      <c r="F18" s="9" t="s">
        <v>17</v>
      </c>
      <c r="G18" s="9" t="s">
        <v>18</v>
      </c>
      <c r="H18" s="10">
        <v>40263</v>
      </c>
      <c r="I18" s="9" t="s">
        <v>19</v>
      </c>
      <c r="J18" s="11">
        <v>82</v>
      </c>
      <c r="K18" s="11">
        <v>30.1</v>
      </c>
      <c r="L18" s="9">
        <v>72</v>
      </c>
      <c r="M18" s="9" t="s">
        <v>19</v>
      </c>
    </row>
    <row r="19" spans="2:13" x14ac:dyDescent="0.25">
      <c r="B19" s="9" t="s">
        <v>50</v>
      </c>
      <c r="C19" s="9" t="s">
        <v>51</v>
      </c>
      <c r="D19" s="9">
        <v>677</v>
      </c>
      <c r="E19" s="9" t="s">
        <v>16</v>
      </c>
      <c r="F19" s="9" t="s">
        <v>17</v>
      </c>
      <c r="G19" s="9" t="s">
        <v>22</v>
      </c>
      <c r="H19" s="10">
        <v>36470</v>
      </c>
      <c r="I19" s="9" t="s">
        <v>19</v>
      </c>
      <c r="J19" s="11">
        <v>80</v>
      </c>
      <c r="K19" s="11">
        <v>30.5</v>
      </c>
      <c r="L19" s="9">
        <v>62</v>
      </c>
      <c r="M19" s="9" t="s">
        <v>19</v>
      </c>
    </row>
    <row r="20" spans="2:13" x14ac:dyDescent="0.25">
      <c r="B20" s="9" t="s">
        <v>52</v>
      </c>
      <c r="C20" s="9" t="s">
        <v>53</v>
      </c>
      <c r="D20" s="9">
        <v>677</v>
      </c>
      <c r="E20" s="9" t="s">
        <v>16</v>
      </c>
      <c r="F20" s="9" t="s">
        <v>17</v>
      </c>
      <c r="G20" s="9" t="s">
        <v>25</v>
      </c>
      <c r="H20" s="10">
        <v>37899</v>
      </c>
      <c r="I20" s="9" t="s">
        <v>19</v>
      </c>
      <c r="J20" s="11">
        <v>82</v>
      </c>
      <c r="K20" s="11">
        <v>30.3</v>
      </c>
      <c r="L20" s="9">
        <v>65</v>
      </c>
      <c r="M20" s="9" t="s">
        <v>19</v>
      </c>
    </row>
    <row r="21" spans="2:13" x14ac:dyDescent="0.25">
      <c r="B21" s="9" t="s">
        <v>54</v>
      </c>
      <c r="C21" s="9" t="s">
        <v>55</v>
      </c>
      <c r="D21" s="9">
        <v>677</v>
      </c>
      <c r="E21" s="9" t="s">
        <v>16</v>
      </c>
      <c r="F21" s="9" t="s">
        <v>17</v>
      </c>
      <c r="G21" s="9" t="s">
        <v>18</v>
      </c>
      <c r="H21" s="10">
        <v>37630</v>
      </c>
      <c r="I21" s="9" t="s">
        <v>19</v>
      </c>
      <c r="J21" s="11">
        <v>82</v>
      </c>
      <c r="K21" s="11">
        <v>30.4</v>
      </c>
      <c r="L21" s="9">
        <v>66</v>
      </c>
      <c r="M21" s="9" t="s">
        <v>19</v>
      </c>
    </row>
    <row r="22" spans="2:13" x14ac:dyDescent="0.25">
      <c r="B22" s="9" t="s">
        <v>56</v>
      </c>
      <c r="C22" s="9" t="s">
        <v>57</v>
      </c>
      <c r="D22" s="9">
        <v>794</v>
      </c>
      <c r="E22" s="9" t="s">
        <v>16</v>
      </c>
      <c r="F22" s="9" t="s">
        <v>17</v>
      </c>
      <c r="G22" s="9" t="s">
        <v>18</v>
      </c>
      <c r="H22" s="10">
        <v>35615</v>
      </c>
      <c r="I22" s="9" t="s">
        <v>19</v>
      </c>
      <c r="J22" s="11">
        <v>78</v>
      </c>
      <c r="K22" s="11">
        <v>30.6</v>
      </c>
      <c r="L22" s="9">
        <v>62</v>
      </c>
      <c r="M22" s="9" t="s">
        <v>19</v>
      </c>
    </row>
    <row r="23" spans="2:13" x14ac:dyDescent="0.25">
      <c r="B23" s="9" t="s">
        <v>58</v>
      </c>
      <c r="C23" s="9" t="s">
        <v>59</v>
      </c>
      <c r="D23" s="9">
        <v>677</v>
      </c>
      <c r="E23" s="9" t="s">
        <v>16</v>
      </c>
      <c r="F23" s="9" t="s">
        <v>17</v>
      </c>
      <c r="G23" s="9" t="s">
        <v>22</v>
      </c>
      <c r="H23" s="10">
        <v>37131</v>
      </c>
      <c r="I23" s="9" t="s">
        <v>19</v>
      </c>
      <c r="J23" s="11">
        <v>82</v>
      </c>
      <c r="K23" s="11">
        <v>30.4</v>
      </c>
      <c r="L23" s="9">
        <v>63</v>
      </c>
      <c r="M23" s="9" t="s">
        <v>19</v>
      </c>
    </row>
    <row r="24" spans="2:13" x14ac:dyDescent="0.25">
      <c r="B24" s="9" t="s">
        <v>60</v>
      </c>
      <c r="C24" s="9" t="s">
        <v>61</v>
      </c>
      <c r="D24" s="9">
        <v>794</v>
      </c>
      <c r="E24" s="9" t="s">
        <v>16</v>
      </c>
      <c r="F24" s="9" t="s">
        <v>17</v>
      </c>
      <c r="G24" s="9" t="s">
        <v>18</v>
      </c>
      <c r="H24" s="10">
        <v>40547</v>
      </c>
      <c r="I24" s="9" t="s">
        <v>19</v>
      </c>
      <c r="J24" s="11">
        <v>81</v>
      </c>
      <c r="K24" s="11">
        <v>30.2</v>
      </c>
      <c r="L24" s="9">
        <v>72</v>
      </c>
      <c r="M24" s="9" t="s">
        <v>19</v>
      </c>
    </row>
    <row r="25" spans="2:13" x14ac:dyDescent="0.25">
      <c r="B25" s="9" t="s">
        <v>62</v>
      </c>
      <c r="C25" s="9" t="s">
        <v>63</v>
      </c>
      <c r="D25" s="9">
        <v>677</v>
      </c>
      <c r="E25" s="9" t="s">
        <v>16</v>
      </c>
      <c r="F25" s="9" t="s">
        <v>17</v>
      </c>
      <c r="G25" s="9" t="s">
        <v>18</v>
      </c>
      <c r="H25" s="10">
        <v>36760</v>
      </c>
      <c r="I25" s="9" t="s">
        <v>19</v>
      </c>
      <c r="J25" s="11">
        <v>80</v>
      </c>
      <c r="K25" s="11">
        <v>30.5</v>
      </c>
      <c r="L25" s="9">
        <v>63</v>
      </c>
      <c r="M25" s="9" t="s">
        <v>19</v>
      </c>
    </row>
    <row r="26" spans="2:13" x14ac:dyDescent="0.25">
      <c r="B26" s="9" t="s">
        <v>64</v>
      </c>
      <c r="C26" s="9" t="s">
        <v>65</v>
      </c>
      <c r="D26" s="9">
        <v>677</v>
      </c>
      <c r="E26" s="9" t="s">
        <v>16</v>
      </c>
      <c r="F26" s="9" t="s">
        <v>17</v>
      </c>
      <c r="G26" s="9" t="s">
        <v>25</v>
      </c>
      <c r="H26" s="10">
        <v>37946</v>
      </c>
      <c r="I26" s="9" t="s">
        <v>19</v>
      </c>
      <c r="J26" s="11">
        <v>82</v>
      </c>
      <c r="K26" s="11">
        <v>30.3</v>
      </c>
      <c r="L26" s="9">
        <v>65</v>
      </c>
      <c r="M26" s="9" t="s">
        <v>19</v>
      </c>
    </row>
    <row r="27" spans="2:13" x14ac:dyDescent="0.25">
      <c r="B27" s="9" t="s">
        <v>66</v>
      </c>
      <c r="C27" s="9" t="s">
        <v>67</v>
      </c>
      <c r="D27" s="9">
        <v>677</v>
      </c>
      <c r="E27" s="9" t="s">
        <v>16</v>
      </c>
      <c r="F27" s="9" t="s">
        <v>17</v>
      </c>
      <c r="G27" s="9" t="s">
        <v>22</v>
      </c>
      <c r="H27" s="10">
        <v>37112</v>
      </c>
      <c r="I27" s="9" t="s">
        <v>19</v>
      </c>
      <c r="J27" s="11">
        <v>82</v>
      </c>
      <c r="K27" s="11">
        <v>30.4</v>
      </c>
      <c r="L27" s="9">
        <v>64</v>
      </c>
      <c r="M27" s="9" t="s">
        <v>19</v>
      </c>
    </row>
    <row r="28" spans="2:13" x14ac:dyDescent="0.25">
      <c r="B28" s="9" t="s">
        <v>68</v>
      </c>
      <c r="C28" s="9" t="s">
        <v>69</v>
      </c>
      <c r="D28" s="9">
        <v>677</v>
      </c>
      <c r="E28" s="9" t="s">
        <v>16</v>
      </c>
      <c r="F28" s="9" t="s">
        <v>17</v>
      </c>
      <c r="G28" s="9" t="s">
        <v>18</v>
      </c>
      <c r="H28" s="10">
        <v>36762</v>
      </c>
      <c r="I28" s="9" t="s">
        <v>19</v>
      </c>
      <c r="J28" s="11">
        <v>80</v>
      </c>
      <c r="K28" s="11">
        <v>30.5</v>
      </c>
      <c r="L28" s="9">
        <v>64</v>
      </c>
      <c r="M28" s="9" t="s">
        <v>19</v>
      </c>
    </row>
    <row r="29" spans="2:13" x14ac:dyDescent="0.25">
      <c r="B29" s="9" t="s">
        <v>70</v>
      </c>
      <c r="C29" s="9" t="s">
        <v>71</v>
      </c>
      <c r="D29" s="9">
        <v>677</v>
      </c>
      <c r="E29" s="9" t="s">
        <v>16</v>
      </c>
      <c r="F29" s="9" t="s">
        <v>17</v>
      </c>
      <c r="G29" s="9" t="s">
        <v>18</v>
      </c>
      <c r="H29" s="10">
        <v>37478</v>
      </c>
      <c r="I29" s="9" t="s">
        <v>19</v>
      </c>
      <c r="J29" s="11">
        <v>82</v>
      </c>
      <c r="K29" s="11">
        <v>30.4</v>
      </c>
      <c r="L29" s="9">
        <v>65</v>
      </c>
      <c r="M29" s="9" t="s">
        <v>19</v>
      </c>
    </row>
    <row r="30" spans="2:13" x14ac:dyDescent="0.25">
      <c r="B30" s="9" t="s">
        <v>72</v>
      </c>
      <c r="C30" s="9" t="s">
        <v>73</v>
      </c>
      <c r="D30" s="9">
        <v>677</v>
      </c>
      <c r="E30" s="9" t="s">
        <v>16</v>
      </c>
      <c r="F30" s="9" t="s">
        <v>17</v>
      </c>
      <c r="G30" s="9" t="s">
        <v>22</v>
      </c>
      <c r="H30" s="10">
        <v>36520</v>
      </c>
      <c r="I30" s="9" t="s">
        <v>19</v>
      </c>
      <c r="J30" s="11">
        <v>80</v>
      </c>
      <c r="K30" s="11">
        <v>30.5</v>
      </c>
      <c r="L30" s="9">
        <v>63</v>
      </c>
      <c r="M30" s="9" t="s">
        <v>19</v>
      </c>
    </row>
    <row r="31" spans="2:13" x14ac:dyDescent="0.25">
      <c r="B31" s="9" t="s">
        <v>74</v>
      </c>
      <c r="C31" s="9" t="s">
        <v>75</v>
      </c>
      <c r="D31" s="9">
        <v>677</v>
      </c>
      <c r="E31" s="9" t="s">
        <v>16</v>
      </c>
      <c r="F31" s="9" t="s">
        <v>17</v>
      </c>
      <c r="G31" s="9" t="s">
        <v>18</v>
      </c>
      <c r="H31" s="10">
        <v>36520</v>
      </c>
      <c r="I31" s="9" t="s">
        <v>19</v>
      </c>
      <c r="J31" s="11">
        <v>80</v>
      </c>
      <c r="K31" s="11">
        <v>30.5</v>
      </c>
      <c r="L31" s="9">
        <v>64</v>
      </c>
      <c r="M31" s="9" t="s">
        <v>19</v>
      </c>
    </row>
    <row r="32" spans="2:13" x14ac:dyDescent="0.25">
      <c r="B32" s="9" t="s">
        <v>76</v>
      </c>
      <c r="C32" s="9" t="s">
        <v>77</v>
      </c>
      <c r="D32" s="9">
        <v>677</v>
      </c>
      <c r="E32" s="9" t="s">
        <v>16</v>
      </c>
      <c r="F32" s="9" t="s">
        <v>17</v>
      </c>
      <c r="G32" s="9" t="s">
        <v>18</v>
      </c>
      <c r="H32" s="10">
        <v>37086</v>
      </c>
      <c r="I32" s="9" t="s">
        <v>19</v>
      </c>
      <c r="J32" s="11">
        <v>81</v>
      </c>
      <c r="K32" s="11">
        <v>30.4</v>
      </c>
      <c r="L32" s="9">
        <v>64</v>
      </c>
      <c r="M32" s="9" t="s">
        <v>19</v>
      </c>
    </row>
    <row r="33" spans="2:13" x14ac:dyDescent="0.25">
      <c r="B33" s="9" t="s">
        <v>78</v>
      </c>
      <c r="C33" s="9" t="s">
        <v>79</v>
      </c>
      <c r="D33" s="9">
        <v>677</v>
      </c>
      <c r="E33" s="9" t="s">
        <v>16</v>
      </c>
      <c r="F33" s="9" t="s">
        <v>17</v>
      </c>
      <c r="G33" s="9" t="s">
        <v>22</v>
      </c>
      <c r="H33" s="10">
        <v>37220</v>
      </c>
      <c r="I33" s="9" t="s">
        <v>19</v>
      </c>
      <c r="J33" s="11">
        <v>82</v>
      </c>
      <c r="K33" s="11">
        <v>30.4</v>
      </c>
      <c r="L33" s="9">
        <v>64</v>
      </c>
      <c r="M33" s="9" t="s">
        <v>19</v>
      </c>
    </row>
    <row r="34" spans="2:13" x14ac:dyDescent="0.25">
      <c r="B34" s="9" t="s">
        <v>80</v>
      </c>
      <c r="C34" s="9" t="s">
        <v>81</v>
      </c>
      <c r="D34" s="9">
        <v>677</v>
      </c>
      <c r="E34" s="9" t="s">
        <v>16</v>
      </c>
      <c r="F34" s="9" t="s">
        <v>17</v>
      </c>
      <c r="G34" s="9" t="s">
        <v>25</v>
      </c>
      <c r="H34" s="10">
        <v>22236</v>
      </c>
      <c r="I34" s="9" t="s">
        <v>19</v>
      </c>
      <c r="J34" s="11">
        <v>55.000000000000007</v>
      </c>
      <c r="K34" s="11">
        <v>30.2</v>
      </c>
      <c r="L34" s="9">
        <v>38</v>
      </c>
      <c r="M34" s="9" t="s">
        <v>19</v>
      </c>
    </row>
    <row r="35" spans="2:13" x14ac:dyDescent="0.25">
      <c r="B35" s="9" t="s">
        <v>82</v>
      </c>
      <c r="C35" s="9" t="s">
        <v>83</v>
      </c>
      <c r="D35" s="9">
        <v>677</v>
      </c>
      <c r="E35" s="9" t="s">
        <v>16</v>
      </c>
      <c r="F35" s="9" t="s">
        <v>17</v>
      </c>
      <c r="G35" s="9" t="s">
        <v>25</v>
      </c>
      <c r="H35" s="10">
        <v>37984</v>
      </c>
      <c r="I35" s="9" t="s">
        <v>19</v>
      </c>
      <c r="J35" s="11">
        <v>82</v>
      </c>
      <c r="K35" s="11">
        <v>30.3</v>
      </c>
      <c r="L35" s="9">
        <v>65</v>
      </c>
      <c r="M35" s="9" t="s">
        <v>19</v>
      </c>
    </row>
    <row r="36" spans="2:13" x14ac:dyDescent="0.25">
      <c r="B36" s="9" t="s">
        <v>84</v>
      </c>
      <c r="C36" s="9" t="s">
        <v>85</v>
      </c>
      <c r="D36" s="9">
        <v>677</v>
      </c>
      <c r="E36" s="9" t="s">
        <v>16</v>
      </c>
      <c r="F36" s="9" t="s">
        <v>17</v>
      </c>
      <c r="G36" s="9" t="s">
        <v>18</v>
      </c>
      <c r="H36" s="10">
        <v>36500</v>
      </c>
      <c r="I36" s="9" t="s">
        <v>19</v>
      </c>
      <c r="J36" s="11">
        <v>80</v>
      </c>
      <c r="K36" s="11">
        <v>30.5</v>
      </c>
      <c r="L36" s="9">
        <v>64</v>
      </c>
      <c r="M36" s="9" t="s">
        <v>19</v>
      </c>
    </row>
    <row r="37" spans="2:13" x14ac:dyDescent="0.25">
      <c r="B37" s="9" t="s">
        <v>86</v>
      </c>
      <c r="C37" s="9" t="s">
        <v>87</v>
      </c>
      <c r="D37" s="9">
        <v>677</v>
      </c>
      <c r="E37" s="9" t="s">
        <v>16</v>
      </c>
      <c r="F37" s="9" t="s">
        <v>17</v>
      </c>
      <c r="G37" s="9" t="s">
        <v>18</v>
      </c>
      <c r="H37" s="10">
        <v>36483</v>
      </c>
      <c r="I37" s="9" t="s">
        <v>19</v>
      </c>
      <c r="J37" s="11">
        <v>80</v>
      </c>
      <c r="K37" s="11">
        <v>30.5</v>
      </c>
      <c r="L37" s="9">
        <v>64</v>
      </c>
      <c r="M37" s="9" t="s">
        <v>19</v>
      </c>
    </row>
    <row r="38" spans="2:13" x14ac:dyDescent="0.25">
      <c r="B38" s="9" t="s">
        <v>88</v>
      </c>
      <c r="C38" s="9" t="s">
        <v>89</v>
      </c>
      <c r="D38" s="9">
        <v>677</v>
      </c>
      <c r="E38" s="9" t="s">
        <v>16</v>
      </c>
      <c r="F38" s="9" t="s">
        <v>17</v>
      </c>
      <c r="G38" s="9" t="s">
        <v>18</v>
      </c>
      <c r="H38" s="10">
        <v>35850</v>
      </c>
      <c r="I38" s="9" t="s">
        <v>19</v>
      </c>
      <c r="J38" s="11">
        <v>79</v>
      </c>
      <c r="K38" s="11">
        <v>30.5</v>
      </c>
      <c r="L38" s="9">
        <v>62</v>
      </c>
      <c r="M38" s="9" t="s">
        <v>19</v>
      </c>
    </row>
    <row r="39" spans="2:13" x14ac:dyDescent="0.25">
      <c r="B39" s="9" t="s">
        <v>90</v>
      </c>
      <c r="C39" s="9" t="s">
        <v>91</v>
      </c>
      <c r="D39" s="9">
        <v>794</v>
      </c>
      <c r="E39" s="9" t="s">
        <v>16</v>
      </c>
      <c r="F39" s="9" t="s">
        <v>17</v>
      </c>
      <c r="G39" s="9" t="s">
        <v>18</v>
      </c>
      <c r="H39" s="10">
        <v>35644</v>
      </c>
      <c r="I39" s="9" t="s">
        <v>19</v>
      </c>
      <c r="J39" s="11">
        <v>78</v>
      </c>
      <c r="K39" s="11">
        <v>30.6</v>
      </c>
      <c r="L39" s="9">
        <v>61</v>
      </c>
      <c r="M39" s="9" t="s">
        <v>19</v>
      </c>
    </row>
    <row r="40" spans="2:13" x14ac:dyDescent="0.25">
      <c r="B40" s="9" t="s">
        <v>92</v>
      </c>
      <c r="C40" s="9" t="s">
        <v>93</v>
      </c>
      <c r="D40" s="9">
        <v>794</v>
      </c>
      <c r="E40" s="9" t="s">
        <v>16</v>
      </c>
      <c r="F40" s="9" t="s">
        <v>17</v>
      </c>
      <c r="G40" s="9" t="s">
        <v>18</v>
      </c>
      <c r="H40" s="10">
        <v>35617</v>
      </c>
      <c r="I40" s="9" t="s">
        <v>19</v>
      </c>
      <c r="J40" s="11">
        <v>78</v>
      </c>
      <c r="K40" s="11">
        <v>30.6</v>
      </c>
      <c r="L40" s="9">
        <v>62</v>
      </c>
      <c r="M40" s="9" t="s">
        <v>19</v>
      </c>
    </row>
    <row r="41" spans="2:13" x14ac:dyDescent="0.25">
      <c r="B41" s="9" t="s">
        <v>94</v>
      </c>
      <c r="C41" s="9" t="s">
        <v>95</v>
      </c>
      <c r="D41" s="9">
        <v>794</v>
      </c>
      <c r="E41" s="9" t="s">
        <v>16</v>
      </c>
      <c r="F41" s="9" t="s">
        <v>17</v>
      </c>
      <c r="G41" s="9" t="s">
        <v>18</v>
      </c>
      <c r="H41" s="10">
        <v>40205</v>
      </c>
      <c r="I41" s="9" t="s">
        <v>19</v>
      </c>
      <c r="J41" s="11">
        <v>82</v>
      </c>
      <c r="K41" s="11">
        <v>30.1</v>
      </c>
      <c r="L41" s="9">
        <v>74</v>
      </c>
      <c r="M41" s="9" t="s">
        <v>19</v>
      </c>
    </row>
    <row r="42" spans="2:13" x14ac:dyDescent="0.25">
      <c r="B42" s="9" t="s">
        <v>96</v>
      </c>
      <c r="C42" s="9" t="s">
        <v>97</v>
      </c>
      <c r="D42" s="9">
        <v>794</v>
      </c>
      <c r="E42" s="9" t="s">
        <v>16</v>
      </c>
      <c r="F42" s="9" t="s">
        <v>17</v>
      </c>
      <c r="G42" s="9" t="s">
        <v>18</v>
      </c>
      <c r="H42" s="10">
        <v>35574</v>
      </c>
      <c r="I42" s="9" t="s">
        <v>19</v>
      </c>
      <c r="J42" s="11">
        <v>78</v>
      </c>
      <c r="K42" s="11">
        <v>30.6</v>
      </c>
      <c r="L42" s="9">
        <v>62</v>
      </c>
      <c r="M42" s="9" t="s">
        <v>19</v>
      </c>
    </row>
    <row r="43" spans="2:13" x14ac:dyDescent="0.25">
      <c r="B43" s="9" t="s">
        <v>98</v>
      </c>
      <c r="C43" s="9" t="s">
        <v>99</v>
      </c>
      <c r="D43" s="9">
        <v>883</v>
      </c>
      <c r="E43" s="9" t="s">
        <v>100</v>
      </c>
      <c r="F43" s="9" t="s">
        <v>101</v>
      </c>
      <c r="G43" s="9" t="s">
        <v>101</v>
      </c>
      <c r="H43" s="10">
        <v>36905</v>
      </c>
      <c r="I43" s="9" t="s">
        <v>19</v>
      </c>
      <c r="J43" s="12">
        <v>88</v>
      </c>
      <c r="K43" s="11">
        <v>30.7</v>
      </c>
      <c r="L43" s="9">
        <v>58</v>
      </c>
      <c r="M43" s="9" t="s">
        <v>19</v>
      </c>
    </row>
    <row r="44" spans="2:13" x14ac:dyDescent="0.25">
      <c r="B44" s="9" t="s">
        <v>102</v>
      </c>
      <c r="C44" s="9" t="s">
        <v>103</v>
      </c>
      <c r="D44" s="9">
        <v>21</v>
      </c>
      <c r="E44" s="9" t="s">
        <v>100</v>
      </c>
      <c r="F44" s="9" t="s">
        <v>104</v>
      </c>
      <c r="G44" s="9" t="s">
        <v>104</v>
      </c>
      <c r="H44" s="10">
        <v>38908</v>
      </c>
      <c r="I44" s="9" t="s">
        <v>19</v>
      </c>
      <c r="J44" s="12">
        <v>97</v>
      </c>
      <c r="K44" s="11">
        <v>30</v>
      </c>
      <c r="L44" s="9">
        <v>60</v>
      </c>
      <c r="M44" s="9" t="s">
        <v>19</v>
      </c>
    </row>
    <row r="45" spans="2:13" x14ac:dyDescent="0.25">
      <c r="B45" s="9" t="s">
        <v>105</v>
      </c>
      <c r="C45" s="9" t="s">
        <v>106</v>
      </c>
      <c r="D45" s="9">
        <v>50</v>
      </c>
      <c r="E45" s="9" t="s">
        <v>100</v>
      </c>
      <c r="F45" s="13" t="s">
        <v>107</v>
      </c>
      <c r="G45" s="13" t="s">
        <v>108</v>
      </c>
      <c r="H45" s="10">
        <v>38542</v>
      </c>
      <c r="I45" s="9" t="s">
        <v>19</v>
      </c>
      <c r="J45" s="12">
        <v>97</v>
      </c>
      <c r="K45" s="11">
        <v>30.1</v>
      </c>
      <c r="L45" s="9">
        <v>65</v>
      </c>
      <c r="M45" s="9" t="s">
        <v>19</v>
      </c>
    </row>
    <row r="46" spans="2:13" x14ac:dyDescent="0.25">
      <c r="B46" s="9" t="s">
        <v>109</v>
      </c>
      <c r="C46" s="9" t="s">
        <v>110</v>
      </c>
      <c r="D46" s="9">
        <v>45</v>
      </c>
      <c r="E46" s="9" t="s">
        <v>111</v>
      </c>
      <c r="F46" s="9" t="s">
        <v>101</v>
      </c>
      <c r="G46" s="9" t="s">
        <v>101</v>
      </c>
      <c r="H46" s="10">
        <v>38398</v>
      </c>
      <c r="I46" s="9" t="s">
        <v>19</v>
      </c>
      <c r="J46" s="12">
        <v>84</v>
      </c>
      <c r="K46" s="11">
        <v>30.3</v>
      </c>
      <c r="L46" s="9">
        <v>61</v>
      </c>
      <c r="M46" s="9" t="s">
        <v>19</v>
      </c>
    </row>
    <row r="47" spans="2:13" x14ac:dyDescent="0.25">
      <c r="B47" s="9" t="s">
        <v>112</v>
      </c>
      <c r="C47" s="9" t="s">
        <v>113</v>
      </c>
      <c r="D47" s="9">
        <v>6788</v>
      </c>
      <c r="E47" s="9" t="s">
        <v>114</v>
      </c>
      <c r="F47" s="9" t="s">
        <v>115</v>
      </c>
      <c r="G47" s="9" t="s">
        <v>115</v>
      </c>
      <c r="H47" s="10">
        <v>38550</v>
      </c>
      <c r="I47" s="9" t="s">
        <v>19</v>
      </c>
      <c r="J47" s="12">
        <v>97</v>
      </c>
      <c r="K47" s="11">
        <v>30.1</v>
      </c>
      <c r="L47" s="9">
        <v>59</v>
      </c>
      <c r="M47" s="9" t="s">
        <v>19</v>
      </c>
    </row>
    <row r="48" spans="2:13" x14ac:dyDescent="0.25">
      <c r="B48" s="9" t="s">
        <v>116</v>
      </c>
      <c r="C48" s="9" t="s">
        <v>117</v>
      </c>
      <c r="D48" s="9">
        <v>677</v>
      </c>
      <c r="E48" s="9" t="s">
        <v>16</v>
      </c>
      <c r="F48" s="9" t="s">
        <v>118</v>
      </c>
      <c r="G48" s="9" t="s">
        <v>118</v>
      </c>
      <c r="H48" s="10">
        <v>38757</v>
      </c>
      <c r="I48" s="9" t="s">
        <v>119</v>
      </c>
      <c r="J48" s="12">
        <v>86</v>
      </c>
      <c r="K48" s="11">
        <v>30.1</v>
      </c>
      <c r="L48" s="9">
        <v>61</v>
      </c>
      <c r="M48" s="9" t="s">
        <v>19</v>
      </c>
    </row>
    <row r="49" spans="2:13" x14ac:dyDescent="0.25">
      <c r="B49" s="9" t="s">
        <v>120</v>
      </c>
      <c r="C49" s="9" t="s">
        <v>121</v>
      </c>
      <c r="D49" s="9">
        <v>22</v>
      </c>
      <c r="E49" s="9" t="s">
        <v>122</v>
      </c>
      <c r="F49" s="9" t="s">
        <v>115</v>
      </c>
      <c r="G49" s="9" t="s">
        <v>123</v>
      </c>
      <c r="H49" s="10">
        <v>38550</v>
      </c>
      <c r="I49" s="9" t="s">
        <v>19</v>
      </c>
      <c r="J49" s="12">
        <v>97</v>
      </c>
      <c r="K49" s="11">
        <v>30.1</v>
      </c>
      <c r="L49" s="9">
        <v>58</v>
      </c>
      <c r="M49" s="9" t="s">
        <v>19</v>
      </c>
    </row>
    <row r="50" spans="2:13" x14ac:dyDescent="0.25">
      <c r="B50" s="9" t="s">
        <v>124</v>
      </c>
      <c r="C50" s="9" t="s">
        <v>125</v>
      </c>
      <c r="D50" s="9">
        <v>362</v>
      </c>
      <c r="E50" s="9" t="s">
        <v>126</v>
      </c>
      <c r="F50" s="9" t="s">
        <v>127</v>
      </c>
      <c r="G50" s="9" t="s">
        <v>101</v>
      </c>
      <c r="H50" s="10">
        <v>39001</v>
      </c>
      <c r="I50" s="9" t="s">
        <v>19</v>
      </c>
      <c r="J50" s="12">
        <v>81</v>
      </c>
      <c r="K50" s="11">
        <v>30.2</v>
      </c>
      <c r="L50" s="9">
        <v>62</v>
      </c>
      <c r="M50" s="9" t="s">
        <v>19</v>
      </c>
    </row>
    <row r="51" spans="2:13" x14ac:dyDescent="0.25">
      <c r="B51" s="14" t="s">
        <v>128</v>
      </c>
      <c r="C51" s="14" t="s">
        <v>129</v>
      </c>
      <c r="D51" s="14">
        <v>362</v>
      </c>
      <c r="E51" s="14" t="s">
        <v>126</v>
      </c>
      <c r="F51" s="14" t="s">
        <v>127</v>
      </c>
      <c r="G51" s="14" t="s">
        <v>101</v>
      </c>
      <c r="H51" s="15">
        <v>39041</v>
      </c>
      <c r="I51" s="14" t="s">
        <v>19</v>
      </c>
      <c r="J51" s="16">
        <v>81</v>
      </c>
      <c r="K51" s="17">
        <v>30.1</v>
      </c>
      <c r="L51" s="14">
        <v>62</v>
      </c>
      <c r="M51" s="14" t="s">
        <v>19</v>
      </c>
    </row>
    <row r="52" spans="2:13" x14ac:dyDescent="0.25">
      <c r="B52" s="18" t="s">
        <v>130</v>
      </c>
      <c r="C52" s="18" t="s">
        <v>131</v>
      </c>
      <c r="D52" s="18">
        <v>860</v>
      </c>
      <c r="E52" s="18" t="s">
        <v>132</v>
      </c>
      <c r="F52" s="18" t="s">
        <v>133</v>
      </c>
      <c r="G52" s="18" t="s">
        <v>134</v>
      </c>
      <c r="H52" s="19">
        <v>38599</v>
      </c>
      <c r="I52" s="18" t="s">
        <v>119</v>
      </c>
      <c r="J52" s="20">
        <v>81</v>
      </c>
      <c r="K52" s="21">
        <v>30.4</v>
      </c>
      <c r="L52" s="18">
        <v>60</v>
      </c>
      <c r="M52" s="18" t="s">
        <v>135</v>
      </c>
    </row>
    <row r="53" spans="2:13" x14ac:dyDescent="0.25">
      <c r="B53" s="9" t="s">
        <v>136</v>
      </c>
      <c r="C53" s="9" t="s">
        <v>137</v>
      </c>
      <c r="D53" s="9">
        <v>1191</v>
      </c>
      <c r="E53" s="9" t="s">
        <v>132</v>
      </c>
      <c r="F53" s="9" t="s">
        <v>138</v>
      </c>
      <c r="G53" s="9" t="s">
        <v>139</v>
      </c>
      <c r="H53" s="10">
        <v>38583</v>
      </c>
      <c r="I53" s="9" t="s">
        <v>119</v>
      </c>
      <c r="J53" s="12">
        <v>75</v>
      </c>
      <c r="K53" s="11">
        <v>30.5</v>
      </c>
      <c r="L53" s="9">
        <v>61</v>
      </c>
      <c r="M53" s="9" t="s">
        <v>19</v>
      </c>
    </row>
    <row r="54" spans="2:13" x14ac:dyDescent="0.25">
      <c r="B54" s="9" t="s">
        <v>140</v>
      </c>
      <c r="C54" s="9" t="s">
        <v>141</v>
      </c>
      <c r="D54" s="9">
        <v>829</v>
      </c>
      <c r="E54" s="9" t="s">
        <v>132</v>
      </c>
      <c r="F54" s="9" t="s">
        <v>142</v>
      </c>
      <c r="G54" s="9" t="s">
        <v>142</v>
      </c>
      <c r="H54" s="10">
        <v>39401</v>
      </c>
      <c r="I54" s="9" t="s">
        <v>143</v>
      </c>
      <c r="J54" s="12">
        <v>81</v>
      </c>
      <c r="K54" s="11">
        <v>30</v>
      </c>
      <c r="L54" s="9">
        <v>64</v>
      </c>
      <c r="M54" s="9" t="s">
        <v>135</v>
      </c>
    </row>
    <row r="55" spans="2:13" x14ac:dyDescent="0.25">
      <c r="B55" s="9" t="s">
        <v>144</v>
      </c>
      <c r="C55" s="9" t="s">
        <v>145</v>
      </c>
      <c r="D55" s="9">
        <v>829</v>
      </c>
      <c r="E55" s="9" t="s">
        <v>132</v>
      </c>
      <c r="F55" s="9" t="s">
        <v>118</v>
      </c>
      <c r="G55" s="9" t="s">
        <v>142</v>
      </c>
      <c r="H55" s="9">
        <v>38025</v>
      </c>
      <c r="I55" s="9" t="s">
        <v>143</v>
      </c>
      <c r="J55" s="12">
        <v>77</v>
      </c>
      <c r="K55" s="11">
        <v>30.4</v>
      </c>
      <c r="L55" s="9">
        <v>62</v>
      </c>
      <c r="M55" s="9" t="s">
        <v>135</v>
      </c>
    </row>
    <row r="56" spans="2:13" x14ac:dyDescent="0.25">
      <c r="B56" s="9" t="s">
        <v>146</v>
      </c>
      <c r="C56" s="9" t="s">
        <v>147</v>
      </c>
      <c r="D56" s="9">
        <v>860</v>
      </c>
      <c r="E56" s="9" t="s">
        <v>132</v>
      </c>
      <c r="F56" s="9" t="s">
        <v>148</v>
      </c>
      <c r="G56" s="9" t="s">
        <v>134</v>
      </c>
      <c r="H56" s="10">
        <v>38549</v>
      </c>
      <c r="I56" s="9" t="s">
        <v>19</v>
      </c>
      <c r="J56" s="12">
        <v>81</v>
      </c>
      <c r="K56" s="11">
        <v>30.4</v>
      </c>
      <c r="L56" s="9">
        <v>60</v>
      </c>
      <c r="M56" s="9" t="s">
        <v>135</v>
      </c>
    </row>
    <row r="57" spans="2:13" x14ac:dyDescent="0.25">
      <c r="B57" s="9" t="s">
        <v>149</v>
      </c>
      <c r="C57" s="9" t="s">
        <v>150</v>
      </c>
      <c r="D57" s="9">
        <v>860</v>
      </c>
      <c r="E57" s="9" t="s">
        <v>132</v>
      </c>
      <c r="F57" s="9" t="s">
        <v>118</v>
      </c>
      <c r="G57" s="9" t="s">
        <v>118</v>
      </c>
      <c r="H57" s="10">
        <v>38088</v>
      </c>
      <c r="I57" s="9" t="s">
        <v>119</v>
      </c>
      <c r="J57" s="12">
        <v>80</v>
      </c>
      <c r="K57" s="11">
        <v>30.4</v>
      </c>
      <c r="L57" s="9">
        <v>60</v>
      </c>
      <c r="M57" s="9" t="s">
        <v>135</v>
      </c>
    </row>
    <row r="58" spans="2:13" x14ac:dyDescent="0.25">
      <c r="B58" s="9" t="s">
        <v>151</v>
      </c>
      <c r="C58" s="9" t="s">
        <v>152</v>
      </c>
      <c r="D58" s="9">
        <v>1595</v>
      </c>
      <c r="E58" s="9" t="s">
        <v>132</v>
      </c>
      <c r="F58" s="9" t="s">
        <v>118</v>
      </c>
      <c r="G58" s="9" t="s">
        <v>118</v>
      </c>
      <c r="H58" s="10">
        <v>37559</v>
      </c>
      <c r="I58" s="9" t="s">
        <v>119</v>
      </c>
      <c r="J58" s="12">
        <v>75</v>
      </c>
      <c r="K58" s="11">
        <v>30.4</v>
      </c>
      <c r="L58" s="9">
        <v>60</v>
      </c>
      <c r="M58" s="9" t="s">
        <v>135</v>
      </c>
    </row>
    <row r="59" spans="2:13" x14ac:dyDescent="0.25">
      <c r="B59" s="9" t="s">
        <v>153</v>
      </c>
      <c r="C59" s="9" t="s">
        <v>154</v>
      </c>
      <c r="D59" s="9">
        <v>3016</v>
      </c>
      <c r="E59" s="9" t="s">
        <v>132</v>
      </c>
      <c r="F59" s="9" t="s">
        <v>155</v>
      </c>
      <c r="G59" s="9" t="s">
        <v>156</v>
      </c>
      <c r="H59" s="10">
        <v>38556</v>
      </c>
      <c r="I59" s="9" t="s">
        <v>19</v>
      </c>
      <c r="J59" s="12">
        <v>76</v>
      </c>
      <c r="K59" s="11">
        <v>30.2</v>
      </c>
      <c r="L59" s="9">
        <v>59</v>
      </c>
      <c r="M59" s="9" t="s">
        <v>135</v>
      </c>
    </row>
    <row r="60" spans="2:13" x14ac:dyDescent="0.25">
      <c r="B60" s="9" t="s">
        <v>157</v>
      </c>
      <c r="C60" s="9" t="s">
        <v>158</v>
      </c>
      <c r="D60" s="9">
        <v>832</v>
      </c>
      <c r="E60" s="9" t="s">
        <v>132</v>
      </c>
      <c r="F60" s="9" t="s">
        <v>118</v>
      </c>
      <c r="G60" s="9" t="s">
        <v>118</v>
      </c>
      <c r="H60" s="10">
        <f>-(-1658-1008-3005-18855-3025-751-7276)</f>
        <v>35578</v>
      </c>
      <c r="I60" s="9" t="s">
        <v>119</v>
      </c>
      <c r="J60" s="11">
        <v>78</v>
      </c>
      <c r="K60" s="11">
        <v>30.6</v>
      </c>
      <c r="L60" s="9">
        <v>62</v>
      </c>
      <c r="M60" s="9" t="s">
        <v>135</v>
      </c>
    </row>
    <row r="61" spans="2:13" x14ac:dyDescent="0.25">
      <c r="B61" s="9" t="s">
        <v>159</v>
      </c>
      <c r="C61" s="9" t="s">
        <v>160</v>
      </c>
      <c r="D61" s="9">
        <v>3016</v>
      </c>
      <c r="E61" s="9" t="s">
        <v>132</v>
      </c>
      <c r="F61" s="9" t="s">
        <v>161</v>
      </c>
      <c r="G61" s="9" t="s">
        <v>161</v>
      </c>
      <c r="H61" s="10">
        <f>-(-731-872-1220-590-921-533-889-7536-11269-1150-642-641-594-751-887-4644-1679)</f>
        <v>35549</v>
      </c>
      <c r="I61" s="9" t="s">
        <v>119</v>
      </c>
      <c r="J61" s="11">
        <v>78</v>
      </c>
      <c r="K61" s="11">
        <v>30.4</v>
      </c>
      <c r="L61" s="9">
        <v>65</v>
      </c>
      <c r="M61" s="9" t="s">
        <v>135</v>
      </c>
    </row>
    <row r="62" spans="2:13" x14ac:dyDescent="0.25">
      <c r="B62" s="9" t="s">
        <v>162</v>
      </c>
      <c r="C62" s="9" t="s">
        <v>163</v>
      </c>
      <c r="D62" s="9">
        <v>860</v>
      </c>
      <c r="E62" s="9" t="s">
        <v>132</v>
      </c>
      <c r="F62" s="9" t="s">
        <v>133</v>
      </c>
      <c r="G62" s="9" t="s">
        <v>118</v>
      </c>
      <c r="H62" s="10">
        <f>-(-2070-1634-704-6916-931-1109-2004-1517-4142-1219-1073-686-512-900-1929-556-887-6390)</f>
        <v>35179</v>
      </c>
      <c r="I62" s="9" t="s">
        <v>119</v>
      </c>
      <c r="J62" s="11">
        <v>77</v>
      </c>
      <c r="K62" s="11">
        <v>30.4</v>
      </c>
      <c r="L62" s="9">
        <v>67</v>
      </c>
      <c r="M62" s="9" t="s">
        <v>135</v>
      </c>
    </row>
    <row r="63" spans="2:13" x14ac:dyDescent="0.25">
      <c r="B63" s="9" t="s">
        <v>164</v>
      </c>
      <c r="C63" s="9" t="s">
        <v>165</v>
      </c>
      <c r="D63" s="9">
        <v>3016</v>
      </c>
      <c r="E63" s="9" t="s">
        <v>132</v>
      </c>
      <c r="F63" s="9" t="s">
        <v>161</v>
      </c>
      <c r="G63" s="9" t="s">
        <v>161</v>
      </c>
      <c r="H63" s="10">
        <f>-(-1535-7730-12083-6267-7811-846-373)</f>
        <v>36645</v>
      </c>
      <c r="I63" s="9" t="s">
        <v>119</v>
      </c>
      <c r="J63" s="11">
        <v>78</v>
      </c>
      <c r="K63" s="11">
        <v>30.5</v>
      </c>
      <c r="L63" s="9">
        <v>59</v>
      </c>
      <c r="M63" s="9" t="s">
        <v>135</v>
      </c>
    </row>
    <row r="64" spans="2:13" x14ac:dyDescent="0.25">
      <c r="B64" s="9" t="s">
        <v>166</v>
      </c>
      <c r="C64" s="9" t="s">
        <v>167</v>
      </c>
      <c r="D64" s="22">
        <v>855</v>
      </c>
      <c r="E64" s="9" t="s">
        <v>132</v>
      </c>
      <c r="F64" s="9" t="s">
        <v>118</v>
      </c>
      <c r="G64" s="9" t="s">
        <v>118</v>
      </c>
      <c r="H64" s="10">
        <v>37230</v>
      </c>
      <c r="I64" s="9" t="s">
        <v>119</v>
      </c>
      <c r="J64" s="12">
        <v>75</v>
      </c>
      <c r="K64" s="11">
        <v>30.1</v>
      </c>
      <c r="L64" s="9">
        <v>60</v>
      </c>
      <c r="M64" s="9" t="s">
        <v>135</v>
      </c>
    </row>
    <row r="65" spans="2:13" x14ac:dyDescent="0.25">
      <c r="B65" s="9" t="s">
        <v>168</v>
      </c>
      <c r="C65" s="9" t="s">
        <v>169</v>
      </c>
      <c r="D65" s="9">
        <v>860</v>
      </c>
      <c r="E65" s="9" t="s">
        <v>132</v>
      </c>
      <c r="F65" s="9" t="s">
        <v>133</v>
      </c>
      <c r="G65" s="9" t="s">
        <v>134</v>
      </c>
      <c r="H65" s="10">
        <f>-(-2438-4412-1048-12177-5320-12387-76)</f>
        <v>37858</v>
      </c>
      <c r="I65" s="9" t="s">
        <v>119</v>
      </c>
      <c r="J65" s="11">
        <v>80</v>
      </c>
      <c r="K65" s="11">
        <v>30.4</v>
      </c>
      <c r="L65" s="9">
        <v>59</v>
      </c>
      <c r="M65" s="9" t="s">
        <v>135</v>
      </c>
    </row>
    <row r="66" spans="2:13" x14ac:dyDescent="0.25">
      <c r="B66" s="9" t="s">
        <v>170</v>
      </c>
      <c r="C66" s="9" t="s">
        <v>171</v>
      </c>
      <c r="D66" s="9">
        <v>860</v>
      </c>
      <c r="E66" s="9" t="s">
        <v>132</v>
      </c>
      <c r="F66" s="9" t="s">
        <v>133</v>
      </c>
      <c r="G66" s="9" t="s">
        <v>134</v>
      </c>
      <c r="H66" s="10">
        <v>38549</v>
      </c>
      <c r="I66" s="9" t="s">
        <v>19</v>
      </c>
      <c r="J66" s="12">
        <v>81</v>
      </c>
      <c r="K66" s="11">
        <v>30.3</v>
      </c>
      <c r="L66" s="9">
        <v>60</v>
      </c>
      <c r="M66" s="9" t="s">
        <v>135</v>
      </c>
    </row>
    <row r="67" spans="2:13" x14ac:dyDescent="0.25">
      <c r="B67" s="9" t="s">
        <v>172</v>
      </c>
      <c r="C67" s="9" t="s">
        <v>173</v>
      </c>
      <c r="D67" s="9">
        <v>860</v>
      </c>
      <c r="E67" s="9" t="s">
        <v>132</v>
      </c>
      <c r="F67" s="9" t="s">
        <v>133</v>
      </c>
      <c r="G67" s="9" t="s">
        <v>134</v>
      </c>
      <c r="H67" s="10">
        <v>38549</v>
      </c>
      <c r="I67" s="9" t="s">
        <v>19</v>
      </c>
      <c r="J67" s="12">
        <v>81</v>
      </c>
      <c r="K67" s="11">
        <v>30.3</v>
      </c>
      <c r="L67" s="9">
        <v>60</v>
      </c>
      <c r="M67" s="9" t="s">
        <v>135</v>
      </c>
    </row>
    <row r="68" spans="2:13" x14ac:dyDescent="0.25">
      <c r="B68" s="9" t="s">
        <v>174</v>
      </c>
      <c r="C68" s="9" t="s">
        <v>175</v>
      </c>
      <c r="D68" s="9">
        <v>860</v>
      </c>
      <c r="E68" s="9" t="s">
        <v>132</v>
      </c>
      <c r="F68" s="9" t="s">
        <v>161</v>
      </c>
      <c r="G68" s="9" t="s">
        <v>161</v>
      </c>
      <c r="H68" s="10">
        <v>38420</v>
      </c>
      <c r="I68" s="9" t="s">
        <v>19</v>
      </c>
      <c r="J68" s="12">
        <v>81</v>
      </c>
      <c r="K68" s="11">
        <v>30.3</v>
      </c>
      <c r="L68" s="9">
        <v>62</v>
      </c>
      <c r="M68" s="9" t="s">
        <v>135</v>
      </c>
    </row>
    <row r="69" spans="2:13" x14ac:dyDescent="0.25">
      <c r="B69" s="9" t="s">
        <v>176</v>
      </c>
      <c r="C69" s="9" t="s">
        <v>177</v>
      </c>
      <c r="D69" s="9">
        <v>3016</v>
      </c>
      <c r="E69" s="9" t="s">
        <v>132</v>
      </c>
      <c r="F69" s="9" t="s">
        <v>161</v>
      </c>
      <c r="G69" s="9" t="s">
        <v>161</v>
      </c>
      <c r="H69" s="10">
        <v>38420</v>
      </c>
      <c r="I69" s="9" t="s">
        <v>19</v>
      </c>
      <c r="J69" s="12">
        <v>81</v>
      </c>
      <c r="K69" s="11">
        <v>30.3</v>
      </c>
      <c r="L69" s="9">
        <v>62</v>
      </c>
      <c r="M69" s="9" t="s">
        <v>135</v>
      </c>
    </row>
    <row r="70" spans="2:13" x14ac:dyDescent="0.25">
      <c r="B70" s="9" t="s">
        <v>178</v>
      </c>
      <c r="C70" s="9" t="s">
        <v>179</v>
      </c>
      <c r="D70" s="9">
        <v>860</v>
      </c>
      <c r="E70" s="9" t="s">
        <v>132</v>
      </c>
      <c r="F70" s="9" t="s">
        <v>133</v>
      </c>
      <c r="G70" s="9" t="s">
        <v>134</v>
      </c>
      <c r="H70" s="10">
        <f>-(-2438-533-2985-586-1282-12099-5320-12387-76)</f>
        <v>37706</v>
      </c>
      <c r="I70" s="9" t="s">
        <v>119</v>
      </c>
      <c r="J70" s="11">
        <v>79</v>
      </c>
      <c r="K70" s="11">
        <v>30.3</v>
      </c>
      <c r="L70" s="9">
        <v>61</v>
      </c>
      <c r="M70" s="9" t="s">
        <v>135</v>
      </c>
    </row>
    <row r="71" spans="2:13" x14ac:dyDescent="0.25">
      <c r="B71" s="9" t="s">
        <v>180</v>
      </c>
      <c r="C71" s="9" t="s">
        <v>181</v>
      </c>
      <c r="D71" s="9">
        <v>3017</v>
      </c>
      <c r="E71" s="9" t="s">
        <v>132</v>
      </c>
      <c r="F71" s="9" t="s">
        <v>101</v>
      </c>
      <c r="G71" s="9" t="s">
        <v>101</v>
      </c>
      <c r="H71" s="10">
        <v>39319</v>
      </c>
      <c r="I71" s="9" t="s">
        <v>19</v>
      </c>
      <c r="J71" s="11">
        <v>80</v>
      </c>
      <c r="K71" s="11">
        <v>30.3</v>
      </c>
      <c r="L71" s="9">
        <v>62</v>
      </c>
      <c r="M71" s="9" t="s">
        <v>135</v>
      </c>
    </row>
    <row r="72" spans="2:13" x14ac:dyDescent="0.25">
      <c r="B72" s="9" t="s">
        <v>182</v>
      </c>
      <c r="C72" s="9" t="s">
        <v>183</v>
      </c>
      <c r="D72" s="9">
        <v>3017</v>
      </c>
      <c r="E72" s="9" t="s">
        <v>132</v>
      </c>
      <c r="F72" s="9" t="s">
        <v>101</v>
      </c>
      <c r="G72" s="9" t="s">
        <v>101</v>
      </c>
      <c r="H72" s="10">
        <v>39318</v>
      </c>
      <c r="I72" s="9" t="s">
        <v>19</v>
      </c>
      <c r="J72" s="11">
        <v>80</v>
      </c>
      <c r="K72" s="11">
        <v>30.3</v>
      </c>
      <c r="L72" s="9">
        <v>67</v>
      </c>
      <c r="M72" s="9" t="s">
        <v>135</v>
      </c>
    </row>
    <row r="73" spans="2:13" x14ac:dyDescent="0.25">
      <c r="B73" s="9" t="s">
        <v>184</v>
      </c>
      <c r="C73" s="9" t="s">
        <v>185</v>
      </c>
      <c r="D73" s="9">
        <v>3017</v>
      </c>
      <c r="E73" s="9" t="s">
        <v>132</v>
      </c>
      <c r="F73" s="9" t="s">
        <v>101</v>
      </c>
      <c r="G73" s="9" t="s">
        <v>101</v>
      </c>
      <c r="H73" s="10">
        <v>39318</v>
      </c>
      <c r="I73" s="9" t="s">
        <v>19</v>
      </c>
      <c r="J73" s="11">
        <v>80</v>
      </c>
      <c r="K73" s="11">
        <v>30.3</v>
      </c>
      <c r="L73" s="9">
        <v>63</v>
      </c>
      <c r="M73" s="9" t="s">
        <v>135</v>
      </c>
    </row>
    <row r="74" spans="2:13" x14ac:dyDescent="0.25">
      <c r="B74" s="9" t="s">
        <v>186</v>
      </c>
      <c r="C74" s="9" t="s">
        <v>187</v>
      </c>
      <c r="D74" s="9">
        <v>2177</v>
      </c>
      <c r="E74" s="9" t="s">
        <v>132</v>
      </c>
      <c r="F74" s="9" t="s">
        <v>118</v>
      </c>
      <c r="G74" s="9" t="s">
        <v>118</v>
      </c>
      <c r="H74" s="10">
        <v>38903</v>
      </c>
      <c r="I74" s="9" t="s">
        <v>119</v>
      </c>
      <c r="J74" s="11">
        <v>76</v>
      </c>
      <c r="K74" s="11">
        <v>30.1</v>
      </c>
      <c r="L74" s="9">
        <v>63</v>
      </c>
      <c r="M74" s="9" t="s">
        <v>135</v>
      </c>
    </row>
    <row r="75" spans="2:13" x14ac:dyDescent="0.25">
      <c r="B75" s="9" t="s">
        <v>188</v>
      </c>
      <c r="C75" s="9" t="s">
        <v>189</v>
      </c>
      <c r="D75" s="9">
        <v>860</v>
      </c>
      <c r="E75" s="9" t="s">
        <v>132</v>
      </c>
      <c r="F75" s="9" t="s">
        <v>133</v>
      </c>
      <c r="G75" s="9" t="s">
        <v>134</v>
      </c>
      <c r="H75" s="10">
        <v>38549</v>
      </c>
      <c r="I75" s="9" t="s">
        <v>19</v>
      </c>
      <c r="J75" s="12">
        <v>81</v>
      </c>
      <c r="K75" s="11">
        <v>30.3</v>
      </c>
      <c r="L75" s="9">
        <v>61</v>
      </c>
      <c r="M75" s="9" t="s">
        <v>135</v>
      </c>
    </row>
    <row r="76" spans="2:13" x14ac:dyDescent="0.25">
      <c r="B76" s="9" t="s">
        <v>190</v>
      </c>
      <c r="C76" s="9" t="s">
        <v>191</v>
      </c>
      <c r="D76" s="9">
        <v>3017</v>
      </c>
      <c r="E76" s="9" t="s">
        <v>132</v>
      </c>
      <c r="F76" s="9" t="s">
        <v>101</v>
      </c>
      <c r="G76" s="9" t="s">
        <v>101</v>
      </c>
      <c r="H76" s="10">
        <v>39319</v>
      </c>
      <c r="I76" s="9" t="s">
        <v>19</v>
      </c>
      <c r="J76" s="12">
        <v>80</v>
      </c>
      <c r="K76" s="11">
        <v>30.3</v>
      </c>
      <c r="L76" s="9">
        <v>63</v>
      </c>
      <c r="M76" s="9" t="s">
        <v>135</v>
      </c>
    </row>
    <row r="77" spans="2:13" ht="15" x14ac:dyDescent="0.25">
      <c r="B77" s="9" t="s">
        <v>192</v>
      </c>
      <c r="C77" s="9" t="s">
        <v>193</v>
      </c>
      <c r="D77" s="9" t="s">
        <v>194</v>
      </c>
      <c r="E77" s="9" t="s">
        <v>195</v>
      </c>
      <c r="F77" s="9" t="s">
        <v>118</v>
      </c>
      <c r="G77" s="9" t="s">
        <v>118</v>
      </c>
      <c r="H77" s="10">
        <v>39627</v>
      </c>
      <c r="I77" s="9" t="s">
        <v>119</v>
      </c>
      <c r="J77" s="12">
        <v>81</v>
      </c>
      <c r="K77" s="11">
        <v>30.2</v>
      </c>
      <c r="L77" s="9">
        <v>63</v>
      </c>
      <c r="M77" s="9" t="s">
        <v>135</v>
      </c>
    </row>
    <row r="78" spans="2:13" x14ac:dyDescent="0.25">
      <c r="B78" s="9" t="s">
        <v>196</v>
      </c>
      <c r="C78" s="9" t="s">
        <v>197</v>
      </c>
      <c r="D78" s="9">
        <v>3017</v>
      </c>
      <c r="E78" s="9" t="s">
        <v>132</v>
      </c>
      <c r="F78" s="9" t="s">
        <v>101</v>
      </c>
      <c r="G78" s="9" t="s">
        <v>198</v>
      </c>
      <c r="H78" s="10">
        <f>22292+17741</f>
        <v>40033</v>
      </c>
      <c r="I78" s="9" t="s">
        <v>119</v>
      </c>
      <c r="J78" s="11">
        <v>80</v>
      </c>
      <c r="K78" s="11">
        <v>30.1</v>
      </c>
      <c r="L78" s="9">
        <v>63</v>
      </c>
      <c r="M78" s="9" t="s">
        <v>135</v>
      </c>
    </row>
    <row r="79" spans="2:13" x14ac:dyDescent="0.25">
      <c r="B79" s="9" t="s">
        <v>199</v>
      </c>
      <c r="C79" s="9" t="s">
        <v>200</v>
      </c>
      <c r="D79" s="9">
        <v>1413</v>
      </c>
      <c r="E79" s="9" t="s">
        <v>132</v>
      </c>
      <c r="F79" s="9" t="s">
        <v>118</v>
      </c>
      <c r="G79" s="9" t="s">
        <v>118</v>
      </c>
      <c r="H79" s="10">
        <f>-(-6995-4609-10853-6354-7380)</f>
        <v>36191</v>
      </c>
      <c r="I79" s="9" t="s">
        <v>119</v>
      </c>
      <c r="J79" s="11">
        <v>70</v>
      </c>
      <c r="K79" s="11">
        <v>30.5</v>
      </c>
      <c r="L79" s="9">
        <v>54</v>
      </c>
      <c r="M79" s="9" t="s">
        <v>19</v>
      </c>
    </row>
    <row r="80" spans="2:13" x14ac:dyDescent="0.25">
      <c r="B80" s="9" t="s">
        <v>201</v>
      </c>
      <c r="C80" s="9" t="s">
        <v>202</v>
      </c>
      <c r="D80" s="9">
        <v>860</v>
      </c>
      <c r="E80" s="9" t="s">
        <v>132</v>
      </c>
      <c r="F80" s="9" t="s">
        <v>133</v>
      </c>
      <c r="G80" s="9" t="s">
        <v>134</v>
      </c>
      <c r="H80" s="10">
        <v>38549</v>
      </c>
      <c r="I80" s="9" t="s">
        <v>19</v>
      </c>
      <c r="J80" s="12">
        <v>81</v>
      </c>
      <c r="K80" s="11">
        <v>30.3</v>
      </c>
      <c r="L80" s="9">
        <v>60</v>
      </c>
      <c r="M80" s="9" t="s">
        <v>135</v>
      </c>
    </row>
    <row r="81" spans="2:13" x14ac:dyDescent="0.25">
      <c r="B81" s="9" t="s">
        <v>203</v>
      </c>
      <c r="C81" s="9" t="s">
        <v>204</v>
      </c>
      <c r="D81" s="9">
        <v>354</v>
      </c>
      <c r="E81" s="9" t="s">
        <v>205</v>
      </c>
      <c r="F81" s="9" t="s">
        <v>206</v>
      </c>
      <c r="G81" s="9" t="s">
        <v>206</v>
      </c>
      <c r="H81" s="10">
        <v>38648</v>
      </c>
      <c r="I81" s="9" t="s">
        <v>119</v>
      </c>
      <c r="J81" s="12">
        <v>83</v>
      </c>
      <c r="K81" s="11">
        <v>30.3</v>
      </c>
      <c r="L81" s="9">
        <v>62</v>
      </c>
      <c r="M81" s="9" t="s">
        <v>19</v>
      </c>
    </row>
    <row r="82" spans="2:13" x14ac:dyDescent="0.25">
      <c r="B82" s="9" t="s">
        <v>207</v>
      </c>
      <c r="C82" s="9" t="s">
        <v>208</v>
      </c>
      <c r="D82" s="9">
        <v>443</v>
      </c>
      <c r="E82" s="9" t="s">
        <v>209</v>
      </c>
      <c r="F82" s="9" t="s">
        <v>198</v>
      </c>
      <c r="G82" s="9" t="s">
        <v>101</v>
      </c>
      <c r="H82" s="10">
        <v>36217</v>
      </c>
      <c r="I82" s="9" t="s">
        <v>119</v>
      </c>
      <c r="J82" s="12">
        <v>88</v>
      </c>
      <c r="K82" s="11">
        <v>30.7</v>
      </c>
      <c r="L82" s="9">
        <v>57</v>
      </c>
      <c r="M82" s="9" t="s">
        <v>19</v>
      </c>
    </row>
    <row r="83" spans="2:13" x14ac:dyDescent="0.25">
      <c r="B83" s="9" t="s">
        <v>210</v>
      </c>
      <c r="C83" s="9" t="s">
        <v>211</v>
      </c>
      <c r="D83" s="9">
        <v>50</v>
      </c>
      <c r="E83" s="9" t="s">
        <v>100</v>
      </c>
      <c r="F83" s="9" t="s">
        <v>212</v>
      </c>
      <c r="G83" s="9" t="s">
        <v>212</v>
      </c>
      <c r="H83" s="10">
        <v>37949</v>
      </c>
      <c r="I83" s="9" t="s">
        <v>119</v>
      </c>
      <c r="J83" s="12">
        <v>95</v>
      </c>
      <c r="K83" s="11">
        <v>30.2</v>
      </c>
      <c r="L83" s="9">
        <v>56</v>
      </c>
      <c r="M83" s="9" t="s">
        <v>19</v>
      </c>
    </row>
    <row r="84" spans="2:13" x14ac:dyDescent="0.25">
      <c r="B84" s="9" t="s">
        <v>213</v>
      </c>
      <c r="C84" s="9" t="s">
        <v>214</v>
      </c>
      <c r="D84" s="9">
        <v>19</v>
      </c>
      <c r="E84" s="9" t="s">
        <v>100</v>
      </c>
      <c r="F84" s="9" t="s">
        <v>215</v>
      </c>
      <c r="G84" s="9" t="s">
        <v>216</v>
      </c>
      <c r="H84" s="10">
        <v>37601</v>
      </c>
      <c r="I84" s="9" t="s">
        <v>19</v>
      </c>
      <c r="J84" s="12">
        <v>94</v>
      </c>
      <c r="K84" s="11">
        <v>30.3</v>
      </c>
      <c r="L84" s="9">
        <v>54</v>
      </c>
      <c r="M84" s="9" t="s">
        <v>19</v>
      </c>
    </row>
    <row r="85" spans="2:13" x14ac:dyDescent="0.25">
      <c r="B85" s="9" t="s">
        <v>217</v>
      </c>
      <c r="C85" s="9" t="s">
        <v>218</v>
      </c>
      <c r="D85" s="9">
        <v>2036</v>
      </c>
      <c r="E85" s="9" t="s">
        <v>219</v>
      </c>
      <c r="F85" s="9" t="s">
        <v>220</v>
      </c>
      <c r="G85" s="9" t="s">
        <v>118</v>
      </c>
      <c r="H85" s="10">
        <v>38693</v>
      </c>
      <c r="I85" s="9" t="s">
        <v>119</v>
      </c>
      <c r="J85" s="12">
        <v>82</v>
      </c>
      <c r="K85" s="11">
        <v>30.1</v>
      </c>
      <c r="L85" s="9">
        <v>56</v>
      </c>
      <c r="M85" s="9" t="s">
        <v>19</v>
      </c>
    </row>
    <row r="86" spans="2:13" x14ac:dyDescent="0.25">
      <c r="B86" s="9" t="s">
        <v>221</v>
      </c>
      <c r="C86" s="9" t="s">
        <v>222</v>
      </c>
      <c r="D86" s="9">
        <v>2036</v>
      </c>
      <c r="E86" s="9" t="s">
        <v>219</v>
      </c>
      <c r="F86" s="9" t="s">
        <v>220</v>
      </c>
      <c r="G86" s="9" t="s">
        <v>220</v>
      </c>
      <c r="H86" s="10">
        <v>38833</v>
      </c>
      <c r="I86" s="9" t="s">
        <v>19</v>
      </c>
      <c r="J86" s="12">
        <v>82</v>
      </c>
      <c r="K86" s="11">
        <v>30.1</v>
      </c>
      <c r="L86" s="9">
        <v>58</v>
      </c>
      <c r="M86" s="9" t="s">
        <v>19</v>
      </c>
    </row>
    <row r="87" spans="2:13" x14ac:dyDescent="0.25">
      <c r="B87" s="9" t="s">
        <v>223</v>
      </c>
      <c r="C87" s="9" t="s">
        <v>224</v>
      </c>
      <c r="D87" s="9">
        <v>2036</v>
      </c>
      <c r="E87" s="9" t="s">
        <v>219</v>
      </c>
      <c r="F87" s="9" t="s">
        <v>225</v>
      </c>
      <c r="G87" s="9" t="s">
        <v>220</v>
      </c>
      <c r="H87" s="10">
        <v>38833</v>
      </c>
      <c r="I87" s="9" t="s">
        <v>19</v>
      </c>
      <c r="J87" s="12">
        <v>82</v>
      </c>
      <c r="K87" s="11">
        <v>30.1</v>
      </c>
      <c r="L87" s="9">
        <v>58</v>
      </c>
      <c r="M87" s="9" t="s">
        <v>19</v>
      </c>
    </row>
    <row r="88" spans="2:13" x14ac:dyDescent="0.25">
      <c r="B88" s="9" t="s">
        <v>226</v>
      </c>
      <c r="C88" s="9" t="s">
        <v>227</v>
      </c>
      <c r="D88" s="9">
        <v>450</v>
      </c>
      <c r="E88" s="9" t="s">
        <v>228</v>
      </c>
      <c r="F88" s="9" t="s">
        <v>104</v>
      </c>
      <c r="G88" s="9" t="s">
        <v>101</v>
      </c>
      <c r="H88" s="10">
        <f>-(-6418-618-1007-14870-1260-6769-4295-2628-595)</f>
        <v>38460</v>
      </c>
      <c r="I88" s="9" t="s">
        <v>119</v>
      </c>
      <c r="J88" s="11">
        <v>87</v>
      </c>
      <c r="K88" s="11">
        <v>30.2</v>
      </c>
      <c r="L88" s="9">
        <v>58</v>
      </c>
      <c r="M88" s="9" t="s">
        <v>19</v>
      </c>
    </row>
    <row r="89" spans="2:13" x14ac:dyDescent="0.25">
      <c r="B89" s="9" t="s">
        <v>229</v>
      </c>
      <c r="C89" s="9" t="s">
        <v>230</v>
      </c>
      <c r="D89" s="9">
        <v>354</v>
      </c>
      <c r="E89" s="9" t="s">
        <v>205</v>
      </c>
      <c r="F89" s="9" t="s">
        <v>231</v>
      </c>
      <c r="G89" s="9" t="s">
        <v>232</v>
      </c>
      <c r="H89" s="10">
        <f>-(-5064-547-15024-1260-501-14269)</f>
        <v>36665</v>
      </c>
      <c r="I89" s="9" t="s">
        <v>119</v>
      </c>
      <c r="J89" s="11">
        <v>76</v>
      </c>
      <c r="K89" s="11">
        <v>30.4</v>
      </c>
      <c r="L89" s="9">
        <v>56</v>
      </c>
      <c r="M89" s="9" t="s">
        <v>19</v>
      </c>
    </row>
    <row r="90" spans="2:13" x14ac:dyDescent="0.25">
      <c r="B90" s="14" t="s">
        <v>233</v>
      </c>
      <c r="C90" s="14" t="s">
        <v>234</v>
      </c>
      <c r="D90" s="14">
        <v>354</v>
      </c>
      <c r="E90" s="14" t="s">
        <v>205</v>
      </c>
      <c r="F90" s="14" t="s">
        <v>231</v>
      </c>
      <c r="G90" s="14" t="s">
        <v>232</v>
      </c>
      <c r="H90" s="15">
        <f>-(-5064-547-670-15024-1387-1743-919-10499-74)</f>
        <v>35927</v>
      </c>
      <c r="I90" s="14" t="s">
        <v>119</v>
      </c>
      <c r="J90" s="17">
        <v>75</v>
      </c>
      <c r="K90" s="17">
        <v>30.4</v>
      </c>
      <c r="L90" s="14">
        <v>57</v>
      </c>
      <c r="M90" s="14" t="s">
        <v>19</v>
      </c>
    </row>
    <row r="91" spans="2:13" ht="26.25" customHeight="1" x14ac:dyDescent="0.2">
      <c r="B91" s="5" t="s">
        <v>235</v>
      </c>
      <c r="C91" s="5"/>
      <c r="D91" s="5"/>
      <c r="E91" s="5"/>
      <c r="F91" s="5"/>
    </row>
    <row r="92" spans="2:13" ht="26.25" customHeight="1" x14ac:dyDescent="0.25">
      <c r="B92" s="6" t="s">
        <v>2</v>
      </c>
      <c r="C92" s="6" t="s">
        <v>3</v>
      </c>
      <c r="D92" s="6" t="s">
        <v>4</v>
      </c>
      <c r="E92" s="6" t="s">
        <v>5</v>
      </c>
      <c r="F92" s="6" t="s">
        <v>236</v>
      </c>
      <c r="G92" s="6" t="s">
        <v>7</v>
      </c>
      <c r="H92" s="6" t="s">
        <v>8</v>
      </c>
      <c r="I92" s="6" t="s">
        <v>9</v>
      </c>
      <c r="J92" s="6" t="s">
        <v>237</v>
      </c>
      <c r="K92" s="7" t="s">
        <v>11</v>
      </c>
      <c r="L92" s="6" t="s">
        <v>12</v>
      </c>
      <c r="M92" s="6" t="s">
        <v>238</v>
      </c>
    </row>
    <row r="93" spans="2:13" x14ac:dyDescent="0.25">
      <c r="B93" s="18" t="s">
        <v>239</v>
      </c>
      <c r="C93" s="18" t="s">
        <v>240</v>
      </c>
      <c r="D93" s="23">
        <v>1069</v>
      </c>
      <c r="E93" s="23" t="s">
        <v>132</v>
      </c>
      <c r="F93" s="18" t="s">
        <v>241</v>
      </c>
      <c r="G93" s="18" t="s">
        <v>101</v>
      </c>
      <c r="H93" s="18">
        <v>43272</v>
      </c>
      <c r="I93" s="18" t="s">
        <v>19</v>
      </c>
      <c r="J93" s="20">
        <v>83</v>
      </c>
      <c r="K93" s="20">
        <v>28.499999999999996</v>
      </c>
      <c r="L93" s="18">
        <v>71</v>
      </c>
      <c r="M93" s="18" t="s">
        <v>242</v>
      </c>
    </row>
    <row r="94" spans="2:13" x14ac:dyDescent="0.25">
      <c r="B94" s="9" t="s">
        <v>243</v>
      </c>
      <c r="C94" s="9" t="s">
        <v>244</v>
      </c>
      <c r="D94" s="24">
        <v>7836</v>
      </c>
      <c r="E94" s="24" t="s">
        <v>245</v>
      </c>
      <c r="F94" s="9" t="s">
        <v>246</v>
      </c>
      <c r="G94" s="9" t="s">
        <v>101</v>
      </c>
      <c r="H94" s="9">
        <v>36425</v>
      </c>
      <c r="I94" s="9" t="s">
        <v>19</v>
      </c>
      <c r="J94" s="12">
        <v>63</v>
      </c>
      <c r="K94" s="12">
        <v>27.6</v>
      </c>
      <c r="L94" s="9">
        <v>57</v>
      </c>
      <c r="M94" s="9" t="s">
        <v>242</v>
      </c>
    </row>
    <row r="95" spans="2:13" x14ac:dyDescent="0.25">
      <c r="B95" s="9" t="s">
        <v>247</v>
      </c>
      <c r="C95" s="9" t="s">
        <v>248</v>
      </c>
      <c r="D95" s="24">
        <v>5673</v>
      </c>
      <c r="E95" s="24" t="s">
        <v>195</v>
      </c>
      <c r="F95" s="9" t="s">
        <v>249</v>
      </c>
      <c r="G95" s="9" t="s">
        <v>250</v>
      </c>
      <c r="H95" s="9">
        <v>39763</v>
      </c>
      <c r="I95" s="9" t="s">
        <v>19</v>
      </c>
      <c r="J95" s="12">
        <v>78</v>
      </c>
      <c r="K95" s="12">
        <v>27.6</v>
      </c>
      <c r="L95" s="9">
        <v>60</v>
      </c>
      <c r="M95" s="9" t="s">
        <v>19</v>
      </c>
    </row>
    <row r="96" spans="2:13" x14ac:dyDescent="0.25">
      <c r="B96" s="9" t="s">
        <v>251</v>
      </c>
      <c r="C96" s="9" t="s">
        <v>252</v>
      </c>
      <c r="D96" s="24">
        <v>1972</v>
      </c>
      <c r="E96" s="24" t="s">
        <v>195</v>
      </c>
      <c r="F96" s="9" t="s">
        <v>253</v>
      </c>
      <c r="G96" s="9" t="s">
        <v>101</v>
      </c>
      <c r="H96" s="9">
        <v>37411</v>
      </c>
      <c r="I96" s="9" t="s">
        <v>19</v>
      </c>
      <c r="J96" s="12">
        <v>56.999999999999993</v>
      </c>
      <c r="K96" s="12">
        <v>27.400000000000002</v>
      </c>
      <c r="L96" s="9">
        <v>61</v>
      </c>
      <c r="M96" s="9" t="s">
        <v>242</v>
      </c>
    </row>
    <row r="97" spans="2:13" x14ac:dyDescent="0.25">
      <c r="B97" s="9" t="s">
        <v>254</v>
      </c>
      <c r="C97" s="9" t="s">
        <v>255</v>
      </c>
      <c r="D97" s="24">
        <v>45</v>
      </c>
      <c r="E97" s="24" t="s">
        <v>111</v>
      </c>
      <c r="F97" s="9" t="s">
        <v>253</v>
      </c>
      <c r="G97" s="9" t="s">
        <v>101</v>
      </c>
      <c r="H97" s="9">
        <v>38743</v>
      </c>
      <c r="I97" s="9" t="s">
        <v>19</v>
      </c>
      <c r="J97" s="12">
        <v>56.999999999999993</v>
      </c>
      <c r="K97" s="12">
        <v>27.3</v>
      </c>
      <c r="L97" s="9">
        <v>51</v>
      </c>
      <c r="M97" s="9" t="s">
        <v>19</v>
      </c>
    </row>
    <row r="98" spans="2:13" x14ac:dyDescent="0.25">
      <c r="B98" s="9" t="s">
        <v>256</v>
      </c>
      <c r="C98" s="9" t="s">
        <v>257</v>
      </c>
      <c r="D98" s="24">
        <v>677</v>
      </c>
      <c r="E98" s="24" t="s">
        <v>16</v>
      </c>
      <c r="F98" s="9" t="s">
        <v>253</v>
      </c>
      <c r="G98" s="9" t="s">
        <v>101</v>
      </c>
      <c r="H98" s="9">
        <v>40466</v>
      </c>
      <c r="I98" s="9" t="s">
        <v>19</v>
      </c>
      <c r="J98" s="12">
        <v>65</v>
      </c>
      <c r="K98" s="12">
        <v>27.500000000000004</v>
      </c>
      <c r="L98" s="9">
        <v>57</v>
      </c>
      <c r="M98" s="9" t="s">
        <v>19</v>
      </c>
    </row>
    <row r="99" spans="2:13" x14ac:dyDescent="0.25">
      <c r="B99" s="9" t="s">
        <v>258</v>
      </c>
      <c r="C99" s="9" t="s">
        <v>259</v>
      </c>
      <c r="D99" s="24">
        <v>677</v>
      </c>
      <c r="E99" s="24" t="s">
        <v>16</v>
      </c>
      <c r="F99" s="9" t="s">
        <v>253</v>
      </c>
      <c r="G99" s="9" t="s">
        <v>101</v>
      </c>
      <c r="H99" s="9">
        <v>40107</v>
      </c>
      <c r="I99" s="9" t="s">
        <v>19</v>
      </c>
      <c r="J99" s="12">
        <v>63</v>
      </c>
      <c r="K99" s="12">
        <v>27.6</v>
      </c>
      <c r="L99" s="9">
        <v>56</v>
      </c>
      <c r="M99" s="9" t="s">
        <v>19</v>
      </c>
    </row>
    <row r="100" spans="2:13" x14ac:dyDescent="0.25">
      <c r="B100" s="9" t="s">
        <v>260</v>
      </c>
      <c r="C100" s="9" t="s">
        <v>261</v>
      </c>
      <c r="D100" s="24">
        <v>794</v>
      </c>
      <c r="E100" s="24" t="s">
        <v>16</v>
      </c>
      <c r="F100" s="9" t="s">
        <v>253</v>
      </c>
      <c r="G100" s="9" t="s">
        <v>101</v>
      </c>
      <c r="H100" s="9">
        <v>39669</v>
      </c>
      <c r="I100" s="9" t="s">
        <v>19</v>
      </c>
      <c r="J100" s="12">
        <v>56.999999999999993</v>
      </c>
      <c r="K100" s="12">
        <v>27.200000000000003</v>
      </c>
      <c r="L100" s="9">
        <v>52</v>
      </c>
      <c r="M100" s="9" t="s">
        <v>19</v>
      </c>
    </row>
    <row r="101" spans="2:13" x14ac:dyDescent="0.25">
      <c r="B101" s="9" t="s">
        <v>262</v>
      </c>
      <c r="C101" s="9" t="s">
        <v>57</v>
      </c>
      <c r="D101" s="24">
        <v>794</v>
      </c>
      <c r="E101" s="24" t="s">
        <v>16</v>
      </c>
      <c r="F101" s="9" t="s">
        <v>253</v>
      </c>
      <c r="G101" s="9" t="s">
        <v>101</v>
      </c>
      <c r="H101" s="9">
        <v>36772</v>
      </c>
      <c r="I101" s="9" t="s">
        <v>19</v>
      </c>
      <c r="J101" s="12">
        <v>53</v>
      </c>
      <c r="K101" s="12">
        <v>27.500000000000004</v>
      </c>
      <c r="L101" s="9">
        <v>48</v>
      </c>
      <c r="M101" s="9" t="s">
        <v>19</v>
      </c>
    </row>
    <row r="102" spans="2:13" x14ac:dyDescent="0.25">
      <c r="B102" s="9" t="s">
        <v>263</v>
      </c>
      <c r="C102" s="9" t="s">
        <v>69</v>
      </c>
      <c r="D102" s="24">
        <v>677</v>
      </c>
      <c r="E102" s="24" t="s">
        <v>16</v>
      </c>
      <c r="F102" s="9" t="s">
        <v>253</v>
      </c>
      <c r="G102" s="9" t="s">
        <v>101</v>
      </c>
      <c r="H102" s="9">
        <v>39669</v>
      </c>
      <c r="I102" s="9" t="s">
        <v>19</v>
      </c>
      <c r="J102" s="12">
        <v>56.999999999999993</v>
      </c>
      <c r="K102" s="12">
        <v>27.200000000000003</v>
      </c>
      <c r="L102" s="9">
        <v>52</v>
      </c>
      <c r="M102" s="9" t="s">
        <v>19</v>
      </c>
    </row>
    <row r="103" spans="2:13" x14ac:dyDescent="0.25">
      <c r="B103" s="9" t="s">
        <v>264</v>
      </c>
      <c r="C103" s="9" t="s">
        <v>265</v>
      </c>
      <c r="D103" s="24">
        <v>677</v>
      </c>
      <c r="E103" s="24" t="s">
        <v>16</v>
      </c>
      <c r="F103" s="9" t="s">
        <v>253</v>
      </c>
      <c r="G103" s="9" t="s">
        <v>101</v>
      </c>
      <c r="H103" s="9">
        <v>39173</v>
      </c>
      <c r="I103" s="9" t="s">
        <v>19</v>
      </c>
      <c r="J103" s="12">
        <v>56.999999999999993</v>
      </c>
      <c r="K103" s="12">
        <v>27.500000000000004</v>
      </c>
      <c r="L103" s="9">
        <v>54</v>
      </c>
      <c r="M103" s="9" t="s">
        <v>19</v>
      </c>
    </row>
    <row r="104" spans="2:13" x14ac:dyDescent="0.25">
      <c r="B104" s="9" t="s">
        <v>266</v>
      </c>
      <c r="C104" s="9" t="s">
        <v>267</v>
      </c>
      <c r="D104" s="24">
        <v>677</v>
      </c>
      <c r="E104" s="24" t="s">
        <v>16</v>
      </c>
      <c r="F104" s="9" t="s">
        <v>253</v>
      </c>
      <c r="G104" s="9" t="s">
        <v>101</v>
      </c>
      <c r="H104" s="9">
        <v>39173</v>
      </c>
      <c r="I104" s="9" t="s">
        <v>19</v>
      </c>
      <c r="J104" s="12">
        <v>56.999999999999993</v>
      </c>
      <c r="K104" s="12">
        <v>27.500000000000004</v>
      </c>
      <c r="L104" s="9">
        <v>54</v>
      </c>
      <c r="M104" s="9" t="s">
        <v>19</v>
      </c>
    </row>
    <row r="105" spans="2:13" x14ac:dyDescent="0.25">
      <c r="B105" s="9" t="s">
        <v>268</v>
      </c>
      <c r="C105" s="9" t="s">
        <v>269</v>
      </c>
      <c r="D105" s="24">
        <v>677</v>
      </c>
      <c r="E105" s="24" t="s">
        <v>16</v>
      </c>
      <c r="F105" s="9" t="s">
        <v>253</v>
      </c>
      <c r="G105" s="9" t="s">
        <v>101</v>
      </c>
      <c r="H105" s="9">
        <v>39173</v>
      </c>
      <c r="I105" s="9" t="s">
        <v>19</v>
      </c>
      <c r="J105" s="12">
        <v>56.999999999999993</v>
      </c>
      <c r="K105" s="12">
        <v>27.500000000000004</v>
      </c>
      <c r="L105" s="9">
        <v>54</v>
      </c>
      <c r="M105" s="9" t="s">
        <v>19</v>
      </c>
    </row>
    <row r="106" spans="2:13" x14ac:dyDescent="0.25">
      <c r="B106" s="9" t="s">
        <v>270</v>
      </c>
      <c r="C106" s="9" t="s">
        <v>79</v>
      </c>
      <c r="D106" s="24">
        <v>677</v>
      </c>
      <c r="E106" s="24" t="s">
        <v>16</v>
      </c>
      <c r="F106" s="9" t="s">
        <v>253</v>
      </c>
      <c r="G106" s="9" t="s">
        <v>101</v>
      </c>
      <c r="H106" s="9">
        <v>39909</v>
      </c>
      <c r="I106" s="9" t="s">
        <v>19</v>
      </c>
      <c r="J106" s="12">
        <v>65</v>
      </c>
      <c r="K106" s="12">
        <v>27.6</v>
      </c>
      <c r="L106" s="9">
        <v>56</v>
      </c>
      <c r="M106" s="9" t="s">
        <v>19</v>
      </c>
    </row>
    <row r="107" spans="2:13" x14ac:dyDescent="0.25">
      <c r="B107" s="9" t="s">
        <v>271</v>
      </c>
      <c r="C107" s="9" t="s">
        <v>272</v>
      </c>
      <c r="D107" s="24">
        <v>677</v>
      </c>
      <c r="E107" s="24" t="s">
        <v>16</v>
      </c>
      <c r="F107" s="9" t="s">
        <v>249</v>
      </c>
      <c r="G107" s="9" t="s">
        <v>250</v>
      </c>
      <c r="H107" s="9">
        <v>45680</v>
      </c>
      <c r="I107" s="9" t="s">
        <v>19</v>
      </c>
      <c r="J107" s="12">
        <v>63</v>
      </c>
      <c r="K107" s="12">
        <v>28.000000000000004</v>
      </c>
      <c r="L107" s="9">
        <v>58</v>
      </c>
      <c r="M107" s="9" t="s">
        <v>19</v>
      </c>
    </row>
    <row r="108" spans="2:13" x14ac:dyDescent="0.25">
      <c r="B108" s="9" t="s">
        <v>273</v>
      </c>
      <c r="C108" s="9" t="s">
        <v>274</v>
      </c>
      <c r="D108" s="24">
        <v>4776</v>
      </c>
      <c r="E108" s="24" t="s">
        <v>245</v>
      </c>
      <c r="F108" s="9" t="s">
        <v>246</v>
      </c>
      <c r="G108" s="9" t="s">
        <v>101</v>
      </c>
      <c r="H108" s="9">
        <v>40158</v>
      </c>
      <c r="I108" s="9" t="s">
        <v>19</v>
      </c>
      <c r="J108" s="12">
        <v>61</v>
      </c>
      <c r="K108" s="12">
        <v>27.3</v>
      </c>
      <c r="L108" s="9">
        <v>54</v>
      </c>
      <c r="M108" s="9" t="s">
        <v>19</v>
      </c>
    </row>
    <row r="109" spans="2:13" x14ac:dyDescent="0.25">
      <c r="B109" s="9" t="s">
        <v>275</v>
      </c>
      <c r="C109" s="9" t="s">
        <v>276</v>
      </c>
      <c r="D109" s="24">
        <v>7842</v>
      </c>
      <c r="E109" s="24" t="s">
        <v>245</v>
      </c>
      <c r="F109" s="9" t="s">
        <v>253</v>
      </c>
      <c r="G109" s="9" t="s">
        <v>101</v>
      </c>
      <c r="H109" s="9">
        <v>39584</v>
      </c>
      <c r="I109" s="9" t="s">
        <v>19</v>
      </c>
      <c r="J109" s="12">
        <v>60</v>
      </c>
      <c r="K109" s="12">
        <v>27.400000000000002</v>
      </c>
      <c r="L109" s="9">
        <v>56</v>
      </c>
      <c r="M109" s="25" t="s">
        <v>135</v>
      </c>
    </row>
    <row r="110" spans="2:13" x14ac:dyDescent="0.25">
      <c r="B110" s="9" t="s">
        <v>277</v>
      </c>
      <c r="C110" s="9" t="s">
        <v>278</v>
      </c>
      <c r="D110" s="24">
        <v>4776</v>
      </c>
      <c r="E110" s="24" t="s">
        <v>245</v>
      </c>
      <c r="F110" s="9" t="s">
        <v>253</v>
      </c>
      <c r="G110" s="9" t="s">
        <v>101</v>
      </c>
      <c r="H110" s="9">
        <v>40158</v>
      </c>
      <c r="I110" s="9" t="s">
        <v>19</v>
      </c>
      <c r="J110" s="12">
        <v>61</v>
      </c>
      <c r="K110" s="12">
        <v>27.3</v>
      </c>
      <c r="L110" s="9">
        <v>54</v>
      </c>
      <c r="M110" s="9" t="s">
        <v>19</v>
      </c>
    </row>
    <row r="111" spans="2:13" x14ac:dyDescent="0.25">
      <c r="B111" s="9" t="s">
        <v>279</v>
      </c>
      <c r="C111" s="9" t="s">
        <v>280</v>
      </c>
      <c r="D111" s="24">
        <v>2839</v>
      </c>
      <c r="E111" s="24" t="s">
        <v>195</v>
      </c>
      <c r="F111" s="9" t="s">
        <v>253</v>
      </c>
      <c r="G111" s="9" t="s">
        <v>101</v>
      </c>
      <c r="H111" s="9">
        <v>36762</v>
      </c>
      <c r="I111" s="9" t="s">
        <v>119</v>
      </c>
      <c r="J111" s="12">
        <v>61</v>
      </c>
      <c r="K111" s="12">
        <v>27.200000000000003</v>
      </c>
      <c r="L111" s="9">
        <v>51</v>
      </c>
      <c r="M111" s="25" t="s">
        <v>135</v>
      </c>
    </row>
    <row r="112" spans="2:13" x14ac:dyDescent="0.25">
      <c r="B112" s="9" t="s">
        <v>281</v>
      </c>
      <c r="C112" s="9" t="s">
        <v>282</v>
      </c>
      <c r="D112" s="24">
        <v>7512</v>
      </c>
      <c r="E112" s="24" t="s">
        <v>219</v>
      </c>
      <c r="F112" s="9" t="s">
        <v>253</v>
      </c>
      <c r="G112" s="9" t="s">
        <v>101</v>
      </c>
      <c r="H112" s="9">
        <v>40095</v>
      </c>
      <c r="I112" s="9" t="s">
        <v>19</v>
      </c>
      <c r="J112" s="12">
        <v>59</v>
      </c>
      <c r="K112" s="12">
        <v>27.3</v>
      </c>
      <c r="L112" s="9">
        <v>53</v>
      </c>
      <c r="M112" s="9" t="s">
        <v>19</v>
      </c>
    </row>
    <row r="113" spans="2:13" x14ac:dyDescent="0.25">
      <c r="B113" s="9" t="s">
        <v>283</v>
      </c>
      <c r="C113" s="9" t="s">
        <v>284</v>
      </c>
      <c r="D113" s="24">
        <v>7512</v>
      </c>
      <c r="E113" s="24" t="s">
        <v>219</v>
      </c>
      <c r="F113" s="9" t="s">
        <v>253</v>
      </c>
      <c r="G113" s="9" t="s">
        <v>101</v>
      </c>
      <c r="H113" s="9">
        <v>39930</v>
      </c>
      <c r="I113" s="9" t="s">
        <v>19</v>
      </c>
      <c r="J113" s="12">
        <v>59</v>
      </c>
      <c r="K113" s="12">
        <v>27.3</v>
      </c>
      <c r="L113" s="9">
        <v>53</v>
      </c>
      <c r="M113" s="9" t="s">
        <v>19</v>
      </c>
    </row>
    <row r="114" spans="2:13" x14ac:dyDescent="0.25">
      <c r="B114" s="9" t="s">
        <v>285</v>
      </c>
      <c r="C114" s="9" t="s">
        <v>286</v>
      </c>
      <c r="D114" s="24">
        <v>2042</v>
      </c>
      <c r="E114" s="24" t="s">
        <v>195</v>
      </c>
      <c r="F114" s="9" t="s">
        <v>118</v>
      </c>
      <c r="G114" s="9" t="s">
        <v>118</v>
      </c>
      <c r="H114" s="9">
        <v>39262</v>
      </c>
      <c r="I114" s="9" t="s">
        <v>119</v>
      </c>
      <c r="J114" s="12">
        <v>62</v>
      </c>
      <c r="K114" s="12">
        <v>27.400000000000002</v>
      </c>
      <c r="L114" s="9">
        <v>52</v>
      </c>
      <c r="M114" s="9" t="s">
        <v>19</v>
      </c>
    </row>
    <row r="115" spans="2:13" x14ac:dyDescent="0.25">
      <c r="B115" s="9" t="s">
        <v>287</v>
      </c>
      <c r="C115" s="9" t="s">
        <v>288</v>
      </c>
      <c r="D115" s="24">
        <v>356</v>
      </c>
      <c r="E115" s="24" t="s">
        <v>219</v>
      </c>
      <c r="F115" s="9" t="s">
        <v>253</v>
      </c>
      <c r="G115" s="9" t="s">
        <v>101</v>
      </c>
      <c r="H115" s="9">
        <v>38439</v>
      </c>
      <c r="I115" s="9" t="s">
        <v>19</v>
      </c>
      <c r="J115" s="12">
        <v>64</v>
      </c>
      <c r="K115" s="12">
        <v>27.900000000000002</v>
      </c>
      <c r="L115" s="9">
        <v>66</v>
      </c>
      <c r="M115" s="9" t="s">
        <v>242</v>
      </c>
    </row>
    <row r="116" spans="2:13" x14ac:dyDescent="0.25">
      <c r="B116" s="14" t="s">
        <v>289</v>
      </c>
      <c r="C116" s="14" t="s">
        <v>290</v>
      </c>
      <c r="D116" s="26">
        <v>8785</v>
      </c>
      <c r="E116" s="26" t="s">
        <v>111</v>
      </c>
      <c r="F116" s="14" t="s">
        <v>253</v>
      </c>
      <c r="G116" s="14" t="s">
        <v>101</v>
      </c>
      <c r="H116" s="14">
        <v>37348</v>
      </c>
      <c r="I116" s="14" t="s">
        <v>19</v>
      </c>
      <c r="J116" s="16">
        <v>54</v>
      </c>
      <c r="K116" s="16">
        <v>27.700000000000003</v>
      </c>
      <c r="L116" s="14">
        <v>52</v>
      </c>
      <c r="M116" s="14" t="s">
        <v>19</v>
      </c>
    </row>
    <row r="117" spans="2:13" x14ac:dyDescent="0.25">
      <c r="B117" s="27" t="s">
        <v>291</v>
      </c>
      <c r="C117" s="18" t="s">
        <v>292</v>
      </c>
      <c r="D117" s="23">
        <v>2097</v>
      </c>
      <c r="E117" s="23" t="s">
        <v>132</v>
      </c>
      <c r="F117" s="18" t="s">
        <v>249</v>
      </c>
      <c r="G117" s="18" t="s">
        <v>101</v>
      </c>
      <c r="H117" s="18">
        <f>34272+2084</f>
        <v>36356</v>
      </c>
      <c r="I117" s="18" t="s">
        <v>119</v>
      </c>
      <c r="J117" s="20">
        <v>100</v>
      </c>
      <c r="K117" s="20">
        <v>28.499999999999996</v>
      </c>
      <c r="L117" s="18">
        <v>54</v>
      </c>
      <c r="M117" s="18" t="s">
        <v>242</v>
      </c>
    </row>
    <row r="118" spans="2:13" x14ac:dyDescent="0.25">
      <c r="B118" s="22" t="s">
        <v>293</v>
      </c>
      <c r="C118" s="9" t="s">
        <v>294</v>
      </c>
      <c r="D118" s="24">
        <v>2097</v>
      </c>
      <c r="E118" s="24" t="s">
        <v>132</v>
      </c>
      <c r="F118" s="9" t="s">
        <v>249</v>
      </c>
      <c r="G118" s="9" t="s">
        <v>101</v>
      </c>
      <c r="H118" s="9">
        <f>34272+6081</f>
        <v>40353</v>
      </c>
      <c r="I118" s="9" t="s">
        <v>119</v>
      </c>
      <c r="J118" s="12">
        <v>99</v>
      </c>
      <c r="K118" s="12">
        <v>28.599999999999998</v>
      </c>
      <c r="L118" s="9">
        <v>61</v>
      </c>
      <c r="M118" s="9" t="s">
        <v>242</v>
      </c>
    </row>
    <row r="119" spans="2:13" x14ac:dyDescent="0.25">
      <c r="B119" s="22" t="s">
        <v>295</v>
      </c>
      <c r="C119" s="9" t="s">
        <v>296</v>
      </c>
      <c r="D119" s="24">
        <v>2177</v>
      </c>
      <c r="E119" s="24" t="s">
        <v>132</v>
      </c>
      <c r="F119" s="9" t="s">
        <v>241</v>
      </c>
      <c r="G119" s="9" t="s">
        <v>101</v>
      </c>
      <c r="H119" s="9">
        <v>28589</v>
      </c>
      <c r="I119" s="9" t="s">
        <v>119</v>
      </c>
      <c r="J119" s="12">
        <v>57.999999999999993</v>
      </c>
      <c r="K119" s="12">
        <v>28.1</v>
      </c>
      <c r="L119" s="9">
        <v>45</v>
      </c>
      <c r="M119" s="9" t="s">
        <v>242</v>
      </c>
    </row>
    <row r="120" spans="2:13" x14ac:dyDescent="0.25">
      <c r="B120" s="22" t="s">
        <v>297</v>
      </c>
      <c r="C120" s="9" t="s">
        <v>298</v>
      </c>
      <c r="D120" s="24">
        <v>2177</v>
      </c>
      <c r="E120" s="24" t="s">
        <v>132</v>
      </c>
      <c r="F120" s="9" t="s">
        <v>241</v>
      </c>
      <c r="G120" s="9" t="s">
        <v>118</v>
      </c>
      <c r="H120" s="9">
        <v>31850</v>
      </c>
      <c r="I120" s="9" t="s">
        <v>299</v>
      </c>
      <c r="J120" s="12">
        <v>60</v>
      </c>
      <c r="K120" s="12">
        <v>28.000000000000004</v>
      </c>
      <c r="L120" s="9">
        <v>52</v>
      </c>
      <c r="M120" s="9" t="s">
        <v>242</v>
      </c>
    </row>
    <row r="121" spans="2:13" x14ac:dyDescent="0.25">
      <c r="B121" s="22" t="s">
        <v>300</v>
      </c>
      <c r="C121" s="9" t="s">
        <v>301</v>
      </c>
      <c r="D121" s="24">
        <v>829</v>
      </c>
      <c r="E121" s="24" t="s">
        <v>132</v>
      </c>
      <c r="F121" s="9" t="s">
        <v>241</v>
      </c>
      <c r="G121" s="9" t="s">
        <v>101</v>
      </c>
      <c r="H121" s="9">
        <v>40412</v>
      </c>
      <c r="I121" s="9" t="s">
        <v>119</v>
      </c>
      <c r="J121" s="12">
        <v>73</v>
      </c>
      <c r="K121" s="12">
        <v>28.599999999999998</v>
      </c>
      <c r="L121" s="9">
        <v>58</v>
      </c>
      <c r="M121" s="9" t="s">
        <v>19</v>
      </c>
    </row>
    <row r="122" spans="2:13" x14ac:dyDescent="0.25">
      <c r="B122" s="22" t="s">
        <v>302</v>
      </c>
      <c r="C122" s="9" t="s">
        <v>145</v>
      </c>
      <c r="D122" s="24">
        <v>829</v>
      </c>
      <c r="E122" s="24" t="s">
        <v>132</v>
      </c>
      <c r="F122" s="9" t="s">
        <v>241</v>
      </c>
      <c r="G122" s="9" t="s">
        <v>101</v>
      </c>
      <c r="H122" s="9">
        <v>41937</v>
      </c>
      <c r="I122" s="9" t="s">
        <v>119</v>
      </c>
      <c r="J122" s="12">
        <v>73</v>
      </c>
      <c r="K122" s="12">
        <v>28.499999999999996</v>
      </c>
      <c r="L122" s="9">
        <v>61</v>
      </c>
      <c r="M122" s="9" t="s">
        <v>19</v>
      </c>
    </row>
    <row r="123" spans="2:13" x14ac:dyDescent="0.25">
      <c r="B123" s="22" t="s">
        <v>303</v>
      </c>
      <c r="C123" s="9" t="s">
        <v>304</v>
      </c>
      <c r="D123" s="24">
        <v>8104</v>
      </c>
      <c r="E123" s="24" t="s">
        <v>132</v>
      </c>
      <c r="F123" s="9" t="s">
        <v>241</v>
      </c>
      <c r="G123" s="9" t="s">
        <v>101</v>
      </c>
      <c r="H123" s="9">
        <v>39628</v>
      </c>
      <c r="I123" s="9" t="s">
        <v>119</v>
      </c>
      <c r="J123" s="11">
        <v>63</v>
      </c>
      <c r="K123" s="12">
        <v>28.1</v>
      </c>
      <c r="L123" s="9">
        <v>57</v>
      </c>
      <c r="M123" s="9" t="s">
        <v>242</v>
      </c>
    </row>
    <row r="124" spans="2:13" x14ac:dyDescent="0.25">
      <c r="B124" s="22" t="s">
        <v>305</v>
      </c>
      <c r="C124" s="9" t="s">
        <v>306</v>
      </c>
      <c r="D124" s="24">
        <v>832</v>
      </c>
      <c r="E124" s="24" t="s">
        <v>132</v>
      </c>
      <c r="F124" s="9" t="s">
        <v>241</v>
      </c>
      <c r="G124" s="9" t="s">
        <v>101</v>
      </c>
      <c r="H124" s="9">
        <v>40951</v>
      </c>
      <c r="I124" s="9" t="s">
        <v>19</v>
      </c>
      <c r="J124" s="28">
        <v>63</v>
      </c>
      <c r="K124" s="12">
        <v>28.000000000000004</v>
      </c>
      <c r="L124" s="9">
        <v>62</v>
      </c>
      <c r="M124" s="9" t="s">
        <v>242</v>
      </c>
    </row>
    <row r="125" spans="2:13" x14ac:dyDescent="0.25">
      <c r="B125" s="22" t="s">
        <v>307</v>
      </c>
      <c r="C125" s="9" t="s">
        <v>308</v>
      </c>
      <c r="D125" s="24">
        <v>828</v>
      </c>
      <c r="E125" s="24" t="s">
        <v>132</v>
      </c>
      <c r="F125" s="9" t="s">
        <v>241</v>
      </c>
      <c r="G125" s="9" t="s">
        <v>101</v>
      </c>
      <c r="H125" s="9">
        <v>38083</v>
      </c>
      <c r="I125" s="9" t="s">
        <v>119</v>
      </c>
      <c r="J125" s="11">
        <v>74</v>
      </c>
      <c r="K125" s="12">
        <v>28.000000000000004</v>
      </c>
      <c r="L125" s="9">
        <v>58</v>
      </c>
      <c r="M125" s="9" t="s">
        <v>242</v>
      </c>
    </row>
    <row r="126" spans="2:13" x14ac:dyDescent="0.25">
      <c r="B126" s="22" t="s">
        <v>309</v>
      </c>
      <c r="C126" s="9" t="s">
        <v>310</v>
      </c>
      <c r="D126" s="24">
        <v>832</v>
      </c>
      <c r="E126" s="24" t="s">
        <v>132</v>
      </c>
      <c r="F126" s="9" t="s">
        <v>241</v>
      </c>
      <c r="G126" s="9" t="s">
        <v>101</v>
      </c>
      <c r="H126" s="9">
        <v>32527</v>
      </c>
      <c r="I126" s="9" t="s">
        <v>119</v>
      </c>
      <c r="J126" s="11">
        <v>59</v>
      </c>
      <c r="K126" s="12">
        <v>28.199999999999996</v>
      </c>
      <c r="L126" s="9">
        <v>52</v>
      </c>
      <c r="M126" s="9" t="s">
        <v>242</v>
      </c>
    </row>
    <row r="127" spans="2:13" x14ac:dyDescent="0.25">
      <c r="B127" s="22" t="s">
        <v>311</v>
      </c>
      <c r="C127" s="9" t="s">
        <v>312</v>
      </c>
      <c r="D127" s="24">
        <v>828</v>
      </c>
      <c r="E127" s="24" t="s">
        <v>132</v>
      </c>
      <c r="F127" s="9" t="s">
        <v>241</v>
      </c>
      <c r="G127" s="9" t="s">
        <v>101</v>
      </c>
      <c r="H127" s="9">
        <v>39864</v>
      </c>
      <c r="I127" s="9" t="s">
        <v>119</v>
      </c>
      <c r="J127" s="11">
        <v>73</v>
      </c>
      <c r="K127" s="12">
        <v>28.4</v>
      </c>
      <c r="L127" s="9">
        <v>69</v>
      </c>
      <c r="M127" s="9" t="s">
        <v>242</v>
      </c>
    </row>
    <row r="128" spans="2:13" x14ac:dyDescent="0.25">
      <c r="B128" s="22" t="s">
        <v>313</v>
      </c>
      <c r="C128" s="9" t="s">
        <v>314</v>
      </c>
      <c r="D128" s="24">
        <v>828</v>
      </c>
      <c r="E128" s="24" t="s">
        <v>132</v>
      </c>
      <c r="F128" s="9" t="s">
        <v>241</v>
      </c>
      <c r="G128" s="9" t="s">
        <v>101</v>
      </c>
      <c r="H128" s="9">
        <v>42523</v>
      </c>
      <c r="I128" s="9" t="s">
        <v>119</v>
      </c>
      <c r="J128" s="11">
        <v>71</v>
      </c>
      <c r="K128" s="12">
        <v>28.000000000000004</v>
      </c>
      <c r="L128" s="9">
        <v>73</v>
      </c>
      <c r="M128" s="9" t="s">
        <v>242</v>
      </c>
    </row>
    <row r="129" spans="2:13" x14ac:dyDescent="0.25">
      <c r="B129" s="22" t="s">
        <v>315</v>
      </c>
      <c r="C129" s="9" t="s">
        <v>316</v>
      </c>
      <c r="D129" s="24">
        <v>828</v>
      </c>
      <c r="E129" s="24" t="s">
        <v>132</v>
      </c>
      <c r="F129" s="9" t="s">
        <v>241</v>
      </c>
      <c r="G129" s="9" t="s">
        <v>101</v>
      </c>
      <c r="H129" s="9">
        <v>40683</v>
      </c>
      <c r="I129" s="9" t="s">
        <v>119</v>
      </c>
      <c r="J129" s="11">
        <v>76</v>
      </c>
      <c r="K129" s="12">
        <v>28.4</v>
      </c>
      <c r="L129" s="9">
        <v>67</v>
      </c>
      <c r="M129" s="9" t="s">
        <v>242</v>
      </c>
    </row>
    <row r="130" spans="2:13" x14ac:dyDescent="0.25">
      <c r="B130" s="22" t="s">
        <v>317</v>
      </c>
      <c r="C130" s="9" t="s">
        <v>318</v>
      </c>
      <c r="D130" s="24">
        <v>832</v>
      </c>
      <c r="E130" s="24" t="s">
        <v>132</v>
      </c>
      <c r="F130" s="9" t="s">
        <v>241</v>
      </c>
      <c r="G130" s="9" t="s">
        <v>101</v>
      </c>
      <c r="H130" s="9">
        <v>40951</v>
      </c>
      <c r="I130" s="9" t="s">
        <v>19</v>
      </c>
      <c r="J130" s="28">
        <v>63</v>
      </c>
      <c r="K130" s="12">
        <v>28.000000000000004</v>
      </c>
      <c r="L130" s="9">
        <v>62</v>
      </c>
      <c r="M130" s="9" t="s">
        <v>242</v>
      </c>
    </row>
    <row r="131" spans="2:13" x14ac:dyDescent="0.25">
      <c r="B131" s="22" t="s">
        <v>319</v>
      </c>
      <c r="C131" s="9" t="s">
        <v>320</v>
      </c>
      <c r="D131" s="24">
        <v>2177</v>
      </c>
      <c r="E131" s="24" t="s">
        <v>132</v>
      </c>
      <c r="F131" s="9" t="s">
        <v>241</v>
      </c>
      <c r="G131" s="9" t="s">
        <v>118</v>
      </c>
      <c r="H131" s="9">
        <v>26642</v>
      </c>
      <c r="I131" s="9" t="s">
        <v>119</v>
      </c>
      <c r="J131" s="11">
        <v>56.999999999999993</v>
      </c>
      <c r="K131" s="12">
        <v>28.599999999999998</v>
      </c>
      <c r="L131" s="9">
        <v>42</v>
      </c>
      <c r="M131" s="9" t="s">
        <v>242</v>
      </c>
    </row>
    <row r="132" spans="2:13" x14ac:dyDescent="0.25">
      <c r="B132" s="22" t="s">
        <v>321</v>
      </c>
      <c r="C132" s="9" t="s">
        <v>322</v>
      </c>
      <c r="D132" s="24">
        <v>1239</v>
      </c>
      <c r="E132" s="24" t="s">
        <v>195</v>
      </c>
      <c r="F132" s="9" t="s">
        <v>241</v>
      </c>
      <c r="G132" s="9" t="s">
        <v>101</v>
      </c>
      <c r="H132" s="9">
        <v>39824</v>
      </c>
      <c r="I132" s="9" t="s">
        <v>19</v>
      </c>
      <c r="J132" s="28">
        <v>77</v>
      </c>
      <c r="K132" s="12">
        <v>28.4</v>
      </c>
      <c r="L132" s="9">
        <v>68</v>
      </c>
      <c r="M132" s="9" t="s">
        <v>242</v>
      </c>
    </row>
    <row r="133" spans="2:13" x14ac:dyDescent="0.25">
      <c r="B133" s="22" t="s">
        <v>323</v>
      </c>
      <c r="C133" s="9" t="s">
        <v>324</v>
      </c>
      <c r="D133" s="24">
        <v>832</v>
      </c>
      <c r="E133" s="24" t="s">
        <v>132</v>
      </c>
      <c r="F133" s="9" t="s">
        <v>249</v>
      </c>
      <c r="G133" s="9" t="s">
        <v>101</v>
      </c>
      <c r="H133" s="9">
        <v>40951</v>
      </c>
      <c r="I133" s="9" t="s">
        <v>19</v>
      </c>
      <c r="J133" s="28">
        <v>63</v>
      </c>
      <c r="K133" s="12">
        <v>28.000000000000004</v>
      </c>
      <c r="L133" s="9">
        <v>62</v>
      </c>
      <c r="M133" s="9" t="s">
        <v>242</v>
      </c>
    </row>
    <row r="134" spans="2:13" ht="15" x14ac:dyDescent="0.25">
      <c r="B134" s="22" t="s">
        <v>325</v>
      </c>
      <c r="C134" s="9" t="s">
        <v>326</v>
      </c>
      <c r="D134" s="24" t="s">
        <v>327</v>
      </c>
      <c r="E134" s="24" t="s">
        <v>132</v>
      </c>
      <c r="F134" s="9" t="s">
        <v>249</v>
      </c>
      <c r="G134" s="9" t="s">
        <v>101</v>
      </c>
      <c r="H134" s="9">
        <v>40079</v>
      </c>
      <c r="I134" s="9" t="s">
        <v>19</v>
      </c>
      <c r="J134" s="28">
        <v>63</v>
      </c>
      <c r="K134" s="12">
        <v>28.000000000000004</v>
      </c>
      <c r="L134" s="9">
        <v>58</v>
      </c>
      <c r="M134" s="9" t="s">
        <v>242</v>
      </c>
    </row>
    <row r="135" spans="2:13" ht="15" x14ac:dyDescent="0.25">
      <c r="B135" s="22" t="s">
        <v>328</v>
      </c>
      <c r="C135" s="9" t="s">
        <v>329</v>
      </c>
      <c r="D135" s="24" t="s">
        <v>327</v>
      </c>
      <c r="E135" s="24" t="s">
        <v>132</v>
      </c>
      <c r="F135" s="9" t="s">
        <v>241</v>
      </c>
      <c r="G135" s="9" t="s">
        <v>101</v>
      </c>
      <c r="H135" s="9">
        <v>28681</v>
      </c>
      <c r="I135" s="9" t="s">
        <v>119</v>
      </c>
      <c r="J135" s="11">
        <v>50</v>
      </c>
      <c r="K135" s="12">
        <v>28.799999999999997</v>
      </c>
      <c r="L135" s="9">
        <v>40</v>
      </c>
      <c r="M135" s="9" t="s">
        <v>242</v>
      </c>
    </row>
    <row r="136" spans="2:13" x14ac:dyDescent="0.25">
      <c r="B136" s="22" t="s">
        <v>330</v>
      </c>
      <c r="C136" s="9" t="s">
        <v>331</v>
      </c>
      <c r="D136" s="24">
        <v>832</v>
      </c>
      <c r="E136" s="24" t="s">
        <v>132</v>
      </c>
      <c r="F136" s="9" t="s">
        <v>241</v>
      </c>
      <c r="G136" s="9" t="s">
        <v>101</v>
      </c>
      <c r="H136" s="9">
        <v>40787</v>
      </c>
      <c r="I136" s="9" t="s">
        <v>119</v>
      </c>
      <c r="J136" s="11">
        <v>63</v>
      </c>
      <c r="K136" s="12">
        <v>28.1</v>
      </c>
      <c r="L136" s="9">
        <v>62</v>
      </c>
      <c r="M136" s="9" t="s">
        <v>242</v>
      </c>
    </row>
    <row r="137" spans="2:13" x14ac:dyDescent="0.25">
      <c r="B137" s="22" t="s">
        <v>332</v>
      </c>
      <c r="C137" s="9" t="s">
        <v>333</v>
      </c>
      <c r="D137" s="24">
        <v>8104</v>
      </c>
      <c r="E137" s="24" t="s">
        <v>132</v>
      </c>
      <c r="F137" s="9" t="s">
        <v>241</v>
      </c>
      <c r="G137" s="9" t="s">
        <v>101</v>
      </c>
      <c r="H137" s="9">
        <v>30541</v>
      </c>
      <c r="I137" s="9" t="s">
        <v>119</v>
      </c>
      <c r="J137" s="11">
        <v>52</v>
      </c>
      <c r="K137" s="12">
        <v>28.599999999999998</v>
      </c>
      <c r="L137" s="9">
        <v>42</v>
      </c>
      <c r="M137" s="9" t="s">
        <v>242</v>
      </c>
    </row>
    <row r="138" spans="2:13" x14ac:dyDescent="0.25">
      <c r="B138" s="22" t="s">
        <v>334</v>
      </c>
      <c r="C138" s="9" t="s">
        <v>335</v>
      </c>
      <c r="D138" s="24">
        <v>832</v>
      </c>
      <c r="E138" s="24" t="s">
        <v>132</v>
      </c>
      <c r="F138" s="9" t="s">
        <v>241</v>
      </c>
      <c r="G138" s="9" t="s">
        <v>118</v>
      </c>
      <c r="H138" s="9">
        <v>34312</v>
      </c>
      <c r="I138" s="9" t="s">
        <v>119</v>
      </c>
      <c r="J138" s="11">
        <v>57.999999999999993</v>
      </c>
      <c r="K138" s="12">
        <v>28.499999999999996</v>
      </c>
      <c r="L138" s="9">
        <v>53</v>
      </c>
      <c r="M138" s="9" t="s">
        <v>242</v>
      </c>
    </row>
    <row r="139" spans="2:13" x14ac:dyDescent="0.25">
      <c r="B139" s="22" t="s">
        <v>336</v>
      </c>
      <c r="C139" s="9" t="s">
        <v>337</v>
      </c>
      <c r="D139" s="24">
        <v>832</v>
      </c>
      <c r="E139" s="24" t="s">
        <v>132</v>
      </c>
      <c r="F139" s="9" t="s">
        <v>249</v>
      </c>
      <c r="G139" s="9" t="s">
        <v>101</v>
      </c>
      <c r="H139" s="9">
        <v>40951</v>
      </c>
      <c r="I139" s="9" t="s">
        <v>19</v>
      </c>
      <c r="J139" s="28">
        <v>63</v>
      </c>
      <c r="K139" s="12">
        <v>28.000000000000004</v>
      </c>
      <c r="L139" s="9">
        <v>62</v>
      </c>
      <c r="M139" s="9" t="s">
        <v>242</v>
      </c>
    </row>
    <row r="140" spans="2:13" x14ac:dyDescent="0.25">
      <c r="B140" s="22" t="s">
        <v>338</v>
      </c>
      <c r="C140" s="9" t="s">
        <v>339</v>
      </c>
      <c r="D140" s="24">
        <v>832</v>
      </c>
      <c r="E140" s="24" t="s">
        <v>132</v>
      </c>
      <c r="F140" s="9" t="s">
        <v>241</v>
      </c>
      <c r="G140" s="9" t="s">
        <v>101</v>
      </c>
      <c r="H140" s="9">
        <v>40714</v>
      </c>
      <c r="I140" s="9" t="s">
        <v>119</v>
      </c>
      <c r="J140" s="12">
        <v>63</v>
      </c>
      <c r="K140" s="12">
        <v>28.1</v>
      </c>
      <c r="L140" s="9">
        <v>62</v>
      </c>
      <c r="M140" s="9" t="s">
        <v>242</v>
      </c>
    </row>
    <row r="141" spans="2:13" x14ac:dyDescent="0.25">
      <c r="B141" s="22" t="s">
        <v>340</v>
      </c>
      <c r="C141" s="9" t="s">
        <v>341</v>
      </c>
      <c r="D141" s="24">
        <v>832</v>
      </c>
      <c r="E141" s="24" t="s">
        <v>132</v>
      </c>
      <c r="F141" s="9" t="s">
        <v>241</v>
      </c>
      <c r="G141" s="9" t="s">
        <v>101</v>
      </c>
      <c r="H141" s="9">
        <v>40735</v>
      </c>
      <c r="I141" s="9" t="s">
        <v>119</v>
      </c>
      <c r="J141" s="11">
        <v>63</v>
      </c>
      <c r="K141" s="12">
        <v>28.1</v>
      </c>
      <c r="L141" s="9">
        <v>63</v>
      </c>
      <c r="M141" s="9" t="s">
        <v>242</v>
      </c>
    </row>
    <row r="142" spans="2:13" x14ac:dyDescent="0.25">
      <c r="B142" s="22" t="s">
        <v>342</v>
      </c>
      <c r="C142" s="9" t="s">
        <v>343</v>
      </c>
      <c r="D142" s="24">
        <v>832</v>
      </c>
      <c r="E142" s="24" t="s">
        <v>132</v>
      </c>
      <c r="F142" s="9" t="s">
        <v>249</v>
      </c>
      <c r="G142" s="9" t="s">
        <v>101</v>
      </c>
      <c r="H142" s="9">
        <v>40951</v>
      </c>
      <c r="I142" s="9" t="s">
        <v>19</v>
      </c>
      <c r="J142" s="28">
        <v>63</v>
      </c>
      <c r="K142" s="12">
        <v>28.000000000000004</v>
      </c>
      <c r="L142" s="9">
        <v>62</v>
      </c>
      <c r="M142" s="9" t="s">
        <v>242</v>
      </c>
    </row>
    <row r="143" spans="2:13" x14ac:dyDescent="0.25">
      <c r="B143" s="22" t="s">
        <v>344</v>
      </c>
      <c r="C143" s="9" t="s">
        <v>345</v>
      </c>
      <c r="D143" s="24">
        <v>832</v>
      </c>
      <c r="E143" s="24" t="s">
        <v>132</v>
      </c>
      <c r="F143" s="9" t="s">
        <v>249</v>
      </c>
      <c r="G143" s="9" t="s">
        <v>101</v>
      </c>
      <c r="H143" s="9">
        <v>40951</v>
      </c>
      <c r="I143" s="9" t="s">
        <v>19</v>
      </c>
      <c r="J143" s="28">
        <v>63</v>
      </c>
      <c r="K143" s="12">
        <v>28.000000000000004</v>
      </c>
      <c r="L143" s="9">
        <v>62</v>
      </c>
      <c r="M143" s="9" t="s">
        <v>242</v>
      </c>
    </row>
    <row r="144" spans="2:13" x14ac:dyDescent="0.25">
      <c r="B144" s="22" t="s">
        <v>346</v>
      </c>
      <c r="C144" s="9" t="s">
        <v>347</v>
      </c>
      <c r="D144" s="24">
        <v>832</v>
      </c>
      <c r="E144" s="24" t="s">
        <v>132</v>
      </c>
      <c r="F144" s="9" t="s">
        <v>249</v>
      </c>
      <c r="G144" s="9" t="s">
        <v>101</v>
      </c>
      <c r="H144" s="9">
        <v>40951</v>
      </c>
      <c r="I144" s="9" t="s">
        <v>19</v>
      </c>
      <c r="J144" s="28">
        <v>63</v>
      </c>
      <c r="K144" s="12">
        <v>28.000000000000004</v>
      </c>
      <c r="L144" s="9">
        <v>62</v>
      </c>
      <c r="M144" s="9" t="s">
        <v>242</v>
      </c>
    </row>
    <row r="145" spans="2:13" ht="15" x14ac:dyDescent="0.25">
      <c r="B145" s="22" t="s">
        <v>348</v>
      </c>
      <c r="C145" s="9" t="s">
        <v>349</v>
      </c>
      <c r="D145" s="24" t="s">
        <v>350</v>
      </c>
      <c r="E145" s="24" t="s">
        <v>195</v>
      </c>
      <c r="F145" s="9" t="s">
        <v>241</v>
      </c>
      <c r="G145" s="9" t="s">
        <v>118</v>
      </c>
      <c r="H145" s="9">
        <v>29748</v>
      </c>
      <c r="I145" s="9" t="s">
        <v>119</v>
      </c>
      <c r="J145" s="11">
        <v>50</v>
      </c>
      <c r="K145" s="12">
        <v>28.599999999999998</v>
      </c>
      <c r="L145" s="9">
        <v>39</v>
      </c>
      <c r="M145" s="9" t="s">
        <v>242</v>
      </c>
    </row>
    <row r="146" spans="2:13" x14ac:dyDescent="0.25">
      <c r="B146" s="22" t="s">
        <v>351</v>
      </c>
      <c r="C146" s="9" t="s">
        <v>352</v>
      </c>
      <c r="D146" s="24">
        <v>2177</v>
      </c>
      <c r="E146" s="24" t="s">
        <v>132</v>
      </c>
      <c r="F146" s="9" t="s">
        <v>249</v>
      </c>
      <c r="G146" s="9" t="s">
        <v>118</v>
      </c>
      <c r="H146" s="9">
        <v>31920</v>
      </c>
      <c r="I146" s="9" t="s">
        <v>299</v>
      </c>
      <c r="J146" s="28">
        <v>59</v>
      </c>
      <c r="K146" s="12">
        <v>28.000000000000004</v>
      </c>
      <c r="L146" s="9">
        <v>54</v>
      </c>
      <c r="M146" s="9" t="s">
        <v>242</v>
      </c>
    </row>
    <row r="147" spans="2:13" ht="15" x14ac:dyDescent="0.25">
      <c r="B147" s="22" t="s">
        <v>353</v>
      </c>
      <c r="C147" s="9" t="s">
        <v>354</v>
      </c>
      <c r="D147" s="24" t="s">
        <v>327</v>
      </c>
      <c r="E147" s="24" t="s">
        <v>132</v>
      </c>
      <c r="F147" s="9" t="s">
        <v>241</v>
      </c>
      <c r="G147" s="9" t="s">
        <v>101</v>
      </c>
      <c r="H147" s="9">
        <v>39630</v>
      </c>
      <c r="I147" s="9" t="s">
        <v>119</v>
      </c>
      <c r="J147" s="11">
        <v>63</v>
      </c>
      <c r="K147" s="12">
        <v>28.1</v>
      </c>
      <c r="L147" s="9">
        <v>57</v>
      </c>
      <c r="M147" s="9" t="s">
        <v>242</v>
      </c>
    </row>
    <row r="148" spans="2:13" ht="15" x14ac:dyDescent="0.25">
      <c r="B148" s="22" t="s">
        <v>355</v>
      </c>
      <c r="C148" s="9" t="s">
        <v>356</v>
      </c>
      <c r="D148" s="24" t="s">
        <v>327</v>
      </c>
      <c r="E148" s="24" t="s">
        <v>132</v>
      </c>
      <c r="F148" s="9" t="s">
        <v>241</v>
      </c>
      <c r="G148" s="9" t="s">
        <v>118</v>
      </c>
      <c r="H148" s="9">
        <v>32779</v>
      </c>
      <c r="I148" s="9" t="s">
        <v>119</v>
      </c>
      <c r="J148" s="11">
        <v>55.000000000000007</v>
      </c>
      <c r="K148" s="12">
        <v>28.4</v>
      </c>
      <c r="L148" s="9">
        <v>47</v>
      </c>
      <c r="M148" s="9" t="s">
        <v>242</v>
      </c>
    </row>
    <row r="149" spans="2:13" x14ac:dyDescent="0.25">
      <c r="B149" s="22" t="s">
        <v>357</v>
      </c>
      <c r="C149" s="9" t="s">
        <v>358</v>
      </c>
      <c r="D149" s="24">
        <v>3017</v>
      </c>
      <c r="E149" s="24" t="s">
        <v>132</v>
      </c>
      <c r="F149" s="9" t="s">
        <v>241</v>
      </c>
      <c r="G149" s="9" t="s">
        <v>101</v>
      </c>
      <c r="H149" s="9">
        <v>40725</v>
      </c>
      <c r="I149" s="9" t="s">
        <v>119</v>
      </c>
      <c r="J149" s="11">
        <v>73</v>
      </c>
      <c r="K149" s="12">
        <v>28.599999999999998</v>
      </c>
      <c r="L149" s="9">
        <v>62</v>
      </c>
      <c r="M149" s="9" t="s">
        <v>19</v>
      </c>
    </row>
    <row r="150" spans="2:13" x14ac:dyDescent="0.25">
      <c r="B150" s="22" t="s">
        <v>359</v>
      </c>
      <c r="C150" s="9" t="s">
        <v>360</v>
      </c>
      <c r="D150" s="24">
        <v>3017</v>
      </c>
      <c r="E150" s="24" t="s">
        <v>132</v>
      </c>
      <c r="F150" s="9" t="s">
        <v>241</v>
      </c>
      <c r="G150" s="9" t="s">
        <v>101</v>
      </c>
      <c r="H150" s="9">
        <v>40851</v>
      </c>
      <c r="I150" s="9" t="s">
        <v>119</v>
      </c>
      <c r="J150" s="11">
        <v>73</v>
      </c>
      <c r="K150" s="12">
        <v>28.599999999999998</v>
      </c>
      <c r="L150" s="9">
        <v>61</v>
      </c>
      <c r="M150" s="9" t="s">
        <v>19</v>
      </c>
    </row>
    <row r="151" spans="2:13" x14ac:dyDescent="0.25">
      <c r="B151" s="22" t="s">
        <v>361</v>
      </c>
      <c r="C151" s="9" t="s">
        <v>185</v>
      </c>
      <c r="D151" s="24">
        <v>3017</v>
      </c>
      <c r="E151" s="24" t="s">
        <v>132</v>
      </c>
      <c r="F151" s="9" t="s">
        <v>241</v>
      </c>
      <c r="G151" s="9" t="s">
        <v>101</v>
      </c>
      <c r="H151" s="9">
        <v>40823</v>
      </c>
      <c r="I151" s="9" t="s">
        <v>119</v>
      </c>
      <c r="J151" s="12">
        <v>73</v>
      </c>
      <c r="K151" s="12">
        <v>28.599999999999998</v>
      </c>
      <c r="L151" s="9">
        <v>61</v>
      </c>
      <c r="M151" s="9" t="s">
        <v>19</v>
      </c>
    </row>
    <row r="152" spans="2:13" x14ac:dyDescent="0.25">
      <c r="B152" s="22" t="s">
        <v>362</v>
      </c>
      <c r="C152" s="9" t="s">
        <v>187</v>
      </c>
      <c r="D152" s="24">
        <v>2177</v>
      </c>
      <c r="E152" s="24" t="s">
        <v>132</v>
      </c>
      <c r="F152" s="9" t="s">
        <v>249</v>
      </c>
      <c r="G152" s="9" t="s">
        <v>118</v>
      </c>
      <c r="H152" s="9">
        <v>31870</v>
      </c>
      <c r="I152" s="9" t="s">
        <v>299</v>
      </c>
      <c r="J152" s="28">
        <v>59</v>
      </c>
      <c r="K152" s="12">
        <v>28.000000000000004</v>
      </c>
      <c r="L152" s="9">
        <v>51</v>
      </c>
      <c r="M152" s="9" t="s">
        <v>242</v>
      </c>
    </row>
    <row r="153" spans="2:13" x14ac:dyDescent="0.25">
      <c r="B153" s="22" t="s">
        <v>363</v>
      </c>
      <c r="C153" s="9" t="s">
        <v>364</v>
      </c>
      <c r="D153" s="24">
        <v>3017</v>
      </c>
      <c r="E153" s="24" t="s">
        <v>132</v>
      </c>
      <c r="F153" s="9" t="s">
        <v>241</v>
      </c>
      <c r="G153" s="9" t="s">
        <v>101</v>
      </c>
      <c r="H153" s="9">
        <v>40823</v>
      </c>
      <c r="I153" s="9" t="s">
        <v>119</v>
      </c>
      <c r="J153" s="12">
        <v>73</v>
      </c>
      <c r="K153" s="12">
        <v>28.499999999999996</v>
      </c>
      <c r="L153" s="9">
        <v>61</v>
      </c>
      <c r="M153" s="9" t="s">
        <v>19</v>
      </c>
    </row>
    <row r="154" spans="2:13" x14ac:dyDescent="0.25">
      <c r="B154" s="22" t="s">
        <v>365</v>
      </c>
      <c r="C154" s="9" t="s">
        <v>366</v>
      </c>
      <c r="D154" s="24">
        <v>8518</v>
      </c>
      <c r="E154" s="24" t="s">
        <v>195</v>
      </c>
      <c r="F154" s="9" t="s">
        <v>241</v>
      </c>
      <c r="G154" s="9" t="s">
        <v>118</v>
      </c>
      <c r="H154" s="9">
        <v>37446</v>
      </c>
      <c r="I154" s="9" t="s">
        <v>119</v>
      </c>
      <c r="J154" s="11">
        <v>70</v>
      </c>
      <c r="K154" s="12">
        <v>28.7</v>
      </c>
      <c r="L154" s="9">
        <v>64</v>
      </c>
      <c r="M154" s="9" t="s">
        <v>242</v>
      </c>
    </row>
    <row r="155" spans="2:13" x14ac:dyDescent="0.25">
      <c r="B155" s="22" t="s">
        <v>367</v>
      </c>
      <c r="C155" s="9" t="s">
        <v>368</v>
      </c>
      <c r="D155" s="24">
        <v>9449</v>
      </c>
      <c r="E155" s="24" t="s">
        <v>369</v>
      </c>
      <c r="F155" s="9" t="s">
        <v>241</v>
      </c>
      <c r="G155" s="9" t="s">
        <v>101</v>
      </c>
      <c r="H155" s="9">
        <v>43049</v>
      </c>
      <c r="I155" s="9" t="s">
        <v>19</v>
      </c>
      <c r="J155" s="28">
        <v>78</v>
      </c>
      <c r="K155" s="12">
        <v>28.4</v>
      </c>
      <c r="L155" s="9">
        <v>73</v>
      </c>
      <c r="M155" s="9" t="s">
        <v>242</v>
      </c>
    </row>
    <row r="156" spans="2:13" ht="15" x14ac:dyDescent="0.25">
      <c r="B156" s="22" t="s">
        <v>370</v>
      </c>
      <c r="C156" s="9" t="s">
        <v>371</v>
      </c>
      <c r="D156" s="24" t="s">
        <v>372</v>
      </c>
      <c r="E156" s="24" t="s">
        <v>132</v>
      </c>
      <c r="F156" s="9" t="s">
        <v>249</v>
      </c>
      <c r="G156" s="9" t="s">
        <v>101</v>
      </c>
      <c r="H156" s="9">
        <v>40079</v>
      </c>
      <c r="I156" s="9" t="s">
        <v>19</v>
      </c>
      <c r="J156" s="12">
        <v>63</v>
      </c>
      <c r="K156" s="12">
        <v>28.000000000000004</v>
      </c>
      <c r="L156" s="9">
        <v>58</v>
      </c>
      <c r="M156" s="9" t="s">
        <v>242</v>
      </c>
    </row>
    <row r="157" spans="2:13" x14ac:dyDescent="0.25">
      <c r="B157" s="22" t="s">
        <v>373</v>
      </c>
      <c r="C157" s="9" t="s">
        <v>374</v>
      </c>
      <c r="D157" s="24">
        <v>832</v>
      </c>
      <c r="E157" s="24" t="s">
        <v>132</v>
      </c>
      <c r="F157" s="9" t="s">
        <v>241</v>
      </c>
      <c r="G157" s="9" t="s">
        <v>101</v>
      </c>
      <c r="H157" s="9">
        <v>40521</v>
      </c>
      <c r="I157" s="9" t="s">
        <v>119</v>
      </c>
      <c r="J157" s="11">
        <v>63</v>
      </c>
      <c r="K157" s="12">
        <v>28.000000000000004</v>
      </c>
      <c r="L157" s="9">
        <v>61</v>
      </c>
      <c r="M157" s="9" t="s">
        <v>242</v>
      </c>
    </row>
    <row r="158" spans="2:13" ht="15" x14ac:dyDescent="0.25">
      <c r="B158" s="22" t="s">
        <v>375</v>
      </c>
      <c r="C158" s="9" t="s">
        <v>376</v>
      </c>
      <c r="D158" s="24" t="s">
        <v>377</v>
      </c>
      <c r="E158" s="24" t="s">
        <v>132</v>
      </c>
      <c r="F158" s="9" t="s">
        <v>241</v>
      </c>
      <c r="G158" s="9" t="s">
        <v>101</v>
      </c>
      <c r="H158" s="9">
        <v>40276</v>
      </c>
      <c r="I158" s="9" t="s">
        <v>119</v>
      </c>
      <c r="J158" s="12">
        <v>67</v>
      </c>
      <c r="K158" s="12">
        <v>28.4</v>
      </c>
      <c r="L158" s="9">
        <v>62</v>
      </c>
      <c r="M158" s="9" t="s">
        <v>242</v>
      </c>
    </row>
    <row r="159" spans="2:13" ht="15" x14ac:dyDescent="0.25">
      <c r="B159" s="22" t="s">
        <v>378</v>
      </c>
      <c r="C159" s="9" t="s">
        <v>379</v>
      </c>
      <c r="D159" s="24" t="s">
        <v>380</v>
      </c>
      <c r="E159" s="24" t="s">
        <v>369</v>
      </c>
      <c r="F159" s="9" t="s">
        <v>241</v>
      </c>
      <c r="G159" s="9" t="s">
        <v>101</v>
      </c>
      <c r="H159" s="9">
        <f>10619+16069+2174+758+474+3423+1090+62</f>
        <v>34669</v>
      </c>
      <c r="I159" s="9" t="s">
        <v>119</v>
      </c>
      <c r="J159" s="11">
        <v>59</v>
      </c>
      <c r="K159" s="12">
        <v>28.4</v>
      </c>
      <c r="L159" s="9">
        <v>59</v>
      </c>
      <c r="M159" s="9" t="s">
        <v>242</v>
      </c>
    </row>
    <row r="160" spans="2:13" x14ac:dyDescent="0.25">
      <c r="B160" s="22" t="s">
        <v>381</v>
      </c>
      <c r="C160" s="9" t="s">
        <v>382</v>
      </c>
      <c r="D160" s="24">
        <v>50</v>
      </c>
      <c r="E160" s="24" t="s">
        <v>100</v>
      </c>
      <c r="F160" s="9" t="s">
        <v>246</v>
      </c>
      <c r="G160" s="9" t="s">
        <v>101</v>
      </c>
      <c r="H160" s="9">
        <v>38613</v>
      </c>
      <c r="I160" s="9" t="s">
        <v>119</v>
      </c>
      <c r="J160" s="11">
        <v>56.999999999999993</v>
      </c>
      <c r="K160" s="12">
        <v>27.500000000000004</v>
      </c>
      <c r="L160" s="9">
        <v>52</v>
      </c>
      <c r="M160" s="9" t="s">
        <v>242</v>
      </c>
    </row>
    <row r="161" spans="2:13" x14ac:dyDescent="0.25">
      <c r="B161" s="22" t="s">
        <v>383</v>
      </c>
      <c r="C161" s="9" t="s">
        <v>384</v>
      </c>
      <c r="D161" s="24">
        <v>10622</v>
      </c>
      <c r="E161" s="24" t="s">
        <v>195</v>
      </c>
      <c r="F161" s="9" t="s">
        <v>246</v>
      </c>
      <c r="G161" s="9" t="s">
        <v>101</v>
      </c>
      <c r="H161" s="9">
        <v>39974</v>
      </c>
      <c r="I161" s="9" t="s">
        <v>119</v>
      </c>
      <c r="J161" s="11">
        <v>67</v>
      </c>
      <c r="K161" s="12">
        <v>27.400000000000002</v>
      </c>
      <c r="L161" s="9">
        <v>63</v>
      </c>
      <c r="M161" s="25" t="s">
        <v>135</v>
      </c>
    </row>
    <row r="162" spans="2:13" x14ac:dyDescent="0.25">
      <c r="B162" s="22" t="s">
        <v>385</v>
      </c>
      <c r="C162" s="9" t="s">
        <v>386</v>
      </c>
      <c r="D162" s="24">
        <v>904</v>
      </c>
      <c r="E162" s="24" t="s">
        <v>387</v>
      </c>
      <c r="F162" s="9" t="s">
        <v>246</v>
      </c>
      <c r="G162" s="9" t="s">
        <v>101</v>
      </c>
      <c r="H162" s="9">
        <v>42721</v>
      </c>
      <c r="I162" s="9" t="s">
        <v>119</v>
      </c>
      <c r="J162" s="11">
        <v>65</v>
      </c>
      <c r="K162" s="12">
        <v>27.900000000000002</v>
      </c>
      <c r="L162" s="9">
        <v>74</v>
      </c>
      <c r="M162" s="9" t="s">
        <v>242</v>
      </c>
    </row>
    <row r="163" spans="2:13" x14ac:dyDescent="0.25">
      <c r="B163" s="22" t="s">
        <v>388</v>
      </c>
      <c r="C163" s="9" t="s">
        <v>389</v>
      </c>
      <c r="D163" s="24">
        <v>904</v>
      </c>
      <c r="E163" s="24" t="s">
        <v>387</v>
      </c>
      <c r="F163" s="9" t="s">
        <v>246</v>
      </c>
      <c r="G163" s="9" t="s">
        <v>101</v>
      </c>
      <c r="H163" s="9">
        <v>37092</v>
      </c>
      <c r="I163" s="9" t="s">
        <v>119</v>
      </c>
      <c r="J163" s="11">
        <v>60</v>
      </c>
      <c r="K163" s="12">
        <v>28.000000000000004</v>
      </c>
      <c r="L163" s="9">
        <v>62</v>
      </c>
      <c r="M163" s="9" t="s">
        <v>242</v>
      </c>
    </row>
    <row r="164" spans="2:13" x14ac:dyDescent="0.25">
      <c r="B164" s="22" t="s">
        <v>390</v>
      </c>
      <c r="C164" s="9" t="s">
        <v>227</v>
      </c>
      <c r="D164" s="24">
        <v>450</v>
      </c>
      <c r="E164" s="24" t="s">
        <v>228</v>
      </c>
      <c r="F164" s="9" t="s">
        <v>246</v>
      </c>
      <c r="G164" s="9" t="s">
        <v>101</v>
      </c>
      <c r="H164" s="9">
        <v>38755</v>
      </c>
      <c r="I164" s="9" t="s">
        <v>19</v>
      </c>
      <c r="J164" s="28">
        <v>67</v>
      </c>
      <c r="K164" s="12">
        <v>27.900000000000002</v>
      </c>
      <c r="L164" s="9">
        <v>61</v>
      </c>
      <c r="M164" s="9" t="s">
        <v>242</v>
      </c>
    </row>
    <row r="165" spans="2:13" x14ac:dyDescent="0.25">
      <c r="B165" s="22" t="s">
        <v>391</v>
      </c>
      <c r="C165" s="9" t="s">
        <v>230</v>
      </c>
      <c r="D165" s="24">
        <v>354</v>
      </c>
      <c r="E165" s="24" t="s">
        <v>205</v>
      </c>
      <c r="F165" s="9" t="s">
        <v>246</v>
      </c>
      <c r="G165" s="9" t="s">
        <v>101</v>
      </c>
      <c r="H165" s="9">
        <v>33261</v>
      </c>
      <c r="I165" s="9" t="s">
        <v>119</v>
      </c>
      <c r="J165" s="11">
        <v>53</v>
      </c>
      <c r="K165" s="12">
        <v>27.800000000000004</v>
      </c>
      <c r="L165" s="9">
        <v>46</v>
      </c>
      <c r="M165" s="9" t="s">
        <v>242</v>
      </c>
    </row>
    <row r="166" spans="2:13" x14ac:dyDescent="0.25">
      <c r="B166" s="22" t="s">
        <v>392</v>
      </c>
      <c r="C166" s="9" t="s">
        <v>393</v>
      </c>
      <c r="D166" s="24">
        <v>904</v>
      </c>
      <c r="E166" s="24" t="s">
        <v>387</v>
      </c>
      <c r="F166" s="9" t="s">
        <v>246</v>
      </c>
      <c r="G166" s="9" t="s">
        <v>101</v>
      </c>
      <c r="H166" s="9">
        <v>40966</v>
      </c>
      <c r="I166" s="9" t="s">
        <v>19</v>
      </c>
      <c r="J166" s="28">
        <v>66</v>
      </c>
      <c r="K166" s="12">
        <v>27.700000000000003</v>
      </c>
      <c r="L166" s="9">
        <v>69</v>
      </c>
      <c r="M166" s="9" t="s">
        <v>242</v>
      </c>
    </row>
    <row r="167" spans="2:13" x14ac:dyDescent="0.25">
      <c r="B167" s="22" t="s">
        <v>394</v>
      </c>
      <c r="C167" s="9" t="s">
        <v>395</v>
      </c>
      <c r="D167" s="24">
        <v>356</v>
      </c>
      <c r="E167" s="24" t="s">
        <v>219</v>
      </c>
      <c r="F167" s="9" t="s">
        <v>246</v>
      </c>
      <c r="G167" s="9" t="s">
        <v>101</v>
      </c>
      <c r="H167" s="9">
        <v>38438</v>
      </c>
      <c r="I167" s="9" t="s">
        <v>19</v>
      </c>
      <c r="J167" s="28">
        <v>64</v>
      </c>
      <c r="K167" s="12">
        <v>28.000000000000004</v>
      </c>
      <c r="L167" s="9">
        <v>64</v>
      </c>
      <c r="M167" s="9" t="s">
        <v>242</v>
      </c>
    </row>
    <row r="168" spans="2:13" x14ac:dyDescent="0.25">
      <c r="B168" s="22" t="s">
        <v>396</v>
      </c>
      <c r="C168" s="9" t="s">
        <v>234</v>
      </c>
      <c r="D168" s="24">
        <v>354</v>
      </c>
      <c r="E168" s="24" t="s">
        <v>205</v>
      </c>
      <c r="F168" s="9" t="s">
        <v>246</v>
      </c>
      <c r="G168" s="9" t="s">
        <v>101</v>
      </c>
      <c r="H168" s="9">
        <v>40400</v>
      </c>
      <c r="I168" s="9" t="s">
        <v>119</v>
      </c>
      <c r="J168" s="11">
        <v>59</v>
      </c>
      <c r="K168" s="12">
        <v>27.400000000000002</v>
      </c>
      <c r="L168" s="9">
        <v>56</v>
      </c>
      <c r="M168" s="9" t="s">
        <v>242</v>
      </c>
    </row>
    <row r="169" spans="2:13" x14ac:dyDescent="0.25">
      <c r="B169" s="29" t="s">
        <v>397</v>
      </c>
      <c r="C169" s="14" t="s">
        <v>398</v>
      </c>
      <c r="D169" s="26">
        <v>1707</v>
      </c>
      <c r="E169" s="26" t="s">
        <v>387</v>
      </c>
      <c r="F169" s="14" t="s">
        <v>246</v>
      </c>
      <c r="G169" s="14" t="s">
        <v>101</v>
      </c>
      <c r="H169" s="14">
        <v>41203</v>
      </c>
      <c r="I169" s="14" t="s">
        <v>19</v>
      </c>
      <c r="J169" s="30">
        <v>66</v>
      </c>
      <c r="K169" s="16">
        <v>27.700000000000003</v>
      </c>
      <c r="L169" s="14">
        <v>66</v>
      </c>
      <c r="M169" s="14" t="s">
        <v>242</v>
      </c>
    </row>
    <row r="170" spans="2:13" ht="27" customHeight="1" x14ac:dyDescent="0.2">
      <c r="B170" s="5" t="s">
        <v>399</v>
      </c>
      <c r="C170" s="5"/>
      <c r="D170" s="5"/>
      <c r="E170" s="5"/>
      <c r="F170" s="5"/>
    </row>
    <row r="171" spans="2:13" ht="26.25" customHeight="1" x14ac:dyDescent="0.25">
      <c r="B171" s="31" t="s">
        <v>2</v>
      </c>
      <c r="C171" s="31" t="s">
        <v>3</v>
      </c>
      <c r="D171" s="6" t="s">
        <v>4</v>
      </c>
      <c r="E171" s="6" t="s">
        <v>5</v>
      </c>
      <c r="F171" s="31" t="s">
        <v>6</v>
      </c>
      <c r="G171" s="31" t="s">
        <v>7</v>
      </c>
      <c r="H171" s="31" t="s">
        <v>8</v>
      </c>
      <c r="I171" s="31" t="s">
        <v>9</v>
      </c>
      <c r="J171" s="31" t="s">
        <v>400</v>
      </c>
      <c r="K171" s="32" t="s">
        <v>11</v>
      </c>
      <c r="L171" s="31" t="s">
        <v>12</v>
      </c>
      <c r="M171" s="31" t="s">
        <v>238</v>
      </c>
    </row>
    <row r="172" spans="2:13" x14ac:dyDescent="0.25">
      <c r="B172" s="3" t="s">
        <v>401</v>
      </c>
      <c r="C172" s="3" t="s">
        <v>402</v>
      </c>
      <c r="D172" s="3">
        <v>8173</v>
      </c>
      <c r="E172" s="3" t="s">
        <v>195</v>
      </c>
      <c r="F172" s="3" t="s">
        <v>118</v>
      </c>
      <c r="G172" s="3" t="s">
        <v>118</v>
      </c>
      <c r="H172" s="8">
        <v>29908</v>
      </c>
      <c r="I172" s="3" t="s">
        <v>119</v>
      </c>
      <c r="J172" s="33">
        <v>60</v>
      </c>
      <c r="K172" s="4">
        <v>28.8</v>
      </c>
      <c r="L172" s="3">
        <v>41</v>
      </c>
      <c r="M172" s="3" t="s">
        <v>242</v>
      </c>
    </row>
    <row r="173" spans="2:13" x14ac:dyDescent="0.25">
      <c r="B173" s="9" t="s">
        <v>403</v>
      </c>
      <c r="C173" s="9" t="s">
        <v>404</v>
      </c>
      <c r="D173" s="9">
        <v>574</v>
      </c>
      <c r="E173" s="9" t="s">
        <v>405</v>
      </c>
      <c r="F173" s="9" t="s">
        <v>118</v>
      </c>
      <c r="G173" s="9" t="s">
        <v>406</v>
      </c>
      <c r="H173" s="10">
        <v>36725</v>
      </c>
      <c r="I173" s="9" t="s">
        <v>119</v>
      </c>
      <c r="J173" s="34">
        <v>84</v>
      </c>
      <c r="K173" s="11">
        <v>28.6</v>
      </c>
      <c r="L173" s="9">
        <v>53</v>
      </c>
      <c r="M173" s="9" t="s">
        <v>19</v>
      </c>
    </row>
    <row r="174" spans="2:13" x14ac:dyDescent="0.25">
      <c r="B174" s="9" t="s">
        <v>407</v>
      </c>
      <c r="C174" s="9" t="s">
        <v>408</v>
      </c>
      <c r="D174" s="9">
        <v>353</v>
      </c>
      <c r="E174" s="9" t="s">
        <v>219</v>
      </c>
      <c r="F174" s="9" t="s">
        <v>409</v>
      </c>
      <c r="G174" s="9" t="s">
        <v>406</v>
      </c>
      <c r="H174" s="10">
        <v>37765</v>
      </c>
      <c r="I174" s="9" t="s">
        <v>19</v>
      </c>
      <c r="J174" s="34">
        <v>95</v>
      </c>
      <c r="K174" s="11">
        <v>28.3</v>
      </c>
      <c r="L174" s="9">
        <v>55</v>
      </c>
      <c r="M174" s="9" t="s">
        <v>242</v>
      </c>
    </row>
    <row r="175" spans="2:13" x14ac:dyDescent="0.25">
      <c r="B175" s="9" t="s">
        <v>410</v>
      </c>
      <c r="C175" s="9" t="s">
        <v>411</v>
      </c>
      <c r="D175" s="9">
        <v>939</v>
      </c>
      <c r="E175" s="9" t="s">
        <v>219</v>
      </c>
      <c r="F175" s="9" t="s">
        <v>118</v>
      </c>
      <c r="G175" s="9" t="s">
        <v>118</v>
      </c>
      <c r="H175" s="10">
        <v>37989</v>
      </c>
      <c r="I175" s="9" t="s">
        <v>119</v>
      </c>
      <c r="J175" s="34">
        <v>95</v>
      </c>
      <c r="K175" s="11">
        <v>28.3</v>
      </c>
      <c r="L175" s="9">
        <v>54</v>
      </c>
      <c r="M175" s="9" t="s">
        <v>242</v>
      </c>
    </row>
    <row r="176" spans="2:13" x14ac:dyDescent="0.25">
      <c r="B176" s="9" t="s">
        <v>412</v>
      </c>
      <c r="C176" s="9" t="s">
        <v>413</v>
      </c>
      <c r="D176" s="9">
        <v>806</v>
      </c>
      <c r="E176" s="9" t="s">
        <v>100</v>
      </c>
      <c r="F176" s="9" t="s">
        <v>409</v>
      </c>
      <c r="G176" s="9" t="s">
        <v>406</v>
      </c>
      <c r="H176" s="10">
        <v>36647</v>
      </c>
      <c r="I176" s="9" t="s">
        <v>19</v>
      </c>
      <c r="J176" s="34">
        <v>84</v>
      </c>
      <c r="K176" s="11">
        <v>28.7</v>
      </c>
      <c r="L176" s="9">
        <v>54</v>
      </c>
      <c r="M176" s="9" t="s">
        <v>19</v>
      </c>
    </row>
    <row r="177" spans="2:13" x14ac:dyDescent="0.25">
      <c r="B177" s="9" t="s">
        <v>414</v>
      </c>
      <c r="C177" s="9" t="s">
        <v>415</v>
      </c>
      <c r="D177" s="9">
        <v>353</v>
      </c>
      <c r="E177" s="9" t="s">
        <v>219</v>
      </c>
      <c r="F177" s="9" t="s">
        <v>409</v>
      </c>
      <c r="G177" s="9" t="s">
        <v>406</v>
      </c>
      <c r="H177" s="10">
        <v>36229</v>
      </c>
      <c r="I177" s="9" t="s">
        <v>19</v>
      </c>
      <c r="J177" s="34">
        <v>85</v>
      </c>
      <c r="K177" s="11">
        <v>28.8</v>
      </c>
      <c r="L177" s="9">
        <v>52</v>
      </c>
      <c r="M177" s="9" t="s">
        <v>19</v>
      </c>
    </row>
    <row r="178" spans="2:13" x14ac:dyDescent="0.25">
      <c r="B178" s="9" t="s">
        <v>416</v>
      </c>
      <c r="C178" s="9" t="s">
        <v>417</v>
      </c>
      <c r="D178" s="9">
        <v>353</v>
      </c>
      <c r="E178" s="9" t="s">
        <v>219</v>
      </c>
      <c r="F178" s="9" t="s">
        <v>409</v>
      </c>
      <c r="G178" s="9" t="s">
        <v>406</v>
      </c>
      <c r="H178" s="10">
        <v>37767</v>
      </c>
      <c r="I178" s="9" t="s">
        <v>19</v>
      </c>
      <c r="J178" s="34">
        <v>95</v>
      </c>
      <c r="K178" s="11">
        <v>28.3</v>
      </c>
      <c r="L178" s="9">
        <v>55</v>
      </c>
      <c r="M178" s="9" t="s">
        <v>242</v>
      </c>
    </row>
    <row r="179" spans="2:13" x14ac:dyDescent="0.25">
      <c r="B179" s="9" t="s">
        <v>418</v>
      </c>
      <c r="C179" s="9" t="s">
        <v>419</v>
      </c>
      <c r="D179" s="9">
        <v>353</v>
      </c>
      <c r="E179" s="9" t="s">
        <v>219</v>
      </c>
      <c r="F179" s="9" t="s">
        <v>409</v>
      </c>
      <c r="G179" s="9" t="s">
        <v>406</v>
      </c>
      <c r="H179" s="10">
        <v>37767</v>
      </c>
      <c r="I179" s="9" t="s">
        <v>19</v>
      </c>
      <c r="J179" s="34">
        <v>95</v>
      </c>
      <c r="K179" s="11">
        <v>28.3</v>
      </c>
      <c r="L179" s="9">
        <v>54</v>
      </c>
      <c r="M179" s="9" t="s">
        <v>242</v>
      </c>
    </row>
    <row r="180" spans="2:13" x14ac:dyDescent="0.25">
      <c r="B180" s="14" t="s">
        <v>420</v>
      </c>
      <c r="C180" s="14" t="s">
        <v>421</v>
      </c>
      <c r="D180" s="14">
        <v>353</v>
      </c>
      <c r="E180" s="14" t="s">
        <v>219</v>
      </c>
      <c r="F180" s="14" t="s">
        <v>409</v>
      </c>
      <c r="G180" s="14" t="s">
        <v>406</v>
      </c>
      <c r="H180" s="15">
        <v>37767</v>
      </c>
      <c r="I180" s="14" t="s">
        <v>19</v>
      </c>
      <c r="J180" s="35">
        <v>95</v>
      </c>
      <c r="K180" s="17">
        <v>28.3</v>
      </c>
      <c r="L180" s="14">
        <v>54</v>
      </c>
      <c r="M180" s="14" t="s">
        <v>242</v>
      </c>
    </row>
    <row r="181" spans="2:13" x14ac:dyDescent="0.25">
      <c r="B181" s="18" t="s">
        <v>422</v>
      </c>
      <c r="C181" s="18" t="s">
        <v>331</v>
      </c>
      <c r="D181" s="18">
        <v>832</v>
      </c>
      <c r="E181" s="18" t="s">
        <v>132</v>
      </c>
      <c r="F181" s="18" t="s">
        <v>118</v>
      </c>
      <c r="G181" s="18" t="s">
        <v>101</v>
      </c>
      <c r="H181" s="19">
        <v>37707</v>
      </c>
      <c r="I181" s="18" t="s">
        <v>119</v>
      </c>
      <c r="J181" s="36">
        <v>95</v>
      </c>
      <c r="K181" s="21">
        <v>28.3</v>
      </c>
      <c r="L181" s="18">
        <v>55</v>
      </c>
      <c r="M181" s="18" t="s">
        <v>242</v>
      </c>
    </row>
    <row r="182" spans="2:13" x14ac:dyDescent="0.25">
      <c r="B182" s="9" t="s">
        <v>423</v>
      </c>
      <c r="C182" s="9" t="s">
        <v>339</v>
      </c>
      <c r="D182" s="9">
        <v>832</v>
      </c>
      <c r="E182" s="9" t="s">
        <v>132</v>
      </c>
      <c r="F182" s="9" t="s">
        <v>409</v>
      </c>
      <c r="G182" s="9" t="s">
        <v>118</v>
      </c>
      <c r="H182" s="10">
        <v>39633</v>
      </c>
      <c r="I182" s="9" t="s">
        <v>119</v>
      </c>
      <c r="J182" s="37">
        <v>93</v>
      </c>
      <c r="K182" s="11">
        <v>28.2</v>
      </c>
      <c r="L182" s="9">
        <v>57</v>
      </c>
      <c r="M182" s="9" t="s">
        <v>242</v>
      </c>
    </row>
    <row r="183" spans="2:13" ht="15" x14ac:dyDescent="0.25">
      <c r="B183" s="9" t="s">
        <v>424</v>
      </c>
      <c r="C183" s="9" t="s">
        <v>425</v>
      </c>
      <c r="D183" s="9" t="s">
        <v>426</v>
      </c>
      <c r="E183" s="9" t="s">
        <v>195</v>
      </c>
      <c r="F183" s="9" t="s">
        <v>118</v>
      </c>
      <c r="G183" s="9" t="s">
        <v>118</v>
      </c>
      <c r="H183" s="10">
        <f>-(-650-693-504-1075-2075-1381-703-1230-3949-522-2777-556-1414-1454-1425-2961-1881-2231-609)</f>
        <v>28090</v>
      </c>
      <c r="I183" s="9" t="s">
        <v>119</v>
      </c>
      <c r="J183" s="37">
        <v>69</v>
      </c>
      <c r="K183" s="11">
        <v>29.8</v>
      </c>
      <c r="L183" s="9">
        <v>45</v>
      </c>
      <c r="M183" s="9" t="s">
        <v>242</v>
      </c>
    </row>
    <row r="184" spans="2:13" ht="15" x14ac:dyDescent="0.25">
      <c r="B184" s="14" t="s">
        <v>427</v>
      </c>
      <c r="C184" s="14" t="s">
        <v>428</v>
      </c>
      <c r="D184" s="14" t="s">
        <v>380</v>
      </c>
      <c r="E184" s="14" t="s">
        <v>369</v>
      </c>
      <c r="F184" s="14" t="s">
        <v>409</v>
      </c>
      <c r="G184" s="14" t="s">
        <v>101</v>
      </c>
      <c r="H184" s="15">
        <f>-(-12853-7706-758-14819-5529-600)</f>
        <v>42265</v>
      </c>
      <c r="I184" s="14" t="s">
        <v>119</v>
      </c>
      <c r="J184" s="38">
        <v>78</v>
      </c>
      <c r="K184" s="17">
        <v>28.4</v>
      </c>
      <c r="L184" s="14">
        <v>66</v>
      </c>
      <c r="M184" s="14" t="s">
        <v>19</v>
      </c>
    </row>
    <row r="185" spans="2:13" ht="15" x14ac:dyDescent="0.25">
      <c r="B185" s="39" t="s">
        <v>429</v>
      </c>
      <c r="C185" s="40"/>
      <c r="D185" s="40"/>
      <c r="E185" s="40"/>
      <c r="F185" s="41"/>
      <c r="G185" s="41"/>
      <c r="H185" s="40"/>
      <c r="I185" s="40"/>
      <c r="J185" s="40"/>
      <c r="K185" s="42"/>
      <c r="L185" s="41"/>
      <c r="M185" s="40"/>
    </row>
    <row r="186" spans="2:13" ht="15" x14ac:dyDescent="0.25">
      <c r="B186" s="39" t="s">
        <v>430</v>
      </c>
      <c r="C186" s="40"/>
      <c r="D186" s="40"/>
      <c r="E186" s="40"/>
      <c r="F186" s="41"/>
      <c r="G186" s="41"/>
      <c r="H186" s="40"/>
      <c r="I186" s="40"/>
      <c r="J186" s="40"/>
      <c r="K186" s="42"/>
      <c r="L186" s="41"/>
      <c r="M186" s="40"/>
    </row>
    <row r="187" spans="2:13" x14ac:dyDescent="0.2">
      <c r="B187" s="39" t="s">
        <v>431</v>
      </c>
    </row>
    <row r="188" spans="2:13" x14ac:dyDescent="0.2">
      <c r="B188" s="39" t="s">
        <v>432</v>
      </c>
    </row>
    <row r="189" spans="2:13" x14ac:dyDescent="0.25">
      <c r="B189" s="43" t="s">
        <v>433</v>
      </c>
    </row>
  </sheetData>
  <mergeCells count="3">
    <mergeCell ref="B2:F2"/>
    <mergeCell ref="B91:F91"/>
    <mergeCell ref="B170:F170"/>
  </mergeCells>
  <conditionalFormatting sqref="J81:J84 J4:J75">
    <cfRule type="cellIs" dxfId="4" priority="5" operator="lessThan">
      <formula>0.5</formula>
    </cfRule>
  </conditionalFormatting>
  <conditionalFormatting sqref="J69:J75">
    <cfRule type="cellIs" dxfId="3" priority="4" operator="lessThan">
      <formula>0.5</formula>
    </cfRule>
  </conditionalFormatting>
  <conditionalFormatting sqref="J93">
    <cfRule type="cellIs" dxfId="2" priority="3" operator="lessThan">
      <formula>0.5</formula>
    </cfRule>
  </conditionalFormatting>
  <conditionalFormatting sqref="J93:J169">
    <cfRule type="cellIs" dxfId="1" priority="2" operator="lessThan">
      <formula>0.5</formula>
    </cfRule>
  </conditionalFormatting>
  <conditionalFormatting sqref="J172:J183">
    <cfRule type="cellIs" dxfId="0" priority="1" operator="lessThan">
      <formula>0.5</formula>
    </cfRule>
  </conditionalFormatting>
  <pageMargins left="0.23622047244094491" right="0.23622047244094491" top="0.74803149606299213" bottom="0.74803149606299213" header="0.31496062992125984" footer="0.31496062992125984"/>
  <pageSetup paperSize="8" scale="30" firstPageNumber="4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Luís Tanoeiro</dc:creator>
  <cp:lastModifiedBy>Luís Tanoeiro</cp:lastModifiedBy>
  <dcterms:created xsi:type="dcterms:W3CDTF">2021-09-06T18:21:02Z</dcterms:created>
  <dcterms:modified xsi:type="dcterms:W3CDTF">2021-09-06T18:21:17Z</dcterms:modified>
</cp:coreProperties>
</file>