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F:\MPhil\MPhil NIBGE\MPhil Research\Thesis\Paper\Supplementary Material\"/>
    </mc:Choice>
  </mc:AlternateContent>
  <xr:revisionPtr revIDLastSave="0" documentId="8_{9619A739-B993-432D-8DC9-2D931AFFEECF}" xr6:coauthVersionLast="47" xr6:coauthVersionMax="47" xr10:uidLastSave="{00000000-0000-0000-0000-000000000000}"/>
  <bookViews>
    <workbookView xWindow="-120" yWindow="-120" windowWidth="20730" windowHeight="11160" activeTab="1" xr2:uid="{3AB62BE3-5580-49A0-B683-19502433BAEE}"/>
  </bookViews>
  <sheets>
    <sheet name="Buffalo Male" sheetId="1" r:id="rId1"/>
    <sheet name="Buffalo Female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36" i="2" l="1"/>
  <c r="J36" i="2"/>
  <c r="I36" i="2"/>
  <c r="H36" i="2"/>
  <c r="G36" i="2"/>
  <c r="F36" i="2"/>
  <c r="E36" i="2"/>
  <c r="D36" i="2"/>
  <c r="C36" i="2"/>
  <c r="B36" i="2"/>
  <c r="K35" i="2"/>
  <c r="J35" i="2"/>
  <c r="I35" i="2"/>
  <c r="H35" i="2"/>
  <c r="G35" i="2"/>
  <c r="F35" i="2"/>
  <c r="E35" i="2"/>
  <c r="D35" i="2"/>
  <c r="C35" i="2"/>
  <c r="B35" i="2"/>
  <c r="L34" i="2"/>
  <c r="M34" i="2" s="1"/>
  <c r="L33" i="2"/>
  <c r="M33" i="2" s="1"/>
  <c r="L32" i="2"/>
  <c r="M32" i="2" s="1"/>
  <c r="L31" i="2"/>
  <c r="M31" i="2" s="1"/>
  <c r="L30" i="2"/>
  <c r="M30" i="2" s="1"/>
  <c r="L29" i="2"/>
  <c r="M29" i="2" s="1"/>
  <c r="L28" i="2"/>
  <c r="M28" i="2" s="1"/>
  <c r="L27" i="2"/>
  <c r="M27" i="2" s="1"/>
  <c r="L26" i="2"/>
  <c r="M26" i="2" s="1"/>
  <c r="L25" i="2"/>
  <c r="L36" i="2" s="1"/>
  <c r="K19" i="2"/>
  <c r="J19" i="2"/>
  <c r="I19" i="2"/>
  <c r="H19" i="2"/>
  <c r="G19" i="2"/>
  <c r="F19" i="2"/>
  <c r="E19" i="2"/>
  <c r="D19" i="2"/>
  <c r="C19" i="2"/>
  <c r="B19" i="2"/>
  <c r="K18" i="2"/>
  <c r="J18" i="2"/>
  <c r="I18" i="2"/>
  <c r="H18" i="2"/>
  <c r="G18" i="2"/>
  <c r="F18" i="2"/>
  <c r="E18" i="2"/>
  <c r="D18" i="2"/>
  <c r="C18" i="2"/>
  <c r="B18" i="2"/>
  <c r="L17" i="2"/>
  <c r="M17" i="2" s="1"/>
  <c r="L16" i="2"/>
  <c r="M16" i="2" s="1"/>
  <c r="L15" i="2"/>
  <c r="M15" i="2" s="1"/>
  <c r="L14" i="2"/>
  <c r="M14" i="2" s="1"/>
  <c r="L13" i="2"/>
  <c r="M13" i="2" s="1"/>
  <c r="L12" i="2"/>
  <c r="M12" i="2" s="1"/>
  <c r="L11" i="2"/>
  <c r="M11" i="2" s="1"/>
  <c r="L10" i="2"/>
  <c r="M10" i="2" s="1"/>
  <c r="L9" i="2"/>
  <c r="M9" i="2" s="1"/>
  <c r="L8" i="2"/>
  <c r="M8" i="2" s="1"/>
  <c r="L7" i="2"/>
  <c r="M7" i="2" s="1"/>
  <c r="L6" i="2"/>
  <c r="M6" i="2" s="1"/>
  <c r="L5" i="2"/>
  <c r="M5" i="2" s="1"/>
  <c r="L4" i="2"/>
  <c r="L27" i="1"/>
  <c r="K27" i="1"/>
  <c r="J27" i="1"/>
  <c r="I27" i="1"/>
  <c r="H27" i="1"/>
  <c r="G27" i="1"/>
  <c r="F27" i="1"/>
  <c r="E27" i="1"/>
  <c r="D27" i="1"/>
  <c r="C27" i="1"/>
  <c r="B27" i="1"/>
  <c r="L26" i="1"/>
  <c r="K26" i="1"/>
  <c r="J26" i="1"/>
  <c r="I26" i="1"/>
  <c r="H26" i="1"/>
  <c r="G26" i="1"/>
  <c r="F26" i="1"/>
  <c r="E26" i="1"/>
  <c r="D26" i="1"/>
  <c r="C26" i="1"/>
  <c r="B26" i="1"/>
  <c r="M25" i="1"/>
  <c r="N25" i="1" s="1"/>
  <c r="M24" i="1"/>
  <c r="N24" i="1" s="1"/>
  <c r="M23" i="1"/>
  <c r="N23" i="1" s="1"/>
  <c r="M22" i="1"/>
  <c r="N22" i="1" s="1"/>
  <c r="M21" i="1"/>
  <c r="N21" i="1" s="1"/>
  <c r="M20" i="1"/>
  <c r="N20" i="1" s="1"/>
  <c r="M19" i="1"/>
  <c r="N19" i="1" s="1"/>
  <c r="M18" i="1"/>
  <c r="N18" i="1" s="1"/>
  <c r="M17" i="1"/>
  <c r="N17" i="1" s="1"/>
  <c r="M16" i="1"/>
  <c r="N16" i="1" s="1"/>
  <c r="M15" i="1"/>
  <c r="N15" i="1" s="1"/>
  <c r="M14" i="1"/>
  <c r="N14" i="1" s="1"/>
  <c r="M13" i="1"/>
  <c r="N13" i="1" s="1"/>
  <c r="M12" i="1"/>
  <c r="L5" i="1"/>
  <c r="K5" i="1"/>
  <c r="J5" i="1"/>
  <c r="I5" i="1"/>
  <c r="H5" i="1"/>
  <c r="G5" i="1"/>
  <c r="F5" i="1"/>
  <c r="E5" i="1"/>
  <c r="D5" i="1"/>
  <c r="C5" i="1"/>
  <c r="B5" i="1"/>
  <c r="M4" i="1"/>
  <c r="N4" i="1" s="1"/>
  <c r="M3" i="1"/>
  <c r="N3" i="1" s="1"/>
  <c r="M25" i="2" l="1"/>
  <c r="L35" i="2"/>
  <c r="L19" i="2"/>
  <c r="M4" i="2"/>
  <c r="L18" i="2"/>
  <c r="M27" i="1"/>
  <c r="N12" i="1"/>
  <c r="M26" i="1"/>
  <c r="M36" i="2" l="1"/>
  <c r="M35" i="2"/>
  <c r="M19" i="2"/>
  <c r="M18" i="2"/>
  <c r="N27" i="1"/>
  <c r="N26" i="1"/>
</calcChain>
</file>

<file path=xl/sharedStrings.xml><?xml version="1.0" encoding="utf-8"?>
<sst xmlns="http://schemas.openxmlformats.org/spreadsheetml/2006/main" count="66" uniqueCount="31">
  <si>
    <t>4.Length</t>
  </si>
  <si>
    <t xml:space="preserve">6.Rump Width </t>
  </si>
  <si>
    <t>wt. (lb)</t>
  </si>
  <si>
    <t>wt. (kg)</t>
  </si>
  <si>
    <t>St. Dev.</t>
  </si>
  <si>
    <t>Avg.</t>
  </si>
  <si>
    <t>Nili Ravi</t>
  </si>
  <si>
    <t>Column1</t>
  </si>
  <si>
    <t xml:space="preserve">1.Stature </t>
  </si>
  <si>
    <t xml:space="preserve">2. Chest Width </t>
  </si>
  <si>
    <t xml:space="preserve">3. Body Depth </t>
  </si>
  <si>
    <t xml:space="preserve">5. Girth </t>
  </si>
  <si>
    <t xml:space="preserve">7. Rear Legs Set </t>
  </si>
  <si>
    <t xml:space="preserve">8. Face Length </t>
  </si>
  <si>
    <t>9. Body condition score</t>
  </si>
  <si>
    <t xml:space="preserve">10. Scrotal Circumference </t>
  </si>
  <si>
    <t>11. Muscularity</t>
  </si>
  <si>
    <t>Nili</t>
  </si>
  <si>
    <t xml:space="preserve"> </t>
  </si>
  <si>
    <t xml:space="preserve">Stature </t>
  </si>
  <si>
    <t xml:space="preserve">Chest Width </t>
  </si>
  <si>
    <t xml:space="preserve">Body Depth </t>
  </si>
  <si>
    <t>Length</t>
  </si>
  <si>
    <t>Girth</t>
  </si>
  <si>
    <t xml:space="preserve">Rump Width </t>
  </si>
  <si>
    <t xml:space="preserve">F.Teat Length </t>
  </si>
  <si>
    <t>R. Teat length</t>
  </si>
  <si>
    <t xml:space="preserve">Rear udder width </t>
  </si>
  <si>
    <t xml:space="preserve">Teat thickness </t>
  </si>
  <si>
    <t>Avg</t>
  </si>
  <si>
    <t>St. Dev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</si>
</sst>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2" borderId="0" xfId="0" applyFill="1"/>
    <xf numFmtId="0" fontId="1" fillId="0" borderId="0" xfId="0" applyFont="1"/>
    <xf numFmtId="0" fontId="3" fillId="3" borderId="0" xfId="0" applyFont="1" applyFill="1" applyAlignment="1">
      <alignment horizontal="center"/>
    </xf>
    <xf numFmtId="0" fontId="1" fillId="3" borderId="0" xfId="0" applyFont="1" applyFill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0" xfId="0" applyFont="1"/>
    <xf numFmtId="0" fontId="1" fillId="3" borderId="3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2" fillId="2" borderId="0" xfId="0" applyFont="1" applyFill="1"/>
    <xf numFmtId="0" fontId="3" fillId="0" borderId="0" xfId="0" applyFont="1" applyFill="1"/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</cellXfs>
  <cellStyles count="1">
    <cellStyle name="Normal" xfId="0" builtinId="0"/>
  </cellStyles>
  <dxfs count="18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alignment horizontal="general" vertical="center" textRotation="0" wrapText="1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alignment horizontal="general" vertical="center" textRotation="0" wrapText="1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center" textRotation="0" wrapText="1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alignment horizontal="center" vertical="bottom" textRotation="0" wrapText="0" indent="0" justifyLastLine="0" shrinkToFit="0" readingOrder="0"/>
    </dxf>
    <dxf>
      <font>
        <b/>
      </font>
    </dxf>
    <dxf>
      <alignment horizontal="center" vertical="bottom" textRotation="0" wrapText="0" indent="0" justifyLastLine="0" shrinkToFit="0" readingOrder="0"/>
    </dxf>
    <dxf>
      <font>
        <b/>
        <strike val="0"/>
        <outline val="0"/>
        <shadow val="0"/>
        <u val="none"/>
        <vertAlign val="baseline"/>
        <sz val="11"/>
        <color theme="0"/>
        <name val="Calibri"/>
        <family val="2"/>
        <scheme val="minor"/>
      </font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family val="2"/>
        <scheme val="minor"/>
      </font>
      <alignment horizontal="center" vertical="center" textRotation="0" wrapText="1" indent="0" justifyLastLine="0" shrinkToFit="0" readingOrder="0"/>
      <border diagonalUp="0" diagonalDown="0" outline="0">
        <left style="medium">
          <color indexed="64"/>
        </left>
        <right style="medium">
          <color indexed="64"/>
        </right>
        <top/>
        <bottom/>
      </border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F9F5DCF-419F-4003-B6E6-9D3CF5E6690F}" name="Table1" displayName="Table1" ref="A2:N6" totalsRowShown="0" headerRowDxfId="6">
  <autoFilter ref="A2:N6" xr:uid="{FF9F5DCF-419F-4003-B6E6-9D3CF5E6690F}"/>
  <tableColumns count="14">
    <tableColumn id="1" xr3:uid="{8173B700-31F3-4045-85C8-1A4F4CE90328}" name=" " dataDxfId="4"/>
    <tableColumn id="2" xr3:uid="{6A1D954E-1547-48CC-BED2-960969E63A67}" name="1.Stature "/>
    <tableColumn id="3" xr3:uid="{7BBD2207-7158-4229-8D79-F9B05C2E1710}" name="2. Chest Width "/>
    <tableColumn id="4" xr3:uid="{BA43AD98-531B-49D1-B545-04F5E99E34AB}" name="3. Body Depth "/>
    <tableColumn id="5" xr3:uid="{A14D29D2-1865-4155-AECF-23E51ABC76BB}" name="4.Length"/>
    <tableColumn id="6" xr3:uid="{331D41A4-CAB9-487E-8FD3-84B3EAE34D12}" name="5. Girth "/>
    <tableColumn id="7" xr3:uid="{8DD0FD62-1284-4B9C-BBD5-E66FCA7B6AC5}" name="6.Rump Width "/>
    <tableColumn id="8" xr3:uid="{3D8042A7-1D45-4C8F-8C41-00D59675E659}" name="7. Rear Legs Set "/>
    <tableColumn id="9" xr3:uid="{596F14F2-FFB0-4DC0-991A-4C1F9C6AE799}" name="8. Face Length "/>
    <tableColumn id="10" xr3:uid="{02EAFEDC-77B3-4FDE-8831-18B55C8FEB54}" name="9. Body condition score"/>
    <tableColumn id="11" xr3:uid="{ED415B63-4005-40A6-AAEE-82AC82F83287}" name="10. Scrotal Circumference "/>
    <tableColumn id="12" xr3:uid="{C627283A-FF92-4AB7-8664-0C4218E77F78}" name="11. Muscularity"/>
    <tableColumn id="13" xr3:uid="{B0F78663-728B-4307-A71C-9A4293251BD8}" name="wt. (lb)"/>
    <tableColumn id="14" xr3:uid="{C37637DD-4ED2-4648-B899-CBD3535245EC}" name="wt. (kg)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AEF9C497-B179-42D9-A01B-3806392CCFA7}" name="Table2" displayName="Table2" ref="A11:N27" totalsRowShown="0" headerRowDxfId="7" dataDxfId="5">
  <autoFilter ref="A11:N27" xr:uid="{AEF9C497-B179-42D9-A01B-3806392CCFA7}"/>
  <tableColumns count="14">
    <tableColumn id="1" xr3:uid="{38EBBD3C-3170-428B-A8F2-3D3ED10E859C}" name=" " dataDxfId="2"/>
    <tableColumn id="2" xr3:uid="{4D6B782D-F956-46A2-B7E9-50298C15321A}" name="1.Stature " dataDxfId="3"/>
    <tableColumn id="3" xr3:uid="{E97380AA-7A55-4822-9755-5BC1FA1F2E91}" name="2. Chest Width " dataDxfId="17"/>
    <tableColumn id="4" xr3:uid="{8526068D-B380-46F8-A098-25D8E6EB372A}" name="3. Body Depth " dataDxfId="16"/>
    <tableColumn id="5" xr3:uid="{6916C0A6-7307-4D60-A574-AEAE479A14FE}" name="4.Length" dataDxfId="15"/>
    <tableColumn id="6" xr3:uid="{7BB976A3-D6FB-4872-84EA-9DB0186B51CE}" name="5. Girth " dataDxfId="14"/>
    <tableColumn id="7" xr3:uid="{D71AA3CA-8061-45D2-A3C6-360EA05A53A0}" name="6.Rump Width " dataDxfId="13"/>
    <tableColumn id="8" xr3:uid="{F9CF2CD1-39E3-4D8B-9ACA-469C48DF70E2}" name="7. Rear Legs Set " dataDxfId="12"/>
    <tableColumn id="9" xr3:uid="{E4D36DCA-3F21-4377-9768-8D9508E61091}" name="8. Face Length " dataDxfId="11"/>
    <tableColumn id="10" xr3:uid="{8CE4C7BA-299F-405C-9470-66E55914BE6C}" name="9. Body condition score" dataDxfId="10"/>
    <tableColumn id="11" xr3:uid="{B78D4F29-4156-4CA9-9743-29771819A1E0}" name="10. Scrotal Circumference " dataDxfId="9"/>
    <tableColumn id="12" xr3:uid="{B3D56668-DB95-4DE2-AA0E-BECBDA3B23B4}" name="11. Muscularity" dataDxfId="8"/>
    <tableColumn id="13" xr3:uid="{5562FFD3-BF85-4713-B386-64CEC1FECFBD}" name="wt. (lb)"/>
    <tableColumn id="14" xr3:uid="{7DD07FEF-B26D-4B3E-B97D-51F377A10518}" name="wt. (kg)"/>
  </tableColumns>
  <tableStyleInfo name="TableStyleLight8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A3C2ABF4-05B5-4282-B8B2-D9C469C0EA5E}" name="Table4" displayName="Table4" ref="A2:M19" totalsRowShown="0" headerRowDxfId="1">
  <autoFilter ref="A2:M19" xr:uid="{A3C2ABF4-05B5-4282-B8B2-D9C469C0EA5E}"/>
  <tableColumns count="13">
    <tableColumn id="1" xr3:uid="{890B1AC0-90B5-43AD-A906-9597E0021514}" name=" "/>
    <tableColumn id="2" xr3:uid="{0949ACA4-7411-4910-9D80-876DDF1554AA}" name="Stature "/>
    <tableColumn id="3" xr3:uid="{EB9F36F8-0593-46D4-92D9-1EDC3701EE66}" name="Chest Width "/>
    <tableColumn id="4" xr3:uid="{1FAEDF25-8087-4D0F-A0BF-8F5B99067D4A}" name="Body Depth "/>
    <tableColumn id="5" xr3:uid="{453088E7-9317-433E-9B0A-75C2129D0350}" name="Length"/>
    <tableColumn id="6" xr3:uid="{8B4FEA76-9E4C-44C2-81FF-9B64866B6312}" name="Girth"/>
    <tableColumn id="7" xr3:uid="{928B5D1A-10BF-4751-BB80-DC40515B4194}" name="Rump Width "/>
    <tableColumn id="8" xr3:uid="{8BF27AA1-21A3-4156-A741-1927EB059881}" name="F.Teat Length "/>
    <tableColumn id="9" xr3:uid="{BA95E239-85D7-4144-9DF2-19D32204A830}" name="R. Teat length"/>
    <tableColumn id="10" xr3:uid="{772CBB3D-AFC5-46BE-80C8-C33273E877AF}" name="Rear udder width "/>
    <tableColumn id="11" xr3:uid="{9EFDC370-0D29-44C2-9268-5AE6E97276B1}" name="Teat thickness "/>
    <tableColumn id="12" xr3:uid="{E5FEC3A8-3606-4C00-B730-E1255837D614}" name="wt. (lb)"/>
    <tableColumn id="13" xr3:uid="{E3DF4621-BC03-48A9-BA2A-BC1B24ACE418}" name="wt. (kg)"/>
  </tableColumns>
  <tableStyleInfo name="TableStyleLight8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53AA25E9-4003-4B8C-B854-BEEC787A2417}" name="Table5" displayName="Table5" ref="A24:M36" totalsRowShown="0" headerRowDxfId="0">
  <autoFilter ref="A24:M36" xr:uid="{53AA25E9-4003-4B8C-B854-BEEC787A2417}"/>
  <tableColumns count="13">
    <tableColumn id="1" xr3:uid="{66533AB2-43B8-44F5-9577-CA36607CDD12}" name="Column1"/>
    <tableColumn id="2" xr3:uid="{440752BA-293F-445A-B1EA-3173AA7B880E}" name="Stature "/>
    <tableColumn id="3" xr3:uid="{5FECC006-42DE-4723-AEC1-2B4A1E660641}" name="Chest Width "/>
    <tableColumn id="4" xr3:uid="{E5EC6F51-5BF6-4CF0-AFD3-E1C4630352B3}" name="Body Depth "/>
    <tableColumn id="5" xr3:uid="{150737ED-122A-4B0F-9E76-C67677877EFE}" name="Length"/>
    <tableColumn id="6" xr3:uid="{ECFEE51A-38C7-4157-A59D-AB234BC27FF5}" name="Girth"/>
    <tableColumn id="7" xr3:uid="{A2C9B4C9-5FA1-4AAB-818E-71B9F7F29F73}" name="Rump Width "/>
    <tableColumn id="8" xr3:uid="{5668257B-A1EC-495C-934D-2DF65DDE05C5}" name="F.Teat Length "/>
    <tableColumn id="9" xr3:uid="{19E8BA9B-AF64-4743-84E5-842CDE5E4678}" name="R. Teat length"/>
    <tableColumn id="10" xr3:uid="{DB50175D-8040-4052-8C78-76B312FDCD6D}" name="Rear udder width "/>
    <tableColumn id="11" xr3:uid="{6D0EA06F-B3E2-4B52-BA1B-883FA6E8BD90}" name="Teat thickness "/>
    <tableColumn id="12" xr3:uid="{21B3D052-4421-4C7B-B12B-AFE72DDE6B49}" name="wt. (lb)"/>
    <tableColumn id="13" xr3:uid="{4C35F3D6-F12C-484A-ABAE-75F78BE60E15}" name="wt. (kg)"/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F31EB7-5122-4CCE-9562-4D561FCBBA48}">
  <dimension ref="A1:N27"/>
  <sheetViews>
    <sheetView workbookViewId="0">
      <selection sqref="A1:N2"/>
    </sheetView>
  </sheetViews>
  <sheetFormatPr defaultRowHeight="15" x14ac:dyDescent="0.25"/>
  <cols>
    <col min="1" max="1" width="11" style="9" customWidth="1"/>
    <col min="2" max="2" width="11" customWidth="1"/>
    <col min="3" max="3" width="17.28515625" bestFit="1" customWidth="1"/>
    <col min="4" max="4" width="16.7109375" bestFit="1" customWidth="1"/>
    <col min="5" max="5" width="12" bestFit="1" customWidth="1"/>
    <col min="6" max="6" width="13.5703125" customWidth="1"/>
    <col min="7" max="9" width="11" customWidth="1"/>
    <col min="10" max="14" width="12" customWidth="1"/>
  </cols>
  <sheetData>
    <row r="1" spans="1:14" s="14" customFormat="1" x14ac:dyDescent="0.25">
      <c r="A1" s="6" t="s">
        <v>17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</row>
    <row r="2" spans="1:14" s="9" customFormat="1" x14ac:dyDescent="0.25">
      <c r="A2" s="4" t="s">
        <v>18</v>
      </c>
      <c r="B2" s="4" t="s">
        <v>8</v>
      </c>
      <c r="C2" s="4" t="s">
        <v>9</v>
      </c>
      <c r="D2" s="4" t="s">
        <v>10</v>
      </c>
      <c r="E2" s="4" t="s">
        <v>0</v>
      </c>
      <c r="F2" s="4" t="s">
        <v>11</v>
      </c>
      <c r="G2" s="4" t="s">
        <v>1</v>
      </c>
      <c r="H2" s="4" t="s">
        <v>12</v>
      </c>
      <c r="I2" s="4" t="s">
        <v>13</v>
      </c>
      <c r="J2" s="4" t="s">
        <v>14</v>
      </c>
      <c r="K2" s="4" t="s">
        <v>15</v>
      </c>
      <c r="L2" s="4" t="s">
        <v>16</v>
      </c>
      <c r="M2" s="4" t="s">
        <v>2</v>
      </c>
      <c r="N2" s="4" t="s">
        <v>3</v>
      </c>
    </row>
    <row r="3" spans="1:14" x14ac:dyDescent="0.25">
      <c r="A3" s="1"/>
      <c r="B3" s="2">
        <v>59.6</v>
      </c>
      <c r="C3" s="2">
        <v>9.6</v>
      </c>
      <c r="D3" s="2">
        <v>101.2</v>
      </c>
      <c r="E3" s="2">
        <v>50.8</v>
      </c>
      <c r="F3" s="2">
        <v>86.6</v>
      </c>
      <c r="G3" s="2">
        <v>9.8000000000000007</v>
      </c>
      <c r="H3" s="2">
        <v>5</v>
      </c>
      <c r="I3" s="2">
        <v>20.6</v>
      </c>
      <c r="J3" s="2">
        <v>9</v>
      </c>
      <c r="K3" s="2">
        <v>14.2</v>
      </c>
      <c r="L3" s="2">
        <v>9</v>
      </c>
      <c r="M3">
        <f>(F3*F3)*(E3)/300</f>
        <v>1269.9254933333332</v>
      </c>
      <c r="N3">
        <f>M3/2.205</f>
        <v>575.92992894935742</v>
      </c>
    </row>
    <row r="4" spans="1:14" x14ac:dyDescent="0.25">
      <c r="A4" s="1"/>
      <c r="B4" s="2">
        <v>59.3</v>
      </c>
      <c r="C4" s="2">
        <v>10.199999999999999</v>
      </c>
      <c r="D4" s="2">
        <v>99.8</v>
      </c>
      <c r="E4" s="2">
        <v>43.9</v>
      </c>
      <c r="F4" s="2">
        <v>85.8</v>
      </c>
      <c r="G4" s="2">
        <v>9.6</v>
      </c>
      <c r="H4" s="2">
        <v>1</v>
      </c>
      <c r="I4" s="2">
        <v>21.6</v>
      </c>
      <c r="J4" s="2">
        <v>9</v>
      </c>
      <c r="K4" s="2">
        <v>10.8</v>
      </c>
      <c r="L4" s="2">
        <v>9</v>
      </c>
      <c r="M4">
        <f t="shared" ref="M4" si="0">(F4*F4)*(E4)/300</f>
        <v>1077.25332</v>
      </c>
      <c r="N4">
        <f t="shared" ref="N4" si="1">M4/2.205</f>
        <v>488.55025850340138</v>
      </c>
    </row>
    <row r="5" spans="1:14" x14ac:dyDescent="0.25">
      <c r="A5" s="13" t="s">
        <v>4</v>
      </c>
      <c r="B5" s="3">
        <f>STDEV(B3:B4)</f>
        <v>0.21213203435596725</v>
      </c>
      <c r="C5" s="3">
        <f t="shared" ref="C5:L5" si="2">STDEV(C3:C4)</f>
        <v>0.42426406871192823</v>
      </c>
      <c r="D5" s="3">
        <f t="shared" si="2"/>
        <v>0.98994949366117058</v>
      </c>
      <c r="E5" s="3">
        <f t="shared" si="2"/>
        <v>4.8790367901871772</v>
      </c>
      <c r="F5" s="3">
        <f t="shared" si="2"/>
        <v>0.56568542494923602</v>
      </c>
      <c r="G5" s="3">
        <f t="shared" si="2"/>
        <v>0.14142135623731025</v>
      </c>
      <c r="H5" s="3">
        <f t="shared" si="2"/>
        <v>2.8284271247461903</v>
      </c>
      <c r="I5" s="3">
        <f t="shared" si="2"/>
        <v>0.70710678118654757</v>
      </c>
      <c r="J5" s="3">
        <f t="shared" si="2"/>
        <v>0</v>
      </c>
      <c r="K5" s="3">
        <f t="shared" si="2"/>
        <v>2.404163056034256</v>
      </c>
      <c r="L5" s="3">
        <f t="shared" si="2"/>
        <v>0</v>
      </c>
      <c r="M5" s="3">
        <v>1173.5894066666665</v>
      </c>
      <c r="N5" s="3">
        <v>532.24009372637943</v>
      </c>
    </row>
    <row r="6" spans="1:14" x14ac:dyDescent="0.25">
      <c r="A6" s="13" t="s">
        <v>5</v>
      </c>
      <c r="B6" s="3">
        <v>59.45</v>
      </c>
      <c r="C6" s="3">
        <v>9.8999999999999986</v>
      </c>
      <c r="D6" s="3">
        <v>100.5</v>
      </c>
      <c r="E6" s="3">
        <v>47.349999999999994</v>
      </c>
      <c r="F6" s="3">
        <v>86.199999999999989</v>
      </c>
      <c r="G6" s="3">
        <v>9.6999999999999993</v>
      </c>
      <c r="H6" s="3">
        <v>3</v>
      </c>
      <c r="I6" s="3">
        <v>21.1</v>
      </c>
      <c r="J6" s="3">
        <v>9</v>
      </c>
      <c r="K6" s="3">
        <v>12.5</v>
      </c>
      <c r="L6" s="3">
        <v>9</v>
      </c>
      <c r="M6" s="3">
        <v>136.23980030994977</v>
      </c>
      <c r="N6" s="3">
        <v>61.786757510181268</v>
      </c>
    </row>
    <row r="10" spans="1:14" x14ac:dyDescent="0.25">
      <c r="A10" s="10" t="s">
        <v>6</v>
      </c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2"/>
    </row>
    <row r="11" spans="1:14" ht="45.75" thickBot="1" x14ac:dyDescent="0.3">
      <c r="A11" s="7" t="s">
        <v>18</v>
      </c>
      <c r="B11" s="7" t="s">
        <v>8</v>
      </c>
      <c r="C11" s="7" t="s">
        <v>9</v>
      </c>
      <c r="D11" s="7" t="s">
        <v>10</v>
      </c>
      <c r="E11" s="7" t="s">
        <v>0</v>
      </c>
      <c r="F11" s="7" t="s">
        <v>11</v>
      </c>
      <c r="G11" s="7" t="s">
        <v>1</v>
      </c>
      <c r="H11" s="7" t="s">
        <v>12</v>
      </c>
      <c r="I11" s="7" t="s">
        <v>13</v>
      </c>
      <c r="J11" s="7" t="s">
        <v>14</v>
      </c>
      <c r="K11" s="7" t="s">
        <v>15</v>
      </c>
      <c r="L11" s="7" t="s">
        <v>16</v>
      </c>
      <c r="M11" s="8" t="s">
        <v>2</v>
      </c>
      <c r="N11" s="8" t="s">
        <v>3</v>
      </c>
    </row>
    <row r="12" spans="1:14" x14ac:dyDescent="0.25">
      <c r="B12">
        <v>57.3</v>
      </c>
      <c r="C12">
        <v>6.2</v>
      </c>
      <c r="D12">
        <v>94</v>
      </c>
      <c r="E12">
        <v>47.5</v>
      </c>
      <c r="F12">
        <v>86.8</v>
      </c>
      <c r="G12">
        <v>11</v>
      </c>
      <c r="H12">
        <v>1</v>
      </c>
      <c r="I12">
        <v>23.2</v>
      </c>
      <c r="J12">
        <v>5</v>
      </c>
      <c r="K12">
        <v>13.5</v>
      </c>
      <c r="L12">
        <v>5</v>
      </c>
      <c r="M12">
        <f>(F12*F12)*(E12)/300</f>
        <v>1192.9213333333332</v>
      </c>
      <c r="N12">
        <f>M12/2.205</f>
        <v>541.0074074074073</v>
      </c>
    </row>
    <row r="13" spans="1:14" x14ac:dyDescent="0.25">
      <c r="B13">
        <v>58.7</v>
      </c>
      <c r="C13">
        <v>9.8000000000000007</v>
      </c>
      <c r="D13">
        <v>88.5</v>
      </c>
      <c r="E13">
        <v>48.5</v>
      </c>
      <c r="F13">
        <v>83.8</v>
      </c>
      <c r="G13">
        <v>10.5</v>
      </c>
      <c r="H13">
        <v>5</v>
      </c>
      <c r="I13">
        <v>21.9</v>
      </c>
      <c r="J13">
        <v>5</v>
      </c>
      <c r="K13">
        <v>11.9</v>
      </c>
      <c r="L13">
        <v>5</v>
      </c>
      <c r="M13">
        <f t="shared" ref="M13:M25" si="3">(F13*F13)*(E13)/300</f>
        <v>1135.2944666666665</v>
      </c>
      <c r="N13">
        <f t="shared" ref="N13:N25" si="4">M13/2.205</f>
        <v>514.87277399848824</v>
      </c>
    </row>
    <row r="14" spans="1:14" x14ac:dyDescent="0.25">
      <c r="B14">
        <v>55.6</v>
      </c>
      <c r="C14">
        <v>7.2</v>
      </c>
      <c r="D14">
        <v>99.9</v>
      </c>
      <c r="E14">
        <v>45.5</v>
      </c>
      <c r="F14">
        <v>87.4</v>
      </c>
      <c r="G14">
        <v>11.5</v>
      </c>
      <c r="H14">
        <v>1</v>
      </c>
      <c r="I14">
        <v>21.6</v>
      </c>
      <c r="J14">
        <v>9</v>
      </c>
      <c r="K14">
        <v>13.4</v>
      </c>
      <c r="L14">
        <v>9</v>
      </c>
      <c r="M14">
        <f t="shared" si="3"/>
        <v>1158.545266666667</v>
      </c>
      <c r="N14">
        <f t="shared" si="4"/>
        <v>525.41735449735461</v>
      </c>
    </row>
    <row r="15" spans="1:14" x14ac:dyDescent="0.25">
      <c r="B15">
        <v>55.9</v>
      </c>
      <c r="C15">
        <v>9.5</v>
      </c>
      <c r="D15">
        <v>89.2</v>
      </c>
      <c r="E15">
        <v>43.8</v>
      </c>
      <c r="F15">
        <v>84.8</v>
      </c>
      <c r="G15">
        <v>9.6999999999999993</v>
      </c>
      <c r="H15">
        <v>1</v>
      </c>
      <c r="I15">
        <v>22.4</v>
      </c>
      <c r="J15">
        <v>5</v>
      </c>
      <c r="K15">
        <v>11.3</v>
      </c>
      <c r="L15">
        <v>9</v>
      </c>
      <c r="M15">
        <f t="shared" si="3"/>
        <v>1049.89184</v>
      </c>
      <c r="N15">
        <f t="shared" si="4"/>
        <v>476.14142403628114</v>
      </c>
    </row>
    <row r="16" spans="1:14" x14ac:dyDescent="0.25">
      <c r="B16">
        <v>58.2</v>
      </c>
      <c r="C16">
        <v>7.8</v>
      </c>
      <c r="D16">
        <v>87.4</v>
      </c>
      <c r="E16">
        <v>49.5</v>
      </c>
      <c r="F16">
        <v>82.4</v>
      </c>
      <c r="G16">
        <v>9.4</v>
      </c>
      <c r="H16">
        <v>1</v>
      </c>
      <c r="I16">
        <v>21.7</v>
      </c>
      <c r="J16">
        <v>5</v>
      </c>
      <c r="K16">
        <v>11.9</v>
      </c>
      <c r="L16">
        <v>5</v>
      </c>
      <c r="M16">
        <f t="shared" si="3"/>
        <v>1120.3104000000001</v>
      </c>
      <c r="N16">
        <f t="shared" si="4"/>
        <v>508.07727891156463</v>
      </c>
    </row>
    <row r="17" spans="1:14" x14ac:dyDescent="0.25">
      <c r="B17">
        <v>55.3</v>
      </c>
      <c r="C17">
        <v>8.4</v>
      </c>
      <c r="D17">
        <v>91.5</v>
      </c>
      <c r="E17">
        <v>46</v>
      </c>
      <c r="F17">
        <v>82.8</v>
      </c>
      <c r="G17">
        <v>10</v>
      </c>
      <c r="H17">
        <v>1</v>
      </c>
      <c r="I17">
        <v>20.3</v>
      </c>
      <c r="J17">
        <v>9</v>
      </c>
      <c r="K17">
        <v>12.8</v>
      </c>
      <c r="L17">
        <v>9</v>
      </c>
      <c r="M17">
        <f t="shared" si="3"/>
        <v>1051.2287999999999</v>
      </c>
      <c r="N17">
        <f t="shared" si="4"/>
        <v>476.74775510204074</v>
      </c>
    </row>
    <row r="18" spans="1:14" x14ac:dyDescent="0.25">
      <c r="B18">
        <v>56.2</v>
      </c>
      <c r="C18">
        <v>8.6</v>
      </c>
      <c r="D18">
        <v>89.4</v>
      </c>
      <c r="E18">
        <v>49.9</v>
      </c>
      <c r="F18">
        <v>85.3</v>
      </c>
      <c r="G18">
        <v>9.6</v>
      </c>
      <c r="H18">
        <v>1</v>
      </c>
      <c r="I18">
        <v>21.7</v>
      </c>
      <c r="J18">
        <v>5</v>
      </c>
      <c r="K18">
        <v>12.6</v>
      </c>
      <c r="L18">
        <v>9</v>
      </c>
      <c r="M18">
        <f t="shared" si="3"/>
        <v>1210.2563033333331</v>
      </c>
      <c r="N18">
        <f t="shared" si="4"/>
        <v>548.8690718065003</v>
      </c>
    </row>
    <row r="19" spans="1:14" x14ac:dyDescent="0.25">
      <c r="B19">
        <v>59.2</v>
      </c>
      <c r="C19">
        <v>7.2</v>
      </c>
      <c r="D19">
        <v>93.9</v>
      </c>
      <c r="E19">
        <v>47.7</v>
      </c>
      <c r="F19">
        <v>87.8</v>
      </c>
      <c r="G19">
        <v>10.3</v>
      </c>
      <c r="H19">
        <v>1</v>
      </c>
      <c r="I19">
        <v>21.6</v>
      </c>
      <c r="J19">
        <v>5</v>
      </c>
      <c r="K19">
        <v>11.6</v>
      </c>
      <c r="L19">
        <v>5</v>
      </c>
      <c r="M19">
        <f t="shared" si="3"/>
        <v>1225.7055600000001</v>
      </c>
      <c r="N19">
        <f t="shared" si="4"/>
        <v>555.87553741496606</v>
      </c>
    </row>
    <row r="20" spans="1:14" x14ac:dyDescent="0.25">
      <c r="B20">
        <v>56.4</v>
      </c>
      <c r="C20">
        <v>9.4</v>
      </c>
      <c r="D20">
        <v>95.3</v>
      </c>
      <c r="E20">
        <v>50.4</v>
      </c>
      <c r="F20">
        <v>85.9</v>
      </c>
      <c r="G20">
        <v>10.4</v>
      </c>
      <c r="H20">
        <v>1</v>
      </c>
      <c r="I20">
        <v>25.5</v>
      </c>
      <c r="J20">
        <v>5</v>
      </c>
      <c r="K20">
        <v>12.8</v>
      </c>
      <c r="L20">
        <v>5</v>
      </c>
      <c r="M20">
        <f t="shared" si="3"/>
        <v>1239.6400800000001</v>
      </c>
      <c r="N20">
        <f t="shared" si="4"/>
        <v>562.19504761904761</v>
      </c>
    </row>
    <row r="21" spans="1:14" x14ac:dyDescent="0.25">
      <c r="B21">
        <v>55.8</v>
      </c>
      <c r="C21">
        <v>7.3</v>
      </c>
      <c r="D21">
        <v>90.6</v>
      </c>
      <c r="E21">
        <v>47.1</v>
      </c>
      <c r="F21">
        <v>81.8</v>
      </c>
      <c r="G21">
        <v>9.6999999999999993</v>
      </c>
      <c r="H21">
        <v>1</v>
      </c>
      <c r="I21">
        <v>22.5</v>
      </c>
      <c r="J21">
        <v>5</v>
      </c>
      <c r="K21">
        <v>12.4</v>
      </c>
      <c r="L21">
        <v>9</v>
      </c>
      <c r="M21">
        <f t="shared" si="3"/>
        <v>1050.52468</v>
      </c>
      <c r="N21">
        <f t="shared" si="4"/>
        <v>476.42842630385485</v>
      </c>
    </row>
    <row r="22" spans="1:14" x14ac:dyDescent="0.25">
      <c r="B22">
        <v>52.6</v>
      </c>
      <c r="C22">
        <v>8.6999999999999993</v>
      </c>
      <c r="D22">
        <v>92.2</v>
      </c>
      <c r="E22">
        <v>47.4</v>
      </c>
      <c r="F22">
        <v>85.8</v>
      </c>
      <c r="G22">
        <v>10.8</v>
      </c>
      <c r="H22">
        <v>1</v>
      </c>
      <c r="I22">
        <v>22.8</v>
      </c>
      <c r="J22">
        <v>5</v>
      </c>
      <c r="K22">
        <v>11.8</v>
      </c>
      <c r="L22">
        <v>9</v>
      </c>
      <c r="M22">
        <f t="shared" si="3"/>
        <v>1163.1391199999998</v>
      </c>
      <c r="N22">
        <f t="shared" si="4"/>
        <v>527.50073469387746</v>
      </c>
    </row>
    <row r="23" spans="1:14" x14ac:dyDescent="0.25">
      <c r="B23">
        <v>53.6</v>
      </c>
      <c r="C23">
        <v>6.2</v>
      </c>
      <c r="D23">
        <v>93.7</v>
      </c>
      <c r="E23">
        <v>48.2</v>
      </c>
      <c r="F23">
        <v>84.6</v>
      </c>
      <c r="G23">
        <v>9.6999999999999993</v>
      </c>
      <c r="H23">
        <v>1</v>
      </c>
      <c r="I23">
        <v>23</v>
      </c>
      <c r="J23">
        <v>5</v>
      </c>
      <c r="K23">
        <v>13.7</v>
      </c>
      <c r="L23">
        <v>5</v>
      </c>
      <c r="M23">
        <f t="shared" si="3"/>
        <v>1149.9170399999998</v>
      </c>
      <c r="N23">
        <f t="shared" si="4"/>
        <v>521.50432653061216</v>
      </c>
    </row>
    <row r="24" spans="1:14" x14ac:dyDescent="0.25">
      <c r="B24">
        <v>55.1</v>
      </c>
      <c r="C24">
        <v>8.9</v>
      </c>
      <c r="D24">
        <v>91</v>
      </c>
      <c r="E24">
        <v>45.4</v>
      </c>
      <c r="F24">
        <v>84.7</v>
      </c>
      <c r="G24">
        <v>9.3000000000000007</v>
      </c>
      <c r="H24">
        <v>1</v>
      </c>
      <c r="I24">
        <v>20.399999999999999</v>
      </c>
      <c r="J24">
        <v>9</v>
      </c>
      <c r="K24">
        <v>12.4</v>
      </c>
      <c r="L24">
        <v>9</v>
      </c>
      <c r="M24">
        <f t="shared" si="3"/>
        <v>1085.6789533333333</v>
      </c>
      <c r="N24">
        <f t="shared" si="4"/>
        <v>492.37140740740739</v>
      </c>
    </row>
    <row r="25" spans="1:14" x14ac:dyDescent="0.25">
      <c r="B25">
        <v>55.8</v>
      </c>
      <c r="C25">
        <v>9.4</v>
      </c>
      <c r="D25">
        <v>89.7</v>
      </c>
      <c r="E25">
        <v>48.2</v>
      </c>
      <c r="F25">
        <v>85.9</v>
      </c>
      <c r="G25">
        <v>9.6</v>
      </c>
      <c r="H25">
        <v>1</v>
      </c>
      <c r="I25">
        <v>23.7</v>
      </c>
      <c r="J25">
        <v>5</v>
      </c>
      <c r="K25">
        <v>12.9</v>
      </c>
      <c r="L25">
        <v>5</v>
      </c>
      <c r="M25">
        <f t="shared" si="3"/>
        <v>1185.5288066666669</v>
      </c>
      <c r="N25">
        <f t="shared" si="4"/>
        <v>537.65478760393057</v>
      </c>
    </row>
    <row r="26" spans="1:14" x14ac:dyDescent="0.25">
      <c r="A26" s="13" t="s">
        <v>5</v>
      </c>
      <c r="B26" s="3">
        <f t="shared" ref="B26:N26" si="5">AVERAGE(B12:B25)</f>
        <v>56.121428571428567</v>
      </c>
      <c r="C26" s="3">
        <f t="shared" si="5"/>
        <v>8.1857142857142868</v>
      </c>
      <c r="D26" s="3">
        <f t="shared" si="5"/>
        <v>91.878571428571419</v>
      </c>
      <c r="E26" s="3">
        <f t="shared" si="5"/>
        <v>47.50714285714286</v>
      </c>
      <c r="F26" s="3">
        <f t="shared" si="5"/>
        <v>84.98571428571428</v>
      </c>
      <c r="G26" s="3">
        <f t="shared" si="5"/>
        <v>10.107142857142858</v>
      </c>
      <c r="H26" s="3">
        <f t="shared" si="5"/>
        <v>1.2857142857142858</v>
      </c>
      <c r="I26" s="3">
        <f t="shared" si="5"/>
        <v>22.307142857142853</v>
      </c>
      <c r="J26" s="3">
        <f t="shared" si="5"/>
        <v>5.8571428571428568</v>
      </c>
      <c r="K26" s="3">
        <f t="shared" si="5"/>
        <v>12.5</v>
      </c>
      <c r="L26" s="3">
        <f t="shared" si="5"/>
        <v>7</v>
      </c>
      <c r="M26" s="3">
        <f t="shared" si="5"/>
        <v>1144.1844750000002</v>
      </c>
      <c r="N26" s="3">
        <f t="shared" si="5"/>
        <v>518.90452380952377</v>
      </c>
    </row>
    <row r="27" spans="1:14" x14ac:dyDescent="0.25">
      <c r="A27" s="13" t="s">
        <v>4</v>
      </c>
      <c r="B27" s="3">
        <f t="shared" ref="B27:N27" si="6">STDEV(B12:B25)</f>
        <v>1.8170892071698594</v>
      </c>
      <c r="C27" s="3">
        <f t="shared" si="6"/>
        <v>1.2101221444117023</v>
      </c>
      <c r="D27" s="3">
        <f t="shared" si="6"/>
        <v>3.2833328684851204</v>
      </c>
      <c r="E27" s="3">
        <f t="shared" si="6"/>
        <v>1.8545015028777481</v>
      </c>
      <c r="F27" s="3">
        <f t="shared" si="6"/>
        <v>1.8135630645254635</v>
      </c>
      <c r="G27" s="3">
        <f t="shared" si="6"/>
        <v>0.6603778472199846</v>
      </c>
      <c r="H27" s="3">
        <f t="shared" si="6"/>
        <v>1.0690449676496976</v>
      </c>
      <c r="I27" s="3">
        <f t="shared" si="6"/>
        <v>1.3378882819372682</v>
      </c>
      <c r="J27" s="3">
        <f t="shared" si="6"/>
        <v>1.7032612545052805</v>
      </c>
      <c r="K27" s="3">
        <f t="shared" si="6"/>
        <v>0.7379806126283972</v>
      </c>
      <c r="L27" s="3">
        <f t="shared" si="6"/>
        <v>2.0754980866510833</v>
      </c>
      <c r="M27" s="3">
        <f t="shared" si="6"/>
        <v>65.151816877653118</v>
      </c>
      <c r="N27" s="3">
        <f t="shared" si="6"/>
        <v>29.547309241566044</v>
      </c>
    </row>
  </sheetData>
  <mergeCells count="2">
    <mergeCell ref="A1:N1"/>
    <mergeCell ref="A10:N10"/>
  </mergeCells>
  <pageMargins left="0.7" right="0.7" top="0.75" bottom="0.75" header="0.3" footer="0.3"/>
  <pageSetup orientation="portrait" r:id="rId1"/>
  <tableParts count="2">
    <tablePart r:id="rId2"/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3492C2-B24D-4ED3-A425-04C4F4B38F6B}">
  <dimension ref="A1:N36"/>
  <sheetViews>
    <sheetView tabSelected="1" zoomScale="70" zoomScaleNormal="70" workbookViewId="0">
      <selection activeCell="G42" sqref="G42"/>
    </sheetView>
  </sheetViews>
  <sheetFormatPr defaultRowHeight="15" x14ac:dyDescent="0.25"/>
  <cols>
    <col min="1" max="1" width="11" customWidth="1"/>
    <col min="2" max="2" width="12" customWidth="1"/>
    <col min="3" max="3" width="15.42578125" customWidth="1"/>
    <col min="4" max="4" width="14.85546875" customWidth="1"/>
    <col min="5" max="6" width="12" customWidth="1"/>
    <col min="7" max="7" width="16.140625" customWidth="1"/>
    <col min="8" max="8" width="17" customWidth="1"/>
    <col min="9" max="9" width="16.5703125" customWidth="1"/>
    <col min="10" max="10" width="20.28515625" customWidth="1"/>
    <col min="11" max="11" width="17.140625" customWidth="1"/>
    <col min="12" max="13" width="12" customWidth="1"/>
  </cols>
  <sheetData>
    <row r="1" spans="1:14" x14ac:dyDescent="0.25">
      <c r="A1" s="6" t="s">
        <v>17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</row>
    <row r="2" spans="1:14" s="4" customFormat="1" ht="30.75" thickBot="1" x14ac:dyDescent="0.3">
      <c r="A2" s="4" t="s">
        <v>18</v>
      </c>
      <c r="B2" s="15" t="s">
        <v>19</v>
      </c>
      <c r="C2" s="15" t="s">
        <v>20</v>
      </c>
      <c r="D2" s="15" t="s">
        <v>21</v>
      </c>
      <c r="E2" s="15" t="s">
        <v>22</v>
      </c>
      <c r="F2" s="15" t="s">
        <v>23</v>
      </c>
      <c r="G2" s="15" t="s">
        <v>24</v>
      </c>
      <c r="H2" s="15" t="s">
        <v>25</v>
      </c>
      <c r="I2" s="15" t="s">
        <v>26</v>
      </c>
      <c r="J2" s="15" t="s">
        <v>27</v>
      </c>
      <c r="K2" s="15" t="s">
        <v>28</v>
      </c>
      <c r="L2" s="4" t="s">
        <v>2</v>
      </c>
      <c r="M2" s="4" t="s">
        <v>3</v>
      </c>
      <c r="N2"/>
    </row>
    <row r="4" spans="1:14" x14ac:dyDescent="0.25">
      <c r="B4">
        <v>55.3</v>
      </c>
      <c r="C4">
        <v>7.2</v>
      </c>
      <c r="D4">
        <v>100.6</v>
      </c>
      <c r="E4">
        <v>47.5</v>
      </c>
      <c r="F4">
        <v>81.3</v>
      </c>
      <c r="G4">
        <v>9.8000000000000007</v>
      </c>
      <c r="H4">
        <v>3.5</v>
      </c>
      <c r="I4">
        <v>3.8</v>
      </c>
      <c r="J4">
        <v>7.2</v>
      </c>
      <c r="K4">
        <v>1.3</v>
      </c>
      <c r="L4">
        <f>F4*F4*E4/300</f>
        <v>1046.5342499999999</v>
      </c>
      <c r="M4">
        <f>L4/2.205</f>
        <v>474.61870748299316</v>
      </c>
    </row>
    <row r="5" spans="1:14" x14ac:dyDescent="0.25">
      <c r="B5">
        <v>54.4</v>
      </c>
      <c r="C5">
        <v>11.2</v>
      </c>
      <c r="D5">
        <v>99.2</v>
      </c>
      <c r="E5">
        <v>40.299999999999997</v>
      </c>
      <c r="F5">
        <v>83.9</v>
      </c>
      <c r="G5">
        <v>9.6999999999999993</v>
      </c>
      <c r="H5">
        <v>3.4</v>
      </c>
      <c r="I5">
        <v>4.9000000000000004</v>
      </c>
      <c r="J5">
        <v>9.3000000000000007</v>
      </c>
      <c r="K5">
        <v>1.6</v>
      </c>
      <c r="L5">
        <f t="shared" ref="L5:L17" si="0">F5*F5*E5/300</f>
        <v>945.60054333333335</v>
      </c>
      <c r="M5">
        <f t="shared" ref="M5:M17" si="1">L5/2.205</f>
        <v>428.84378382464098</v>
      </c>
    </row>
    <row r="6" spans="1:14" x14ac:dyDescent="0.25">
      <c r="B6">
        <v>54.7</v>
      </c>
      <c r="C6">
        <v>9.4</v>
      </c>
      <c r="D6">
        <v>103.8</v>
      </c>
      <c r="E6">
        <v>38.4</v>
      </c>
      <c r="F6">
        <v>84.8</v>
      </c>
      <c r="G6">
        <v>10</v>
      </c>
      <c r="H6">
        <v>2.8</v>
      </c>
      <c r="I6">
        <v>3.8</v>
      </c>
      <c r="J6">
        <v>8.9</v>
      </c>
      <c r="K6">
        <v>1.5</v>
      </c>
      <c r="L6">
        <f t="shared" si="0"/>
        <v>920.45312000000001</v>
      </c>
      <c r="M6">
        <f t="shared" si="1"/>
        <v>417.43905668934241</v>
      </c>
    </row>
    <row r="7" spans="1:14" x14ac:dyDescent="0.25">
      <c r="B7">
        <v>53.6</v>
      </c>
      <c r="C7">
        <v>5.6</v>
      </c>
      <c r="D7">
        <v>96.8</v>
      </c>
      <c r="E7">
        <v>38.9</v>
      </c>
      <c r="F7">
        <v>84.4</v>
      </c>
      <c r="G7">
        <v>9.8000000000000007</v>
      </c>
      <c r="H7">
        <v>2.7</v>
      </c>
      <c r="I7">
        <v>3.4</v>
      </c>
      <c r="J7">
        <v>6.7</v>
      </c>
      <c r="K7">
        <v>1.3</v>
      </c>
      <c r="L7">
        <f t="shared" si="0"/>
        <v>923.66234666666674</v>
      </c>
      <c r="M7">
        <f t="shared" si="1"/>
        <v>418.89448828420257</v>
      </c>
    </row>
    <row r="8" spans="1:14" x14ac:dyDescent="0.25">
      <c r="B8">
        <v>54.6</v>
      </c>
      <c r="C8">
        <v>9.9</v>
      </c>
      <c r="D8">
        <v>100.2</v>
      </c>
      <c r="E8">
        <v>38.9</v>
      </c>
      <c r="F8">
        <v>83.4</v>
      </c>
      <c r="G8">
        <v>9.8000000000000007</v>
      </c>
      <c r="H8">
        <v>4.8</v>
      </c>
      <c r="I8">
        <v>4.3</v>
      </c>
      <c r="J8">
        <v>7.6</v>
      </c>
      <c r="K8">
        <v>1.5</v>
      </c>
      <c r="L8">
        <f t="shared" si="0"/>
        <v>901.9042800000002</v>
      </c>
      <c r="M8">
        <f t="shared" si="1"/>
        <v>409.02688435374159</v>
      </c>
    </row>
    <row r="9" spans="1:14" x14ac:dyDescent="0.25">
      <c r="B9">
        <v>55.1</v>
      </c>
      <c r="C9">
        <v>5.9</v>
      </c>
      <c r="D9">
        <v>97.9</v>
      </c>
      <c r="E9">
        <v>43.8</v>
      </c>
      <c r="F9">
        <v>81.7</v>
      </c>
      <c r="G9">
        <v>9.6</v>
      </c>
      <c r="H9">
        <v>4.5999999999999996</v>
      </c>
      <c r="I9">
        <v>4.7</v>
      </c>
      <c r="J9">
        <v>7.6</v>
      </c>
      <c r="K9">
        <v>1.4</v>
      </c>
      <c r="L9">
        <f t="shared" si="0"/>
        <v>974.53393999999992</v>
      </c>
      <c r="M9">
        <f t="shared" si="1"/>
        <v>441.96550566893421</v>
      </c>
    </row>
    <row r="10" spans="1:14" x14ac:dyDescent="0.25">
      <c r="B10">
        <v>52.5</v>
      </c>
      <c r="C10">
        <v>5.7</v>
      </c>
      <c r="D10">
        <v>101.2</v>
      </c>
      <c r="E10">
        <v>43.3</v>
      </c>
      <c r="F10">
        <v>80.3</v>
      </c>
      <c r="G10">
        <v>9.4</v>
      </c>
      <c r="H10">
        <v>3.4</v>
      </c>
      <c r="I10">
        <v>3.7</v>
      </c>
      <c r="J10">
        <v>6.4</v>
      </c>
      <c r="K10">
        <v>1.4</v>
      </c>
      <c r="L10">
        <f t="shared" si="0"/>
        <v>930.67432333333318</v>
      </c>
      <c r="M10">
        <f t="shared" si="1"/>
        <v>422.07452305366581</v>
      </c>
    </row>
    <row r="11" spans="1:14" x14ac:dyDescent="0.25">
      <c r="B11">
        <v>55.4</v>
      </c>
      <c r="C11">
        <v>6.6</v>
      </c>
      <c r="D11">
        <v>103.1</v>
      </c>
      <c r="E11">
        <v>46.2</v>
      </c>
      <c r="F11">
        <v>85.3</v>
      </c>
      <c r="G11">
        <v>7.7</v>
      </c>
      <c r="H11">
        <v>3.7</v>
      </c>
      <c r="I11">
        <v>3.6</v>
      </c>
      <c r="J11">
        <v>8.1</v>
      </c>
      <c r="K11">
        <v>1.3</v>
      </c>
      <c r="L11">
        <f t="shared" si="0"/>
        <v>1120.5178599999999</v>
      </c>
      <c r="M11">
        <f t="shared" si="1"/>
        <v>508.17136507936505</v>
      </c>
    </row>
    <row r="12" spans="1:14" x14ac:dyDescent="0.25">
      <c r="B12">
        <v>55.6</v>
      </c>
      <c r="C12">
        <v>7.4</v>
      </c>
      <c r="D12">
        <v>108.8</v>
      </c>
      <c r="E12">
        <v>40.4</v>
      </c>
      <c r="F12">
        <v>85.9</v>
      </c>
      <c r="G12">
        <v>9.8000000000000007</v>
      </c>
      <c r="H12">
        <v>4.0999999999999996</v>
      </c>
      <c r="I12">
        <v>4.5999999999999996</v>
      </c>
      <c r="J12">
        <v>6.4</v>
      </c>
      <c r="K12">
        <v>1.6</v>
      </c>
      <c r="L12">
        <f t="shared" si="0"/>
        <v>993.6797466666668</v>
      </c>
      <c r="M12">
        <f t="shared" si="1"/>
        <v>450.64841118669693</v>
      </c>
    </row>
    <row r="13" spans="1:14" x14ac:dyDescent="0.25">
      <c r="B13">
        <v>51.8</v>
      </c>
      <c r="C13">
        <v>6.8</v>
      </c>
      <c r="D13">
        <v>95.9</v>
      </c>
      <c r="E13">
        <v>44.6</v>
      </c>
      <c r="F13">
        <v>75.8</v>
      </c>
      <c r="G13">
        <v>8.6</v>
      </c>
      <c r="H13">
        <v>5.3</v>
      </c>
      <c r="I13">
        <v>4.5999999999999996</v>
      </c>
      <c r="J13">
        <v>7.8</v>
      </c>
      <c r="K13">
        <v>2.6</v>
      </c>
      <c r="L13">
        <f t="shared" si="0"/>
        <v>854.1851466666667</v>
      </c>
      <c r="M13">
        <f t="shared" si="1"/>
        <v>387.38555404383976</v>
      </c>
    </row>
    <row r="14" spans="1:14" x14ac:dyDescent="0.25">
      <c r="B14">
        <v>57.6</v>
      </c>
      <c r="C14">
        <v>6.6</v>
      </c>
      <c r="D14">
        <v>103.4</v>
      </c>
      <c r="E14">
        <v>50.1</v>
      </c>
      <c r="F14">
        <v>82.3</v>
      </c>
      <c r="G14">
        <v>8.6999999999999993</v>
      </c>
      <c r="H14">
        <v>4.8</v>
      </c>
      <c r="I14">
        <v>5.0999999999999996</v>
      </c>
      <c r="J14">
        <v>7.3</v>
      </c>
      <c r="K14">
        <v>2.2999999999999998</v>
      </c>
      <c r="L14">
        <f t="shared" si="0"/>
        <v>1131.1394300000002</v>
      </c>
      <c r="M14">
        <f t="shared" si="1"/>
        <v>512.98840362811802</v>
      </c>
    </row>
    <row r="15" spans="1:14" x14ac:dyDescent="0.25">
      <c r="B15">
        <v>55.7</v>
      </c>
      <c r="C15">
        <v>5.6</v>
      </c>
      <c r="D15">
        <v>104.9</v>
      </c>
      <c r="E15">
        <v>47.9</v>
      </c>
      <c r="F15">
        <v>79.400000000000006</v>
      </c>
      <c r="G15">
        <v>8.6</v>
      </c>
      <c r="H15">
        <v>2.9</v>
      </c>
      <c r="I15">
        <v>3.7</v>
      </c>
      <c r="J15">
        <v>5.2</v>
      </c>
      <c r="K15">
        <v>1.3</v>
      </c>
      <c r="L15">
        <f t="shared" si="0"/>
        <v>1006.5961466666668</v>
      </c>
      <c r="M15">
        <f t="shared" si="1"/>
        <v>456.50618896447469</v>
      </c>
    </row>
    <row r="16" spans="1:14" x14ac:dyDescent="0.25">
      <c r="B16">
        <v>59.6</v>
      </c>
      <c r="C16">
        <v>8.1</v>
      </c>
      <c r="D16">
        <v>107.8</v>
      </c>
      <c r="E16">
        <v>50.4</v>
      </c>
      <c r="F16">
        <v>81.900000000000006</v>
      </c>
      <c r="G16">
        <v>9.8000000000000007</v>
      </c>
      <c r="H16">
        <v>2.4</v>
      </c>
      <c r="I16">
        <v>3.2</v>
      </c>
      <c r="J16">
        <v>7.4</v>
      </c>
      <c r="K16">
        <v>1.4</v>
      </c>
      <c r="L16">
        <f t="shared" si="0"/>
        <v>1126.8784800000001</v>
      </c>
      <c r="M16">
        <f t="shared" si="1"/>
        <v>511.05600000000004</v>
      </c>
    </row>
    <row r="17" spans="1:13" x14ac:dyDescent="0.25">
      <c r="B17">
        <v>58.7</v>
      </c>
      <c r="C17">
        <v>7.3</v>
      </c>
      <c r="D17">
        <v>97.3</v>
      </c>
      <c r="E17">
        <v>47.3</v>
      </c>
      <c r="F17">
        <v>89.6</v>
      </c>
      <c r="G17">
        <v>8.4</v>
      </c>
      <c r="H17">
        <v>1.9</v>
      </c>
      <c r="I17">
        <v>2.2000000000000002</v>
      </c>
      <c r="J17">
        <v>8.6999999999999993</v>
      </c>
      <c r="K17">
        <v>1.3</v>
      </c>
      <c r="L17">
        <f t="shared" si="0"/>
        <v>1265.7732266666665</v>
      </c>
      <c r="M17">
        <f t="shared" si="1"/>
        <v>574.04681481481475</v>
      </c>
    </row>
    <row r="18" spans="1:13" x14ac:dyDescent="0.25">
      <c r="A18" s="13" t="s">
        <v>29</v>
      </c>
      <c r="B18" s="3">
        <f>AVERAGE(B4:B17)</f>
        <v>55.328571428571436</v>
      </c>
      <c r="C18" s="3">
        <f t="shared" ref="C18:M18" si="2">AVERAGE(C4:C17)</f>
        <v>7.3785714285714272</v>
      </c>
      <c r="D18" s="3">
        <f t="shared" si="2"/>
        <v>101.49285714285715</v>
      </c>
      <c r="E18" s="3">
        <f t="shared" si="2"/>
        <v>44.142857142857146</v>
      </c>
      <c r="F18" s="3">
        <f t="shared" si="2"/>
        <v>82.857142857142847</v>
      </c>
      <c r="G18" s="3">
        <f t="shared" si="2"/>
        <v>9.2642857142857142</v>
      </c>
      <c r="H18" s="3">
        <f t="shared" si="2"/>
        <v>3.5928571428571416</v>
      </c>
      <c r="I18" s="3">
        <f t="shared" si="2"/>
        <v>3.971428571428572</v>
      </c>
      <c r="J18" s="3">
        <f t="shared" si="2"/>
        <v>7.4714285714285724</v>
      </c>
      <c r="K18" s="3">
        <f t="shared" si="2"/>
        <v>1.5571428571428572</v>
      </c>
      <c r="L18" s="3">
        <f t="shared" si="2"/>
        <v>1010.1523457142857</v>
      </c>
      <c r="M18" s="3">
        <f t="shared" si="2"/>
        <v>458.11897764820225</v>
      </c>
    </row>
    <row r="19" spans="1:13" x14ac:dyDescent="0.25">
      <c r="A19" s="13" t="s">
        <v>30</v>
      </c>
      <c r="B19" s="3">
        <f>STDEV(B4:B17)</f>
        <v>2.1531474533909565</v>
      </c>
      <c r="C19" s="3">
        <f t="shared" ref="C19:M19" si="3">STDEV(C4:C17)</f>
        <v>1.7205448919672919</v>
      </c>
      <c r="D19" s="3">
        <f t="shared" si="3"/>
        <v>3.9993199971445681</v>
      </c>
      <c r="E19" s="3">
        <f t="shared" si="3"/>
        <v>4.2244188104062665</v>
      </c>
      <c r="F19" s="3">
        <f t="shared" si="3"/>
        <v>3.2993505854507617</v>
      </c>
      <c r="G19" s="3">
        <f t="shared" si="3"/>
        <v>0.71748186024471727</v>
      </c>
      <c r="H19" s="3">
        <f t="shared" si="3"/>
        <v>1.0148620866625491</v>
      </c>
      <c r="I19" s="3">
        <f t="shared" si="3"/>
        <v>0.78292211168610315</v>
      </c>
      <c r="J19" s="3">
        <f t="shared" si="3"/>
        <v>1.0950437795453023</v>
      </c>
      <c r="K19" s="3">
        <f t="shared" si="3"/>
        <v>0.39751978318314901</v>
      </c>
      <c r="L19" s="3">
        <f t="shared" si="3"/>
        <v>114.59471277193038</v>
      </c>
      <c r="M19" s="3">
        <f t="shared" si="3"/>
        <v>51.970391279786135</v>
      </c>
    </row>
    <row r="23" spans="1:13" x14ac:dyDescent="0.25">
      <c r="A23" s="6" t="s">
        <v>6</v>
      </c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</row>
    <row r="24" spans="1:13" s="4" customFormat="1" ht="15.75" thickBot="1" x14ac:dyDescent="0.3">
      <c r="A24" s="4" t="s">
        <v>7</v>
      </c>
      <c r="B24" s="15" t="s">
        <v>19</v>
      </c>
      <c r="C24" s="15" t="s">
        <v>20</v>
      </c>
      <c r="D24" s="15" t="s">
        <v>21</v>
      </c>
      <c r="E24" s="15" t="s">
        <v>22</v>
      </c>
      <c r="F24" s="15" t="s">
        <v>23</v>
      </c>
      <c r="G24" s="15" t="s">
        <v>24</v>
      </c>
      <c r="H24" s="15" t="s">
        <v>25</v>
      </c>
      <c r="I24" s="15" t="s">
        <v>26</v>
      </c>
      <c r="J24" s="15" t="s">
        <v>27</v>
      </c>
      <c r="K24" s="15" t="s">
        <v>28</v>
      </c>
      <c r="L24" s="16" t="s">
        <v>2</v>
      </c>
      <c r="M24" s="16" t="s">
        <v>3</v>
      </c>
    </row>
    <row r="25" spans="1:13" x14ac:dyDescent="0.25">
      <c r="B25">
        <v>57.8</v>
      </c>
      <c r="C25">
        <v>8.1999999999999993</v>
      </c>
      <c r="D25">
        <v>97.2</v>
      </c>
      <c r="E25">
        <v>45.5</v>
      </c>
      <c r="F25">
        <v>86.1</v>
      </c>
      <c r="G25">
        <v>10.4</v>
      </c>
      <c r="H25">
        <v>3.6</v>
      </c>
      <c r="I25">
        <v>3.8</v>
      </c>
      <c r="J25">
        <v>7.9</v>
      </c>
      <c r="K25">
        <v>1.8</v>
      </c>
      <c r="L25">
        <f>F25*F25*E25/300</f>
        <v>1124.3368499999997</v>
      </c>
      <c r="M25">
        <f>L25/2.205</f>
        <v>509.90333333333319</v>
      </c>
    </row>
    <row r="26" spans="1:13" x14ac:dyDescent="0.25">
      <c r="B26">
        <v>54.8</v>
      </c>
      <c r="C26">
        <v>10</v>
      </c>
      <c r="D26">
        <v>104.1</v>
      </c>
      <c r="E26">
        <v>48.2</v>
      </c>
      <c r="F26">
        <v>92.3</v>
      </c>
      <c r="G26">
        <v>10.5</v>
      </c>
      <c r="H26">
        <v>3.4</v>
      </c>
      <c r="I26">
        <v>3.5</v>
      </c>
      <c r="J26">
        <v>8.5</v>
      </c>
      <c r="K26">
        <v>1.7</v>
      </c>
      <c r="L26">
        <f t="shared" ref="L26:L34" si="4">F26*F26*E26/300</f>
        <v>1368.7659266666667</v>
      </c>
      <c r="M26">
        <f t="shared" ref="M26:M34" si="5">L26/2.205</f>
        <v>620.75552229780806</v>
      </c>
    </row>
    <row r="27" spans="1:13" x14ac:dyDescent="0.25">
      <c r="B27">
        <v>54.4</v>
      </c>
      <c r="C27">
        <v>7.6</v>
      </c>
      <c r="D27">
        <v>97.3</v>
      </c>
      <c r="E27">
        <v>45.2</v>
      </c>
      <c r="F27">
        <v>87.2</v>
      </c>
      <c r="G27">
        <v>11.5</v>
      </c>
      <c r="H27">
        <v>2.2999999999999998</v>
      </c>
      <c r="I27">
        <v>4.2</v>
      </c>
      <c r="J27">
        <v>11.8</v>
      </c>
      <c r="K27">
        <v>1.7</v>
      </c>
      <c r="L27">
        <f t="shared" si="4"/>
        <v>1145.6452266666668</v>
      </c>
      <c r="M27">
        <f t="shared" si="5"/>
        <v>519.56699622071051</v>
      </c>
    </row>
    <row r="28" spans="1:13" x14ac:dyDescent="0.25">
      <c r="B28">
        <v>54.6</v>
      </c>
      <c r="C28">
        <v>7.6</v>
      </c>
      <c r="D28">
        <v>99.2</v>
      </c>
      <c r="E28">
        <v>44.5</v>
      </c>
      <c r="F28">
        <v>81.900000000000006</v>
      </c>
      <c r="G28">
        <v>11.8</v>
      </c>
      <c r="H28">
        <v>2.9</v>
      </c>
      <c r="I28">
        <v>3.6</v>
      </c>
      <c r="J28">
        <v>10.8</v>
      </c>
      <c r="K28">
        <v>1.3</v>
      </c>
      <c r="L28">
        <f t="shared" si="4"/>
        <v>994.96215000000007</v>
      </c>
      <c r="M28">
        <f t="shared" si="5"/>
        <v>451.23</v>
      </c>
    </row>
    <row r="29" spans="1:13" x14ac:dyDescent="0.25">
      <c r="B29">
        <v>52.6</v>
      </c>
      <c r="C29">
        <v>5.9</v>
      </c>
      <c r="D29">
        <v>99.3</v>
      </c>
      <c r="E29">
        <v>44.4</v>
      </c>
      <c r="F29">
        <v>84.6</v>
      </c>
      <c r="G29">
        <v>11.4</v>
      </c>
      <c r="H29">
        <v>2.6</v>
      </c>
      <c r="I29">
        <v>5.4</v>
      </c>
      <c r="J29">
        <v>10.4</v>
      </c>
      <c r="K29">
        <v>1.7</v>
      </c>
      <c r="L29">
        <f t="shared" si="4"/>
        <v>1059.2596799999997</v>
      </c>
      <c r="M29">
        <f t="shared" si="5"/>
        <v>480.38987755102022</v>
      </c>
    </row>
    <row r="30" spans="1:13" x14ac:dyDescent="0.25">
      <c r="B30">
        <v>55.4</v>
      </c>
      <c r="C30">
        <v>9.3000000000000007</v>
      </c>
      <c r="D30">
        <v>103.4</v>
      </c>
      <c r="E30">
        <v>43.7</v>
      </c>
      <c r="F30">
        <v>90.8</v>
      </c>
      <c r="G30">
        <v>12.6</v>
      </c>
      <c r="H30">
        <v>4.2</v>
      </c>
      <c r="I30">
        <v>3.4</v>
      </c>
      <c r="J30">
        <v>7.6</v>
      </c>
      <c r="K30">
        <v>1.8</v>
      </c>
      <c r="L30">
        <f t="shared" si="4"/>
        <v>1200.9692266666666</v>
      </c>
      <c r="M30">
        <f t="shared" si="5"/>
        <v>544.65724565381709</v>
      </c>
    </row>
    <row r="31" spans="1:13" x14ac:dyDescent="0.25">
      <c r="B31">
        <v>54.8</v>
      </c>
      <c r="C31">
        <v>10</v>
      </c>
      <c r="D31">
        <v>104.1</v>
      </c>
      <c r="E31">
        <v>48.2</v>
      </c>
      <c r="F31">
        <v>92.3</v>
      </c>
      <c r="G31">
        <v>10.5</v>
      </c>
      <c r="H31">
        <v>3.4</v>
      </c>
      <c r="I31">
        <v>3.5</v>
      </c>
      <c r="J31">
        <v>8.5</v>
      </c>
      <c r="K31">
        <v>1.7</v>
      </c>
      <c r="L31">
        <f t="shared" si="4"/>
        <v>1368.7659266666667</v>
      </c>
      <c r="M31">
        <f t="shared" si="5"/>
        <v>620.75552229780806</v>
      </c>
    </row>
    <row r="32" spans="1:13" x14ac:dyDescent="0.25">
      <c r="B32">
        <v>58.3</v>
      </c>
      <c r="C32">
        <v>7.9</v>
      </c>
      <c r="D32">
        <v>104.7</v>
      </c>
      <c r="E32">
        <v>49.5</v>
      </c>
      <c r="F32">
        <v>93.9</v>
      </c>
      <c r="G32">
        <v>12.4</v>
      </c>
      <c r="H32">
        <v>2.8</v>
      </c>
      <c r="I32">
        <v>2.2999999999999998</v>
      </c>
      <c r="J32">
        <v>8.3000000000000007</v>
      </c>
      <c r="K32">
        <v>1.4</v>
      </c>
      <c r="L32">
        <f t="shared" si="4"/>
        <v>1454.8396500000001</v>
      </c>
      <c r="M32">
        <f t="shared" si="5"/>
        <v>659.79122448979592</v>
      </c>
    </row>
    <row r="33" spans="1:13" x14ac:dyDescent="0.25">
      <c r="B33">
        <v>55.7</v>
      </c>
      <c r="C33">
        <v>7.2</v>
      </c>
      <c r="D33">
        <v>99.8</v>
      </c>
      <c r="E33">
        <v>48.6</v>
      </c>
      <c r="F33">
        <v>88.4</v>
      </c>
      <c r="G33">
        <v>11.3</v>
      </c>
      <c r="H33">
        <v>3.4</v>
      </c>
      <c r="I33">
        <v>3.2</v>
      </c>
      <c r="J33">
        <v>7.6</v>
      </c>
      <c r="K33">
        <v>1.6</v>
      </c>
      <c r="L33">
        <f t="shared" si="4"/>
        <v>1265.9587200000003</v>
      </c>
      <c r="M33">
        <f t="shared" si="5"/>
        <v>574.13093877551034</v>
      </c>
    </row>
    <row r="34" spans="1:13" x14ac:dyDescent="0.25">
      <c r="B34">
        <v>54.2</v>
      </c>
      <c r="C34">
        <v>8.8000000000000007</v>
      </c>
      <c r="D34">
        <v>95.8</v>
      </c>
      <c r="E34">
        <v>47.3</v>
      </c>
      <c r="F34">
        <v>85.7</v>
      </c>
      <c r="G34">
        <v>12.3</v>
      </c>
      <c r="H34">
        <v>4.3</v>
      </c>
      <c r="I34">
        <v>5.4</v>
      </c>
      <c r="J34">
        <v>7.9</v>
      </c>
      <c r="K34">
        <v>1.8</v>
      </c>
      <c r="L34">
        <f t="shared" si="4"/>
        <v>1157.9812566666667</v>
      </c>
      <c r="M34">
        <f t="shared" si="5"/>
        <v>525.16156764928189</v>
      </c>
    </row>
    <row r="35" spans="1:13" x14ac:dyDescent="0.25">
      <c r="A35" s="13" t="s">
        <v>29</v>
      </c>
      <c r="B35" s="3">
        <f>AVERAGE(B25:B34)</f>
        <v>55.260000000000005</v>
      </c>
      <c r="C35" s="3">
        <f t="shared" ref="C35:M35" si="6">AVERAGE(C25:C34)</f>
        <v>8.25</v>
      </c>
      <c r="D35" s="3">
        <f t="shared" si="6"/>
        <v>100.49</v>
      </c>
      <c r="E35" s="3">
        <f t="shared" si="6"/>
        <v>46.510000000000005</v>
      </c>
      <c r="F35" s="3">
        <f t="shared" si="6"/>
        <v>88.32</v>
      </c>
      <c r="G35" s="3">
        <f t="shared" si="6"/>
        <v>11.47</v>
      </c>
      <c r="H35" s="3">
        <f t="shared" si="6"/>
        <v>3.29</v>
      </c>
      <c r="I35" s="3">
        <f t="shared" si="6"/>
        <v>3.8299999999999996</v>
      </c>
      <c r="J35" s="3">
        <f t="shared" si="6"/>
        <v>8.93</v>
      </c>
      <c r="K35" s="3">
        <f t="shared" si="6"/>
        <v>1.65</v>
      </c>
      <c r="L35" s="3">
        <f t="shared" si="6"/>
        <v>1214.1484613333332</v>
      </c>
      <c r="M35" s="3">
        <f t="shared" si="6"/>
        <v>550.6342228269084</v>
      </c>
    </row>
    <row r="36" spans="1:13" x14ac:dyDescent="0.25">
      <c r="A36" s="13" t="s">
        <v>30</v>
      </c>
      <c r="B36" s="3">
        <f>STDEV(B25:B34)</f>
        <v>1.6899704139422074</v>
      </c>
      <c r="C36" s="3">
        <f t="shared" ref="C36:M36" si="7">STDEV(C25:C34)</f>
        <v>1.296362432175342</v>
      </c>
      <c r="D36" s="3">
        <f t="shared" si="7"/>
        <v>3.3134238753557894</v>
      </c>
      <c r="E36" s="3">
        <f t="shared" si="7"/>
        <v>2.0754919095642523</v>
      </c>
      <c r="F36" s="3">
        <f t="shared" si="7"/>
        <v>3.9026486732303569</v>
      </c>
      <c r="G36" s="3">
        <f t="shared" si="7"/>
        <v>0.81656461947464876</v>
      </c>
      <c r="H36" s="3">
        <f t="shared" si="7"/>
        <v>0.65226102477799885</v>
      </c>
      <c r="I36" s="3">
        <f t="shared" si="7"/>
        <v>0.95806517987498718</v>
      </c>
      <c r="J36" s="3">
        <f t="shared" si="7"/>
        <v>1.502627328677637</v>
      </c>
      <c r="K36" s="3">
        <f t="shared" si="7"/>
        <v>0.17159383568311667</v>
      </c>
      <c r="L36" s="3">
        <f t="shared" si="7"/>
        <v>147.77990835942586</v>
      </c>
      <c r="M36" s="3">
        <f t="shared" si="7"/>
        <v>67.020366602914649</v>
      </c>
    </row>
  </sheetData>
  <mergeCells count="2">
    <mergeCell ref="A1:M1"/>
    <mergeCell ref="A23:M23"/>
  </mergeCells>
  <pageMargins left="0.7" right="0.7" top="0.75" bottom="0.75" header="0.3" footer="0.3"/>
  <tableParts count="2">
    <tablePart r:id="rId1"/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Buffalo Male</vt:lpstr>
      <vt:lpstr>Buffalo Female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2021-06-29T17:14:43Z</dcterms:created>
  <dcterms:modified xsi:type="dcterms:W3CDTF">2021-06-29T17:35:11Z</dcterms:modified>
</cp:coreProperties>
</file>