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filterPrivacy="1"/>
  <xr:revisionPtr revIDLastSave="0" documentId="13_ncr:1_{C59F5024-0FCA-4D48-BC7C-14AE87EE1682}" xr6:coauthVersionLast="41" xr6:coauthVersionMax="41" xr10:uidLastSave="{00000000-0000-0000-0000-000000000000}"/>
  <bookViews>
    <workbookView xWindow="-120" yWindow="-120" windowWidth="29040" windowHeight="15840" activeTab="1" xr2:uid="{00000000-000D-0000-FFFF-FFFF00000000}"/>
  </bookViews>
  <sheets>
    <sheet name="Event Selected" sheetId="1" r:id="rId1"/>
    <sheet name="GA data" sheetId="2" r:id="rId2"/>
    <sheet name="Recorded MMI" sheetId="5" r:id="rId3"/>
    <sheet name="Estimated MMI" sheetId="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 i="1" l="1"/>
  <c r="G13" i="1" l="1"/>
  <c r="G9" i="1" l="1"/>
  <c r="G5" i="1" l="1"/>
  <c r="G6" i="1"/>
  <c r="G10" i="1"/>
  <c r="G14" i="1"/>
  <c r="G3" i="1"/>
</calcChain>
</file>

<file path=xl/sharedStrings.xml><?xml version="1.0" encoding="utf-8"?>
<sst xmlns="http://schemas.openxmlformats.org/spreadsheetml/2006/main" count="149" uniqueCount="110">
  <si>
    <t>NSW</t>
  </si>
  <si>
    <t>Newcastle</t>
  </si>
  <si>
    <t>Year</t>
  </si>
  <si>
    <t>ML</t>
  </si>
  <si>
    <t>Mwp</t>
  </si>
  <si>
    <t>Location</t>
  </si>
  <si>
    <t>Picton</t>
  </si>
  <si>
    <t>Mb</t>
  </si>
  <si>
    <t>FID</t>
  </si>
  <si>
    <t>earthquake_id</t>
  </si>
  <si>
    <t>azimuthal_gap</t>
  </si>
  <si>
    <t>azimuth_horizontal_uncertainty</t>
  </si>
  <si>
    <t>depth</t>
  </si>
  <si>
    <t>depth_uncertainty</t>
  </si>
  <si>
    <t>description</t>
  </si>
  <si>
    <t>epicentral_time</t>
  </si>
  <si>
    <t>evaluation_mode</t>
  </si>
  <si>
    <t>evaluation_status</t>
  </si>
  <si>
    <t>event_creation_time</t>
  </si>
  <si>
    <t>event_id</t>
  </si>
  <si>
    <t>event_modification_time</t>
  </si>
  <si>
    <t>latitude</t>
  </si>
  <si>
    <t>longitude</t>
  </si>
  <si>
    <t>mb</t>
  </si>
  <si>
    <t>md</t>
  </si>
  <si>
    <t>ml</t>
  </si>
  <si>
    <t>ms</t>
  </si>
  <si>
    <t>origin_id</t>
  </si>
  <si>
    <t>origin_time</t>
  </si>
  <si>
    <t>origin_time_uncertainty</t>
  </si>
  <si>
    <t>phase_count</t>
  </si>
  <si>
    <t>preferred_magnitude</t>
  </si>
  <si>
    <t>preferred_magnitude_type</t>
  </si>
  <si>
    <t>max_horizontal_uncertainty</t>
  </si>
  <si>
    <t>min_horizontal_uncertainty</t>
  </si>
  <si>
    <t>source</t>
  </si>
  <si>
    <t>standard_error</t>
  </si>
  <si>
    <t>station_count</t>
  </si>
  <si>
    <t>FINL</t>
  </si>
  <si>
    <t>2010-01-27T14:54:41</t>
  </si>
  <si>
    <t>AUST</t>
  </si>
  <si>
    <t>2012-03-06T14:34:31</t>
  </si>
  <si>
    <t>earthquakes.fid--4e0958aa_16c64c2f333_1e7e</t>
  </si>
  <si>
    <t>Maitland NSW.  Damage in Newcastle NSW. See Rev WB Clarke (1868) for description of effects. Isoseismal map in BMR Atlas III.</t>
  </si>
  <si>
    <t>2013-10-10T12:15:00</t>
  </si>
  <si>
    <t>ga1868lzhopf</t>
  </si>
  <si>
    <t>1868-06-18T14:00:00</t>
  </si>
  <si>
    <t>earthquakes.fid--4e0958aa_16c64c2f333_1e7f</t>
  </si>
  <si>
    <t>Newcastle NSW.  md 5.5 (CNB). 13 people killed, more than 100 injured and estimated 1.1 billion U.S. dollars damage I=VIII MM caused in the Newcastle area. Damage occurred as far away as Liverpool, Scone and Gladstone. Felt in a 200,000 sq.km. area of New South Wales and the Australian Capital Territory from Albury and Cooma to Coffs Harbour and Inverell and as far west as Narromine. Also felt by people in high-rise buildings in Gold Coast and Melbourne. Believed to be the first earthquake in Australian history that has caused deaths.</t>
  </si>
  <si>
    <t>2008-04-02T18:41:09</t>
  </si>
  <si>
    <t>ga1989zmqbgf</t>
  </si>
  <si>
    <t>2015-11-30T14:26:42</t>
  </si>
  <si>
    <t>1989-12-27T23:26:57</t>
  </si>
  <si>
    <t>earthquakes.fid--4e0958aa_16c64c2f333_1e80</t>
  </si>
  <si>
    <t>Picton NSW</t>
  </si>
  <si>
    <t>2008-05-09T11:28:09</t>
  </si>
  <si>
    <t>ga1973eulthm</t>
  </si>
  <si>
    <t>2009-12-15T10:01:43</t>
  </si>
  <si>
    <t>1973-03-09T19:09:14</t>
  </si>
  <si>
    <t>earthquakes.fid--4e0958aa_16c64c2f333_1e84</t>
  </si>
  <si>
    <t>Gunning NSW</t>
  </si>
  <si>
    <t>2008-04-02T10:13:22</t>
  </si>
  <si>
    <t>ga1934wsxuwe</t>
  </si>
  <si>
    <t>1934-11-18T21:58:41</t>
  </si>
  <si>
    <t>Gunning</t>
  </si>
  <si>
    <t>Maitland</t>
  </si>
  <si>
    <t>VIC</t>
  </si>
  <si>
    <t>Warrnambol/Otway Basin</t>
  </si>
  <si>
    <t>SA</t>
  </si>
  <si>
    <t>Adelaide</t>
  </si>
  <si>
    <t>Mw</t>
  </si>
  <si>
    <t>Distance</t>
  </si>
  <si>
    <t>Recorded MMI</t>
  </si>
  <si>
    <t>Events</t>
  </si>
  <si>
    <t>S</t>
  </si>
  <si>
    <t>E</t>
  </si>
  <si>
    <t>standard</t>
  </si>
  <si>
    <t>CAM</t>
  </si>
  <si>
    <t>A12</t>
  </si>
  <si>
    <t>SGC09</t>
  </si>
  <si>
    <t>%alluvial fill SWV around 200~400 m/s</t>
  </si>
  <si>
    <t>%MMI 8 caused by alluvial fill, ignored</t>
  </si>
  <si>
    <t>Boolarra/South Gippsland</t>
  </si>
  <si>
    <t>Motpena/Nilpena</t>
  </si>
  <si>
    <t>Depth (km)</t>
  </si>
  <si>
    <t>Mw (converted)</t>
  </si>
  <si>
    <t>Epicentre Coordinate</t>
  </si>
  <si>
    <t>earthquakes.fid--53c2ed44_16cdf6361c9_-49f5</t>
  </si>
  <si>
    <t>Warrnambol / Otway Basin, VIC.</t>
  </si>
  <si>
    <t>2008-04-02T10:12:50</t>
  </si>
  <si>
    <t>ga1903nsxstw</t>
  </si>
  <si>
    <t>2016-09-22T16:46:30</t>
  </si>
  <si>
    <t>1903-07-14T10:29:00</t>
  </si>
  <si>
    <t>Boolarra VIC</t>
  </si>
  <si>
    <t>2009-11-24T15:35:19</t>
  </si>
  <si>
    <t>earthquakes.fid--53c2ed44_16cdf6361c9_-49f4</t>
  </si>
  <si>
    <t>2008-04-02T12:34:27</t>
  </si>
  <si>
    <t>ga1969maxvrt</t>
  </si>
  <si>
    <t>1969-06-20T11:15:28</t>
  </si>
  <si>
    <t>(preferred scale marked in red)</t>
  </si>
  <si>
    <t>earthquakes.fid--3b857a77_16cdf635614_-3263</t>
  </si>
  <si>
    <t>Adelaide SA</t>
  </si>
  <si>
    <t>2008-04-02T10:15:01</t>
  </si>
  <si>
    <t>ga1954edwgfk</t>
  </si>
  <si>
    <t>1954-02-28T18:09:52</t>
  </si>
  <si>
    <t>earthquakes.fid--3b857a77_16cdf635614_-325e</t>
  </si>
  <si>
    <t>Motpena SA</t>
  </si>
  <si>
    <t>2008-04-02T10:13:37</t>
  </si>
  <si>
    <t>ga1939fymvhr</t>
  </si>
  <si>
    <t>1939-03-26T03:56:00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</si>
</sst>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2" fillId="0" borderId="0" xfId="0" applyFont="1"/>
    <xf numFmtId="0" fontId="3" fillId="0" borderId="0" xfId="0" applyFont="1"/>
    <xf numFmtId="0" fontId="0" fillId="0" borderId="0" xfId="0" applyFill="1"/>
    <xf numFmtId="0" fontId="0" fillId="0" borderId="0" xfId="0" applyAlignment="1">
      <alignment horizontal="left"/>
    </xf>
    <xf numFmtId="0" fontId="0" fillId="2" borderId="1" xfId="0" applyFill="1" applyBorder="1"/>
    <xf numFmtId="164" fontId="0" fillId="2" borderId="1" xfId="0" applyNumberFormat="1" applyFill="1" applyBorder="1"/>
    <xf numFmtId="0" fontId="0" fillId="0" borderId="0" xfId="0" applyAlignment="1">
      <alignment horizontal="center" vertical="center"/>
    </xf>
    <xf numFmtId="0" fontId="0" fillId="2" borderId="1" xfId="0" applyNumberFormat="1" applyFill="1" applyBorder="1"/>
    <xf numFmtId="0" fontId="0" fillId="0" borderId="0" xfId="0" applyAlignment="1">
      <alignment horizontal="center"/>
    </xf>
    <xf numFmtId="0" fontId="0" fillId="0" borderId="0" xfId="0" applyAlignment="1">
      <alignment horizontal="center"/>
    </xf>
    <xf numFmtId="164" fontId="0" fillId="0" borderId="0" xfId="0" applyNumberFormat="1" applyFill="1" applyBorder="1"/>
    <xf numFmtId="0" fontId="0" fillId="0" borderId="0" xfId="0" applyFill="1" applyBorder="1"/>
    <xf numFmtId="0" fontId="0" fillId="0" borderId="0" xfId="0" applyNumberFormat="1" applyFill="1" applyBorder="1"/>
    <xf numFmtId="0" fontId="1" fillId="0" borderId="0" xfId="0" applyFont="1" applyAlignment="1">
      <alignment horizontal="center"/>
    </xf>
    <xf numFmtId="164" fontId="0" fillId="0" borderId="0" xfId="0" applyNumberFormat="1" applyAlignment="1">
      <alignment horizontal="center"/>
    </xf>
    <xf numFmtId="0" fontId="2"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CAM</c:v>
          </c:tx>
          <c:spPr>
            <a:ln w="25400" cap="rnd">
              <a:noFill/>
              <a:round/>
            </a:ln>
            <a:effectLst/>
          </c:spPr>
          <c:marker>
            <c:symbol val="circle"/>
            <c:size val="5"/>
            <c:spPr>
              <a:solidFill>
                <a:schemeClr val="accent1"/>
              </a:solidFill>
              <a:ln w="9525">
                <a:solidFill>
                  <a:schemeClr val="accent1"/>
                </a:solidFill>
              </a:ln>
              <a:effectLst/>
            </c:spPr>
          </c:marker>
          <c:xVal>
            <c:numRef>
              <c:f>'Estimated MMI'!$C$3:$C$24</c:f>
              <c:numCache>
                <c:formatCode>General</c:formatCode>
                <c:ptCount val="22"/>
                <c:pt idx="0">
                  <c:v>6</c:v>
                </c:pt>
                <c:pt idx="1">
                  <c:v>4</c:v>
                </c:pt>
                <c:pt idx="2">
                  <c:v>7</c:v>
                </c:pt>
                <c:pt idx="3">
                  <c:v>5</c:v>
                </c:pt>
                <c:pt idx="4">
                  <c:v>4</c:v>
                </c:pt>
                <c:pt idx="6">
                  <c:v>6</c:v>
                </c:pt>
                <c:pt idx="7">
                  <c:v>5</c:v>
                </c:pt>
                <c:pt idx="8">
                  <c:v>4</c:v>
                </c:pt>
                <c:pt idx="9">
                  <c:v>5</c:v>
                </c:pt>
                <c:pt idx="10">
                  <c:v>6.5</c:v>
                </c:pt>
                <c:pt idx="11">
                  <c:v>5</c:v>
                </c:pt>
                <c:pt idx="12">
                  <c:v>4</c:v>
                </c:pt>
                <c:pt idx="13">
                  <c:v>6</c:v>
                </c:pt>
                <c:pt idx="15">
                  <c:v>6</c:v>
                </c:pt>
                <c:pt idx="16">
                  <c:v>5</c:v>
                </c:pt>
                <c:pt idx="17">
                  <c:v>4</c:v>
                </c:pt>
                <c:pt idx="18">
                  <c:v>6.5</c:v>
                </c:pt>
                <c:pt idx="19">
                  <c:v>6</c:v>
                </c:pt>
                <c:pt idx="20">
                  <c:v>5</c:v>
                </c:pt>
                <c:pt idx="21">
                  <c:v>4</c:v>
                </c:pt>
              </c:numCache>
            </c:numRef>
          </c:xVal>
          <c:yVal>
            <c:numRef>
              <c:f>'Estimated MMI'!$D$3:$D$24</c:f>
              <c:numCache>
                <c:formatCode>General</c:formatCode>
                <c:ptCount val="22"/>
                <c:pt idx="0">
                  <c:v>5.9022613452095918</c:v>
                </c:pt>
                <c:pt idx="1">
                  <c:v>4.2544627886478432</c:v>
                </c:pt>
                <c:pt idx="2">
                  <c:v>6.7904092973987726</c:v>
                </c:pt>
                <c:pt idx="3">
                  <c:v>4.9227641826647952</c:v>
                </c:pt>
                <c:pt idx="4">
                  <c:v>4.2544627886478432</c:v>
                </c:pt>
                <c:pt idx="6">
                  <c:v>5.9484349223675208</c:v>
                </c:pt>
                <c:pt idx="7">
                  <c:v>4.5509108099744502</c:v>
                </c:pt>
                <c:pt idx="8">
                  <c:v>4.1937061038203485</c:v>
                </c:pt>
                <c:pt idx="9">
                  <c:v>5.1759205195864713</c:v>
                </c:pt>
                <c:pt idx="10">
                  <c:v>6.3488234663679917</c:v>
                </c:pt>
                <c:pt idx="11">
                  <c:v>4.8339359885152815</c:v>
                </c:pt>
                <c:pt idx="12">
                  <c:v>4.1391008522870738</c:v>
                </c:pt>
                <c:pt idx="13">
                  <c:v>5.912884587321245</c:v>
                </c:pt>
                <c:pt idx="15">
                  <c:v>5.5287087491414306</c:v>
                </c:pt>
                <c:pt idx="16">
                  <c:v>4.7444621465116761</c:v>
                </c:pt>
                <c:pt idx="17">
                  <c:v>4.0538860923789706</c:v>
                </c:pt>
                <c:pt idx="18">
                  <c:v>6.6333955650575716</c:v>
                </c:pt>
                <c:pt idx="19">
                  <c:v>5.7043704121168375</c:v>
                </c:pt>
                <c:pt idx="20">
                  <c:v>4.3779570747300687</c:v>
                </c:pt>
                <c:pt idx="21">
                  <c:v>4.0140913679414378</c:v>
                </c:pt>
              </c:numCache>
            </c:numRef>
          </c:yVal>
          <c:smooth val="0"/>
          <c:extLst>
            <c:ext xmlns:c16="http://schemas.microsoft.com/office/drawing/2014/chart" uri="{C3380CC4-5D6E-409C-BE32-E72D297353CC}">
              <c16:uniqueId val="{00000004-1E8F-442C-8F64-DA4374432FDC}"/>
            </c:ext>
          </c:extLst>
        </c:ser>
        <c:ser>
          <c:idx val="1"/>
          <c:order val="1"/>
          <c:tx>
            <c:v>A12</c:v>
          </c:tx>
          <c:spPr>
            <a:ln w="19050" cap="rnd">
              <a:noFill/>
              <a:round/>
            </a:ln>
            <a:effectLst/>
          </c:spPr>
          <c:marker>
            <c:symbol val="x"/>
            <c:size val="7"/>
            <c:spPr>
              <a:noFill/>
              <a:ln w="9525">
                <a:solidFill>
                  <a:schemeClr val="accent2"/>
                </a:solidFill>
              </a:ln>
              <a:effectLst/>
            </c:spPr>
          </c:marker>
          <c:xVal>
            <c:numRef>
              <c:f>'Estimated MMI'!$I$3:$I$24</c:f>
              <c:numCache>
                <c:formatCode>General</c:formatCode>
                <c:ptCount val="22"/>
                <c:pt idx="0">
                  <c:v>6</c:v>
                </c:pt>
                <c:pt idx="1">
                  <c:v>4</c:v>
                </c:pt>
                <c:pt idx="2">
                  <c:v>7</c:v>
                </c:pt>
                <c:pt idx="3">
                  <c:v>5</c:v>
                </c:pt>
                <c:pt idx="4">
                  <c:v>4</c:v>
                </c:pt>
                <c:pt idx="6">
                  <c:v>6</c:v>
                </c:pt>
                <c:pt idx="7">
                  <c:v>5</c:v>
                </c:pt>
                <c:pt idx="8">
                  <c:v>4</c:v>
                </c:pt>
                <c:pt idx="9">
                  <c:v>5</c:v>
                </c:pt>
                <c:pt idx="10">
                  <c:v>6.5</c:v>
                </c:pt>
                <c:pt idx="11">
                  <c:v>5</c:v>
                </c:pt>
                <c:pt idx="12">
                  <c:v>4</c:v>
                </c:pt>
                <c:pt idx="13">
                  <c:v>6</c:v>
                </c:pt>
                <c:pt idx="15">
                  <c:v>6</c:v>
                </c:pt>
                <c:pt idx="16">
                  <c:v>5</c:v>
                </c:pt>
                <c:pt idx="17">
                  <c:v>4</c:v>
                </c:pt>
                <c:pt idx="18">
                  <c:v>6.5</c:v>
                </c:pt>
                <c:pt idx="19">
                  <c:v>6</c:v>
                </c:pt>
                <c:pt idx="20">
                  <c:v>5</c:v>
                </c:pt>
                <c:pt idx="21">
                  <c:v>4</c:v>
                </c:pt>
              </c:numCache>
            </c:numRef>
          </c:xVal>
          <c:yVal>
            <c:numRef>
              <c:f>'Estimated MMI'!$J$3:$J$24</c:f>
              <c:numCache>
                <c:formatCode>General</c:formatCode>
                <c:ptCount val="22"/>
                <c:pt idx="0">
                  <c:v>5.2162603002431114</c:v>
                </c:pt>
                <c:pt idx="1">
                  <c:v>3.8303045397086382</c:v>
                </c:pt>
                <c:pt idx="2">
                  <c:v>6.3513438637025246</c:v>
                </c:pt>
                <c:pt idx="3">
                  <c:v>4.4887270290031944</c:v>
                </c:pt>
                <c:pt idx="4">
                  <c:v>3.8303045397086382</c:v>
                </c:pt>
                <c:pt idx="6">
                  <c:v>5.2033788056541637</c:v>
                </c:pt>
                <c:pt idx="7">
                  <c:v>4.1543798010867139</c:v>
                </c:pt>
                <c:pt idx="8">
                  <c:v>3.8544785371159365</c:v>
                </c:pt>
                <c:pt idx="9">
                  <c:v>4.6259703681877387</c:v>
                </c:pt>
                <c:pt idx="10">
                  <c:v>5.708553432367748</c:v>
                </c:pt>
                <c:pt idx="11">
                  <c:v>4.4239665081762221</c:v>
                </c:pt>
                <c:pt idx="12">
                  <c:v>3.7704474320377295</c:v>
                </c:pt>
                <c:pt idx="13">
                  <c:v>5.2162603002431114</c:v>
                </c:pt>
                <c:pt idx="15">
                  <c:v>4.7609105246342445</c:v>
                </c:pt>
                <c:pt idx="16">
                  <c:v>4.2719809240729756</c:v>
                </c:pt>
                <c:pt idx="17">
                  <c:v>3.643173980120606</c:v>
                </c:pt>
                <c:pt idx="18">
                  <c:v>6.0159971760552757</c:v>
                </c:pt>
                <c:pt idx="19">
                  <c:v>4.9024573680667567</c:v>
                </c:pt>
                <c:pt idx="20">
                  <c:v>3.9158418610852128</c:v>
                </c:pt>
                <c:pt idx="21">
                  <c:v>3.8467239142448535</c:v>
                </c:pt>
              </c:numCache>
            </c:numRef>
          </c:yVal>
          <c:smooth val="0"/>
          <c:extLst>
            <c:ext xmlns:c16="http://schemas.microsoft.com/office/drawing/2014/chart" uri="{C3380CC4-5D6E-409C-BE32-E72D297353CC}">
              <c16:uniqueId val="{00000005-1E8F-442C-8F64-DA4374432FDC}"/>
            </c:ext>
          </c:extLst>
        </c:ser>
        <c:ser>
          <c:idx val="3"/>
          <c:order val="2"/>
          <c:tx>
            <c:v>SGC09</c:v>
          </c:tx>
          <c:spPr>
            <a:ln w="25400" cap="rnd">
              <a:noFill/>
              <a:round/>
            </a:ln>
            <a:effectLst/>
          </c:spPr>
          <c:marker>
            <c:symbol val="plus"/>
            <c:size val="5"/>
            <c:spPr>
              <a:noFill/>
              <a:ln w="9525">
                <a:solidFill>
                  <a:srgbClr val="C00000"/>
                </a:solidFill>
              </a:ln>
              <a:effectLst/>
            </c:spPr>
          </c:marker>
          <c:xVal>
            <c:numRef>
              <c:f>'Estimated MMI'!$O$3:$O$24</c:f>
              <c:numCache>
                <c:formatCode>General</c:formatCode>
                <c:ptCount val="22"/>
                <c:pt idx="0">
                  <c:v>6</c:v>
                </c:pt>
                <c:pt idx="1">
                  <c:v>4</c:v>
                </c:pt>
                <c:pt idx="2">
                  <c:v>7</c:v>
                </c:pt>
                <c:pt idx="3">
                  <c:v>5</c:v>
                </c:pt>
                <c:pt idx="4">
                  <c:v>4</c:v>
                </c:pt>
                <c:pt idx="6">
                  <c:v>6</c:v>
                </c:pt>
                <c:pt idx="7">
                  <c:v>5</c:v>
                </c:pt>
                <c:pt idx="8">
                  <c:v>4</c:v>
                </c:pt>
                <c:pt idx="9">
                  <c:v>5</c:v>
                </c:pt>
                <c:pt idx="10">
                  <c:v>6.5</c:v>
                </c:pt>
                <c:pt idx="11">
                  <c:v>5</c:v>
                </c:pt>
                <c:pt idx="12">
                  <c:v>4</c:v>
                </c:pt>
                <c:pt idx="13">
                  <c:v>6</c:v>
                </c:pt>
                <c:pt idx="15">
                  <c:v>6</c:v>
                </c:pt>
                <c:pt idx="16">
                  <c:v>5</c:v>
                </c:pt>
                <c:pt idx="17">
                  <c:v>4</c:v>
                </c:pt>
                <c:pt idx="18">
                  <c:v>6.5</c:v>
                </c:pt>
                <c:pt idx="19">
                  <c:v>6</c:v>
                </c:pt>
                <c:pt idx="20">
                  <c:v>5</c:v>
                </c:pt>
                <c:pt idx="21">
                  <c:v>4</c:v>
                </c:pt>
              </c:numCache>
            </c:numRef>
          </c:xVal>
          <c:yVal>
            <c:numRef>
              <c:f>'Estimated MMI'!$P$3:$P$24</c:f>
              <c:numCache>
                <c:formatCode>General</c:formatCode>
                <c:ptCount val="22"/>
                <c:pt idx="0">
                  <c:v>5.6482733213538463</c:v>
                </c:pt>
                <c:pt idx="1">
                  <c:v>4.4349172157476353</c:v>
                </c:pt>
                <c:pt idx="2">
                  <c:v>6.0956123989457351</c:v>
                </c:pt>
                <c:pt idx="3">
                  <c:v>4.9410245497475787</c:v>
                </c:pt>
                <c:pt idx="4">
                  <c:v>4.4349172157476353</c:v>
                </c:pt>
                <c:pt idx="6">
                  <c:v>5.7367798544231441</c:v>
                </c:pt>
                <c:pt idx="7">
                  <c:v>4.6510757246853869</c:v>
                </c:pt>
                <c:pt idx="8">
                  <c:v>4.0106949053217598</c:v>
                </c:pt>
                <c:pt idx="9">
                  <c:v>5.3906041020220119</c:v>
                </c:pt>
                <c:pt idx="10">
                  <c:v>5.9947077763120742</c:v>
                </c:pt>
                <c:pt idx="11">
                  <c:v>4.8420317855597457</c:v>
                </c:pt>
                <c:pt idx="12">
                  <c:v>3.9378005544418451</c:v>
                </c:pt>
                <c:pt idx="13">
                  <c:v>5.6482733213538463</c:v>
                </c:pt>
                <c:pt idx="15">
                  <c:v>5.3843099693324614</c:v>
                </c:pt>
                <c:pt idx="16">
                  <c:v>4.7584619503709664</c:v>
                </c:pt>
                <c:pt idx="17">
                  <c:v>3.5986662269113046</c:v>
                </c:pt>
                <c:pt idx="18">
                  <c:v>6.2067938975199661</c:v>
                </c:pt>
                <c:pt idx="19">
                  <c:v>5.5539374400211514</c:v>
                </c:pt>
                <c:pt idx="20">
                  <c:v>4.2981035320935543</c:v>
                </c:pt>
                <c:pt idx="21">
                  <c:v>3.4165468170454321</c:v>
                </c:pt>
              </c:numCache>
            </c:numRef>
          </c:yVal>
          <c:smooth val="0"/>
          <c:extLst>
            <c:ext xmlns:c16="http://schemas.microsoft.com/office/drawing/2014/chart" uri="{C3380CC4-5D6E-409C-BE32-E72D297353CC}">
              <c16:uniqueId val="{00000000-C2D6-4149-81B8-D29F81A7EF3A}"/>
            </c:ext>
          </c:extLst>
        </c:ser>
        <c:ser>
          <c:idx val="2"/>
          <c:order val="3"/>
          <c:tx>
            <c:strRef>
              <c:f>'Estimated MMI'!$X$9</c:f>
              <c:strCache>
                <c:ptCount val="1"/>
                <c:pt idx="0">
                  <c:v>standard</c:v>
                </c:pt>
              </c:strCache>
            </c:strRef>
          </c:tx>
          <c:spPr>
            <a:ln w="12700" cap="rnd">
              <a:solidFill>
                <a:schemeClr val="tx1"/>
              </a:solidFill>
              <a:round/>
            </a:ln>
            <a:effectLst/>
          </c:spPr>
          <c:marker>
            <c:symbol val="circle"/>
            <c:size val="5"/>
            <c:spPr>
              <a:noFill/>
              <a:ln w="9525">
                <a:noFill/>
              </a:ln>
              <a:effectLst/>
            </c:spPr>
          </c:marker>
          <c:xVal>
            <c:numRef>
              <c:f>'Estimated MMI'!$X$10:$X$11</c:f>
              <c:numCache>
                <c:formatCode>General</c:formatCode>
                <c:ptCount val="2"/>
                <c:pt idx="0">
                  <c:v>3</c:v>
                </c:pt>
                <c:pt idx="1">
                  <c:v>10</c:v>
                </c:pt>
              </c:numCache>
            </c:numRef>
          </c:xVal>
          <c:yVal>
            <c:numRef>
              <c:f>'Estimated MMI'!$Y$10:$Y$11</c:f>
              <c:numCache>
                <c:formatCode>General</c:formatCode>
                <c:ptCount val="2"/>
                <c:pt idx="0">
                  <c:v>3</c:v>
                </c:pt>
                <c:pt idx="1">
                  <c:v>10</c:v>
                </c:pt>
              </c:numCache>
            </c:numRef>
          </c:yVal>
          <c:smooth val="0"/>
          <c:extLst>
            <c:ext xmlns:c16="http://schemas.microsoft.com/office/drawing/2014/chart" uri="{C3380CC4-5D6E-409C-BE32-E72D297353CC}">
              <c16:uniqueId val="{00000002-1E8F-442C-8F64-DA4374432FDC}"/>
            </c:ext>
          </c:extLst>
        </c:ser>
        <c:dLbls>
          <c:showLegendKey val="0"/>
          <c:showVal val="0"/>
          <c:showCatName val="0"/>
          <c:showSerName val="0"/>
          <c:showPercent val="0"/>
          <c:showBubbleSize val="0"/>
        </c:dLbls>
        <c:axId val="680091600"/>
        <c:axId val="680094224"/>
      </c:scatterChart>
      <c:valAx>
        <c:axId val="680091600"/>
        <c:scaling>
          <c:orientation val="minMax"/>
          <c:max val="8"/>
          <c:min val="3"/>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094224"/>
        <c:crosses val="autoZero"/>
        <c:crossBetween val="midCat"/>
      </c:valAx>
      <c:valAx>
        <c:axId val="680094224"/>
        <c:scaling>
          <c:orientation val="minMax"/>
          <c:max val="8"/>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09160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17</xdr:col>
      <xdr:colOff>447675</xdr:colOff>
      <xdr:row>4</xdr:row>
      <xdr:rowOff>28575</xdr:rowOff>
    </xdr:from>
    <xdr:to>
      <xdr:col>25</xdr:col>
      <xdr:colOff>142875</xdr:colOff>
      <xdr:row>19</xdr:row>
      <xdr:rowOff>50800</xdr:rowOff>
    </xdr:to>
    <xdr:graphicFrame macro="">
      <xdr:nvGraphicFramePr>
        <xdr:cNvPr id="3" name="Chart 2">
          <a:extLst>
            <a:ext uri="{FF2B5EF4-FFF2-40B4-BE49-F238E27FC236}">
              <a16:creationId xmlns:a16="http://schemas.microsoft.com/office/drawing/2014/main" id="{BBFF8A1A-0880-4B70-8A4E-9E05C641E7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1"/>
  <sheetViews>
    <sheetView zoomScaleNormal="100" workbookViewId="0">
      <selection activeCell="H28" sqref="H28"/>
    </sheetView>
  </sheetViews>
  <sheetFormatPr defaultRowHeight="15" x14ac:dyDescent="0.25"/>
  <cols>
    <col min="1" max="1" width="24.140625" style="4" bestFit="1" customWidth="1"/>
    <col min="2" max="2" width="9.140625" style="9"/>
    <col min="3" max="4" width="9.85546875" style="9" customWidth="1"/>
    <col min="5" max="5" width="10.7109375" style="9" customWidth="1"/>
    <col min="6" max="6" width="11" style="9" bestFit="1" customWidth="1"/>
    <col min="7" max="7" width="15.28515625" style="9" bestFit="1" customWidth="1"/>
    <col min="8" max="8" width="9.140625" style="9"/>
    <col min="9" max="9" width="12.5703125" style="9" customWidth="1"/>
    <col min="10" max="10" width="16.7109375" style="9" customWidth="1"/>
  </cols>
  <sheetData>
    <row r="1" spans="1:10" x14ac:dyDescent="0.25">
      <c r="A1" s="4" t="s">
        <v>5</v>
      </c>
      <c r="B1" s="9" t="s">
        <v>2</v>
      </c>
      <c r="C1" s="9" t="s">
        <v>7</v>
      </c>
      <c r="D1" s="9" t="s">
        <v>3</v>
      </c>
      <c r="E1" s="9" t="s">
        <v>4</v>
      </c>
      <c r="F1" s="9" t="s">
        <v>84</v>
      </c>
      <c r="G1" s="9" t="s">
        <v>85</v>
      </c>
      <c r="I1" s="10" t="s">
        <v>86</v>
      </c>
      <c r="J1" s="10"/>
    </row>
    <row r="2" spans="1:10" x14ac:dyDescent="0.25">
      <c r="A2" s="16" t="s">
        <v>0</v>
      </c>
      <c r="C2" s="10" t="s">
        <v>99</v>
      </c>
      <c r="D2" s="10"/>
      <c r="E2" s="10"/>
      <c r="I2" s="9" t="s">
        <v>74</v>
      </c>
      <c r="J2" s="9" t="s">
        <v>75</v>
      </c>
    </row>
    <row r="3" spans="1:10" x14ac:dyDescent="0.25">
      <c r="A3" s="4" t="s">
        <v>1</v>
      </c>
      <c r="B3" s="9">
        <v>1989</v>
      </c>
      <c r="D3" s="9">
        <v>5.5</v>
      </c>
      <c r="E3" s="14">
        <v>5.4</v>
      </c>
      <c r="F3" s="9">
        <v>11</v>
      </c>
      <c r="G3" s="9">
        <f>E3</f>
        <v>5.4</v>
      </c>
      <c r="I3" s="9">
        <v>32.950000000000003</v>
      </c>
      <c r="J3" s="9">
        <v>151.61000000000001</v>
      </c>
    </row>
    <row r="4" spans="1:10" x14ac:dyDescent="0.25">
      <c r="A4" s="4" t="s">
        <v>6</v>
      </c>
      <c r="B4" s="9">
        <v>1973</v>
      </c>
      <c r="C4" s="14">
        <v>5.5</v>
      </c>
      <c r="D4" s="9">
        <v>5.5</v>
      </c>
      <c r="F4" s="9">
        <v>21</v>
      </c>
      <c r="G4" s="15">
        <f>EXP(C4*0.21+0.741)-0.785</f>
        <v>5.8742042804207415</v>
      </c>
      <c r="I4" s="9">
        <v>34.17</v>
      </c>
      <c r="J4" s="9">
        <v>150.32</v>
      </c>
    </row>
    <row r="5" spans="1:10" x14ac:dyDescent="0.25">
      <c r="A5" s="4" t="s">
        <v>64</v>
      </c>
      <c r="B5" s="9">
        <v>1934</v>
      </c>
      <c r="D5" s="14">
        <v>5.6</v>
      </c>
      <c r="F5" s="9">
        <v>10</v>
      </c>
      <c r="G5" s="9">
        <f>D5-0.3</f>
        <v>5.3</v>
      </c>
      <c r="I5" s="9">
        <v>34.799999999999997</v>
      </c>
      <c r="J5" s="9">
        <v>149.19999999999999</v>
      </c>
    </row>
    <row r="6" spans="1:10" x14ac:dyDescent="0.25">
      <c r="A6" s="4" t="s">
        <v>65</v>
      </c>
      <c r="B6" s="9">
        <v>1868</v>
      </c>
      <c r="D6" s="14">
        <v>5.3</v>
      </c>
      <c r="F6" s="9">
        <v>10</v>
      </c>
      <c r="G6" s="9">
        <f>D6-0.3</f>
        <v>5</v>
      </c>
      <c r="I6" s="9">
        <v>32.799999999999997</v>
      </c>
      <c r="J6" s="9">
        <v>151.6</v>
      </c>
    </row>
    <row r="8" spans="1:10" x14ac:dyDescent="0.25">
      <c r="A8" s="16" t="s">
        <v>66</v>
      </c>
    </row>
    <row r="9" spans="1:10" x14ac:dyDescent="0.25">
      <c r="A9" s="4" t="s">
        <v>82</v>
      </c>
      <c r="B9" s="9">
        <v>1969</v>
      </c>
      <c r="C9" s="14"/>
      <c r="D9" s="14">
        <v>5.3</v>
      </c>
      <c r="F9" s="9">
        <v>19</v>
      </c>
      <c r="G9" s="9">
        <f>D9-0.3</f>
        <v>5</v>
      </c>
      <c r="I9" s="9">
        <v>38.47</v>
      </c>
      <c r="J9" s="9">
        <v>146.30000000000001</v>
      </c>
    </row>
    <row r="10" spans="1:10" x14ac:dyDescent="0.25">
      <c r="A10" s="4" t="s">
        <v>67</v>
      </c>
      <c r="B10" s="9">
        <v>1903</v>
      </c>
      <c r="D10" s="14">
        <v>5.3</v>
      </c>
      <c r="G10" s="9">
        <f>D10-0.3</f>
        <v>5</v>
      </c>
      <c r="I10" s="9">
        <v>38.43</v>
      </c>
      <c r="J10" s="9">
        <v>142.53</v>
      </c>
    </row>
    <row r="12" spans="1:10" x14ac:dyDescent="0.25">
      <c r="A12" s="16" t="s">
        <v>68</v>
      </c>
    </row>
    <row r="13" spans="1:10" x14ac:dyDescent="0.25">
      <c r="A13" s="4" t="s">
        <v>69</v>
      </c>
      <c r="B13" s="9">
        <v>1954</v>
      </c>
      <c r="D13" s="14">
        <v>5.4</v>
      </c>
      <c r="F13" s="9">
        <v>4</v>
      </c>
      <c r="G13" s="9">
        <f>D13-0.3</f>
        <v>5.1000000000000005</v>
      </c>
      <c r="I13" s="9">
        <v>34.93</v>
      </c>
      <c r="J13" s="9">
        <v>138.66999999999999</v>
      </c>
    </row>
    <row r="14" spans="1:10" x14ac:dyDescent="0.25">
      <c r="A14" s="4" t="s">
        <v>83</v>
      </c>
      <c r="B14" s="9">
        <v>1939</v>
      </c>
      <c r="D14" s="14">
        <v>5.8</v>
      </c>
      <c r="G14" s="9">
        <f>D14-0.3</f>
        <v>5.5</v>
      </c>
      <c r="I14" s="9">
        <v>32</v>
      </c>
      <c r="J14" s="9">
        <v>138</v>
      </c>
    </row>
    <row r="20" spans="1:10" x14ac:dyDescent="0.25">
      <c r="A20"/>
      <c r="B20"/>
      <c r="C20"/>
      <c r="D20"/>
      <c r="E20"/>
      <c r="F20"/>
      <c r="G20"/>
      <c r="H20"/>
      <c r="I20"/>
      <c r="J20"/>
    </row>
    <row r="21" spans="1:10" x14ac:dyDescent="0.25">
      <c r="A21"/>
      <c r="B21"/>
      <c r="C21"/>
      <c r="D21"/>
      <c r="E21"/>
      <c r="F21"/>
      <c r="G21"/>
      <c r="H21"/>
      <c r="I21"/>
      <c r="J21"/>
    </row>
  </sheetData>
  <mergeCells count="2">
    <mergeCell ref="I1:J1"/>
    <mergeCell ref="C2:E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17A24-8766-4C1C-ADC7-EFFF2C7ED933}">
  <dimension ref="A1:AD12"/>
  <sheetViews>
    <sheetView tabSelected="1" workbookViewId="0">
      <selection activeCell="J24" sqref="J24"/>
    </sheetView>
  </sheetViews>
  <sheetFormatPr defaultRowHeight="15" x14ac:dyDescent="0.25"/>
  <cols>
    <col min="1" max="1" width="42.42578125" bestFit="1" customWidth="1"/>
    <col min="2" max="3" width="14" bestFit="1" customWidth="1"/>
    <col min="4" max="4" width="30" bestFit="1" customWidth="1"/>
    <col min="11" max="11" width="19.85546875" bestFit="1" customWidth="1"/>
  </cols>
  <sheetData>
    <row r="1" spans="1:30" x14ac:dyDescent="0.25">
      <c r="A1" t="s">
        <v>8</v>
      </c>
      <c r="B1" t="s">
        <v>9</v>
      </c>
      <c r="C1" t="s">
        <v>10</v>
      </c>
      <c r="D1" t="s">
        <v>11</v>
      </c>
      <c r="E1" t="s">
        <v>12</v>
      </c>
      <c r="F1" t="s">
        <v>13</v>
      </c>
      <c r="G1" t="s">
        <v>14</v>
      </c>
      <c r="H1" t="s">
        <v>15</v>
      </c>
      <c r="I1" t="s">
        <v>16</v>
      </c>
      <c r="J1" t="s">
        <v>17</v>
      </c>
      <c r="K1" t="s">
        <v>18</v>
      </c>
      <c r="L1" t="s">
        <v>19</v>
      </c>
      <c r="M1" t="s">
        <v>20</v>
      </c>
      <c r="N1" t="s">
        <v>21</v>
      </c>
      <c r="O1" t="s">
        <v>22</v>
      </c>
      <c r="P1" t="s">
        <v>23</v>
      </c>
      <c r="Q1" t="s">
        <v>24</v>
      </c>
      <c r="R1" t="s">
        <v>25</v>
      </c>
      <c r="S1" t="s">
        <v>26</v>
      </c>
      <c r="T1" t="s">
        <v>27</v>
      </c>
      <c r="U1" t="s">
        <v>28</v>
      </c>
      <c r="V1" t="s">
        <v>29</v>
      </c>
      <c r="W1" t="s">
        <v>30</v>
      </c>
      <c r="X1" t="s">
        <v>31</v>
      </c>
      <c r="Y1" t="s">
        <v>32</v>
      </c>
      <c r="Z1" t="s">
        <v>33</v>
      </c>
      <c r="AA1" t="s">
        <v>34</v>
      </c>
      <c r="AB1" t="s">
        <v>35</v>
      </c>
      <c r="AC1" t="s">
        <v>36</v>
      </c>
      <c r="AD1" t="s">
        <v>37</v>
      </c>
    </row>
    <row r="2" spans="1:30" x14ac:dyDescent="0.25">
      <c r="A2" t="s">
        <v>47</v>
      </c>
      <c r="B2">
        <v>265383</v>
      </c>
      <c r="C2">
        <v>108.02</v>
      </c>
      <c r="D2">
        <v>253.57</v>
      </c>
      <c r="E2">
        <v>11</v>
      </c>
      <c r="F2">
        <v>0.74039999999999995</v>
      </c>
      <c r="G2" t="s">
        <v>48</v>
      </c>
      <c r="J2" t="s">
        <v>38</v>
      </c>
      <c r="K2" t="s">
        <v>49</v>
      </c>
      <c r="L2" t="s">
        <v>50</v>
      </c>
      <c r="M2" t="s">
        <v>51</v>
      </c>
      <c r="N2">
        <v>-32.945999999999998</v>
      </c>
      <c r="O2">
        <v>151.607</v>
      </c>
      <c r="P2">
        <v>5.7</v>
      </c>
      <c r="R2">
        <v>5.5</v>
      </c>
      <c r="S2">
        <v>4.5999999999999996</v>
      </c>
      <c r="T2">
        <v>620500</v>
      </c>
      <c r="U2" t="s">
        <v>52</v>
      </c>
      <c r="V2">
        <v>68.06</v>
      </c>
      <c r="W2">
        <v>27</v>
      </c>
      <c r="X2">
        <v>5.4</v>
      </c>
      <c r="Y2" t="s">
        <v>4</v>
      </c>
      <c r="Z2">
        <v>2.4830000000000001</v>
      </c>
      <c r="AA2">
        <v>1.3203</v>
      </c>
      <c r="AB2" t="s">
        <v>40</v>
      </c>
      <c r="AC2">
        <v>74.620726829999995</v>
      </c>
      <c r="AD2">
        <v>27</v>
      </c>
    </row>
    <row r="3" spans="1:30" x14ac:dyDescent="0.25">
      <c r="A3" t="s">
        <v>53</v>
      </c>
      <c r="B3">
        <v>82852</v>
      </c>
      <c r="C3">
        <v>97.68</v>
      </c>
      <c r="E3">
        <v>21</v>
      </c>
      <c r="G3" t="s">
        <v>54</v>
      </c>
      <c r="J3" t="s">
        <v>38</v>
      </c>
      <c r="K3" t="s">
        <v>55</v>
      </c>
      <c r="L3" t="s">
        <v>56</v>
      </c>
      <c r="M3" t="s">
        <v>57</v>
      </c>
      <c r="N3">
        <v>-34.17</v>
      </c>
      <c r="O3">
        <v>150.32</v>
      </c>
      <c r="P3">
        <v>5.5</v>
      </c>
      <c r="R3">
        <v>5.5</v>
      </c>
      <c r="S3">
        <v>5.3</v>
      </c>
      <c r="T3">
        <v>619923</v>
      </c>
      <c r="U3" t="s">
        <v>58</v>
      </c>
      <c r="W3">
        <v>0</v>
      </c>
      <c r="X3">
        <v>5.5</v>
      </c>
      <c r="Y3" t="s">
        <v>23</v>
      </c>
      <c r="AC3">
        <v>2.0878698400000002</v>
      </c>
      <c r="AD3">
        <v>0</v>
      </c>
    </row>
    <row r="4" spans="1:30" x14ac:dyDescent="0.25">
      <c r="A4" t="s">
        <v>59</v>
      </c>
      <c r="B4">
        <v>4540</v>
      </c>
      <c r="C4">
        <v>210.85</v>
      </c>
      <c r="E4">
        <v>10</v>
      </c>
      <c r="G4" t="s">
        <v>60</v>
      </c>
      <c r="J4" t="s">
        <v>38</v>
      </c>
      <c r="K4" t="s">
        <v>61</v>
      </c>
      <c r="L4" t="s">
        <v>62</v>
      </c>
      <c r="M4" t="s">
        <v>39</v>
      </c>
      <c r="N4">
        <v>-34.799999999999997</v>
      </c>
      <c r="O4">
        <v>149.19999999999999</v>
      </c>
      <c r="R4">
        <v>5.6</v>
      </c>
      <c r="S4">
        <v>5.2</v>
      </c>
      <c r="T4">
        <v>619549</v>
      </c>
      <c r="U4" t="s">
        <v>63</v>
      </c>
      <c r="W4">
        <v>0</v>
      </c>
      <c r="X4">
        <v>5.6</v>
      </c>
      <c r="Y4" t="s">
        <v>3</v>
      </c>
      <c r="AC4">
        <v>78.251934259999999</v>
      </c>
      <c r="AD4">
        <v>0</v>
      </c>
    </row>
    <row r="5" spans="1:30" x14ac:dyDescent="0.25">
      <c r="A5" t="s">
        <v>42</v>
      </c>
      <c r="B5">
        <v>1977</v>
      </c>
      <c r="C5">
        <v>0</v>
      </c>
      <c r="E5">
        <v>10</v>
      </c>
      <c r="G5" t="s">
        <v>43</v>
      </c>
      <c r="J5" t="s">
        <v>38</v>
      </c>
      <c r="K5" t="s">
        <v>44</v>
      </c>
      <c r="L5" t="s">
        <v>45</v>
      </c>
      <c r="M5" t="s">
        <v>41</v>
      </c>
      <c r="N5">
        <v>-32.799999999999997</v>
      </c>
      <c r="O5">
        <v>151.6</v>
      </c>
      <c r="R5">
        <v>5.3</v>
      </c>
      <c r="T5">
        <v>619438</v>
      </c>
      <c r="U5" t="s">
        <v>46</v>
      </c>
      <c r="W5">
        <v>0</v>
      </c>
      <c r="X5">
        <v>5.3</v>
      </c>
      <c r="Y5" t="s">
        <v>3</v>
      </c>
      <c r="AB5" t="s">
        <v>40</v>
      </c>
      <c r="AD5">
        <v>0</v>
      </c>
    </row>
    <row r="8" spans="1:30" x14ac:dyDescent="0.25">
      <c r="A8" t="s">
        <v>95</v>
      </c>
      <c r="B8">
        <v>53194</v>
      </c>
      <c r="C8">
        <v>194.29</v>
      </c>
      <c r="E8">
        <v>19</v>
      </c>
      <c r="G8" t="s">
        <v>93</v>
      </c>
      <c r="J8" t="s">
        <v>38</v>
      </c>
      <c r="K8" t="s">
        <v>96</v>
      </c>
      <c r="L8" t="s">
        <v>97</v>
      </c>
      <c r="M8" t="s">
        <v>94</v>
      </c>
      <c r="N8">
        <v>-38.47</v>
      </c>
      <c r="O8">
        <v>146.30000000000001</v>
      </c>
      <c r="R8">
        <v>5.3</v>
      </c>
      <c r="S8">
        <v>4.8</v>
      </c>
      <c r="T8">
        <v>619774</v>
      </c>
      <c r="U8" t="s">
        <v>98</v>
      </c>
      <c r="W8">
        <v>0</v>
      </c>
      <c r="X8">
        <v>5.3</v>
      </c>
      <c r="Y8" t="s">
        <v>3</v>
      </c>
      <c r="AC8">
        <v>7.9778707899999999</v>
      </c>
      <c r="AD8">
        <v>0</v>
      </c>
    </row>
    <row r="9" spans="1:30" x14ac:dyDescent="0.25">
      <c r="A9" t="s">
        <v>87</v>
      </c>
      <c r="B9">
        <v>2495</v>
      </c>
      <c r="C9">
        <v>278.8</v>
      </c>
      <c r="D9">
        <v>225.49</v>
      </c>
      <c r="E9">
        <v>0</v>
      </c>
      <c r="F9">
        <v>16.575900000000001</v>
      </c>
      <c r="G9" t="s">
        <v>88</v>
      </c>
      <c r="J9" t="s">
        <v>38</v>
      </c>
      <c r="K9" t="s">
        <v>89</v>
      </c>
      <c r="L9" t="s">
        <v>90</v>
      </c>
      <c r="M9" t="s">
        <v>91</v>
      </c>
      <c r="N9">
        <v>-38.43</v>
      </c>
      <c r="O9">
        <v>142.53</v>
      </c>
      <c r="R9">
        <v>5.3</v>
      </c>
      <c r="T9">
        <v>619499</v>
      </c>
      <c r="U9" t="s">
        <v>92</v>
      </c>
      <c r="V9">
        <v>109.27</v>
      </c>
      <c r="W9">
        <v>15</v>
      </c>
      <c r="X9">
        <v>5.3</v>
      </c>
      <c r="Y9" t="s">
        <v>3</v>
      </c>
      <c r="Z9">
        <v>9.9641999999999999</v>
      </c>
      <c r="AA9">
        <v>3.1899000000000002</v>
      </c>
      <c r="AB9" t="s">
        <v>40</v>
      </c>
      <c r="AC9">
        <v>5.4169017400000001</v>
      </c>
      <c r="AD9">
        <v>15</v>
      </c>
    </row>
    <row r="11" spans="1:30" x14ac:dyDescent="0.25">
      <c r="A11" t="s">
        <v>100</v>
      </c>
      <c r="B11">
        <v>7254</v>
      </c>
      <c r="C11">
        <v>171.61</v>
      </c>
      <c r="E11">
        <v>4</v>
      </c>
      <c r="G11" t="s">
        <v>101</v>
      </c>
      <c r="J11" t="s">
        <v>38</v>
      </c>
      <c r="K11" t="s">
        <v>102</v>
      </c>
      <c r="L11" t="s">
        <v>103</v>
      </c>
      <c r="M11" t="s">
        <v>39</v>
      </c>
      <c r="N11">
        <v>-34.93</v>
      </c>
      <c r="O11">
        <v>138.66999999999999</v>
      </c>
      <c r="R11">
        <v>5.4</v>
      </c>
      <c r="S11">
        <v>5</v>
      </c>
      <c r="T11">
        <v>619595</v>
      </c>
      <c r="U11" t="s">
        <v>104</v>
      </c>
      <c r="W11">
        <v>0</v>
      </c>
      <c r="X11">
        <v>5.4</v>
      </c>
      <c r="Y11" t="s">
        <v>3</v>
      </c>
      <c r="AC11">
        <v>9.4026355299999995</v>
      </c>
      <c r="AD11">
        <v>0</v>
      </c>
    </row>
    <row r="12" spans="1:30" x14ac:dyDescent="0.25">
      <c r="A12" t="s">
        <v>105</v>
      </c>
      <c r="B12">
        <v>5149</v>
      </c>
      <c r="C12">
        <v>223.47</v>
      </c>
      <c r="E12">
        <v>0</v>
      </c>
      <c r="G12" t="s">
        <v>106</v>
      </c>
      <c r="J12" t="s">
        <v>38</v>
      </c>
      <c r="K12" t="s">
        <v>107</v>
      </c>
      <c r="L12" t="s">
        <v>108</v>
      </c>
      <c r="M12" t="s">
        <v>39</v>
      </c>
      <c r="N12">
        <v>-32</v>
      </c>
      <c r="O12">
        <v>138</v>
      </c>
      <c r="R12">
        <v>5.2</v>
      </c>
      <c r="S12">
        <v>5.8</v>
      </c>
      <c r="T12">
        <v>619560</v>
      </c>
      <c r="U12" t="s">
        <v>109</v>
      </c>
      <c r="W12">
        <v>0</v>
      </c>
      <c r="X12">
        <v>5.8</v>
      </c>
      <c r="Y12" t="s">
        <v>3</v>
      </c>
      <c r="AC12">
        <v>3.30757864</v>
      </c>
      <c r="AD12">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8F522-0655-4AC3-B20A-E02F1488BE37}">
  <dimension ref="A1:E26"/>
  <sheetViews>
    <sheetView zoomScale="115" zoomScaleNormal="115" workbookViewId="0">
      <selection activeCell="F22" sqref="F22"/>
    </sheetView>
  </sheetViews>
  <sheetFormatPr defaultRowHeight="15" x14ac:dyDescent="0.25"/>
  <cols>
    <col min="1" max="1" width="35.5703125" bestFit="1" customWidth="1"/>
    <col min="3" max="3" width="9.140625" style="11"/>
    <col min="4" max="4" width="9.140625" style="12"/>
    <col min="5" max="5" width="15" style="12" bestFit="1" customWidth="1"/>
  </cols>
  <sheetData>
    <row r="1" spans="1:5" x14ac:dyDescent="0.25">
      <c r="A1" t="s">
        <v>73</v>
      </c>
      <c r="C1" s="11" t="s">
        <v>70</v>
      </c>
      <c r="D1" s="12" t="s">
        <v>71</v>
      </c>
      <c r="E1" s="12" t="s">
        <v>72</v>
      </c>
    </row>
    <row r="2" spans="1:5" x14ac:dyDescent="0.25">
      <c r="A2" s="1" t="s">
        <v>0</v>
      </c>
    </row>
    <row r="3" spans="1:5" x14ac:dyDescent="0.25">
      <c r="A3" t="s">
        <v>1</v>
      </c>
      <c r="C3" s="11">
        <v>5.4</v>
      </c>
      <c r="D3" s="12">
        <v>15</v>
      </c>
      <c r="E3" s="12">
        <v>6</v>
      </c>
    </row>
    <row r="4" spans="1:5" x14ac:dyDescent="0.25">
      <c r="A4" t="s">
        <v>81</v>
      </c>
      <c r="C4" s="11">
        <v>5.4</v>
      </c>
      <c r="D4" s="12">
        <v>50</v>
      </c>
      <c r="E4" s="12">
        <v>5</v>
      </c>
    </row>
    <row r="5" spans="1:5" x14ac:dyDescent="0.25">
      <c r="A5" s="2" t="s">
        <v>80</v>
      </c>
      <c r="C5" s="11">
        <v>5.4</v>
      </c>
      <c r="D5" s="12">
        <v>100</v>
      </c>
      <c r="E5" s="12">
        <v>4</v>
      </c>
    </row>
    <row r="6" spans="1:5" x14ac:dyDescent="0.25">
      <c r="A6" t="s">
        <v>6</v>
      </c>
      <c r="C6" s="11">
        <v>5.8742042804207415</v>
      </c>
      <c r="D6" s="12">
        <v>40</v>
      </c>
      <c r="E6" s="12">
        <v>5</v>
      </c>
    </row>
    <row r="7" spans="1:5" x14ac:dyDescent="0.25">
      <c r="A7" t="s">
        <v>64</v>
      </c>
      <c r="C7" s="11">
        <v>5.3</v>
      </c>
      <c r="D7" s="12">
        <v>10</v>
      </c>
      <c r="E7" s="12">
        <v>6.5</v>
      </c>
    </row>
    <row r="8" spans="1:5" x14ac:dyDescent="0.25">
      <c r="A8" s="3"/>
      <c r="B8" s="3"/>
      <c r="C8" s="11">
        <v>5.3</v>
      </c>
      <c r="D8" s="12">
        <v>30</v>
      </c>
      <c r="E8" s="12">
        <v>5</v>
      </c>
    </row>
    <row r="9" spans="1:5" x14ac:dyDescent="0.25">
      <c r="C9" s="11">
        <v>5.3</v>
      </c>
      <c r="D9" s="12">
        <v>100</v>
      </c>
      <c r="E9" s="12">
        <v>4</v>
      </c>
    </row>
    <row r="10" spans="1:5" x14ac:dyDescent="0.25">
      <c r="A10" t="s">
        <v>65</v>
      </c>
      <c r="C10" s="11">
        <v>5</v>
      </c>
      <c r="D10" s="13">
        <v>10</v>
      </c>
      <c r="E10" s="12">
        <v>6</v>
      </c>
    </row>
    <row r="12" spans="1:5" x14ac:dyDescent="0.25">
      <c r="A12" s="1" t="s">
        <v>66</v>
      </c>
    </row>
    <row r="13" spans="1:5" x14ac:dyDescent="0.25">
      <c r="A13" s="4" t="s">
        <v>82</v>
      </c>
      <c r="C13" s="11">
        <v>4.9638509496722021</v>
      </c>
      <c r="D13" s="12">
        <v>10</v>
      </c>
      <c r="E13" s="12">
        <v>6</v>
      </c>
    </row>
    <row r="14" spans="1:5" x14ac:dyDescent="0.25">
      <c r="C14" s="11">
        <v>4.9638509496722021</v>
      </c>
      <c r="D14" s="12">
        <v>50</v>
      </c>
      <c r="E14" s="12">
        <v>4</v>
      </c>
    </row>
    <row r="15" spans="1:5" x14ac:dyDescent="0.25">
      <c r="A15" t="s">
        <v>67</v>
      </c>
      <c r="C15" s="11">
        <v>5</v>
      </c>
      <c r="D15" s="12">
        <v>5</v>
      </c>
      <c r="E15" s="12">
        <v>7</v>
      </c>
    </row>
    <row r="16" spans="1:5" x14ac:dyDescent="0.25">
      <c r="C16" s="11">
        <v>5</v>
      </c>
      <c r="D16" s="12">
        <v>20</v>
      </c>
      <c r="E16" s="12">
        <v>5</v>
      </c>
    </row>
    <row r="17" spans="1:5" x14ac:dyDescent="0.25">
      <c r="C17" s="11">
        <v>5</v>
      </c>
      <c r="D17" s="12">
        <v>50</v>
      </c>
      <c r="E17" s="12">
        <v>4</v>
      </c>
    </row>
    <row r="19" spans="1:5" x14ac:dyDescent="0.25">
      <c r="A19" s="1" t="s">
        <v>68</v>
      </c>
    </row>
    <row r="20" spans="1:5" x14ac:dyDescent="0.25">
      <c r="A20" t="s">
        <v>69</v>
      </c>
      <c r="C20" s="11">
        <v>5.1000000000000005</v>
      </c>
      <c r="D20" s="12">
        <v>15</v>
      </c>
      <c r="E20" s="12">
        <v>6</v>
      </c>
    </row>
    <row r="21" spans="1:5" x14ac:dyDescent="0.25">
      <c r="C21" s="11">
        <v>5.1000000000000005</v>
      </c>
      <c r="D21" s="12">
        <v>30</v>
      </c>
      <c r="E21" s="12">
        <v>5</v>
      </c>
    </row>
    <row r="22" spans="1:5" x14ac:dyDescent="0.25">
      <c r="C22" s="11">
        <v>5.1000000000000005</v>
      </c>
      <c r="D22" s="12">
        <v>120</v>
      </c>
      <c r="E22" s="12">
        <v>4</v>
      </c>
    </row>
    <row r="23" spans="1:5" x14ac:dyDescent="0.25">
      <c r="A23" s="4" t="s">
        <v>83</v>
      </c>
      <c r="C23" s="11">
        <v>5.5</v>
      </c>
      <c r="D23" s="12">
        <v>10</v>
      </c>
      <c r="E23" s="12">
        <v>6.5</v>
      </c>
    </row>
    <row r="24" spans="1:5" x14ac:dyDescent="0.25">
      <c r="C24" s="11">
        <v>5.5</v>
      </c>
      <c r="D24" s="12">
        <v>20</v>
      </c>
      <c r="E24" s="12">
        <v>6</v>
      </c>
    </row>
    <row r="25" spans="1:5" x14ac:dyDescent="0.25">
      <c r="C25" s="11">
        <v>5.5</v>
      </c>
      <c r="D25" s="12">
        <v>80</v>
      </c>
      <c r="E25" s="12">
        <v>5</v>
      </c>
    </row>
    <row r="26" spans="1:5" x14ac:dyDescent="0.25">
      <c r="C26" s="11">
        <v>5.5</v>
      </c>
      <c r="D26" s="12">
        <v>180</v>
      </c>
      <c r="E26" s="12">
        <v>4</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BDF6E-6DCB-4965-A7F8-D14CCC9BD620}">
  <dimension ref="A1:Y24"/>
  <sheetViews>
    <sheetView workbookViewId="0">
      <selection activeCell="Q32" sqref="Q32"/>
    </sheetView>
  </sheetViews>
  <sheetFormatPr defaultRowHeight="15" x14ac:dyDescent="0.25"/>
  <sheetData>
    <row r="1" spans="1:25" x14ac:dyDescent="0.25">
      <c r="A1" t="s">
        <v>77</v>
      </c>
      <c r="G1" t="s">
        <v>78</v>
      </c>
      <c r="M1" t="s">
        <v>79</v>
      </c>
    </row>
    <row r="2" spans="1:25" x14ac:dyDescent="0.25">
      <c r="A2" t="s">
        <v>66</v>
      </c>
      <c r="G2" t="s">
        <v>66</v>
      </c>
      <c r="M2" t="s">
        <v>66</v>
      </c>
    </row>
    <row r="3" spans="1:25" x14ac:dyDescent="0.25">
      <c r="A3" s="6">
        <v>4.9638509496722021</v>
      </c>
      <c r="B3" s="5">
        <v>10</v>
      </c>
      <c r="C3" s="5">
        <v>6</v>
      </c>
      <c r="D3" s="7">
        <v>5.9022613452095918</v>
      </c>
      <c r="G3" s="6">
        <v>4.9638509496722021</v>
      </c>
      <c r="H3" s="5">
        <v>10</v>
      </c>
      <c r="I3" s="5">
        <v>6</v>
      </c>
      <c r="J3">
        <v>5.2162603002431114</v>
      </c>
      <c r="M3" s="6">
        <v>4.9638509496722021</v>
      </c>
      <c r="N3" s="5">
        <v>10</v>
      </c>
      <c r="O3" s="5">
        <v>6</v>
      </c>
      <c r="P3">
        <v>5.6482733213538463</v>
      </c>
    </row>
    <row r="4" spans="1:25" x14ac:dyDescent="0.25">
      <c r="A4" s="6">
        <v>4.9638509496722021</v>
      </c>
      <c r="B4" s="5">
        <v>50</v>
      </c>
      <c r="C4" s="5">
        <v>4</v>
      </c>
      <c r="D4" s="7">
        <v>4.2544627886478432</v>
      </c>
      <c r="G4" s="6">
        <v>4.9638509496722021</v>
      </c>
      <c r="H4" s="5">
        <v>50</v>
      </c>
      <c r="I4" s="5">
        <v>4</v>
      </c>
      <c r="J4">
        <v>3.8303045397086382</v>
      </c>
      <c r="M4" s="6">
        <v>4.9638509496722021</v>
      </c>
      <c r="N4" s="5">
        <v>50</v>
      </c>
      <c r="O4" s="5">
        <v>4</v>
      </c>
      <c r="P4">
        <v>4.4349172157476353</v>
      </c>
    </row>
    <row r="5" spans="1:25" x14ac:dyDescent="0.25">
      <c r="A5" s="6">
        <v>5</v>
      </c>
      <c r="B5" s="5">
        <v>5</v>
      </c>
      <c r="C5" s="5">
        <v>7</v>
      </c>
      <c r="D5" s="7">
        <v>6.7904092973987726</v>
      </c>
      <c r="G5" s="6">
        <v>5</v>
      </c>
      <c r="H5" s="5">
        <v>5</v>
      </c>
      <c r="I5" s="5">
        <v>7</v>
      </c>
      <c r="J5">
        <v>6.3513438637025246</v>
      </c>
      <c r="M5" s="6">
        <v>5</v>
      </c>
      <c r="N5" s="5">
        <v>5</v>
      </c>
      <c r="O5" s="5">
        <v>7</v>
      </c>
      <c r="P5">
        <v>6.0956123989457351</v>
      </c>
    </row>
    <row r="6" spans="1:25" x14ac:dyDescent="0.25">
      <c r="A6" s="6">
        <v>5</v>
      </c>
      <c r="B6" s="5">
        <v>20</v>
      </c>
      <c r="C6" s="5">
        <v>5</v>
      </c>
      <c r="D6" s="7">
        <v>4.9227641826647952</v>
      </c>
      <c r="G6" s="6">
        <v>5</v>
      </c>
      <c r="H6" s="5">
        <v>20</v>
      </c>
      <c r="I6" s="5">
        <v>5</v>
      </c>
      <c r="J6">
        <v>4.4887270290031944</v>
      </c>
      <c r="M6" s="6">
        <v>5</v>
      </c>
      <c r="N6" s="5">
        <v>20</v>
      </c>
      <c r="O6" s="5">
        <v>5</v>
      </c>
      <c r="P6">
        <v>4.9410245497475787</v>
      </c>
    </row>
    <row r="7" spans="1:25" x14ac:dyDescent="0.25">
      <c r="A7" s="6">
        <v>5</v>
      </c>
      <c r="B7" s="5">
        <v>50</v>
      </c>
      <c r="C7" s="5">
        <v>4</v>
      </c>
      <c r="D7" s="7">
        <v>4.2544627886478432</v>
      </c>
      <c r="G7" s="6">
        <v>5</v>
      </c>
      <c r="H7" s="5">
        <v>50</v>
      </c>
      <c r="I7" s="5">
        <v>4</v>
      </c>
      <c r="J7">
        <v>3.8303045397086382</v>
      </c>
      <c r="M7" s="6">
        <v>5</v>
      </c>
      <c r="N7" s="5">
        <v>50</v>
      </c>
      <c r="O7" s="5">
        <v>4</v>
      </c>
      <c r="P7">
        <v>4.4349172157476353</v>
      </c>
    </row>
    <row r="8" spans="1:25" x14ac:dyDescent="0.25">
      <c r="A8" t="s">
        <v>0</v>
      </c>
      <c r="G8" t="s">
        <v>0</v>
      </c>
      <c r="M8" t="s">
        <v>0</v>
      </c>
    </row>
    <row r="9" spans="1:25" x14ac:dyDescent="0.25">
      <c r="A9" s="6">
        <v>5.4</v>
      </c>
      <c r="B9" s="5">
        <v>15</v>
      </c>
      <c r="C9" s="5">
        <v>6</v>
      </c>
      <c r="D9" s="7">
        <v>5.9484349223675208</v>
      </c>
      <c r="G9" s="6">
        <v>5.4</v>
      </c>
      <c r="H9" s="5">
        <v>15</v>
      </c>
      <c r="I9" s="5">
        <v>6</v>
      </c>
      <c r="J9">
        <v>5.2033788056541637</v>
      </c>
      <c r="M9" s="6">
        <v>5.4</v>
      </c>
      <c r="N9" s="5">
        <v>15</v>
      </c>
      <c r="O9" s="5">
        <v>6</v>
      </c>
      <c r="P9">
        <v>5.7367798544231441</v>
      </c>
      <c r="X9" t="s">
        <v>76</v>
      </c>
    </row>
    <row r="10" spans="1:25" x14ac:dyDescent="0.25">
      <c r="A10" s="6">
        <v>5.4</v>
      </c>
      <c r="B10" s="5">
        <v>50</v>
      </c>
      <c r="C10" s="5">
        <v>5</v>
      </c>
      <c r="D10" s="7">
        <v>4.5509108099744502</v>
      </c>
      <c r="G10" s="6">
        <v>5.4</v>
      </c>
      <c r="H10" s="5">
        <v>50</v>
      </c>
      <c r="I10" s="5">
        <v>5</v>
      </c>
      <c r="J10">
        <v>4.1543798010867139</v>
      </c>
      <c r="M10" s="6">
        <v>5.4</v>
      </c>
      <c r="N10" s="5">
        <v>50</v>
      </c>
      <c r="O10" s="5">
        <v>5</v>
      </c>
      <c r="P10">
        <v>4.6510757246853869</v>
      </c>
      <c r="X10">
        <v>3</v>
      </c>
      <c r="Y10">
        <v>3</v>
      </c>
    </row>
    <row r="11" spans="1:25" x14ac:dyDescent="0.25">
      <c r="A11" s="6">
        <v>5.4</v>
      </c>
      <c r="B11" s="5">
        <v>100</v>
      </c>
      <c r="C11" s="5">
        <v>4</v>
      </c>
      <c r="D11" s="7">
        <v>4.1937061038203485</v>
      </c>
      <c r="G11" s="6">
        <v>5.4</v>
      </c>
      <c r="H11" s="5">
        <v>100</v>
      </c>
      <c r="I11" s="5">
        <v>4</v>
      </c>
      <c r="J11">
        <v>3.8544785371159365</v>
      </c>
      <c r="M11" s="6">
        <v>5.4</v>
      </c>
      <c r="N11" s="5">
        <v>100</v>
      </c>
      <c r="O11" s="5">
        <v>4</v>
      </c>
      <c r="P11">
        <v>4.0106949053217598</v>
      </c>
      <c r="X11">
        <v>10</v>
      </c>
      <c r="Y11">
        <v>10</v>
      </c>
    </row>
    <row r="12" spans="1:25" x14ac:dyDescent="0.25">
      <c r="A12" s="6">
        <v>5.8742042804207415</v>
      </c>
      <c r="B12" s="5">
        <v>40</v>
      </c>
      <c r="C12" s="5">
        <v>5</v>
      </c>
      <c r="D12" s="7">
        <v>5.1759205195864713</v>
      </c>
      <c r="G12" s="6">
        <v>5.8742042804207415</v>
      </c>
      <c r="H12" s="5">
        <v>40</v>
      </c>
      <c r="I12" s="5">
        <v>5</v>
      </c>
      <c r="J12">
        <v>4.6259703681877387</v>
      </c>
      <c r="M12" s="6">
        <v>5.8742042804207415</v>
      </c>
      <c r="N12" s="5">
        <v>40</v>
      </c>
      <c r="O12" s="5">
        <v>5</v>
      </c>
      <c r="P12">
        <v>5.3906041020220119</v>
      </c>
    </row>
    <row r="13" spans="1:25" x14ac:dyDescent="0.25">
      <c r="A13" s="6">
        <v>5.3</v>
      </c>
      <c r="B13" s="5">
        <v>10</v>
      </c>
      <c r="C13" s="5">
        <v>6.5</v>
      </c>
      <c r="D13" s="7">
        <v>6.3488234663679917</v>
      </c>
      <c r="G13" s="6">
        <v>5.3</v>
      </c>
      <c r="H13" s="5">
        <v>10</v>
      </c>
      <c r="I13" s="5">
        <v>6.5</v>
      </c>
      <c r="J13">
        <v>5.708553432367748</v>
      </c>
      <c r="M13" s="6">
        <v>5.3</v>
      </c>
      <c r="N13" s="5">
        <v>10</v>
      </c>
      <c r="O13" s="5">
        <v>6.5</v>
      </c>
      <c r="P13">
        <v>5.9947077763120742</v>
      </c>
    </row>
    <row r="14" spans="1:25" x14ac:dyDescent="0.25">
      <c r="A14" s="6">
        <v>5.3</v>
      </c>
      <c r="B14" s="5">
        <v>30</v>
      </c>
      <c r="C14" s="5">
        <v>5</v>
      </c>
      <c r="D14" s="7">
        <v>4.8339359885152815</v>
      </c>
      <c r="G14" s="6">
        <v>5.3</v>
      </c>
      <c r="H14" s="5">
        <v>30</v>
      </c>
      <c r="I14" s="5">
        <v>5</v>
      </c>
      <c r="J14">
        <v>4.4239665081762221</v>
      </c>
      <c r="M14" s="6">
        <v>5.3</v>
      </c>
      <c r="N14" s="5">
        <v>30</v>
      </c>
      <c r="O14" s="5">
        <v>5</v>
      </c>
      <c r="P14">
        <v>4.8420317855597457</v>
      </c>
    </row>
    <row r="15" spans="1:25" x14ac:dyDescent="0.25">
      <c r="A15" s="6">
        <v>5.3</v>
      </c>
      <c r="B15" s="5">
        <v>100</v>
      </c>
      <c r="C15" s="5">
        <v>4</v>
      </c>
      <c r="D15" s="7">
        <v>4.1391008522870738</v>
      </c>
      <c r="G15" s="6">
        <v>5.3</v>
      </c>
      <c r="H15" s="5">
        <v>100</v>
      </c>
      <c r="I15" s="5">
        <v>4</v>
      </c>
      <c r="J15">
        <v>3.7704474320377295</v>
      </c>
      <c r="M15" s="6">
        <v>5.3</v>
      </c>
      <c r="N15" s="5">
        <v>100</v>
      </c>
      <c r="O15" s="5">
        <v>4</v>
      </c>
      <c r="P15">
        <v>3.9378005544418451</v>
      </c>
    </row>
    <row r="16" spans="1:25" x14ac:dyDescent="0.25">
      <c r="A16" s="6">
        <v>5</v>
      </c>
      <c r="B16" s="8">
        <v>10</v>
      </c>
      <c r="C16" s="5">
        <v>6</v>
      </c>
      <c r="D16" s="7">
        <v>5.912884587321245</v>
      </c>
      <c r="G16" s="6">
        <v>5</v>
      </c>
      <c r="H16" s="8">
        <v>10</v>
      </c>
      <c r="I16" s="5">
        <v>6</v>
      </c>
      <c r="J16">
        <v>5.2162603002431114</v>
      </c>
      <c r="M16" s="6">
        <v>5</v>
      </c>
      <c r="N16" s="8">
        <v>10</v>
      </c>
      <c r="O16" s="5">
        <v>6</v>
      </c>
      <c r="P16">
        <v>5.6482733213538463</v>
      </c>
    </row>
    <row r="17" spans="1:16" x14ac:dyDescent="0.25">
      <c r="A17" t="s">
        <v>68</v>
      </c>
      <c r="G17" t="s">
        <v>68</v>
      </c>
      <c r="M17" t="s">
        <v>68</v>
      </c>
    </row>
    <row r="18" spans="1:16" x14ac:dyDescent="0.25">
      <c r="A18" s="6">
        <v>5.1000000000000005</v>
      </c>
      <c r="B18" s="5">
        <v>15</v>
      </c>
      <c r="C18" s="5">
        <v>6</v>
      </c>
      <c r="D18" s="7">
        <v>5.5287087491414306</v>
      </c>
      <c r="G18" s="6">
        <v>5.1000000000000005</v>
      </c>
      <c r="H18" s="5">
        <v>15</v>
      </c>
      <c r="I18" s="5">
        <v>6</v>
      </c>
      <c r="J18">
        <v>4.7609105246342445</v>
      </c>
      <c r="M18" s="6">
        <v>5.1000000000000005</v>
      </c>
      <c r="N18" s="5">
        <v>15</v>
      </c>
      <c r="O18" s="5">
        <v>6</v>
      </c>
      <c r="P18">
        <v>5.3843099693324614</v>
      </c>
    </row>
    <row r="19" spans="1:16" x14ac:dyDescent="0.25">
      <c r="A19" s="6">
        <v>5.1000000000000005</v>
      </c>
      <c r="B19" s="5">
        <v>30</v>
      </c>
      <c r="C19" s="5">
        <v>5</v>
      </c>
      <c r="D19" s="7">
        <v>4.7444621465116761</v>
      </c>
      <c r="G19" s="6">
        <v>5.1000000000000005</v>
      </c>
      <c r="H19" s="5">
        <v>30</v>
      </c>
      <c r="I19" s="5">
        <v>5</v>
      </c>
      <c r="J19">
        <v>4.2719809240729756</v>
      </c>
      <c r="M19" s="6">
        <v>5.1000000000000005</v>
      </c>
      <c r="N19" s="5">
        <v>30</v>
      </c>
      <c r="O19" s="5">
        <v>5</v>
      </c>
      <c r="P19">
        <v>4.7584619503709664</v>
      </c>
    </row>
    <row r="20" spans="1:16" x14ac:dyDescent="0.25">
      <c r="A20" s="6">
        <v>5.1000000000000005</v>
      </c>
      <c r="B20" s="5">
        <v>120</v>
      </c>
      <c r="C20" s="5">
        <v>4</v>
      </c>
      <c r="D20" s="7">
        <v>4.0538860923789706</v>
      </c>
      <c r="G20" s="6">
        <v>5.1000000000000005</v>
      </c>
      <c r="H20" s="5">
        <v>120</v>
      </c>
      <c r="I20" s="5">
        <v>4</v>
      </c>
      <c r="J20">
        <v>3.643173980120606</v>
      </c>
      <c r="M20" s="6">
        <v>5.1000000000000005</v>
      </c>
      <c r="N20" s="5">
        <v>120</v>
      </c>
      <c r="O20" s="5">
        <v>4</v>
      </c>
      <c r="P20">
        <v>3.5986662269113046</v>
      </c>
    </row>
    <row r="21" spans="1:16" x14ac:dyDescent="0.25">
      <c r="A21" s="6">
        <v>5.5</v>
      </c>
      <c r="B21" s="5">
        <v>10</v>
      </c>
      <c r="C21" s="5">
        <v>6.5</v>
      </c>
      <c r="D21" s="7">
        <v>6.6333955650575716</v>
      </c>
      <c r="G21" s="6">
        <v>5.5</v>
      </c>
      <c r="H21" s="5">
        <v>10</v>
      </c>
      <c r="I21" s="5">
        <v>6.5</v>
      </c>
      <c r="J21">
        <v>6.0159971760552757</v>
      </c>
      <c r="M21" s="6">
        <v>5.5</v>
      </c>
      <c r="N21" s="5">
        <v>10</v>
      </c>
      <c r="O21" s="5">
        <v>6.5</v>
      </c>
      <c r="P21">
        <v>6.2067938975199661</v>
      </c>
    </row>
    <row r="22" spans="1:16" x14ac:dyDescent="0.25">
      <c r="A22" s="6">
        <v>5.5</v>
      </c>
      <c r="B22" s="5">
        <v>20</v>
      </c>
      <c r="C22" s="5">
        <v>6</v>
      </c>
      <c r="D22" s="7">
        <v>5.7043704121168375</v>
      </c>
      <c r="G22" s="6">
        <v>5.5</v>
      </c>
      <c r="H22" s="5">
        <v>20</v>
      </c>
      <c r="I22" s="5">
        <v>6</v>
      </c>
      <c r="J22">
        <v>4.9024573680667567</v>
      </c>
      <c r="M22" s="6">
        <v>5.5</v>
      </c>
      <c r="N22" s="5">
        <v>20</v>
      </c>
      <c r="O22" s="5">
        <v>6</v>
      </c>
      <c r="P22">
        <v>5.5539374400211514</v>
      </c>
    </row>
    <row r="23" spans="1:16" x14ac:dyDescent="0.25">
      <c r="A23" s="6">
        <v>5.5</v>
      </c>
      <c r="B23" s="5">
        <v>80</v>
      </c>
      <c r="C23" s="5">
        <v>5</v>
      </c>
      <c r="D23" s="7">
        <v>4.3779570747300687</v>
      </c>
      <c r="G23" s="6">
        <v>5.5</v>
      </c>
      <c r="H23" s="5">
        <v>80</v>
      </c>
      <c r="I23" s="5">
        <v>5</v>
      </c>
      <c r="J23">
        <v>3.9158418610852128</v>
      </c>
      <c r="M23" s="6">
        <v>5.5</v>
      </c>
      <c r="N23" s="5">
        <v>80</v>
      </c>
      <c r="O23" s="5">
        <v>5</v>
      </c>
      <c r="P23">
        <v>4.2981035320935543</v>
      </c>
    </row>
    <row r="24" spans="1:16" x14ac:dyDescent="0.25">
      <c r="A24" s="6">
        <v>5.5</v>
      </c>
      <c r="B24" s="5">
        <v>180</v>
      </c>
      <c r="C24" s="5">
        <v>4</v>
      </c>
      <c r="D24" s="7">
        <v>4.0140913679414378</v>
      </c>
      <c r="G24" s="6">
        <v>5.5</v>
      </c>
      <c r="H24" s="5">
        <v>180</v>
      </c>
      <c r="I24" s="5">
        <v>4</v>
      </c>
      <c r="J24">
        <v>3.8467239142448535</v>
      </c>
      <c r="M24" s="6">
        <v>5.5</v>
      </c>
      <c r="N24" s="5">
        <v>180</v>
      </c>
      <c r="O24" s="5">
        <v>4</v>
      </c>
      <c r="P24">
        <v>3.4165468170454321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Event Selected</vt:lpstr>
      <vt:lpstr>GA data</vt:lpstr>
      <vt:lpstr>Recorded MMI</vt:lpstr>
      <vt:lpstr>Estimated MMI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2019-08-30T05:18:56Z</dcterms:modified>
</cp:coreProperties>
</file>