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zia\Dropbox\MIA\LAVORI IN PREP\DCR_DBE\Submission\"/>
    </mc:Choice>
  </mc:AlternateContent>
  <xr:revisionPtr revIDLastSave="0" documentId="13_ncr:1_{165355C8-4E11-44CC-9B90-8968C6BE7D9B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Table S1" sheetId="1" r:id="rId1"/>
    <sheet name="Table S2" sheetId="4" r:id="rId2"/>
    <sheet name="Table S3" sheetId="5" r:id="rId3"/>
  </sheets>
  <definedNames>
    <definedName name="_xlnm._FilterDatabase" localSheetId="0" hidden="1">'Table S1'!$A$3:$AC$305</definedName>
    <definedName name="bbib6" localSheetId="0">'Table S1'!#REF!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36" i="1" l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L161" i="1" l="1"/>
  <c r="L151" i="1"/>
  <c r="L141" i="1"/>
  <c r="L131" i="1"/>
  <c r="L101" i="1"/>
  <c r="L91" i="1"/>
  <c r="L81" i="1"/>
  <c r="L72" i="1"/>
  <c r="L170" i="1" l="1"/>
  <c r="L169" i="1"/>
  <c r="L168" i="1"/>
  <c r="L167" i="1"/>
  <c r="L166" i="1"/>
  <c r="L165" i="1"/>
  <c r="L164" i="1"/>
  <c r="L163" i="1"/>
  <c r="L162" i="1"/>
  <c r="L160" i="1"/>
  <c r="L159" i="1"/>
  <c r="L158" i="1"/>
  <c r="L157" i="1"/>
  <c r="L156" i="1"/>
  <c r="L155" i="1"/>
  <c r="L154" i="1"/>
  <c r="L153" i="1"/>
  <c r="L152" i="1"/>
  <c r="L150" i="1"/>
  <c r="L149" i="1"/>
  <c r="L148" i="1"/>
  <c r="L147" i="1"/>
  <c r="L146" i="1"/>
  <c r="L145" i="1"/>
  <c r="L144" i="1"/>
  <c r="L143" i="1"/>
  <c r="L142" i="1"/>
  <c r="L140" i="1"/>
  <c r="L139" i="1"/>
  <c r="L138" i="1"/>
  <c r="L137" i="1"/>
  <c r="L136" i="1"/>
  <c r="L135" i="1"/>
  <c r="L134" i="1"/>
  <c r="L133" i="1"/>
  <c r="L132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0" i="1"/>
  <c r="L99" i="1"/>
  <c r="L98" i="1"/>
  <c r="L97" i="1"/>
  <c r="L96" i="1"/>
  <c r="L95" i="1"/>
  <c r="L94" i="1"/>
  <c r="L93" i="1"/>
  <c r="L92" i="1"/>
  <c r="L90" i="1"/>
  <c r="L89" i="1"/>
  <c r="L88" i="1"/>
  <c r="L87" i="1"/>
  <c r="L86" i="1"/>
  <c r="L85" i="1"/>
  <c r="L84" i="1"/>
  <c r="L83" i="1"/>
  <c r="L82" i="1"/>
  <c r="L80" i="1"/>
  <c r="L79" i="1"/>
  <c r="L78" i="1"/>
  <c r="L77" i="1"/>
  <c r="L76" i="1"/>
  <c r="L75" i="1"/>
  <c r="L74" i="1"/>
  <c r="L73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1" i="1"/>
  <c r="L13" i="1"/>
  <c r="L12" i="1"/>
  <c r="L10" i="1"/>
  <c r="L9" i="1"/>
  <c r="L8" i="1"/>
  <c r="L7" i="1"/>
  <c r="L6" i="1"/>
  <c r="L5" i="1"/>
  <c r="L182" i="1" l="1"/>
  <c r="L180" i="1"/>
  <c r="L178" i="1"/>
  <c r="L179" i="1"/>
  <c r="L176" i="1"/>
  <c r="L175" i="1"/>
  <c r="L174" i="1"/>
  <c r="L173" i="1"/>
  <c r="L172" i="1"/>
  <c r="L4" i="1"/>
  <c r="L171" i="1"/>
  <c r="L177" i="1"/>
  <c r="L181" i="1"/>
</calcChain>
</file>

<file path=xl/sharedStrings.xml><?xml version="1.0" encoding="utf-8"?>
<sst xmlns="http://schemas.openxmlformats.org/spreadsheetml/2006/main" count="4697" uniqueCount="158">
  <si>
    <t>Authors</t>
  </si>
  <si>
    <t>Article Title</t>
  </si>
  <si>
    <t>Source Title</t>
  </si>
  <si>
    <t>Publication Year</t>
  </si>
  <si>
    <t>Volume</t>
  </si>
  <si>
    <t>Issue</t>
  </si>
  <si>
    <t>Start Page</t>
  </si>
  <si>
    <t>End Page</t>
  </si>
  <si>
    <t>Article Number</t>
  </si>
  <si>
    <t>DOI</t>
  </si>
  <si>
    <t>DOI Link</t>
  </si>
  <si>
    <t/>
  </si>
  <si>
    <t>10.1007/BF00346268</t>
  </si>
  <si>
    <t>Laybourn-Parry, J; Tinson, S</t>
  </si>
  <si>
    <t>Respiratory studies on two benthic copepods Acanthocyclops viridis and Eucyclops agilis at environmental temperatures</t>
  </si>
  <si>
    <t>10.1007/BF00379674</t>
  </si>
  <si>
    <t>Svetlichny, L; Obertegger, U</t>
  </si>
  <si>
    <t>Influence of temperature on swimming performance and respiration rate of the cold-water cyclopoid copepod Cyclops vicinus</t>
  </si>
  <si>
    <t>10.1016/j.jtherbio.2022.103320</t>
  </si>
  <si>
    <t>Di Lorenzo, T; Di Marzio, WD; Spigoli, D; Baratti, M; Messana, G; Cannicci, S; Galassi, DMP</t>
  </si>
  <si>
    <t>Metabolic rates of a hypogean and an epigean species of copepod in an alluvial aquifer</t>
  </si>
  <si>
    <t>10.1111/fwb.12509</t>
  </si>
  <si>
    <t>Di Lorenzo, T; Cannicci, S; Spigoli, D; Cifoni, M; Baratti, M; Galassi, DMP</t>
  </si>
  <si>
    <t>Bioenergetic cost of living in polluted freshwater bodies: respiration rates of the cyclopoid Eucyclops serrulatus under ammonia-N exposures</t>
  </si>
  <si>
    <t>10.1127/fal/2016/0864</t>
  </si>
  <si>
    <t>ID</t>
  </si>
  <si>
    <t>Species</t>
  </si>
  <si>
    <t>Cyclops vicinus</t>
  </si>
  <si>
    <t>Pond</t>
  </si>
  <si>
    <t>Stage</t>
  </si>
  <si>
    <t>Adult</t>
  </si>
  <si>
    <t>Sex</t>
  </si>
  <si>
    <t>Non-gravid females</t>
  </si>
  <si>
    <t>FW (unit)</t>
  </si>
  <si>
    <t>mg</t>
  </si>
  <si>
    <t>DW (unit)</t>
  </si>
  <si>
    <t>OCR</t>
  </si>
  <si>
    <t>OCR (unit)</t>
  </si>
  <si>
    <t>T (°C)</t>
  </si>
  <si>
    <t>Notes</t>
  </si>
  <si>
    <t>at low light (low actvity)</t>
  </si>
  <si>
    <t xml:space="preserve">at high light (high activity) </t>
  </si>
  <si>
    <t>Food consumption and utilization in two freshwater cyclopoid copepods (Mesocyclops edax and Cyclops vicinus)</t>
  </si>
  <si>
    <t>Diacyclops belgicus</t>
  </si>
  <si>
    <t>Eucyclops serrulatus</t>
  </si>
  <si>
    <t>Bore</t>
  </si>
  <si>
    <t>C1-C4</t>
  </si>
  <si>
    <t>Habitat2</t>
  </si>
  <si>
    <t>C</t>
  </si>
  <si>
    <t>C1-C5</t>
  </si>
  <si>
    <t>Non-gravid females + C5</t>
  </si>
  <si>
    <t>Metabolic responses to temperature change in a tropical freshwater copepod (Mesocyclops brasilianus) and their adaptive significance</t>
  </si>
  <si>
    <t>Oecologia</t>
  </si>
  <si>
    <t>Cyclops biscupidatus</t>
  </si>
  <si>
    <t>Lake</t>
  </si>
  <si>
    <t>NR</t>
  </si>
  <si>
    <t>small nauplii</t>
  </si>
  <si>
    <t>large nauplii</t>
  </si>
  <si>
    <t>Male</t>
  </si>
  <si>
    <t>Female</t>
  </si>
  <si>
    <t>Ovigerous female</t>
  </si>
  <si>
    <t>ng</t>
  </si>
  <si>
    <t>optimum</t>
  </si>
  <si>
    <t>Acanthocyclops viridis</t>
  </si>
  <si>
    <t>Nauplius</t>
  </si>
  <si>
    <t>Eucyclops agilis</t>
  </si>
  <si>
    <t>https://doi.org/10.1002/iroh.19750600403</t>
  </si>
  <si>
    <t>10.1002/iroh.19750600403</t>
  </si>
  <si>
    <t>Internationale Revue der gesamten Hydrobiologie und Hydrographie</t>
  </si>
  <si>
    <t>Chaston, I</t>
  </si>
  <si>
    <t>Anaerobiosis in Cyclops varicans</t>
  </si>
  <si>
    <t>Cyclops varicans</t>
  </si>
  <si>
    <t>average middepth temperature of the pond</t>
  </si>
  <si>
    <t>N1</t>
  </si>
  <si>
    <t>N2</t>
  </si>
  <si>
    <t>N3</t>
  </si>
  <si>
    <t>N4</t>
  </si>
  <si>
    <t>N5</t>
  </si>
  <si>
    <t>N6</t>
  </si>
  <si>
    <t>CI</t>
  </si>
  <si>
    <t>CII</t>
  </si>
  <si>
    <t>CIII</t>
  </si>
  <si>
    <t>CIV</t>
  </si>
  <si>
    <t>CV</t>
  </si>
  <si>
    <t>female</t>
  </si>
  <si>
    <t>male</t>
  </si>
  <si>
    <t>Mesocyclops brasilianus</t>
  </si>
  <si>
    <t>Laybourn-Parry, J; Strachan, IM</t>
  </si>
  <si>
    <t>Brandl, Z; Fernando, CH</t>
  </si>
  <si>
    <t>Epp, RW;  Lewis Jr WM</t>
  </si>
  <si>
    <t xml:space="preserve">Respiratory metabolism of Cyclops bicuspidatus (sensu-stricta) (Claus) (Copepoda, Cyclopoida) from Estwaite water, Cumbria </t>
  </si>
  <si>
    <t xml:space="preserve">Journal of thermal biology </t>
  </si>
  <si>
    <t xml:space="preserve">Freshwater Biology </t>
  </si>
  <si>
    <t xml:space="preserve">Fundamental and Applied Limnology </t>
  </si>
  <si>
    <t>Limnology and Oceanography</t>
  </si>
  <si>
    <t>10.1007/BF00344853</t>
  </si>
  <si>
    <t>https://link.springer.com/article/10.1007/BF00344853</t>
  </si>
  <si>
    <t>NA</t>
  </si>
  <si>
    <t>μl O2/ μg DW x h</t>
  </si>
  <si>
    <t>μg O2/ ind x h</t>
  </si>
  <si>
    <t>μl O2/ mgDW x h</t>
  </si>
  <si>
    <t>μl O2 x 10^-4/ ind x h</t>
  </si>
  <si>
    <t>OCR (μL O₂/mg DW x h) formula</t>
  </si>
  <si>
    <t>average temperature of the bore</t>
  </si>
  <si>
    <t>Original Species Name</t>
  </si>
  <si>
    <t>Accepted Species Name</t>
  </si>
  <si>
    <t>Diacyclops bicuspidatus (Claus, 1857) </t>
  </si>
  <si>
    <t>Cyclops vicinus vicinus Uljanin, 1875</t>
  </si>
  <si>
    <t>Diacyclops languidus belgicus Kiefer, 1936</t>
  </si>
  <si>
    <t>Eucyclops agilis agilis (Koch, 1838)</t>
  </si>
  <si>
    <t>Mesocyclops brasilianus Kiefer, 1933</t>
  </si>
  <si>
    <t>Eucyclops serrulatus serrulatus (Fischer, 1851)</t>
  </si>
  <si>
    <t>OCR (μL O₂/ind × h)</t>
  </si>
  <si>
    <t>N</t>
  </si>
  <si>
    <t>A</t>
  </si>
  <si>
    <t>Diacyclops crassicaudis crassicaudis (Sars G.O., 1863)</t>
  </si>
  <si>
    <t xml:space="preserve">Di Lorenzo, T.; et al. </t>
  </si>
  <si>
    <t xml:space="preserve">This study </t>
  </si>
  <si>
    <t>T</t>
  </si>
  <si>
    <t>CR</t>
  </si>
  <si>
    <t>I</t>
  </si>
  <si>
    <t>E</t>
  </si>
  <si>
    <t>DBE</t>
  </si>
  <si>
    <t>DCR</t>
  </si>
  <si>
    <t>PERMANOVA table of results</t>
  </si>
  <si>
    <t xml:space="preserve">  </t>
  </si>
  <si>
    <t xml:space="preserve">      </t>
  </si>
  <si>
    <t xml:space="preserve">        </t>
  </si>
  <si>
    <t xml:space="preserve">       </t>
  </si>
  <si>
    <t>Source</t>
  </si>
  <si>
    <t>df</t>
  </si>
  <si>
    <t xml:space="preserve">    SS</t>
  </si>
  <si>
    <t xml:space="preserve">    MS</t>
  </si>
  <si>
    <t>Pseudo-F</t>
  </si>
  <si>
    <t>P(perm)</t>
  </si>
  <si>
    <t xml:space="preserve"> perms</t>
  </si>
  <si>
    <t>SP</t>
  </si>
  <si>
    <t>TE</t>
  </si>
  <si>
    <t>SPxTE</t>
  </si>
  <si>
    <t>Res</t>
  </si>
  <si>
    <t>Total</t>
  </si>
  <si>
    <t xml:space="preserve">         </t>
  </si>
  <si>
    <t xml:space="preserve">       SS</t>
  </si>
  <si>
    <t xml:space="preserve">       MS</t>
  </si>
  <si>
    <t xml:space="preserve"> Pseudo-F</t>
  </si>
  <si>
    <t>Megacyclops viridis viridis (Jurine, 1820)</t>
  </si>
  <si>
    <t>Diacyclops belgicus Kiefer, 1936</t>
  </si>
  <si>
    <t>Microcyclops varicans varicans (Sars G.O., 1863) </t>
  </si>
  <si>
    <t>Ecology</t>
  </si>
  <si>
    <t>stygobitic</t>
  </si>
  <si>
    <t>Diacyclops  belgicus Kiefer, 1936</t>
  </si>
  <si>
    <t>non-stygobitic</t>
  </si>
  <si>
    <t>FW (fresh weigth)</t>
  </si>
  <si>
    <t>DW m(dry weigth)</t>
  </si>
  <si>
    <t>OCR (Oxygen Consumption Rates)</t>
  </si>
  <si>
    <r>
      <t xml:space="preserve">Table S2:  : individual measurements for both </t>
    </r>
    <r>
      <rPr>
        <i/>
        <sz val="10"/>
        <rFont val="Arial"/>
        <family val="2"/>
      </rPr>
      <t>Diacyclops belgicus</t>
    </r>
    <r>
      <rPr>
        <sz val="10"/>
        <rFont val="Arial"/>
      </rPr>
      <t xml:space="preserve"> (DBE) and </t>
    </r>
    <r>
      <rPr>
        <i/>
        <sz val="10"/>
        <rFont val="Arial"/>
        <family val="2"/>
      </rPr>
      <t>Diacyclops crassicaudis crassicaudis</t>
    </r>
    <r>
      <rPr>
        <sz val="10"/>
        <rFont val="Arial"/>
      </rPr>
      <t xml:space="preserve"> (DCR), detailing their oxygen consumption rates (OCR, in μL O₂/ind·h), carbon requirements (CR, in μg C/ind·d), ingestion rates (I, in μg C/ind·d), and egestion rates (E, in μg C/ind·da). The data are shown for trials conducted at 14°C and 17°C.</t>
    </r>
  </si>
  <si>
    <r>
      <t xml:space="preserve">Table S3: PERMANOVA results for oxygen consumption rates (OCR), carbon requirements (CR), ingestion rates (I), and egestion rates (E) in </t>
    </r>
    <r>
      <rPr>
        <i/>
        <sz val="10"/>
        <rFont val="Arial"/>
        <family val="2"/>
      </rPr>
      <t>Diacyclops belgicus</t>
    </r>
    <r>
      <rPr>
        <sz val="10"/>
        <rFont val="Arial"/>
      </rPr>
      <t xml:space="preserve"> and </t>
    </r>
    <r>
      <rPr>
        <i/>
        <sz val="10"/>
        <rFont val="Arial"/>
        <family val="2"/>
      </rPr>
      <t>Diacyclops crassicaudis crassicaudis</t>
    </r>
    <r>
      <rPr>
        <sz val="10"/>
        <rFont val="Arial"/>
      </rPr>
      <t xml:space="preserve"> at two temperature conditions (14°C and 17°C). The analysis includes the effects of species (SP), temper-ature (TE), and the interaction between species and temperature (SP × TE). SS represents the sum of squares, MS is the mean square, Pseudo-F is the test statistic, P(perm) indicates the significance level based on permutation tests, and the number of permutations is provided for each test. Sig-nificant effects (p &lt; 0.05) are in bold. </t>
    </r>
  </si>
  <si>
    <t>Table S1: Dataset of 302 oxygen consumption rate measurements for nine freshwater cyclopoid species.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</si>
</sst>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2"/>
    <xf numFmtId="164" fontId="0" fillId="0" borderId="0" xfId="0" applyNumberFormat="1"/>
    <xf numFmtId="164" fontId="2" fillId="0" borderId="0" xfId="0" applyNumberFormat="1" applyFont="1"/>
    <xf numFmtId="0" fontId="5" fillId="0" borderId="0" xfId="0" applyFont="1"/>
    <xf numFmtId="165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1" fontId="0" fillId="0" borderId="0" xfId="0" applyNumberFormat="1"/>
    <xf numFmtId="0" fontId="5" fillId="0" borderId="0" xfId="0" applyFont="1" applyAlignment="1">
      <alignment horizontal="center"/>
    </xf>
  </cellXfs>
  <cellStyles count="3">
    <cellStyle name="Collegamento ipertestuale" xfId="2" builtinId="8"/>
    <cellStyle name="Normale" xfId="0" builtinId="0"/>
    <cellStyle name="Normale 2" xfId="1" xr:uid="{265F6055-FBA2-4EAE-8B41-BE0AA4A78E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1002/iroh.197506004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05"/>
  <sheetViews>
    <sheetView tabSelected="1" topLeftCell="G1" zoomScale="85" zoomScaleNormal="85" workbookViewId="0">
      <pane ySplit="3" topLeftCell="A4" activePane="bottomLeft" state="frozen"/>
      <selection pane="bottomLeft" activeCell="M3" sqref="M3"/>
    </sheetView>
  </sheetViews>
  <sheetFormatPr defaultColWidth="9.1328125" defaultRowHeight="12.75" x14ac:dyDescent="0.35"/>
  <cols>
    <col min="1" max="1" width="4.86328125" bestFit="1" customWidth="1"/>
    <col min="2" max="2" width="15.1328125" customWidth="1"/>
    <col min="3" max="3" width="115.06640625" bestFit="1" customWidth="1"/>
    <col min="4" max="10" width="9.1328125" customWidth="1"/>
    <col min="11" max="11" width="30" customWidth="1"/>
    <col min="12" max="12" width="44" customWidth="1"/>
    <col min="13" max="13" width="24.3984375" bestFit="1" customWidth="1"/>
    <col min="14" max="14" width="46.33203125" bestFit="1" customWidth="1"/>
    <col min="16" max="16" width="12" bestFit="1" customWidth="1"/>
    <col min="18" max="18" width="16.73046875" bestFit="1" customWidth="1"/>
    <col min="19" max="19" width="16.73046875" customWidth="1"/>
    <col min="22" max="22" width="18.796875" bestFit="1" customWidth="1"/>
    <col min="25" max="25" width="15" bestFit="1" customWidth="1"/>
    <col min="26" max="26" width="31.59765625" bestFit="1" customWidth="1"/>
    <col min="29" max="29" width="18.265625" bestFit="1" customWidth="1"/>
  </cols>
  <sheetData>
    <row r="1" spans="1:29" x14ac:dyDescent="0.35">
      <c r="A1" t="s">
        <v>157</v>
      </c>
    </row>
    <row r="3" spans="1:29" s="1" customFormat="1" ht="13.15" x14ac:dyDescent="0.4">
      <c r="A3" s="1" t="s">
        <v>25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104</v>
      </c>
      <c r="N3" s="1" t="s">
        <v>105</v>
      </c>
      <c r="O3" s="1" t="s">
        <v>47</v>
      </c>
      <c r="P3" s="1" t="s">
        <v>148</v>
      </c>
      <c r="Q3" s="1" t="s">
        <v>29</v>
      </c>
      <c r="R3" s="1" t="s">
        <v>31</v>
      </c>
      <c r="S3" s="1" t="s">
        <v>29</v>
      </c>
      <c r="T3" s="1" t="s">
        <v>152</v>
      </c>
      <c r="U3" s="1" t="s">
        <v>33</v>
      </c>
      <c r="V3" s="1" t="s">
        <v>153</v>
      </c>
      <c r="W3" s="1" t="s">
        <v>35</v>
      </c>
      <c r="X3" s="1" t="s">
        <v>154</v>
      </c>
      <c r="Y3" s="1" t="s">
        <v>37</v>
      </c>
      <c r="Z3" s="1" t="s">
        <v>102</v>
      </c>
      <c r="AA3" s="1" t="s">
        <v>38</v>
      </c>
      <c r="AB3" s="1" t="s">
        <v>39</v>
      </c>
      <c r="AC3" s="1" t="s">
        <v>112</v>
      </c>
    </row>
    <row r="4" spans="1:29" x14ac:dyDescent="0.35">
      <c r="A4" s="2">
        <v>1</v>
      </c>
      <c r="B4" s="2" t="s">
        <v>87</v>
      </c>
      <c r="C4" s="2" t="s">
        <v>90</v>
      </c>
      <c r="D4" s="2" t="s">
        <v>52</v>
      </c>
      <c r="E4">
        <v>1980</v>
      </c>
      <c r="F4">
        <v>46</v>
      </c>
      <c r="G4">
        <v>3</v>
      </c>
      <c r="H4">
        <v>386</v>
      </c>
      <c r="I4">
        <v>390</v>
      </c>
      <c r="J4" t="s">
        <v>11</v>
      </c>
      <c r="K4" t="s">
        <v>12</v>
      </c>
      <c r="L4" t="str">
        <f>HYPERLINK("http://dx.doi.org/10.1007/BF00346268","http://dx.doi.org/10.1007/BF00346268")</f>
        <v>http://dx.doi.org/10.1007/BF00346268</v>
      </c>
      <c r="M4" t="s">
        <v>53</v>
      </c>
      <c r="N4" t="s">
        <v>106</v>
      </c>
      <c r="O4" t="s">
        <v>54</v>
      </c>
      <c r="P4" t="s">
        <v>151</v>
      </c>
      <c r="Q4" t="s">
        <v>56</v>
      </c>
      <c r="R4" s="2" t="s">
        <v>97</v>
      </c>
      <c r="S4" s="2" t="s">
        <v>113</v>
      </c>
      <c r="T4" t="s">
        <v>55</v>
      </c>
      <c r="U4" t="s">
        <v>55</v>
      </c>
      <c r="V4">
        <v>85</v>
      </c>
      <c r="W4" t="s">
        <v>61</v>
      </c>
      <c r="X4">
        <v>5.636E-2</v>
      </c>
      <c r="Y4" s="2" t="s">
        <v>98</v>
      </c>
      <c r="Z4" s="4">
        <v>56.36</v>
      </c>
      <c r="AA4">
        <v>4</v>
      </c>
      <c r="AC4">
        <v>663058.82352941169</v>
      </c>
    </row>
    <row r="5" spans="1:29" x14ac:dyDescent="0.35">
      <c r="A5" s="2">
        <v>1</v>
      </c>
      <c r="B5" s="2" t="s">
        <v>87</v>
      </c>
      <c r="C5" s="2" t="s">
        <v>90</v>
      </c>
      <c r="D5" s="2" t="s">
        <v>52</v>
      </c>
      <c r="E5">
        <v>1980</v>
      </c>
      <c r="F5">
        <v>46</v>
      </c>
      <c r="G5">
        <v>3</v>
      </c>
      <c r="H5">
        <v>386</v>
      </c>
      <c r="I5">
        <v>390</v>
      </c>
      <c r="J5" t="s">
        <v>11</v>
      </c>
      <c r="K5" t="s">
        <v>12</v>
      </c>
      <c r="L5" t="str">
        <f t="shared" ref="L5:L53" si="0">HYPERLINK("http://dx.doi.org/10.1007/BF00346268","http://dx.doi.org/10.1007/BF00346268")</f>
        <v>http://dx.doi.org/10.1007/BF00346268</v>
      </c>
      <c r="M5" t="s">
        <v>53</v>
      </c>
      <c r="N5" t="s">
        <v>106</v>
      </c>
      <c r="O5" t="s">
        <v>54</v>
      </c>
      <c r="P5" t="s">
        <v>151</v>
      </c>
      <c r="Q5" t="s">
        <v>57</v>
      </c>
      <c r="R5" s="2" t="s">
        <v>97</v>
      </c>
      <c r="S5" s="2" t="s">
        <v>113</v>
      </c>
      <c r="T5" t="s">
        <v>55</v>
      </c>
      <c r="U5" t="s">
        <v>55</v>
      </c>
      <c r="V5">
        <v>214</v>
      </c>
      <c r="W5" t="s">
        <v>61</v>
      </c>
      <c r="X5">
        <v>3.2869999999999996E-2</v>
      </c>
      <c r="Y5" t="s">
        <v>98</v>
      </c>
      <c r="Z5" s="4">
        <v>32.869999999999997</v>
      </c>
      <c r="AA5">
        <v>4</v>
      </c>
      <c r="AC5">
        <v>153598.13084112148</v>
      </c>
    </row>
    <row r="6" spans="1:29" x14ac:dyDescent="0.35">
      <c r="A6" s="2">
        <v>1</v>
      </c>
      <c r="B6" s="2" t="s">
        <v>87</v>
      </c>
      <c r="C6" s="2" t="s">
        <v>90</v>
      </c>
      <c r="D6" s="2" t="s">
        <v>52</v>
      </c>
      <c r="E6">
        <v>1980</v>
      </c>
      <c r="F6">
        <v>46</v>
      </c>
      <c r="G6">
        <v>3</v>
      </c>
      <c r="H6">
        <v>386</v>
      </c>
      <c r="I6">
        <v>390</v>
      </c>
      <c r="J6" t="s">
        <v>11</v>
      </c>
      <c r="K6" t="s">
        <v>12</v>
      </c>
      <c r="L6" t="str">
        <f t="shared" si="0"/>
        <v>http://dx.doi.org/10.1007/BF00346268</v>
      </c>
      <c r="M6" t="s">
        <v>53</v>
      </c>
      <c r="N6" t="s">
        <v>106</v>
      </c>
      <c r="O6" t="s">
        <v>54</v>
      </c>
      <c r="P6" t="s">
        <v>151</v>
      </c>
      <c r="Q6" s="2" t="s">
        <v>79</v>
      </c>
      <c r="R6" s="2" t="s">
        <v>97</v>
      </c>
      <c r="S6" s="2" t="s">
        <v>48</v>
      </c>
      <c r="T6" t="s">
        <v>55</v>
      </c>
      <c r="U6" t="s">
        <v>55</v>
      </c>
      <c r="V6">
        <v>266</v>
      </c>
      <c r="W6" t="s">
        <v>61</v>
      </c>
      <c r="X6">
        <v>3.2850000000000004E-2</v>
      </c>
      <c r="Y6" t="s">
        <v>98</v>
      </c>
      <c r="Z6" s="4">
        <v>32.85</v>
      </c>
      <c r="AA6">
        <v>4</v>
      </c>
      <c r="AC6">
        <v>123496.24060150376</v>
      </c>
    </row>
    <row r="7" spans="1:29" x14ac:dyDescent="0.35">
      <c r="A7" s="2">
        <v>1</v>
      </c>
      <c r="B7" s="2" t="s">
        <v>87</v>
      </c>
      <c r="C7" s="2" t="s">
        <v>90</v>
      </c>
      <c r="D7" s="2" t="s">
        <v>52</v>
      </c>
      <c r="E7">
        <v>1980</v>
      </c>
      <c r="F7">
        <v>46</v>
      </c>
      <c r="G7">
        <v>3</v>
      </c>
      <c r="H7">
        <v>386</v>
      </c>
      <c r="I7">
        <v>390</v>
      </c>
      <c r="J7" t="s">
        <v>11</v>
      </c>
      <c r="K7" t="s">
        <v>12</v>
      </c>
      <c r="L7" t="str">
        <f t="shared" si="0"/>
        <v>http://dx.doi.org/10.1007/BF00346268</v>
      </c>
      <c r="M7" t="s">
        <v>53</v>
      </c>
      <c r="N7" t="s">
        <v>106</v>
      </c>
      <c r="O7" t="s">
        <v>54</v>
      </c>
      <c r="P7" t="s">
        <v>151</v>
      </c>
      <c r="Q7" s="2" t="s">
        <v>80</v>
      </c>
      <c r="R7" s="2" t="s">
        <v>97</v>
      </c>
      <c r="S7" s="2" t="s">
        <v>48</v>
      </c>
      <c r="T7" t="s">
        <v>55</v>
      </c>
      <c r="U7" t="s">
        <v>55</v>
      </c>
      <c r="V7">
        <v>480</v>
      </c>
      <c r="W7" t="s">
        <v>61</v>
      </c>
      <c r="X7">
        <v>2.6960000000000001E-2</v>
      </c>
      <c r="Y7" t="s">
        <v>98</v>
      </c>
      <c r="Z7" s="4">
        <v>26.96</v>
      </c>
      <c r="AA7">
        <v>4</v>
      </c>
      <c r="AC7">
        <v>56166.666666666664</v>
      </c>
    </row>
    <row r="8" spans="1:29" x14ac:dyDescent="0.35">
      <c r="A8" s="2">
        <v>1</v>
      </c>
      <c r="B8" s="2" t="s">
        <v>87</v>
      </c>
      <c r="C8" s="2" t="s">
        <v>90</v>
      </c>
      <c r="D8" s="2" t="s">
        <v>52</v>
      </c>
      <c r="E8">
        <v>1980</v>
      </c>
      <c r="F8">
        <v>46</v>
      </c>
      <c r="G8">
        <v>3</v>
      </c>
      <c r="H8">
        <v>386</v>
      </c>
      <c r="I8">
        <v>390</v>
      </c>
      <c r="J8" t="s">
        <v>11</v>
      </c>
      <c r="K8" t="s">
        <v>12</v>
      </c>
      <c r="L8" t="str">
        <f t="shared" si="0"/>
        <v>http://dx.doi.org/10.1007/BF00346268</v>
      </c>
      <c r="M8" t="s">
        <v>53</v>
      </c>
      <c r="N8" t="s">
        <v>106</v>
      </c>
      <c r="O8" t="s">
        <v>54</v>
      </c>
      <c r="P8" t="s">
        <v>151</v>
      </c>
      <c r="Q8" s="2" t="s">
        <v>81</v>
      </c>
      <c r="R8" s="2" t="s">
        <v>97</v>
      </c>
      <c r="S8" s="2" t="s">
        <v>48</v>
      </c>
      <c r="T8" t="s">
        <v>55</v>
      </c>
      <c r="U8" t="s">
        <v>55</v>
      </c>
      <c r="V8">
        <v>947</v>
      </c>
      <c r="W8" t="s">
        <v>61</v>
      </c>
      <c r="X8">
        <v>8.8500000000000002E-3</v>
      </c>
      <c r="Y8" t="s">
        <v>98</v>
      </c>
      <c r="Z8" s="4">
        <v>8.85</v>
      </c>
      <c r="AA8">
        <v>4</v>
      </c>
      <c r="AC8">
        <v>9345.3009503695866</v>
      </c>
    </row>
    <row r="9" spans="1:29" x14ac:dyDescent="0.35">
      <c r="A9" s="2">
        <v>1</v>
      </c>
      <c r="B9" s="2" t="s">
        <v>87</v>
      </c>
      <c r="C9" s="2" t="s">
        <v>90</v>
      </c>
      <c r="D9" s="2" t="s">
        <v>52</v>
      </c>
      <c r="E9">
        <v>1980</v>
      </c>
      <c r="F9">
        <v>46</v>
      </c>
      <c r="G9">
        <v>3</v>
      </c>
      <c r="H9">
        <v>386</v>
      </c>
      <c r="I9">
        <v>390</v>
      </c>
      <c r="J9" t="s">
        <v>11</v>
      </c>
      <c r="K9" t="s">
        <v>12</v>
      </c>
      <c r="L9" t="str">
        <f t="shared" si="0"/>
        <v>http://dx.doi.org/10.1007/BF00346268</v>
      </c>
      <c r="M9" t="s">
        <v>53</v>
      </c>
      <c r="N9" t="s">
        <v>106</v>
      </c>
      <c r="O9" t="s">
        <v>54</v>
      </c>
      <c r="P9" t="s">
        <v>151</v>
      </c>
      <c r="Q9" s="2" t="s">
        <v>82</v>
      </c>
      <c r="R9" s="2" t="s">
        <v>97</v>
      </c>
      <c r="S9" s="2" t="s">
        <v>48</v>
      </c>
      <c r="T9" t="s">
        <v>55</v>
      </c>
      <c r="U9" t="s">
        <v>55</v>
      </c>
      <c r="V9">
        <v>2240</v>
      </c>
      <c r="W9" t="s">
        <v>61</v>
      </c>
      <c r="X9">
        <v>4.7800000000000004E-3</v>
      </c>
      <c r="Y9" t="s">
        <v>98</v>
      </c>
      <c r="Z9" s="4">
        <v>4.78</v>
      </c>
      <c r="AA9">
        <v>4</v>
      </c>
      <c r="AC9">
        <v>2133.9285714285716</v>
      </c>
    </row>
    <row r="10" spans="1:29" x14ac:dyDescent="0.35">
      <c r="A10" s="2">
        <v>1</v>
      </c>
      <c r="B10" s="2" t="s">
        <v>87</v>
      </c>
      <c r="C10" s="2" t="s">
        <v>90</v>
      </c>
      <c r="D10" s="2" t="s">
        <v>52</v>
      </c>
      <c r="E10">
        <v>1980</v>
      </c>
      <c r="F10">
        <v>46</v>
      </c>
      <c r="G10">
        <v>3</v>
      </c>
      <c r="H10">
        <v>386</v>
      </c>
      <c r="I10">
        <v>390</v>
      </c>
      <c r="J10" t="s">
        <v>11</v>
      </c>
      <c r="K10" t="s">
        <v>12</v>
      </c>
      <c r="L10" t="str">
        <f t="shared" si="0"/>
        <v>http://dx.doi.org/10.1007/BF00346268</v>
      </c>
      <c r="M10" t="s">
        <v>53</v>
      </c>
      <c r="N10" t="s">
        <v>106</v>
      </c>
      <c r="O10" t="s">
        <v>54</v>
      </c>
      <c r="P10" t="s">
        <v>151</v>
      </c>
      <c r="Q10" s="2" t="s">
        <v>83</v>
      </c>
      <c r="R10" t="s">
        <v>58</v>
      </c>
      <c r="S10" s="2" t="s">
        <v>83</v>
      </c>
      <c r="T10" t="s">
        <v>55</v>
      </c>
      <c r="U10" t="s">
        <v>55</v>
      </c>
      <c r="V10">
        <v>2359</v>
      </c>
      <c r="W10" t="s">
        <v>61</v>
      </c>
      <c r="X10">
        <v>5.1399999999999996E-3</v>
      </c>
      <c r="Y10" t="s">
        <v>98</v>
      </c>
      <c r="Z10" s="4">
        <v>5.14</v>
      </c>
      <c r="AA10">
        <v>4</v>
      </c>
      <c r="AC10">
        <v>2178.8893598982618</v>
      </c>
    </row>
    <row r="11" spans="1:29" x14ac:dyDescent="0.35">
      <c r="A11" s="2">
        <v>1</v>
      </c>
      <c r="B11" s="2" t="s">
        <v>87</v>
      </c>
      <c r="C11" s="2" t="s">
        <v>90</v>
      </c>
      <c r="D11" s="2" t="s">
        <v>52</v>
      </c>
      <c r="E11">
        <v>1980</v>
      </c>
      <c r="F11">
        <v>46</v>
      </c>
      <c r="G11">
        <v>3</v>
      </c>
      <c r="H11">
        <v>386</v>
      </c>
      <c r="I11">
        <v>390</v>
      </c>
      <c r="J11" t="s">
        <v>11</v>
      </c>
      <c r="K11" t="s">
        <v>12</v>
      </c>
      <c r="L11" t="str">
        <f t="shared" si="0"/>
        <v>http://dx.doi.org/10.1007/BF00346268</v>
      </c>
      <c r="M11" t="s">
        <v>53</v>
      </c>
      <c r="N11" t="s">
        <v>106</v>
      </c>
      <c r="O11" t="s">
        <v>54</v>
      </c>
      <c r="P11" t="s">
        <v>151</v>
      </c>
      <c r="Q11" s="2" t="s">
        <v>83</v>
      </c>
      <c r="R11" t="s">
        <v>59</v>
      </c>
      <c r="S11" s="2" t="s">
        <v>83</v>
      </c>
      <c r="V11">
        <v>3314</v>
      </c>
      <c r="W11" t="s">
        <v>61</v>
      </c>
      <c r="X11">
        <v>5.7999999999999996E-3</v>
      </c>
      <c r="Y11" t="s">
        <v>98</v>
      </c>
      <c r="Z11" s="4">
        <v>5.8</v>
      </c>
      <c r="AA11">
        <v>4</v>
      </c>
      <c r="AC11">
        <v>1750.1508750754374</v>
      </c>
    </row>
    <row r="12" spans="1:29" x14ac:dyDescent="0.35">
      <c r="A12" s="2">
        <v>1</v>
      </c>
      <c r="B12" s="2" t="s">
        <v>87</v>
      </c>
      <c r="C12" s="2" t="s">
        <v>90</v>
      </c>
      <c r="D12" s="2" t="s">
        <v>52</v>
      </c>
      <c r="E12">
        <v>1980</v>
      </c>
      <c r="F12">
        <v>46</v>
      </c>
      <c r="G12">
        <v>3</v>
      </c>
      <c r="H12">
        <v>386</v>
      </c>
      <c r="I12">
        <v>390</v>
      </c>
      <c r="J12" t="s">
        <v>11</v>
      </c>
      <c r="K12" t="s">
        <v>12</v>
      </c>
      <c r="L12" t="str">
        <f t="shared" si="0"/>
        <v>http://dx.doi.org/10.1007/BF00346268</v>
      </c>
      <c r="M12" t="s">
        <v>53</v>
      </c>
      <c r="N12" t="s">
        <v>106</v>
      </c>
      <c r="O12" t="s">
        <v>54</v>
      </c>
      <c r="P12" t="s">
        <v>151</v>
      </c>
      <c r="Q12" t="s">
        <v>30</v>
      </c>
      <c r="R12" t="s">
        <v>58</v>
      </c>
      <c r="S12" s="2" t="s">
        <v>114</v>
      </c>
      <c r="T12" t="s">
        <v>55</v>
      </c>
      <c r="U12" t="s">
        <v>55</v>
      </c>
      <c r="V12">
        <v>4100</v>
      </c>
      <c r="W12" t="s">
        <v>61</v>
      </c>
      <c r="X12">
        <v>3.1800000000000001E-3</v>
      </c>
      <c r="Y12" t="s">
        <v>98</v>
      </c>
      <c r="Z12" s="4">
        <v>3.18</v>
      </c>
      <c r="AA12">
        <v>4</v>
      </c>
      <c r="AC12">
        <v>775.60975609756099</v>
      </c>
    </row>
    <row r="13" spans="1:29" x14ac:dyDescent="0.35">
      <c r="A13" s="2">
        <v>1</v>
      </c>
      <c r="B13" s="2" t="s">
        <v>87</v>
      </c>
      <c r="C13" s="2" t="s">
        <v>90</v>
      </c>
      <c r="D13" s="2" t="s">
        <v>52</v>
      </c>
      <c r="E13">
        <v>1980</v>
      </c>
      <c r="F13">
        <v>46</v>
      </c>
      <c r="G13">
        <v>3</v>
      </c>
      <c r="H13">
        <v>386</v>
      </c>
      <c r="I13">
        <v>390</v>
      </c>
      <c r="J13" t="s">
        <v>11</v>
      </c>
      <c r="K13" t="s">
        <v>12</v>
      </c>
      <c r="L13" t="str">
        <f t="shared" si="0"/>
        <v>http://dx.doi.org/10.1007/BF00346268</v>
      </c>
      <c r="M13" t="s">
        <v>53</v>
      </c>
      <c r="N13" t="s">
        <v>106</v>
      </c>
      <c r="O13" t="s">
        <v>54</v>
      </c>
      <c r="P13" t="s">
        <v>151</v>
      </c>
      <c r="Q13" t="s">
        <v>30</v>
      </c>
      <c r="R13" t="s">
        <v>59</v>
      </c>
      <c r="S13" s="2" t="s">
        <v>114</v>
      </c>
      <c r="T13" t="s">
        <v>55</v>
      </c>
      <c r="U13" t="s">
        <v>55</v>
      </c>
      <c r="V13">
        <v>9409</v>
      </c>
      <c r="W13" t="s">
        <v>61</v>
      </c>
      <c r="X13">
        <v>2.2899999999999999E-3</v>
      </c>
      <c r="Y13" t="s">
        <v>98</v>
      </c>
      <c r="Z13" s="4">
        <v>2.29</v>
      </c>
      <c r="AA13">
        <v>4</v>
      </c>
      <c r="AC13">
        <v>243.38399404825165</v>
      </c>
    </row>
    <row r="14" spans="1:29" x14ac:dyDescent="0.35">
      <c r="A14" s="2">
        <v>1</v>
      </c>
      <c r="B14" s="2" t="s">
        <v>87</v>
      </c>
      <c r="C14" s="2" t="s">
        <v>90</v>
      </c>
      <c r="D14" s="2" t="s">
        <v>52</v>
      </c>
      <c r="E14">
        <v>1980</v>
      </c>
      <c r="F14">
        <v>46</v>
      </c>
      <c r="G14">
        <v>3</v>
      </c>
      <c r="H14">
        <v>386</v>
      </c>
      <c r="I14">
        <v>390</v>
      </c>
      <c r="J14" t="s">
        <v>11</v>
      </c>
      <c r="K14" t="s">
        <v>12</v>
      </c>
      <c r="L14" t="str">
        <f>HYPERLINK("http://dx.doi.org/10.1007/BF00346268","http://dx.doi.org/10.1007/BF00346268")</f>
        <v>http://dx.doi.org/10.1007/BF00346268</v>
      </c>
      <c r="M14" t="s">
        <v>53</v>
      </c>
      <c r="N14" t="s">
        <v>106</v>
      </c>
      <c r="O14" t="s">
        <v>54</v>
      </c>
      <c r="P14" t="s">
        <v>151</v>
      </c>
      <c r="Q14" t="s">
        <v>56</v>
      </c>
      <c r="R14" s="2" t="s">
        <v>97</v>
      </c>
      <c r="S14" s="2" t="s">
        <v>113</v>
      </c>
      <c r="T14" t="s">
        <v>55</v>
      </c>
      <c r="U14" t="s">
        <v>55</v>
      </c>
      <c r="V14">
        <v>54</v>
      </c>
      <c r="W14" t="s">
        <v>61</v>
      </c>
      <c r="X14">
        <v>7.954E-2</v>
      </c>
      <c r="Y14" t="s">
        <v>98</v>
      </c>
      <c r="Z14" s="4">
        <v>79.540000000000006</v>
      </c>
      <c r="AA14">
        <v>6</v>
      </c>
      <c r="AC14">
        <v>1472962.9629629632</v>
      </c>
    </row>
    <row r="15" spans="1:29" x14ac:dyDescent="0.35">
      <c r="A15" s="2">
        <v>1</v>
      </c>
      <c r="B15" s="2" t="s">
        <v>87</v>
      </c>
      <c r="C15" s="2" t="s">
        <v>90</v>
      </c>
      <c r="D15" s="2" t="s">
        <v>52</v>
      </c>
      <c r="E15">
        <v>1980</v>
      </c>
      <c r="F15">
        <v>46</v>
      </c>
      <c r="G15">
        <v>3</v>
      </c>
      <c r="H15">
        <v>386</v>
      </c>
      <c r="I15">
        <v>390</v>
      </c>
      <c r="J15" t="s">
        <v>11</v>
      </c>
      <c r="K15" t="s">
        <v>12</v>
      </c>
      <c r="L15" t="str">
        <f t="shared" si="0"/>
        <v>http://dx.doi.org/10.1007/BF00346268</v>
      </c>
      <c r="M15" t="s">
        <v>53</v>
      </c>
      <c r="N15" t="s">
        <v>106</v>
      </c>
      <c r="O15" t="s">
        <v>54</v>
      </c>
      <c r="P15" t="s">
        <v>151</v>
      </c>
      <c r="Q15" t="s">
        <v>57</v>
      </c>
      <c r="R15" s="2" t="s">
        <v>97</v>
      </c>
      <c r="S15" s="2" t="s">
        <v>113</v>
      </c>
      <c r="T15" t="s">
        <v>55</v>
      </c>
      <c r="U15" t="s">
        <v>55</v>
      </c>
      <c r="V15">
        <v>327</v>
      </c>
      <c r="W15" t="s">
        <v>61</v>
      </c>
      <c r="X15">
        <v>2.86E-2</v>
      </c>
      <c r="Y15" t="s">
        <v>98</v>
      </c>
      <c r="Z15" s="4">
        <v>28.6</v>
      </c>
      <c r="AA15">
        <v>6</v>
      </c>
      <c r="AC15">
        <v>87461.773700305814</v>
      </c>
    </row>
    <row r="16" spans="1:29" x14ac:dyDescent="0.35">
      <c r="A16" s="2">
        <v>1</v>
      </c>
      <c r="B16" s="2" t="s">
        <v>87</v>
      </c>
      <c r="C16" s="2" t="s">
        <v>90</v>
      </c>
      <c r="D16" s="2" t="s">
        <v>52</v>
      </c>
      <c r="E16">
        <v>1980</v>
      </c>
      <c r="F16">
        <v>46</v>
      </c>
      <c r="G16">
        <v>3</v>
      </c>
      <c r="H16">
        <v>386</v>
      </c>
      <c r="I16">
        <v>390</v>
      </c>
      <c r="J16" t="s">
        <v>11</v>
      </c>
      <c r="K16" t="s">
        <v>12</v>
      </c>
      <c r="L16" t="str">
        <f t="shared" si="0"/>
        <v>http://dx.doi.org/10.1007/BF00346268</v>
      </c>
      <c r="M16" t="s">
        <v>53</v>
      </c>
      <c r="N16" t="s">
        <v>106</v>
      </c>
      <c r="O16" t="s">
        <v>54</v>
      </c>
      <c r="P16" t="s">
        <v>151</v>
      </c>
      <c r="Q16" s="2" t="s">
        <v>79</v>
      </c>
      <c r="R16" s="2" t="s">
        <v>97</v>
      </c>
      <c r="S16" s="2" t="s">
        <v>48</v>
      </c>
      <c r="T16" t="s">
        <v>55</v>
      </c>
      <c r="U16" t="s">
        <v>55</v>
      </c>
      <c r="V16">
        <v>274</v>
      </c>
      <c r="W16" t="s">
        <v>61</v>
      </c>
      <c r="X16">
        <v>2.75E-2</v>
      </c>
      <c r="Y16" t="s">
        <v>98</v>
      </c>
      <c r="Z16" s="4">
        <v>27.5</v>
      </c>
      <c r="AA16">
        <v>6</v>
      </c>
      <c r="AC16">
        <v>100364.96350364963</v>
      </c>
    </row>
    <row r="17" spans="1:29" x14ac:dyDescent="0.35">
      <c r="A17" s="2">
        <v>1</v>
      </c>
      <c r="B17" s="2" t="s">
        <v>87</v>
      </c>
      <c r="C17" s="2" t="s">
        <v>90</v>
      </c>
      <c r="D17" s="2" t="s">
        <v>52</v>
      </c>
      <c r="E17">
        <v>1980</v>
      </c>
      <c r="F17">
        <v>46</v>
      </c>
      <c r="G17">
        <v>3</v>
      </c>
      <c r="H17">
        <v>386</v>
      </c>
      <c r="I17">
        <v>390</v>
      </c>
      <c r="J17" t="s">
        <v>11</v>
      </c>
      <c r="K17" t="s">
        <v>12</v>
      </c>
      <c r="L17" t="str">
        <f t="shared" si="0"/>
        <v>http://dx.doi.org/10.1007/BF00346268</v>
      </c>
      <c r="M17" t="s">
        <v>53</v>
      </c>
      <c r="N17" t="s">
        <v>106</v>
      </c>
      <c r="O17" t="s">
        <v>54</v>
      </c>
      <c r="P17" t="s">
        <v>151</v>
      </c>
      <c r="Q17" s="2" t="s">
        <v>80</v>
      </c>
      <c r="R17" s="2" t="s">
        <v>97</v>
      </c>
      <c r="S17" s="2" t="s">
        <v>48</v>
      </c>
      <c r="T17" t="s">
        <v>55</v>
      </c>
      <c r="U17" t="s">
        <v>55</v>
      </c>
      <c r="V17">
        <v>387</v>
      </c>
      <c r="W17" t="s">
        <v>61</v>
      </c>
      <c r="X17">
        <v>3.1140000000000001E-2</v>
      </c>
      <c r="Y17" t="s">
        <v>98</v>
      </c>
      <c r="Z17" s="4">
        <v>31.14</v>
      </c>
      <c r="AA17">
        <v>6</v>
      </c>
      <c r="AC17">
        <v>80465.116279069771</v>
      </c>
    </row>
    <row r="18" spans="1:29" x14ac:dyDescent="0.35">
      <c r="A18" s="2">
        <v>1</v>
      </c>
      <c r="B18" s="2" t="s">
        <v>87</v>
      </c>
      <c r="C18" s="2" t="s">
        <v>90</v>
      </c>
      <c r="D18" s="2" t="s">
        <v>52</v>
      </c>
      <c r="E18">
        <v>1980</v>
      </c>
      <c r="F18">
        <v>46</v>
      </c>
      <c r="G18">
        <v>3</v>
      </c>
      <c r="H18">
        <v>386</v>
      </c>
      <c r="I18">
        <v>390</v>
      </c>
      <c r="J18" t="s">
        <v>11</v>
      </c>
      <c r="K18" t="s">
        <v>12</v>
      </c>
      <c r="L18" t="str">
        <f t="shared" si="0"/>
        <v>http://dx.doi.org/10.1007/BF00346268</v>
      </c>
      <c r="M18" t="s">
        <v>53</v>
      </c>
      <c r="N18" t="s">
        <v>106</v>
      </c>
      <c r="O18" t="s">
        <v>54</v>
      </c>
      <c r="P18" t="s">
        <v>151</v>
      </c>
      <c r="Q18" s="2" t="s">
        <v>81</v>
      </c>
      <c r="R18" s="2" t="s">
        <v>97</v>
      </c>
      <c r="S18" s="2" t="s">
        <v>48</v>
      </c>
      <c r="T18" t="s">
        <v>55</v>
      </c>
      <c r="U18" t="s">
        <v>55</v>
      </c>
      <c r="V18">
        <v>871</v>
      </c>
      <c r="W18" t="s">
        <v>61</v>
      </c>
      <c r="X18">
        <v>1.0999999999999999E-2</v>
      </c>
      <c r="Y18" t="s">
        <v>98</v>
      </c>
      <c r="Z18" s="4">
        <v>11</v>
      </c>
      <c r="AA18">
        <v>6</v>
      </c>
      <c r="AC18">
        <v>12629.161882893226</v>
      </c>
    </row>
    <row r="19" spans="1:29" x14ac:dyDescent="0.35">
      <c r="A19" s="2">
        <v>1</v>
      </c>
      <c r="B19" s="2" t="s">
        <v>87</v>
      </c>
      <c r="C19" s="2" t="s">
        <v>90</v>
      </c>
      <c r="D19" s="2" t="s">
        <v>52</v>
      </c>
      <c r="E19">
        <v>1980</v>
      </c>
      <c r="F19">
        <v>46</v>
      </c>
      <c r="G19">
        <v>3</v>
      </c>
      <c r="H19">
        <v>386</v>
      </c>
      <c r="I19">
        <v>390</v>
      </c>
      <c r="J19" t="s">
        <v>11</v>
      </c>
      <c r="K19" t="s">
        <v>12</v>
      </c>
      <c r="L19" t="str">
        <f t="shared" si="0"/>
        <v>http://dx.doi.org/10.1007/BF00346268</v>
      </c>
      <c r="M19" t="s">
        <v>53</v>
      </c>
      <c r="N19" t="s">
        <v>106</v>
      </c>
      <c r="O19" t="s">
        <v>54</v>
      </c>
      <c r="P19" t="s">
        <v>151</v>
      </c>
      <c r="Q19" s="2" t="s">
        <v>82</v>
      </c>
      <c r="R19" s="2" t="s">
        <v>97</v>
      </c>
      <c r="S19" s="2" t="s">
        <v>48</v>
      </c>
      <c r="T19" t="s">
        <v>55</v>
      </c>
      <c r="U19" t="s">
        <v>55</v>
      </c>
      <c r="V19">
        <v>1000</v>
      </c>
      <c r="W19" t="s">
        <v>61</v>
      </c>
      <c r="X19">
        <v>1.4E-2</v>
      </c>
      <c r="Y19" t="s">
        <v>98</v>
      </c>
      <c r="Z19" s="4">
        <v>14</v>
      </c>
      <c r="AA19">
        <v>6</v>
      </c>
      <c r="AC19">
        <v>14000</v>
      </c>
    </row>
    <row r="20" spans="1:29" x14ac:dyDescent="0.35">
      <c r="A20" s="2">
        <v>1</v>
      </c>
      <c r="B20" s="2" t="s">
        <v>87</v>
      </c>
      <c r="C20" s="2" t="s">
        <v>90</v>
      </c>
      <c r="D20" s="2" t="s">
        <v>52</v>
      </c>
      <c r="E20">
        <v>1980</v>
      </c>
      <c r="F20">
        <v>46</v>
      </c>
      <c r="G20">
        <v>3</v>
      </c>
      <c r="H20">
        <v>386</v>
      </c>
      <c r="I20">
        <v>390</v>
      </c>
      <c r="J20" t="s">
        <v>11</v>
      </c>
      <c r="K20" t="s">
        <v>12</v>
      </c>
      <c r="L20" t="str">
        <f t="shared" si="0"/>
        <v>http://dx.doi.org/10.1007/BF00346268</v>
      </c>
      <c r="M20" t="s">
        <v>53</v>
      </c>
      <c r="N20" t="s">
        <v>106</v>
      </c>
      <c r="O20" t="s">
        <v>54</v>
      </c>
      <c r="P20" t="s">
        <v>151</v>
      </c>
      <c r="Q20" s="2" t="s">
        <v>83</v>
      </c>
      <c r="R20" t="s">
        <v>58</v>
      </c>
      <c r="S20" s="2" t="s">
        <v>83</v>
      </c>
      <c r="T20" t="s">
        <v>55</v>
      </c>
      <c r="U20" t="s">
        <v>55</v>
      </c>
      <c r="V20">
        <v>2542</v>
      </c>
      <c r="W20" t="s">
        <v>61</v>
      </c>
      <c r="X20">
        <v>0.01</v>
      </c>
      <c r="Y20" t="s">
        <v>98</v>
      </c>
      <c r="Z20" s="4">
        <v>10</v>
      </c>
      <c r="AA20">
        <v>6</v>
      </c>
      <c r="AC20">
        <v>3933.910306845004</v>
      </c>
    </row>
    <row r="21" spans="1:29" x14ac:dyDescent="0.35">
      <c r="A21" s="2">
        <v>1</v>
      </c>
      <c r="B21" s="2" t="s">
        <v>87</v>
      </c>
      <c r="C21" s="2" t="s">
        <v>90</v>
      </c>
      <c r="D21" s="2" t="s">
        <v>52</v>
      </c>
      <c r="E21">
        <v>1980</v>
      </c>
      <c r="F21">
        <v>46</v>
      </c>
      <c r="G21">
        <v>3</v>
      </c>
      <c r="H21">
        <v>386</v>
      </c>
      <c r="I21">
        <v>390</v>
      </c>
      <c r="J21" t="s">
        <v>11</v>
      </c>
      <c r="K21" t="s">
        <v>12</v>
      </c>
      <c r="L21" t="str">
        <f t="shared" si="0"/>
        <v>http://dx.doi.org/10.1007/BF00346268</v>
      </c>
      <c r="M21" t="s">
        <v>53</v>
      </c>
      <c r="N21" t="s">
        <v>106</v>
      </c>
      <c r="O21" t="s">
        <v>54</v>
      </c>
      <c r="P21" t="s">
        <v>151</v>
      </c>
      <c r="Q21" s="2" t="s">
        <v>83</v>
      </c>
      <c r="R21" t="s">
        <v>59</v>
      </c>
      <c r="S21" s="2" t="s">
        <v>83</v>
      </c>
      <c r="V21">
        <v>2943</v>
      </c>
      <c r="W21" t="s">
        <v>61</v>
      </c>
      <c r="X21">
        <v>6.0000000000000001E-3</v>
      </c>
      <c r="Y21" t="s">
        <v>98</v>
      </c>
      <c r="Z21" s="4">
        <v>6</v>
      </c>
      <c r="AA21">
        <v>6</v>
      </c>
      <c r="AC21">
        <v>2038.7359836901123</v>
      </c>
    </row>
    <row r="22" spans="1:29" x14ac:dyDescent="0.35">
      <c r="A22" s="2">
        <v>1</v>
      </c>
      <c r="B22" s="2" t="s">
        <v>87</v>
      </c>
      <c r="C22" s="2" t="s">
        <v>90</v>
      </c>
      <c r="D22" s="2" t="s">
        <v>52</v>
      </c>
      <c r="E22">
        <v>1980</v>
      </c>
      <c r="F22">
        <v>46</v>
      </c>
      <c r="G22">
        <v>3</v>
      </c>
      <c r="H22">
        <v>386</v>
      </c>
      <c r="I22">
        <v>390</v>
      </c>
      <c r="J22" t="s">
        <v>11</v>
      </c>
      <c r="K22" t="s">
        <v>12</v>
      </c>
      <c r="L22" t="str">
        <f t="shared" si="0"/>
        <v>http://dx.doi.org/10.1007/BF00346268</v>
      </c>
      <c r="M22" t="s">
        <v>53</v>
      </c>
      <c r="N22" t="s">
        <v>106</v>
      </c>
      <c r="O22" t="s">
        <v>54</v>
      </c>
      <c r="P22" t="s">
        <v>151</v>
      </c>
      <c r="Q22" t="s">
        <v>30</v>
      </c>
      <c r="R22" t="s">
        <v>58</v>
      </c>
      <c r="S22" s="2" t="s">
        <v>114</v>
      </c>
      <c r="T22" t="s">
        <v>55</v>
      </c>
      <c r="U22" t="s">
        <v>55</v>
      </c>
      <c r="V22">
        <v>3790</v>
      </c>
      <c r="W22" t="s">
        <v>61</v>
      </c>
      <c r="X22">
        <v>5.7999999999999996E-3</v>
      </c>
      <c r="Y22" t="s">
        <v>98</v>
      </c>
      <c r="Z22" s="4">
        <v>5.8</v>
      </c>
      <c r="AA22">
        <v>6</v>
      </c>
      <c r="AC22">
        <v>1530.3430079155673</v>
      </c>
    </row>
    <row r="23" spans="1:29" x14ac:dyDescent="0.35">
      <c r="A23" s="2">
        <v>1</v>
      </c>
      <c r="B23" s="2" t="s">
        <v>87</v>
      </c>
      <c r="C23" s="2" t="s">
        <v>90</v>
      </c>
      <c r="D23" s="2" t="s">
        <v>52</v>
      </c>
      <c r="E23">
        <v>1980</v>
      </c>
      <c r="F23">
        <v>46</v>
      </c>
      <c r="G23">
        <v>3</v>
      </c>
      <c r="H23">
        <v>386</v>
      </c>
      <c r="I23">
        <v>390</v>
      </c>
      <c r="J23" t="s">
        <v>11</v>
      </c>
      <c r="K23" t="s">
        <v>12</v>
      </c>
      <c r="L23" t="str">
        <f t="shared" si="0"/>
        <v>http://dx.doi.org/10.1007/BF00346268</v>
      </c>
      <c r="M23" t="s">
        <v>53</v>
      </c>
      <c r="N23" t="s">
        <v>106</v>
      </c>
      <c r="O23" t="s">
        <v>54</v>
      </c>
      <c r="P23" t="s">
        <v>151</v>
      </c>
      <c r="Q23" t="s">
        <v>30</v>
      </c>
      <c r="R23" t="s">
        <v>59</v>
      </c>
      <c r="S23" s="2" t="s">
        <v>114</v>
      </c>
      <c r="T23" t="s">
        <v>55</v>
      </c>
      <c r="U23" t="s">
        <v>55</v>
      </c>
      <c r="V23">
        <v>6661</v>
      </c>
      <c r="W23" t="s">
        <v>61</v>
      </c>
      <c r="X23">
        <v>4.6600000000000001E-3</v>
      </c>
      <c r="Y23" t="s">
        <v>98</v>
      </c>
      <c r="Z23" s="4">
        <v>4.66</v>
      </c>
      <c r="AA23">
        <v>6</v>
      </c>
      <c r="AC23">
        <v>699.59465545713851</v>
      </c>
    </row>
    <row r="24" spans="1:29" x14ac:dyDescent="0.35">
      <c r="A24" s="2">
        <v>1</v>
      </c>
      <c r="B24" s="2" t="s">
        <v>87</v>
      </c>
      <c r="C24" s="2" t="s">
        <v>90</v>
      </c>
      <c r="D24" s="2" t="s">
        <v>52</v>
      </c>
      <c r="E24">
        <v>1980</v>
      </c>
      <c r="F24">
        <v>46</v>
      </c>
      <c r="G24">
        <v>3</v>
      </c>
      <c r="H24">
        <v>386</v>
      </c>
      <c r="I24">
        <v>390</v>
      </c>
      <c r="J24" t="s">
        <v>11</v>
      </c>
      <c r="K24" t="s">
        <v>12</v>
      </c>
      <c r="L24" t="str">
        <f>HYPERLINK("http://dx.doi.org/10.1007/BF00346268","http://dx.doi.org/10.1007/BF00346268")</f>
        <v>http://dx.doi.org/10.1007/BF00346268</v>
      </c>
      <c r="M24" t="s">
        <v>53</v>
      </c>
      <c r="N24" t="s">
        <v>106</v>
      </c>
      <c r="O24" t="s">
        <v>54</v>
      </c>
      <c r="P24" t="s">
        <v>151</v>
      </c>
      <c r="Q24" t="s">
        <v>56</v>
      </c>
      <c r="R24" s="2" t="s">
        <v>97</v>
      </c>
      <c r="S24" s="2" t="s">
        <v>113</v>
      </c>
      <c r="T24" t="s">
        <v>55</v>
      </c>
      <c r="U24" t="s">
        <v>55</v>
      </c>
      <c r="V24">
        <v>62</v>
      </c>
      <c r="W24" t="s">
        <v>61</v>
      </c>
      <c r="X24">
        <v>3.5600000000000002E-3</v>
      </c>
      <c r="Y24" t="s">
        <v>98</v>
      </c>
      <c r="Z24" s="4">
        <v>3.56</v>
      </c>
      <c r="AA24">
        <v>8</v>
      </c>
      <c r="AB24" t="s">
        <v>62</v>
      </c>
      <c r="AC24">
        <v>57419.354838709674</v>
      </c>
    </row>
    <row r="25" spans="1:29" x14ac:dyDescent="0.35">
      <c r="A25" s="2">
        <v>1</v>
      </c>
      <c r="B25" s="2" t="s">
        <v>87</v>
      </c>
      <c r="C25" s="2" t="s">
        <v>90</v>
      </c>
      <c r="D25" s="2" t="s">
        <v>52</v>
      </c>
      <c r="E25">
        <v>1980</v>
      </c>
      <c r="F25">
        <v>46</v>
      </c>
      <c r="G25">
        <v>3</v>
      </c>
      <c r="H25">
        <v>386</v>
      </c>
      <c r="I25">
        <v>390</v>
      </c>
      <c r="J25" t="s">
        <v>11</v>
      </c>
      <c r="K25" t="s">
        <v>12</v>
      </c>
      <c r="L25" t="str">
        <f t="shared" si="0"/>
        <v>http://dx.doi.org/10.1007/BF00346268</v>
      </c>
      <c r="M25" t="s">
        <v>53</v>
      </c>
      <c r="N25" t="s">
        <v>106</v>
      </c>
      <c r="O25" t="s">
        <v>54</v>
      </c>
      <c r="P25" t="s">
        <v>151</v>
      </c>
      <c r="Q25" t="s">
        <v>57</v>
      </c>
      <c r="R25" s="2" t="s">
        <v>97</v>
      </c>
      <c r="S25" s="2" t="s">
        <v>113</v>
      </c>
      <c r="T25" t="s">
        <v>55</v>
      </c>
      <c r="U25" t="s">
        <v>55</v>
      </c>
      <c r="V25">
        <v>342</v>
      </c>
      <c r="W25" t="s">
        <v>61</v>
      </c>
      <c r="X25">
        <v>6.1210000000000001E-2</v>
      </c>
      <c r="Y25" t="s">
        <v>98</v>
      </c>
      <c r="Z25" s="4">
        <v>61.21</v>
      </c>
      <c r="AA25">
        <v>8</v>
      </c>
      <c r="AB25" t="s">
        <v>62</v>
      </c>
      <c r="AC25">
        <v>178976.60818713449</v>
      </c>
    </row>
    <row r="26" spans="1:29" x14ac:dyDescent="0.35">
      <c r="A26" s="2">
        <v>1</v>
      </c>
      <c r="B26" s="2" t="s">
        <v>87</v>
      </c>
      <c r="C26" s="2" t="s">
        <v>90</v>
      </c>
      <c r="D26" s="2" t="s">
        <v>52</v>
      </c>
      <c r="E26">
        <v>1980</v>
      </c>
      <c r="F26">
        <v>46</v>
      </c>
      <c r="G26">
        <v>3</v>
      </c>
      <c r="H26">
        <v>386</v>
      </c>
      <c r="I26">
        <v>390</v>
      </c>
      <c r="J26" t="s">
        <v>11</v>
      </c>
      <c r="K26" t="s">
        <v>12</v>
      </c>
      <c r="L26" t="str">
        <f t="shared" si="0"/>
        <v>http://dx.doi.org/10.1007/BF00346268</v>
      </c>
      <c r="M26" t="s">
        <v>53</v>
      </c>
      <c r="N26" t="s">
        <v>106</v>
      </c>
      <c r="O26" t="s">
        <v>54</v>
      </c>
      <c r="P26" t="s">
        <v>151</v>
      </c>
      <c r="Q26" s="2" t="s">
        <v>79</v>
      </c>
      <c r="R26" s="2" t="s">
        <v>97</v>
      </c>
      <c r="S26" s="2" t="s">
        <v>48</v>
      </c>
      <c r="T26" t="s">
        <v>55</v>
      </c>
      <c r="U26" t="s">
        <v>55</v>
      </c>
      <c r="V26">
        <v>198</v>
      </c>
      <c r="W26" t="s">
        <v>61</v>
      </c>
      <c r="X26">
        <v>1.303E-2</v>
      </c>
      <c r="Y26" t="s">
        <v>98</v>
      </c>
      <c r="Z26" s="4">
        <v>13.03</v>
      </c>
      <c r="AA26">
        <v>8</v>
      </c>
      <c r="AB26" t="s">
        <v>62</v>
      </c>
      <c r="AC26">
        <v>65808.080808080806</v>
      </c>
    </row>
    <row r="27" spans="1:29" x14ac:dyDescent="0.35">
      <c r="A27" s="2">
        <v>1</v>
      </c>
      <c r="B27" s="2" t="s">
        <v>87</v>
      </c>
      <c r="C27" s="2" t="s">
        <v>90</v>
      </c>
      <c r="D27" s="2" t="s">
        <v>52</v>
      </c>
      <c r="E27">
        <v>1980</v>
      </c>
      <c r="F27">
        <v>46</v>
      </c>
      <c r="G27">
        <v>3</v>
      </c>
      <c r="H27">
        <v>386</v>
      </c>
      <c r="I27">
        <v>390</v>
      </c>
      <c r="J27" t="s">
        <v>11</v>
      </c>
      <c r="K27" t="s">
        <v>12</v>
      </c>
      <c r="L27" t="str">
        <f t="shared" si="0"/>
        <v>http://dx.doi.org/10.1007/BF00346268</v>
      </c>
      <c r="M27" t="s">
        <v>53</v>
      </c>
      <c r="N27" t="s">
        <v>106</v>
      </c>
      <c r="O27" t="s">
        <v>54</v>
      </c>
      <c r="P27" t="s">
        <v>151</v>
      </c>
      <c r="Q27" s="2" t="s">
        <v>80</v>
      </c>
      <c r="R27" s="2" t="s">
        <v>97</v>
      </c>
      <c r="S27" s="2" t="s">
        <v>48</v>
      </c>
      <c r="T27" t="s">
        <v>55</v>
      </c>
      <c r="U27" t="s">
        <v>55</v>
      </c>
      <c r="V27">
        <v>425</v>
      </c>
      <c r="W27" t="s">
        <v>61</v>
      </c>
      <c r="X27">
        <v>2.087E-2</v>
      </c>
      <c r="Y27" t="s">
        <v>98</v>
      </c>
      <c r="Z27" s="4">
        <v>20.87</v>
      </c>
      <c r="AA27">
        <v>8</v>
      </c>
      <c r="AB27" t="s">
        <v>62</v>
      </c>
      <c r="AC27">
        <v>49105.882352941182</v>
      </c>
    </row>
    <row r="28" spans="1:29" x14ac:dyDescent="0.35">
      <c r="A28" s="2">
        <v>1</v>
      </c>
      <c r="B28" s="2" t="s">
        <v>87</v>
      </c>
      <c r="C28" s="2" t="s">
        <v>90</v>
      </c>
      <c r="D28" s="2" t="s">
        <v>52</v>
      </c>
      <c r="E28">
        <v>1980</v>
      </c>
      <c r="F28">
        <v>46</v>
      </c>
      <c r="G28">
        <v>3</v>
      </c>
      <c r="H28">
        <v>386</v>
      </c>
      <c r="I28">
        <v>390</v>
      </c>
      <c r="J28" t="s">
        <v>11</v>
      </c>
      <c r="K28" t="s">
        <v>12</v>
      </c>
      <c r="L28" t="str">
        <f t="shared" si="0"/>
        <v>http://dx.doi.org/10.1007/BF00346268</v>
      </c>
      <c r="M28" t="s">
        <v>53</v>
      </c>
      <c r="N28" t="s">
        <v>106</v>
      </c>
      <c r="O28" t="s">
        <v>54</v>
      </c>
      <c r="P28" t="s">
        <v>151</v>
      </c>
      <c r="Q28" s="2" t="s">
        <v>81</v>
      </c>
      <c r="R28" s="2" t="s">
        <v>97</v>
      </c>
      <c r="S28" s="2" t="s">
        <v>48</v>
      </c>
      <c r="T28" t="s">
        <v>55</v>
      </c>
      <c r="U28" t="s">
        <v>55</v>
      </c>
      <c r="V28">
        <v>788</v>
      </c>
      <c r="W28" t="s">
        <v>61</v>
      </c>
      <c r="X28">
        <v>2.4420000000000001E-2</v>
      </c>
      <c r="Y28" t="s">
        <v>98</v>
      </c>
      <c r="Z28" s="4">
        <v>24.42</v>
      </c>
      <c r="AA28">
        <v>8</v>
      </c>
      <c r="AB28" t="s">
        <v>62</v>
      </c>
      <c r="AC28">
        <v>30989.847715736043</v>
      </c>
    </row>
    <row r="29" spans="1:29" x14ac:dyDescent="0.35">
      <c r="A29" s="2">
        <v>1</v>
      </c>
      <c r="B29" s="2" t="s">
        <v>87</v>
      </c>
      <c r="C29" s="2" t="s">
        <v>90</v>
      </c>
      <c r="D29" s="2" t="s">
        <v>52</v>
      </c>
      <c r="E29">
        <v>1980</v>
      </c>
      <c r="F29">
        <v>46</v>
      </c>
      <c r="G29">
        <v>3</v>
      </c>
      <c r="H29">
        <v>386</v>
      </c>
      <c r="I29">
        <v>390</v>
      </c>
      <c r="J29" t="s">
        <v>11</v>
      </c>
      <c r="K29" t="s">
        <v>12</v>
      </c>
      <c r="L29" t="str">
        <f t="shared" si="0"/>
        <v>http://dx.doi.org/10.1007/BF00346268</v>
      </c>
      <c r="M29" t="s">
        <v>53</v>
      </c>
      <c r="N29" t="s">
        <v>106</v>
      </c>
      <c r="O29" t="s">
        <v>54</v>
      </c>
      <c r="P29" t="s">
        <v>151</v>
      </c>
      <c r="Q29" s="2" t="s">
        <v>82</v>
      </c>
      <c r="R29" s="2" t="s">
        <v>97</v>
      </c>
      <c r="S29" s="2" t="s">
        <v>48</v>
      </c>
      <c r="T29" t="s">
        <v>55</v>
      </c>
      <c r="U29" t="s">
        <v>55</v>
      </c>
      <c r="V29">
        <v>891</v>
      </c>
      <c r="W29" t="s">
        <v>61</v>
      </c>
      <c r="X29">
        <v>1.332E-2</v>
      </c>
      <c r="Y29" t="s">
        <v>98</v>
      </c>
      <c r="Z29" s="4">
        <v>13.32</v>
      </c>
      <c r="AA29">
        <v>8</v>
      </c>
      <c r="AB29" t="s">
        <v>62</v>
      </c>
      <c r="AC29">
        <v>14949.494949494951</v>
      </c>
    </row>
    <row r="30" spans="1:29" x14ac:dyDescent="0.35">
      <c r="A30" s="2">
        <v>1</v>
      </c>
      <c r="B30" s="2" t="s">
        <v>87</v>
      </c>
      <c r="C30" s="2" t="s">
        <v>90</v>
      </c>
      <c r="D30" s="2" t="s">
        <v>52</v>
      </c>
      <c r="E30">
        <v>1980</v>
      </c>
      <c r="F30">
        <v>46</v>
      </c>
      <c r="G30">
        <v>3</v>
      </c>
      <c r="H30">
        <v>386</v>
      </c>
      <c r="I30">
        <v>390</v>
      </c>
      <c r="J30" t="s">
        <v>11</v>
      </c>
      <c r="K30" t="s">
        <v>12</v>
      </c>
      <c r="L30" t="str">
        <f t="shared" si="0"/>
        <v>http://dx.doi.org/10.1007/BF00346268</v>
      </c>
      <c r="M30" t="s">
        <v>53</v>
      </c>
      <c r="N30" t="s">
        <v>106</v>
      </c>
      <c r="O30" t="s">
        <v>54</v>
      </c>
      <c r="P30" t="s">
        <v>151</v>
      </c>
      <c r="Q30" s="2" t="s">
        <v>83</v>
      </c>
      <c r="R30" t="s">
        <v>58</v>
      </c>
      <c r="S30" s="2" t="s">
        <v>83</v>
      </c>
      <c r="T30" t="s">
        <v>55</v>
      </c>
      <c r="U30" t="s">
        <v>55</v>
      </c>
      <c r="V30">
        <v>2890</v>
      </c>
      <c r="W30" t="s">
        <v>61</v>
      </c>
      <c r="X30">
        <v>1.89E-2</v>
      </c>
      <c r="Y30" t="s">
        <v>98</v>
      </c>
      <c r="Z30" s="4">
        <v>18.899999999999999</v>
      </c>
      <c r="AA30">
        <v>8</v>
      </c>
      <c r="AB30" t="s">
        <v>62</v>
      </c>
      <c r="AC30">
        <v>6539.7923875432516</v>
      </c>
    </row>
    <row r="31" spans="1:29" x14ac:dyDescent="0.35">
      <c r="A31" s="2">
        <v>1</v>
      </c>
      <c r="B31" s="2" t="s">
        <v>87</v>
      </c>
      <c r="C31" s="2" t="s">
        <v>90</v>
      </c>
      <c r="D31" s="2" t="s">
        <v>52</v>
      </c>
      <c r="E31">
        <v>1980</v>
      </c>
      <c r="F31">
        <v>46</v>
      </c>
      <c r="G31">
        <v>3</v>
      </c>
      <c r="H31">
        <v>386</v>
      </c>
      <c r="I31">
        <v>390</v>
      </c>
      <c r="J31" t="s">
        <v>11</v>
      </c>
      <c r="K31" t="s">
        <v>12</v>
      </c>
      <c r="L31" t="str">
        <f t="shared" si="0"/>
        <v>http://dx.doi.org/10.1007/BF00346268</v>
      </c>
      <c r="M31" t="s">
        <v>53</v>
      </c>
      <c r="N31" t="s">
        <v>106</v>
      </c>
      <c r="O31" t="s">
        <v>54</v>
      </c>
      <c r="P31" t="s">
        <v>151</v>
      </c>
      <c r="Q31" s="2" t="s">
        <v>83</v>
      </c>
      <c r="R31" t="s">
        <v>59</v>
      </c>
      <c r="S31" s="2" t="s">
        <v>83</v>
      </c>
      <c r="V31">
        <v>2159</v>
      </c>
      <c r="W31" t="s">
        <v>61</v>
      </c>
      <c r="X31">
        <v>1.081E-2</v>
      </c>
      <c r="Y31" t="s">
        <v>98</v>
      </c>
      <c r="Z31" s="4">
        <v>10.81</v>
      </c>
      <c r="AA31">
        <v>8</v>
      </c>
      <c r="AB31" t="s">
        <v>62</v>
      </c>
      <c r="AC31">
        <v>5006.9476609541462</v>
      </c>
    </row>
    <row r="32" spans="1:29" x14ac:dyDescent="0.35">
      <c r="A32" s="2">
        <v>1</v>
      </c>
      <c r="B32" s="2" t="s">
        <v>87</v>
      </c>
      <c r="C32" s="2" t="s">
        <v>90</v>
      </c>
      <c r="D32" s="2" t="s">
        <v>52</v>
      </c>
      <c r="E32">
        <v>1980</v>
      </c>
      <c r="F32">
        <v>46</v>
      </c>
      <c r="G32">
        <v>3</v>
      </c>
      <c r="H32">
        <v>386</v>
      </c>
      <c r="I32">
        <v>390</v>
      </c>
      <c r="J32" t="s">
        <v>11</v>
      </c>
      <c r="K32" t="s">
        <v>12</v>
      </c>
      <c r="L32" t="str">
        <f t="shared" si="0"/>
        <v>http://dx.doi.org/10.1007/BF00346268</v>
      </c>
      <c r="M32" t="s">
        <v>53</v>
      </c>
      <c r="N32" t="s">
        <v>106</v>
      </c>
      <c r="O32" t="s">
        <v>54</v>
      </c>
      <c r="P32" t="s">
        <v>151</v>
      </c>
      <c r="Q32" t="s">
        <v>30</v>
      </c>
      <c r="R32" t="s">
        <v>58</v>
      </c>
      <c r="S32" s="2" t="s">
        <v>114</v>
      </c>
      <c r="T32" t="s">
        <v>55</v>
      </c>
      <c r="U32" t="s">
        <v>55</v>
      </c>
      <c r="V32">
        <v>3797</v>
      </c>
      <c r="W32" t="s">
        <v>61</v>
      </c>
      <c r="X32">
        <v>1.1999999999999999E-3</v>
      </c>
      <c r="Y32" t="s">
        <v>98</v>
      </c>
      <c r="Z32" s="4">
        <v>1.2</v>
      </c>
      <c r="AA32">
        <v>8</v>
      </c>
      <c r="AB32" t="s">
        <v>62</v>
      </c>
      <c r="AC32">
        <v>316.03897814063731</v>
      </c>
    </row>
    <row r="33" spans="1:29" x14ac:dyDescent="0.35">
      <c r="A33" s="2">
        <v>1</v>
      </c>
      <c r="B33" s="2" t="s">
        <v>87</v>
      </c>
      <c r="C33" s="2" t="s">
        <v>90</v>
      </c>
      <c r="D33" s="2" t="s">
        <v>52</v>
      </c>
      <c r="E33">
        <v>1980</v>
      </c>
      <c r="F33">
        <v>46</v>
      </c>
      <c r="G33">
        <v>3</v>
      </c>
      <c r="H33">
        <v>386</v>
      </c>
      <c r="I33">
        <v>390</v>
      </c>
      <c r="J33" t="s">
        <v>11</v>
      </c>
      <c r="K33" t="s">
        <v>12</v>
      </c>
      <c r="L33" t="str">
        <f t="shared" si="0"/>
        <v>http://dx.doi.org/10.1007/BF00346268</v>
      </c>
      <c r="M33" t="s">
        <v>53</v>
      </c>
      <c r="N33" t="s">
        <v>106</v>
      </c>
      <c r="O33" t="s">
        <v>54</v>
      </c>
      <c r="P33" t="s">
        <v>151</v>
      </c>
      <c r="Q33" t="s">
        <v>30</v>
      </c>
      <c r="R33" t="s">
        <v>59</v>
      </c>
      <c r="S33" s="2" t="s">
        <v>114</v>
      </c>
      <c r="T33" t="s">
        <v>55</v>
      </c>
      <c r="U33" t="s">
        <v>55</v>
      </c>
      <c r="V33">
        <v>8000</v>
      </c>
      <c r="W33" t="s">
        <v>61</v>
      </c>
      <c r="X33">
        <v>7.0499999999999998E-3</v>
      </c>
      <c r="Y33" t="s">
        <v>98</v>
      </c>
      <c r="Z33" s="4">
        <v>7.05</v>
      </c>
      <c r="AA33">
        <v>8</v>
      </c>
      <c r="AB33" t="s">
        <v>62</v>
      </c>
      <c r="AC33">
        <v>881.25</v>
      </c>
    </row>
    <row r="34" spans="1:29" x14ac:dyDescent="0.35">
      <c r="A34" s="2">
        <v>1</v>
      </c>
      <c r="B34" s="2" t="s">
        <v>87</v>
      </c>
      <c r="C34" s="2" t="s">
        <v>90</v>
      </c>
      <c r="D34" s="2" t="s">
        <v>52</v>
      </c>
      <c r="E34">
        <v>1980</v>
      </c>
      <c r="F34">
        <v>46</v>
      </c>
      <c r="G34">
        <v>3</v>
      </c>
      <c r="H34">
        <v>386</v>
      </c>
      <c r="I34">
        <v>390</v>
      </c>
      <c r="J34" t="s">
        <v>11</v>
      </c>
      <c r="K34" t="s">
        <v>12</v>
      </c>
      <c r="L34" t="str">
        <f>HYPERLINK("http://dx.doi.org/10.1007/BF00346268","http://dx.doi.org/10.1007/BF00346268")</f>
        <v>http://dx.doi.org/10.1007/BF00346268</v>
      </c>
      <c r="M34" t="s">
        <v>53</v>
      </c>
      <c r="N34" t="s">
        <v>106</v>
      </c>
      <c r="O34" t="s">
        <v>54</v>
      </c>
      <c r="P34" t="s">
        <v>151</v>
      </c>
      <c r="Q34" t="s">
        <v>56</v>
      </c>
      <c r="R34" s="2" t="s">
        <v>97</v>
      </c>
      <c r="S34" s="2" t="s">
        <v>113</v>
      </c>
      <c r="T34" t="s">
        <v>55</v>
      </c>
      <c r="U34" t="s">
        <v>55</v>
      </c>
      <c r="V34">
        <v>153</v>
      </c>
      <c r="W34" t="s">
        <v>61</v>
      </c>
      <c r="X34">
        <v>4.15E-3</v>
      </c>
      <c r="Y34" t="s">
        <v>98</v>
      </c>
      <c r="Z34" s="4">
        <v>4.1500000000000004</v>
      </c>
      <c r="AA34">
        <v>10</v>
      </c>
      <c r="AC34">
        <v>27124.18300653595</v>
      </c>
    </row>
    <row r="35" spans="1:29" x14ac:dyDescent="0.35">
      <c r="A35" s="2">
        <v>1</v>
      </c>
      <c r="B35" s="2" t="s">
        <v>87</v>
      </c>
      <c r="C35" s="2" t="s">
        <v>90</v>
      </c>
      <c r="D35" s="2" t="s">
        <v>52</v>
      </c>
      <c r="E35">
        <v>1980</v>
      </c>
      <c r="F35">
        <v>46</v>
      </c>
      <c r="G35">
        <v>3</v>
      </c>
      <c r="H35">
        <v>386</v>
      </c>
      <c r="I35">
        <v>390</v>
      </c>
      <c r="J35" t="s">
        <v>11</v>
      </c>
      <c r="K35" t="s">
        <v>12</v>
      </c>
      <c r="L35" t="str">
        <f t="shared" si="0"/>
        <v>http://dx.doi.org/10.1007/BF00346268</v>
      </c>
      <c r="M35" t="s">
        <v>53</v>
      </c>
      <c r="N35" t="s">
        <v>106</v>
      </c>
      <c r="O35" t="s">
        <v>54</v>
      </c>
      <c r="P35" t="s">
        <v>151</v>
      </c>
      <c r="Q35" t="s">
        <v>57</v>
      </c>
      <c r="R35" s="2" t="s">
        <v>97</v>
      </c>
      <c r="S35" s="2" t="s">
        <v>113</v>
      </c>
      <c r="T35" t="s">
        <v>55</v>
      </c>
      <c r="U35" t="s">
        <v>55</v>
      </c>
      <c r="V35">
        <v>221</v>
      </c>
      <c r="W35" t="s">
        <v>61</v>
      </c>
      <c r="X35">
        <v>1.269E-2</v>
      </c>
      <c r="Y35" t="s">
        <v>98</v>
      </c>
      <c r="Z35" s="4">
        <v>12.69</v>
      </c>
      <c r="AA35">
        <v>10</v>
      </c>
      <c r="AC35">
        <v>57420.814479638007</v>
      </c>
    </row>
    <row r="36" spans="1:29" x14ac:dyDescent="0.35">
      <c r="A36" s="2">
        <v>1</v>
      </c>
      <c r="B36" s="2" t="s">
        <v>87</v>
      </c>
      <c r="C36" s="2" t="s">
        <v>90</v>
      </c>
      <c r="D36" s="2" t="s">
        <v>52</v>
      </c>
      <c r="E36">
        <v>1980</v>
      </c>
      <c r="F36">
        <v>46</v>
      </c>
      <c r="G36">
        <v>3</v>
      </c>
      <c r="H36">
        <v>386</v>
      </c>
      <c r="I36">
        <v>390</v>
      </c>
      <c r="J36" t="s">
        <v>11</v>
      </c>
      <c r="K36" t="s">
        <v>12</v>
      </c>
      <c r="L36" t="str">
        <f t="shared" si="0"/>
        <v>http://dx.doi.org/10.1007/BF00346268</v>
      </c>
      <c r="M36" t="s">
        <v>53</v>
      </c>
      <c r="N36" t="s">
        <v>106</v>
      </c>
      <c r="O36" t="s">
        <v>54</v>
      </c>
      <c r="P36" t="s">
        <v>151</v>
      </c>
      <c r="Q36" s="2" t="s">
        <v>79</v>
      </c>
      <c r="R36" s="2" t="s">
        <v>97</v>
      </c>
      <c r="S36" s="2" t="s">
        <v>48</v>
      </c>
      <c r="T36" t="s">
        <v>55</v>
      </c>
      <c r="U36" t="s">
        <v>55</v>
      </c>
      <c r="V36">
        <v>289</v>
      </c>
      <c r="W36" t="s">
        <v>61</v>
      </c>
      <c r="X36">
        <v>1.3099999999999999E-2</v>
      </c>
      <c r="Y36" t="s">
        <v>98</v>
      </c>
      <c r="Z36" s="4">
        <v>13.1</v>
      </c>
      <c r="AA36">
        <v>10</v>
      </c>
      <c r="AC36">
        <v>45328.719723183392</v>
      </c>
    </row>
    <row r="37" spans="1:29" x14ac:dyDescent="0.35">
      <c r="A37" s="2">
        <v>1</v>
      </c>
      <c r="B37" s="2" t="s">
        <v>87</v>
      </c>
      <c r="C37" s="2" t="s">
        <v>90</v>
      </c>
      <c r="D37" s="2" t="s">
        <v>52</v>
      </c>
      <c r="E37">
        <v>1980</v>
      </c>
      <c r="F37">
        <v>46</v>
      </c>
      <c r="G37">
        <v>3</v>
      </c>
      <c r="H37">
        <v>386</v>
      </c>
      <c r="I37">
        <v>390</v>
      </c>
      <c r="J37" t="s">
        <v>11</v>
      </c>
      <c r="K37" t="s">
        <v>12</v>
      </c>
      <c r="L37" t="str">
        <f t="shared" si="0"/>
        <v>http://dx.doi.org/10.1007/BF00346268</v>
      </c>
      <c r="M37" t="s">
        <v>53</v>
      </c>
      <c r="N37" t="s">
        <v>106</v>
      </c>
      <c r="O37" t="s">
        <v>54</v>
      </c>
      <c r="P37" t="s">
        <v>151</v>
      </c>
      <c r="Q37" s="2" t="s">
        <v>80</v>
      </c>
      <c r="R37" s="2" t="s">
        <v>97</v>
      </c>
      <c r="S37" s="2" t="s">
        <v>48</v>
      </c>
      <c r="T37" t="s">
        <v>55</v>
      </c>
      <c r="U37" t="s">
        <v>55</v>
      </c>
      <c r="V37">
        <v>319</v>
      </c>
      <c r="W37" t="s">
        <v>61</v>
      </c>
      <c r="X37">
        <v>1.865E-2</v>
      </c>
      <c r="Y37" t="s">
        <v>98</v>
      </c>
      <c r="Z37" s="4">
        <v>18.649999999999999</v>
      </c>
      <c r="AA37">
        <v>10</v>
      </c>
      <c r="AC37">
        <v>58463.949843260183</v>
      </c>
    </row>
    <row r="38" spans="1:29" x14ac:dyDescent="0.35">
      <c r="A38" s="2">
        <v>1</v>
      </c>
      <c r="B38" s="2" t="s">
        <v>87</v>
      </c>
      <c r="C38" s="2" t="s">
        <v>90</v>
      </c>
      <c r="D38" s="2" t="s">
        <v>52</v>
      </c>
      <c r="E38">
        <v>1980</v>
      </c>
      <c r="F38">
        <v>46</v>
      </c>
      <c r="G38">
        <v>3</v>
      </c>
      <c r="H38">
        <v>386</v>
      </c>
      <c r="I38">
        <v>390</v>
      </c>
      <c r="J38" t="s">
        <v>11</v>
      </c>
      <c r="K38" t="s">
        <v>12</v>
      </c>
      <c r="L38" t="str">
        <f t="shared" si="0"/>
        <v>http://dx.doi.org/10.1007/BF00346268</v>
      </c>
      <c r="M38" t="s">
        <v>53</v>
      </c>
      <c r="N38" t="s">
        <v>106</v>
      </c>
      <c r="O38" t="s">
        <v>54</v>
      </c>
      <c r="P38" t="s">
        <v>151</v>
      </c>
      <c r="Q38" s="2" t="s">
        <v>81</v>
      </c>
      <c r="R38" s="2" t="s">
        <v>97</v>
      </c>
      <c r="S38" s="2" t="s">
        <v>48</v>
      </c>
      <c r="T38" t="s">
        <v>55</v>
      </c>
      <c r="U38" t="s">
        <v>55</v>
      </c>
      <c r="V38">
        <v>463</v>
      </c>
      <c r="W38" t="s">
        <v>61</v>
      </c>
      <c r="X38">
        <v>2.111E-2</v>
      </c>
      <c r="Y38" t="s">
        <v>98</v>
      </c>
      <c r="Z38" s="4">
        <v>21.11</v>
      </c>
      <c r="AA38">
        <v>10</v>
      </c>
      <c r="AC38">
        <v>45593.952483801295</v>
      </c>
    </row>
    <row r="39" spans="1:29" x14ac:dyDescent="0.35">
      <c r="A39" s="2">
        <v>1</v>
      </c>
      <c r="B39" s="2" t="s">
        <v>87</v>
      </c>
      <c r="C39" s="2" t="s">
        <v>90</v>
      </c>
      <c r="D39" s="2" t="s">
        <v>52</v>
      </c>
      <c r="E39">
        <v>1980</v>
      </c>
      <c r="F39">
        <v>46</v>
      </c>
      <c r="G39">
        <v>3</v>
      </c>
      <c r="H39">
        <v>386</v>
      </c>
      <c r="I39">
        <v>390</v>
      </c>
      <c r="J39" t="s">
        <v>11</v>
      </c>
      <c r="K39" t="s">
        <v>12</v>
      </c>
      <c r="L39" t="str">
        <f t="shared" si="0"/>
        <v>http://dx.doi.org/10.1007/BF00346268</v>
      </c>
      <c r="M39" t="s">
        <v>53</v>
      </c>
      <c r="N39" t="s">
        <v>106</v>
      </c>
      <c r="O39" t="s">
        <v>54</v>
      </c>
      <c r="P39" t="s">
        <v>151</v>
      </c>
      <c r="Q39" s="2" t="s">
        <v>82</v>
      </c>
      <c r="R39" s="2" t="s">
        <v>97</v>
      </c>
      <c r="S39" s="2" t="s">
        <v>48</v>
      </c>
      <c r="T39" t="s">
        <v>55</v>
      </c>
      <c r="U39" t="s">
        <v>55</v>
      </c>
      <c r="V39">
        <v>1027</v>
      </c>
      <c r="W39" t="s">
        <v>61</v>
      </c>
      <c r="X39">
        <v>1.4449999999999999E-2</v>
      </c>
      <c r="Y39" t="s">
        <v>98</v>
      </c>
      <c r="Z39" s="4">
        <v>14.45</v>
      </c>
      <c r="AA39">
        <v>10</v>
      </c>
      <c r="AC39">
        <v>14070.107108081793</v>
      </c>
    </row>
    <row r="40" spans="1:29" x14ac:dyDescent="0.35">
      <c r="A40" s="2">
        <v>1</v>
      </c>
      <c r="B40" s="2" t="s">
        <v>87</v>
      </c>
      <c r="C40" s="2" t="s">
        <v>90</v>
      </c>
      <c r="D40" s="2" t="s">
        <v>52</v>
      </c>
      <c r="E40">
        <v>1980</v>
      </c>
      <c r="F40">
        <v>46</v>
      </c>
      <c r="G40">
        <v>3</v>
      </c>
      <c r="H40">
        <v>386</v>
      </c>
      <c r="I40">
        <v>390</v>
      </c>
      <c r="J40" t="s">
        <v>11</v>
      </c>
      <c r="K40" t="s">
        <v>12</v>
      </c>
      <c r="L40" t="str">
        <f t="shared" si="0"/>
        <v>http://dx.doi.org/10.1007/BF00346268</v>
      </c>
      <c r="M40" t="s">
        <v>53</v>
      </c>
      <c r="N40" t="s">
        <v>106</v>
      </c>
      <c r="O40" t="s">
        <v>54</v>
      </c>
      <c r="P40" t="s">
        <v>151</v>
      </c>
      <c r="Q40" s="2" t="s">
        <v>83</v>
      </c>
      <c r="R40" t="s">
        <v>58</v>
      </c>
      <c r="S40" s="2" t="s">
        <v>83</v>
      </c>
      <c r="T40" t="s">
        <v>55</v>
      </c>
      <c r="U40" t="s">
        <v>55</v>
      </c>
      <c r="V40">
        <v>1960</v>
      </c>
      <c r="W40" t="s">
        <v>61</v>
      </c>
      <c r="X40">
        <v>9.0799999999999995E-3</v>
      </c>
      <c r="Y40" t="s">
        <v>98</v>
      </c>
      <c r="Z40" s="4">
        <v>9.08</v>
      </c>
      <c r="AA40">
        <v>10</v>
      </c>
      <c r="AC40">
        <v>4632.6530612244896</v>
      </c>
    </row>
    <row r="41" spans="1:29" x14ac:dyDescent="0.35">
      <c r="A41" s="2">
        <v>1</v>
      </c>
      <c r="B41" s="2" t="s">
        <v>87</v>
      </c>
      <c r="C41" s="2" t="s">
        <v>90</v>
      </c>
      <c r="D41" s="2" t="s">
        <v>52</v>
      </c>
      <c r="E41">
        <v>1980</v>
      </c>
      <c r="F41">
        <v>46</v>
      </c>
      <c r="G41">
        <v>3</v>
      </c>
      <c r="H41">
        <v>386</v>
      </c>
      <c r="I41">
        <v>390</v>
      </c>
      <c r="J41" t="s">
        <v>11</v>
      </c>
      <c r="K41" t="s">
        <v>12</v>
      </c>
      <c r="L41" t="str">
        <f t="shared" si="0"/>
        <v>http://dx.doi.org/10.1007/BF00346268</v>
      </c>
      <c r="M41" t="s">
        <v>53</v>
      </c>
      <c r="N41" t="s">
        <v>106</v>
      </c>
      <c r="O41" t="s">
        <v>54</v>
      </c>
      <c r="P41" t="s">
        <v>151</v>
      </c>
      <c r="Q41" s="2" t="s">
        <v>83</v>
      </c>
      <c r="R41" t="s">
        <v>59</v>
      </c>
      <c r="S41" s="2" t="s">
        <v>83</v>
      </c>
      <c r="V41">
        <v>2250</v>
      </c>
      <c r="W41" t="s">
        <v>61</v>
      </c>
      <c r="X41">
        <v>5.7999999999999996E-3</v>
      </c>
      <c r="Y41" t="s">
        <v>98</v>
      </c>
      <c r="Z41" s="4">
        <v>5.8</v>
      </c>
      <c r="AA41">
        <v>10</v>
      </c>
      <c r="AC41">
        <v>2577.7777777777778</v>
      </c>
    </row>
    <row r="42" spans="1:29" x14ac:dyDescent="0.35">
      <c r="A42" s="2">
        <v>1</v>
      </c>
      <c r="B42" s="2" t="s">
        <v>87</v>
      </c>
      <c r="C42" s="2" t="s">
        <v>90</v>
      </c>
      <c r="D42" s="2" t="s">
        <v>52</v>
      </c>
      <c r="E42">
        <v>1980</v>
      </c>
      <c r="F42">
        <v>46</v>
      </c>
      <c r="G42">
        <v>3</v>
      </c>
      <c r="H42">
        <v>386</v>
      </c>
      <c r="I42">
        <v>390</v>
      </c>
      <c r="J42" t="s">
        <v>11</v>
      </c>
      <c r="K42" t="s">
        <v>12</v>
      </c>
      <c r="L42" t="str">
        <f t="shared" si="0"/>
        <v>http://dx.doi.org/10.1007/BF00346268</v>
      </c>
      <c r="M42" t="s">
        <v>53</v>
      </c>
      <c r="N42" t="s">
        <v>106</v>
      </c>
      <c r="O42" t="s">
        <v>54</v>
      </c>
      <c r="P42" t="s">
        <v>151</v>
      </c>
      <c r="Q42" t="s">
        <v>30</v>
      </c>
      <c r="R42" t="s">
        <v>58</v>
      </c>
      <c r="S42" s="2" t="s">
        <v>114</v>
      </c>
      <c r="T42" t="s">
        <v>55</v>
      </c>
      <c r="U42" t="s">
        <v>55</v>
      </c>
      <c r="V42">
        <v>3450</v>
      </c>
      <c r="W42" t="s">
        <v>61</v>
      </c>
      <c r="X42">
        <v>4.7999999999999996E-3</v>
      </c>
      <c r="Y42" t="s">
        <v>98</v>
      </c>
      <c r="Z42" s="4">
        <v>4.8</v>
      </c>
      <c r="AA42">
        <v>10</v>
      </c>
      <c r="AC42">
        <v>1391.304347826087</v>
      </c>
    </row>
    <row r="43" spans="1:29" x14ac:dyDescent="0.35">
      <c r="A43" s="2">
        <v>1</v>
      </c>
      <c r="B43" s="2" t="s">
        <v>87</v>
      </c>
      <c r="C43" s="2" t="s">
        <v>90</v>
      </c>
      <c r="D43" s="2" t="s">
        <v>52</v>
      </c>
      <c r="E43">
        <v>1980</v>
      </c>
      <c r="F43">
        <v>46</v>
      </c>
      <c r="G43">
        <v>3</v>
      </c>
      <c r="H43">
        <v>386</v>
      </c>
      <c r="I43">
        <v>390</v>
      </c>
      <c r="J43" t="s">
        <v>11</v>
      </c>
      <c r="K43" t="s">
        <v>12</v>
      </c>
      <c r="L43" t="str">
        <f t="shared" si="0"/>
        <v>http://dx.doi.org/10.1007/BF00346268</v>
      </c>
      <c r="M43" t="s">
        <v>53</v>
      </c>
      <c r="N43" t="s">
        <v>106</v>
      </c>
      <c r="O43" t="s">
        <v>54</v>
      </c>
      <c r="P43" t="s">
        <v>151</v>
      </c>
      <c r="Q43" t="s">
        <v>30</v>
      </c>
      <c r="R43" t="s">
        <v>59</v>
      </c>
      <c r="S43" s="2" t="s">
        <v>114</v>
      </c>
      <c r="T43" t="s">
        <v>55</v>
      </c>
      <c r="U43" t="s">
        <v>55</v>
      </c>
      <c r="V43">
        <v>8050</v>
      </c>
      <c r="W43" t="s">
        <v>61</v>
      </c>
      <c r="X43">
        <v>3.0000000000000001E-3</v>
      </c>
      <c r="Y43" t="s">
        <v>98</v>
      </c>
      <c r="Z43" s="4">
        <v>3</v>
      </c>
      <c r="AA43">
        <v>10</v>
      </c>
      <c r="AC43">
        <v>372.67080745341616</v>
      </c>
    </row>
    <row r="44" spans="1:29" x14ac:dyDescent="0.35">
      <c r="A44" s="2">
        <v>1</v>
      </c>
      <c r="B44" s="2" t="s">
        <v>87</v>
      </c>
      <c r="C44" s="2" t="s">
        <v>90</v>
      </c>
      <c r="D44" s="2" t="s">
        <v>52</v>
      </c>
      <c r="E44">
        <v>1980</v>
      </c>
      <c r="F44">
        <v>46</v>
      </c>
      <c r="G44">
        <v>3</v>
      </c>
      <c r="H44">
        <v>386</v>
      </c>
      <c r="I44">
        <v>390</v>
      </c>
      <c r="J44" t="s">
        <v>11</v>
      </c>
      <c r="K44" t="s">
        <v>12</v>
      </c>
      <c r="L44" t="str">
        <f>HYPERLINK("http://dx.doi.org/10.1007/BF00346268","http://dx.doi.org/10.1007/BF00346268")</f>
        <v>http://dx.doi.org/10.1007/BF00346268</v>
      </c>
      <c r="M44" t="s">
        <v>53</v>
      </c>
      <c r="N44" t="s">
        <v>106</v>
      </c>
      <c r="O44" t="s">
        <v>54</v>
      </c>
      <c r="P44" t="s">
        <v>151</v>
      </c>
      <c r="Q44" t="s">
        <v>56</v>
      </c>
      <c r="R44" s="2" t="s">
        <v>97</v>
      </c>
      <c r="S44" s="2" t="s">
        <v>113</v>
      </c>
      <c r="T44" t="s">
        <v>55</v>
      </c>
      <c r="U44" t="s">
        <v>55</v>
      </c>
      <c r="V44">
        <v>55</v>
      </c>
      <c r="W44" t="s">
        <v>61</v>
      </c>
      <c r="X44">
        <v>1.8E-3</v>
      </c>
      <c r="Y44" t="s">
        <v>98</v>
      </c>
      <c r="Z44" s="4">
        <v>1.8</v>
      </c>
      <c r="AA44">
        <v>12</v>
      </c>
      <c r="AC44">
        <v>32727.272727272728</v>
      </c>
    </row>
    <row r="45" spans="1:29" x14ac:dyDescent="0.35">
      <c r="A45" s="2">
        <v>1</v>
      </c>
      <c r="B45" s="2" t="s">
        <v>87</v>
      </c>
      <c r="C45" s="2" t="s">
        <v>90</v>
      </c>
      <c r="D45" s="2" t="s">
        <v>52</v>
      </c>
      <c r="E45">
        <v>1980</v>
      </c>
      <c r="F45">
        <v>46</v>
      </c>
      <c r="G45">
        <v>3</v>
      </c>
      <c r="H45">
        <v>386</v>
      </c>
      <c r="I45">
        <v>390</v>
      </c>
      <c r="J45" t="s">
        <v>11</v>
      </c>
      <c r="K45" t="s">
        <v>12</v>
      </c>
      <c r="L45" t="str">
        <f t="shared" si="0"/>
        <v>http://dx.doi.org/10.1007/BF00346268</v>
      </c>
      <c r="M45" t="s">
        <v>53</v>
      </c>
      <c r="N45" t="s">
        <v>106</v>
      </c>
      <c r="O45" t="s">
        <v>54</v>
      </c>
      <c r="P45" t="s">
        <v>151</v>
      </c>
      <c r="Q45" t="s">
        <v>57</v>
      </c>
      <c r="R45" s="2" t="s">
        <v>97</v>
      </c>
      <c r="S45" s="2" t="s">
        <v>113</v>
      </c>
      <c r="T45" t="s">
        <v>55</v>
      </c>
      <c r="U45" t="s">
        <v>55</v>
      </c>
      <c r="V45">
        <v>319</v>
      </c>
      <c r="W45" t="s">
        <v>61</v>
      </c>
      <c r="X45">
        <v>3.492E-2</v>
      </c>
      <c r="Y45" t="s">
        <v>98</v>
      </c>
      <c r="Z45" s="4">
        <v>34.92</v>
      </c>
      <c r="AA45">
        <v>12</v>
      </c>
      <c r="AC45">
        <v>109467.08463949844</v>
      </c>
    </row>
    <row r="46" spans="1:29" x14ac:dyDescent="0.35">
      <c r="A46" s="2">
        <v>1</v>
      </c>
      <c r="B46" s="2" t="s">
        <v>87</v>
      </c>
      <c r="C46" s="2" t="s">
        <v>90</v>
      </c>
      <c r="D46" s="2" t="s">
        <v>52</v>
      </c>
      <c r="E46">
        <v>1980</v>
      </c>
      <c r="F46">
        <v>46</v>
      </c>
      <c r="G46">
        <v>3</v>
      </c>
      <c r="H46">
        <v>386</v>
      </c>
      <c r="I46">
        <v>390</v>
      </c>
      <c r="J46" t="s">
        <v>11</v>
      </c>
      <c r="K46" t="s">
        <v>12</v>
      </c>
      <c r="L46" t="str">
        <f t="shared" si="0"/>
        <v>http://dx.doi.org/10.1007/BF00346268</v>
      </c>
      <c r="M46" t="s">
        <v>53</v>
      </c>
      <c r="N46" t="s">
        <v>106</v>
      </c>
      <c r="O46" t="s">
        <v>54</v>
      </c>
      <c r="P46" t="s">
        <v>151</v>
      </c>
      <c r="Q46" s="2" t="s">
        <v>79</v>
      </c>
      <c r="R46" s="2" t="s">
        <v>97</v>
      </c>
      <c r="S46" s="2" t="s">
        <v>48</v>
      </c>
      <c r="T46" t="s">
        <v>55</v>
      </c>
      <c r="U46" t="s">
        <v>55</v>
      </c>
      <c r="V46">
        <v>274</v>
      </c>
      <c r="W46" t="s">
        <v>61</v>
      </c>
      <c r="X46">
        <v>3.492E-2</v>
      </c>
      <c r="Y46" t="s">
        <v>98</v>
      </c>
      <c r="Z46" s="4">
        <v>34.92</v>
      </c>
      <c r="AA46">
        <v>12</v>
      </c>
      <c r="AC46">
        <v>127445.25547445257</v>
      </c>
    </row>
    <row r="47" spans="1:29" x14ac:dyDescent="0.35">
      <c r="A47" s="2">
        <v>1</v>
      </c>
      <c r="B47" s="2" t="s">
        <v>87</v>
      </c>
      <c r="C47" s="2" t="s">
        <v>90</v>
      </c>
      <c r="D47" s="2" t="s">
        <v>52</v>
      </c>
      <c r="E47">
        <v>1980</v>
      </c>
      <c r="F47">
        <v>46</v>
      </c>
      <c r="G47">
        <v>3</v>
      </c>
      <c r="H47">
        <v>386</v>
      </c>
      <c r="I47">
        <v>390</v>
      </c>
      <c r="J47" t="s">
        <v>11</v>
      </c>
      <c r="K47" t="s">
        <v>12</v>
      </c>
      <c r="L47" t="str">
        <f t="shared" si="0"/>
        <v>http://dx.doi.org/10.1007/BF00346268</v>
      </c>
      <c r="M47" t="s">
        <v>53</v>
      </c>
      <c r="N47" t="s">
        <v>106</v>
      </c>
      <c r="O47" t="s">
        <v>54</v>
      </c>
      <c r="P47" t="s">
        <v>151</v>
      </c>
      <c r="Q47" s="2" t="s">
        <v>80</v>
      </c>
      <c r="R47" s="2" t="s">
        <v>97</v>
      </c>
      <c r="S47" s="2" t="s">
        <v>48</v>
      </c>
      <c r="T47" t="s">
        <v>55</v>
      </c>
      <c r="U47" t="s">
        <v>55</v>
      </c>
      <c r="V47">
        <v>395</v>
      </c>
      <c r="W47" t="s">
        <v>61</v>
      </c>
      <c r="X47">
        <v>2.1829999999999999E-2</v>
      </c>
      <c r="Y47" t="s">
        <v>98</v>
      </c>
      <c r="Z47" s="4">
        <v>21.83</v>
      </c>
      <c r="AA47">
        <v>12</v>
      </c>
      <c r="AC47">
        <v>55265.822784810123</v>
      </c>
    </row>
    <row r="48" spans="1:29" x14ac:dyDescent="0.35">
      <c r="A48" s="2">
        <v>1</v>
      </c>
      <c r="B48" s="2" t="s">
        <v>87</v>
      </c>
      <c r="C48" s="2" t="s">
        <v>90</v>
      </c>
      <c r="D48" s="2" t="s">
        <v>52</v>
      </c>
      <c r="E48">
        <v>1980</v>
      </c>
      <c r="F48">
        <v>46</v>
      </c>
      <c r="G48">
        <v>3</v>
      </c>
      <c r="H48">
        <v>386</v>
      </c>
      <c r="I48">
        <v>390</v>
      </c>
      <c r="J48" t="s">
        <v>11</v>
      </c>
      <c r="K48" t="s">
        <v>12</v>
      </c>
      <c r="L48" t="str">
        <f t="shared" si="0"/>
        <v>http://dx.doi.org/10.1007/BF00346268</v>
      </c>
      <c r="M48" t="s">
        <v>53</v>
      </c>
      <c r="N48" t="s">
        <v>106</v>
      </c>
      <c r="O48" t="s">
        <v>54</v>
      </c>
      <c r="P48" t="s">
        <v>151</v>
      </c>
      <c r="Q48" s="2" t="s">
        <v>81</v>
      </c>
      <c r="R48" s="2" t="s">
        <v>97</v>
      </c>
      <c r="S48" s="2" t="s">
        <v>48</v>
      </c>
      <c r="T48" t="s">
        <v>55</v>
      </c>
      <c r="U48" t="s">
        <v>55</v>
      </c>
      <c r="V48">
        <v>591</v>
      </c>
      <c r="W48" t="s">
        <v>61</v>
      </c>
      <c r="X48">
        <v>1.01E-2</v>
      </c>
      <c r="Y48" t="s">
        <v>98</v>
      </c>
      <c r="Z48" s="4">
        <v>10.1</v>
      </c>
      <c r="AA48">
        <v>12</v>
      </c>
      <c r="AC48">
        <v>17089.678510998307</v>
      </c>
    </row>
    <row r="49" spans="1:29" x14ac:dyDescent="0.35">
      <c r="A49" s="2">
        <v>1</v>
      </c>
      <c r="B49" s="2" t="s">
        <v>87</v>
      </c>
      <c r="C49" s="2" t="s">
        <v>90</v>
      </c>
      <c r="D49" s="2" t="s">
        <v>52</v>
      </c>
      <c r="E49">
        <v>1980</v>
      </c>
      <c r="F49">
        <v>46</v>
      </c>
      <c r="G49">
        <v>3</v>
      </c>
      <c r="H49">
        <v>386</v>
      </c>
      <c r="I49">
        <v>390</v>
      </c>
      <c r="J49" t="s">
        <v>11</v>
      </c>
      <c r="K49" t="s">
        <v>12</v>
      </c>
      <c r="L49" t="str">
        <f t="shared" si="0"/>
        <v>http://dx.doi.org/10.1007/BF00346268</v>
      </c>
      <c r="M49" t="s">
        <v>53</v>
      </c>
      <c r="N49" t="s">
        <v>106</v>
      </c>
      <c r="O49" t="s">
        <v>54</v>
      </c>
      <c r="P49" t="s">
        <v>151</v>
      </c>
      <c r="Q49" s="2" t="s">
        <v>82</v>
      </c>
      <c r="R49" s="2" t="s">
        <v>97</v>
      </c>
      <c r="S49" s="2" t="s">
        <v>48</v>
      </c>
      <c r="T49" t="s">
        <v>55</v>
      </c>
      <c r="U49" t="s">
        <v>55</v>
      </c>
      <c r="V49">
        <v>1317</v>
      </c>
      <c r="W49" t="s">
        <v>61</v>
      </c>
      <c r="X49">
        <v>6.3899999999999998E-3</v>
      </c>
      <c r="Y49" t="s">
        <v>98</v>
      </c>
      <c r="Z49" s="4">
        <v>6.39</v>
      </c>
      <c r="AA49">
        <v>12</v>
      </c>
      <c r="AC49">
        <v>4851.9362186788148</v>
      </c>
    </row>
    <row r="50" spans="1:29" x14ac:dyDescent="0.35">
      <c r="A50" s="2">
        <v>1</v>
      </c>
      <c r="B50" s="2" t="s">
        <v>87</v>
      </c>
      <c r="C50" s="2" t="s">
        <v>90</v>
      </c>
      <c r="D50" s="2" t="s">
        <v>52</v>
      </c>
      <c r="E50">
        <v>1980</v>
      </c>
      <c r="F50">
        <v>46</v>
      </c>
      <c r="G50">
        <v>3</v>
      </c>
      <c r="H50">
        <v>386</v>
      </c>
      <c r="I50">
        <v>390</v>
      </c>
      <c r="J50" t="s">
        <v>11</v>
      </c>
      <c r="K50" t="s">
        <v>12</v>
      </c>
      <c r="L50" t="str">
        <f t="shared" si="0"/>
        <v>http://dx.doi.org/10.1007/BF00346268</v>
      </c>
      <c r="M50" t="s">
        <v>53</v>
      </c>
      <c r="N50" t="s">
        <v>106</v>
      </c>
      <c r="O50" t="s">
        <v>54</v>
      </c>
      <c r="P50" t="s">
        <v>151</v>
      </c>
      <c r="Q50" s="2" t="s">
        <v>83</v>
      </c>
      <c r="R50" t="s">
        <v>58</v>
      </c>
      <c r="S50" s="2" t="s">
        <v>83</v>
      </c>
      <c r="T50" t="s">
        <v>55</v>
      </c>
      <c r="U50" t="s">
        <v>55</v>
      </c>
      <c r="V50">
        <v>1839</v>
      </c>
      <c r="W50" t="s">
        <v>61</v>
      </c>
      <c r="X50">
        <v>2.9300000000000003E-3</v>
      </c>
      <c r="Y50" t="s">
        <v>98</v>
      </c>
      <c r="Z50" s="4">
        <v>2.93</v>
      </c>
      <c r="AA50">
        <v>12</v>
      </c>
      <c r="AC50">
        <v>1593.257205002719</v>
      </c>
    </row>
    <row r="51" spans="1:29" x14ac:dyDescent="0.35">
      <c r="A51" s="2">
        <v>1</v>
      </c>
      <c r="B51" s="2" t="s">
        <v>87</v>
      </c>
      <c r="C51" s="2" t="s">
        <v>90</v>
      </c>
      <c r="D51" s="2" t="s">
        <v>52</v>
      </c>
      <c r="E51">
        <v>1980</v>
      </c>
      <c r="F51">
        <v>46</v>
      </c>
      <c r="G51">
        <v>3</v>
      </c>
      <c r="H51">
        <v>386</v>
      </c>
      <c r="I51">
        <v>390</v>
      </c>
      <c r="J51" t="s">
        <v>11</v>
      </c>
      <c r="K51" t="s">
        <v>12</v>
      </c>
      <c r="L51" t="str">
        <f t="shared" si="0"/>
        <v>http://dx.doi.org/10.1007/BF00346268</v>
      </c>
      <c r="M51" t="s">
        <v>53</v>
      </c>
      <c r="N51" t="s">
        <v>106</v>
      </c>
      <c r="O51" t="s">
        <v>54</v>
      </c>
      <c r="P51" t="s">
        <v>151</v>
      </c>
      <c r="Q51" s="2" t="s">
        <v>83</v>
      </c>
      <c r="R51" t="s">
        <v>59</v>
      </c>
      <c r="S51" s="2" t="s">
        <v>83</v>
      </c>
      <c r="V51">
        <v>2678</v>
      </c>
      <c r="W51" t="s">
        <v>61</v>
      </c>
      <c r="X51">
        <v>3.5999999999999999E-3</v>
      </c>
      <c r="Y51" t="s">
        <v>98</v>
      </c>
      <c r="Z51" s="4">
        <v>3.6</v>
      </c>
      <c r="AA51">
        <v>12</v>
      </c>
      <c r="AC51">
        <v>1344.2867811799852</v>
      </c>
    </row>
    <row r="52" spans="1:29" x14ac:dyDescent="0.35">
      <c r="A52" s="2">
        <v>1</v>
      </c>
      <c r="B52" s="2" t="s">
        <v>87</v>
      </c>
      <c r="C52" s="2" t="s">
        <v>90</v>
      </c>
      <c r="D52" s="2" t="s">
        <v>52</v>
      </c>
      <c r="E52">
        <v>1980</v>
      </c>
      <c r="F52">
        <v>46</v>
      </c>
      <c r="G52">
        <v>3</v>
      </c>
      <c r="H52">
        <v>386</v>
      </c>
      <c r="I52">
        <v>390</v>
      </c>
      <c r="J52" t="s">
        <v>11</v>
      </c>
      <c r="K52" t="s">
        <v>12</v>
      </c>
      <c r="L52" t="str">
        <f t="shared" si="0"/>
        <v>http://dx.doi.org/10.1007/BF00346268</v>
      </c>
      <c r="M52" t="s">
        <v>53</v>
      </c>
      <c r="N52" t="s">
        <v>106</v>
      </c>
      <c r="O52" t="s">
        <v>54</v>
      </c>
      <c r="P52" t="s">
        <v>151</v>
      </c>
      <c r="Q52" t="s">
        <v>30</v>
      </c>
      <c r="R52" t="s">
        <v>58</v>
      </c>
      <c r="S52" s="2" t="s">
        <v>114</v>
      </c>
      <c r="T52" t="s">
        <v>55</v>
      </c>
      <c r="U52" t="s">
        <v>55</v>
      </c>
      <c r="V52">
        <v>3000</v>
      </c>
      <c r="W52" t="s">
        <v>61</v>
      </c>
      <c r="X52">
        <v>2.5999999999999999E-3</v>
      </c>
      <c r="Y52" t="s">
        <v>98</v>
      </c>
      <c r="Z52" s="4">
        <v>2.6</v>
      </c>
      <c r="AA52">
        <v>12</v>
      </c>
      <c r="AC52">
        <v>866.66666666666663</v>
      </c>
    </row>
    <row r="53" spans="1:29" x14ac:dyDescent="0.35">
      <c r="A53" s="2">
        <v>1</v>
      </c>
      <c r="B53" s="2" t="s">
        <v>87</v>
      </c>
      <c r="C53" s="2" t="s">
        <v>90</v>
      </c>
      <c r="D53" s="2" t="s">
        <v>52</v>
      </c>
      <c r="E53">
        <v>1980</v>
      </c>
      <c r="F53">
        <v>46</v>
      </c>
      <c r="G53">
        <v>3</v>
      </c>
      <c r="H53">
        <v>386</v>
      </c>
      <c r="I53">
        <v>390</v>
      </c>
      <c r="J53" t="s">
        <v>11</v>
      </c>
      <c r="K53" t="s">
        <v>12</v>
      </c>
      <c r="L53" t="str">
        <f t="shared" si="0"/>
        <v>http://dx.doi.org/10.1007/BF00346268</v>
      </c>
      <c r="M53" t="s">
        <v>53</v>
      </c>
      <c r="N53" t="s">
        <v>106</v>
      </c>
      <c r="O53" t="s">
        <v>54</v>
      </c>
      <c r="P53" t="s">
        <v>151</v>
      </c>
      <c r="Q53" t="s">
        <v>30</v>
      </c>
      <c r="R53" t="s">
        <v>59</v>
      </c>
      <c r="S53" s="2" t="s">
        <v>114</v>
      </c>
      <c r="T53" t="s">
        <v>55</v>
      </c>
      <c r="U53" t="s">
        <v>55</v>
      </c>
      <c r="V53">
        <v>8060</v>
      </c>
      <c r="W53" t="s">
        <v>61</v>
      </c>
      <c r="X53">
        <v>2.2000000000000001E-3</v>
      </c>
      <c r="Y53" t="s">
        <v>98</v>
      </c>
      <c r="Z53" s="4">
        <v>2.2000000000000002</v>
      </c>
      <c r="AA53">
        <v>12</v>
      </c>
      <c r="AC53">
        <v>272.95285359801494</v>
      </c>
    </row>
    <row r="54" spans="1:29" x14ac:dyDescent="0.35">
      <c r="A54" s="2">
        <v>2</v>
      </c>
      <c r="B54" s="2" t="s">
        <v>13</v>
      </c>
      <c r="C54" t="s">
        <v>14</v>
      </c>
      <c r="D54" s="2" t="s">
        <v>52</v>
      </c>
      <c r="E54">
        <v>1985</v>
      </c>
      <c r="F54">
        <v>65</v>
      </c>
      <c r="G54">
        <v>4</v>
      </c>
      <c r="H54">
        <v>566</v>
      </c>
      <c r="I54">
        <v>572</v>
      </c>
      <c r="J54" t="s">
        <v>11</v>
      </c>
      <c r="K54" t="s">
        <v>15</v>
      </c>
      <c r="L54" t="str">
        <f>HYPERLINK("http://dx.doi.org/10.1007/BF00379674","http://dx.doi.org/10.1007/BF00379674")</f>
        <v>http://dx.doi.org/10.1007/BF00379674</v>
      </c>
      <c r="M54" t="s">
        <v>63</v>
      </c>
      <c r="N54" t="s">
        <v>145</v>
      </c>
      <c r="O54" t="s">
        <v>54</v>
      </c>
      <c r="P54" t="s">
        <v>151</v>
      </c>
      <c r="Q54" t="s">
        <v>64</v>
      </c>
      <c r="R54" s="2" t="s">
        <v>97</v>
      </c>
      <c r="S54" s="2" t="s">
        <v>113</v>
      </c>
      <c r="T54" t="s">
        <v>55</v>
      </c>
      <c r="U54" t="s">
        <v>55</v>
      </c>
      <c r="V54" t="s">
        <v>55</v>
      </c>
      <c r="W54" t="s">
        <v>55</v>
      </c>
      <c r="X54">
        <v>2.5899999999999999E-3</v>
      </c>
      <c r="Y54" t="s">
        <v>98</v>
      </c>
      <c r="Z54" s="4">
        <v>2.59</v>
      </c>
      <c r="AA54">
        <v>5</v>
      </c>
    </row>
    <row r="55" spans="1:29" x14ac:dyDescent="0.35">
      <c r="A55" s="2">
        <v>2</v>
      </c>
      <c r="B55" s="2" t="s">
        <v>13</v>
      </c>
      <c r="C55" t="s">
        <v>14</v>
      </c>
      <c r="D55" s="2" t="s">
        <v>52</v>
      </c>
      <c r="E55">
        <v>1985</v>
      </c>
      <c r="F55">
        <v>65</v>
      </c>
      <c r="G55">
        <v>4</v>
      </c>
      <c r="H55">
        <v>566</v>
      </c>
      <c r="I55">
        <v>572</v>
      </c>
      <c r="J55" t="s">
        <v>11</v>
      </c>
      <c r="K55" t="s">
        <v>15</v>
      </c>
      <c r="L55" t="str">
        <f t="shared" ref="L55:L119" si="1">HYPERLINK("http://dx.doi.org/10.1007/BF00379674","http://dx.doi.org/10.1007/BF00379674")</f>
        <v>http://dx.doi.org/10.1007/BF00379674</v>
      </c>
      <c r="M55" t="s">
        <v>63</v>
      </c>
      <c r="N55" t="s">
        <v>145</v>
      </c>
      <c r="O55" t="s">
        <v>54</v>
      </c>
      <c r="P55" t="s">
        <v>151</v>
      </c>
      <c r="Q55" s="2" t="s">
        <v>79</v>
      </c>
      <c r="R55" s="2" t="s">
        <v>97</v>
      </c>
      <c r="S55" s="2" t="s">
        <v>48</v>
      </c>
      <c r="T55" t="s">
        <v>55</v>
      </c>
      <c r="U55" t="s">
        <v>55</v>
      </c>
      <c r="V55" t="s">
        <v>55</v>
      </c>
      <c r="W55" t="s">
        <v>55</v>
      </c>
      <c r="X55">
        <v>4.0999999999999995E-3</v>
      </c>
      <c r="Y55" t="s">
        <v>98</v>
      </c>
      <c r="Z55" s="4">
        <v>4.0999999999999996</v>
      </c>
      <c r="AA55">
        <v>5</v>
      </c>
    </row>
    <row r="56" spans="1:29" x14ac:dyDescent="0.35">
      <c r="A56" s="2">
        <v>2</v>
      </c>
      <c r="B56" s="2" t="s">
        <v>13</v>
      </c>
      <c r="C56" t="s">
        <v>14</v>
      </c>
      <c r="D56" s="2" t="s">
        <v>52</v>
      </c>
      <c r="E56">
        <v>1985</v>
      </c>
      <c r="F56">
        <v>65</v>
      </c>
      <c r="G56">
        <v>4</v>
      </c>
      <c r="H56">
        <v>566</v>
      </c>
      <c r="I56">
        <v>572</v>
      </c>
      <c r="J56" t="s">
        <v>11</v>
      </c>
      <c r="K56" t="s">
        <v>15</v>
      </c>
      <c r="L56" t="str">
        <f t="shared" si="1"/>
        <v>http://dx.doi.org/10.1007/BF00379674</v>
      </c>
      <c r="M56" t="s">
        <v>63</v>
      </c>
      <c r="N56" t="s">
        <v>145</v>
      </c>
      <c r="O56" t="s">
        <v>54</v>
      </c>
      <c r="P56" t="s">
        <v>151</v>
      </c>
      <c r="Q56" s="2" t="s">
        <v>80</v>
      </c>
      <c r="R56" s="2" t="s">
        <v>97</v>
      </c>
      <c r="S56" s="2" t="s">
        <v>48</v>
      </c>
      <c r="T56" t="s">
        <v>55</v>
      </c>
      <c r="U56" t="s">
        <v>55</v>
      </c>
      <c r="V56" t="s">
        <v>55</v>
      </c>
      <c r="W56" t="s">
        <v>55</v>
      </c>
      <c r="X56">
        <v>3.2000000000000002E-3</v>
      </c>
      <c r="Y56" t="s">
        <v>98</v>
      </c>
      <c r="Z56" s="4">
        <v>3.2</v>
      </c>
      <c r="AA56">
        <v>5</v>
      </c>
    </row>
    <row r="57" spans="1:29" x14ac:dyDescent="0.35">
      <c r="A57" s="2">
        <v>2</v>
      </c>
      <c r="B57" s="2" t="s">
        <v>13</v>
      </c>
      <c r="C57" t="s">
        <v>14</v>
      </c>
      <c r="D57" s="2" t="s">
        <v>52</v>
      </c>
      <c r="E57">
        <v>1985</v>
      </c>
      <c r="F57">
        <v>65</v>
      </c>
      <c r="G57">
        <v>4</v>
      </c>
      <c r="H57">
        <v>566</v>
      </c>
      <c r="I57">
        <v>572</v>
      </c>
      <c r="J57" t="s">
        <v>11</v>
      </c>
      <c r="K57" t="s">
        <v>15</v>
      </c>
      <c r="L57" t="str">
        <f t="shared" si="1"/>
        <v>http://dx.doi.org/10.1007/BF00379674</v>
      </c>
      <c r="M57" t="s">
        <v>63</v>
      </c>
      <c r="N57" t="s">
        <v>145</v>
      </c>
      <c r="O57" t="s">
        <v>54</v>
      </c>
      <c r="P57" t="s">
        <v>151</v>
      </c>
      <c r="Q57" s="2" t="s">
        <v>81</v>
      </c>
      <c r="R57" s="2" t="s">
        <v>97</v>
      </c>
      <c r="S57" s="2" t="s">
        <v>48</v>
      </c>
      <c r="T57" t="s">
        <v>55</v>
      </c>
      <c r="U57" t="s">
        <v>55</v>
      </c>
      <c r="V57" t="s">
        <v>55</v>
      </c>
      <c r="W57" t="s">
        <v>55</v>
      </c>
      <c r="X57">
        <v>3.5999999999999999E-3</v>
      </c>
      <c r="Y57" t="s">
        <v>98</v>
      </c>
      <c r="Z57" s="4">
        <v>3.6</v>
      </c>
      <c r="AA57">
        <v>5</v>
      </c>
    </row>
    <row r="58" spans="1:29" x14ac:dyDescent="0.35">
      <c r="A58" s="2">
        <v>2</v>
      </c>
      <c r="B58" s="2" t="s">
        <v>13</v>
      </c>
      <c r="C58" t="s">
        <v>14</v>
      </c>
      <c r="D58" s="2" t="s">
        <v>52</v>
      </c>
      <c r="E58">
        <v>1985</v>
      </c>
      <c r="F58">
        <v>65</v>
      </c>
      <c r="G58">
        <v>4</v>
      </c>
      <c r="H58">
        <v>566</v>
      </c>
      <c r="I58">
        <v>572</v>
      </c>
      <c r="J58" t="s">
        <v>11</v>
      </c>
      <c r="K58" t="s">
        <v>15</v>
      </c>
      <c r="L58" t="str">
        <f t="shared" si="1"/>
        <v>http://dx.doi.org/10.1007/BF00379674</v>
      </c>
      <c r="M58" t="s">
        <v>63</v>
      </c>
      <c r="N58" t="s">
        <v>145</v>
      </c>
      <c r="O58" t="s">
        <v>54</v>
      </c>
      <c r="P58" t="s">
        <v>151</v>
      </c>
      <c r="Q58" s="2" t="s">
        <v>82</v>
      </c>
      <c r="R58" s="2" t="s">
        <v>97</v>
      </c>
      <c r="S58" s="2" t="s">
        <v>48</v>
      </c>
      <c r="T58" t="s">
        <v>55</v>
      </c>
      <c r="U58" t="s">
        <v>55</v>
      </c>
      <c r="V58" t="s">
        <v>55</v>
      </c>
      <c r="W58" t="s">
        <v>55</v>
      </c>
      <c r="X58">
        <v>3.5000000000000001E-3</v>
      </c>
      <c r="Y58" t="s">
        <v>98</v>
      </c>
      <c r="Z58" s="4">
        <v>3.5</v>
      </c>
      <c r="AA58">
        <v>5</v>
      </c>
    </row>
    <row r="59" spans="1:29" x14ac:dyDescent="0.35">
      <c r="A59" s="2">
        <v>2</v>
      </c>
      <c r="B59" s="2" t="s">
        <v>13</v>
      </c>
      <c r="C59" t="s">
        <v>14</v>
      </c>
      <c r="D59" s="2" t="s">
        <v>52</v>
      </c>
      <c r="E59">
        <v>1985</v>
      </c>
      <c r="F59">
        <v>65</v>
      </c>
      <c r="G59">
        <v>4</v>
      </c>
      <c r="H59">
        <v>566</v>
      </c>
      <c r="I59">
        <v>572</v>
      </c>
      <c r="J59" t="s">
        <v>11</v>
      </c>
      <c r="K59" t="s">
        <v>15</v>
      </c>
      <c r="L59" t="str">
        <f t="shared" si="1"/>
        <v>http://dx.doi.org/10.1007/BF00379674</v>
      </c>
      <c r="M59" t="s">
        <v>63</v>
      </c>
      <c r="N59" t="s">
        <v>145</v>
      </c>
      <c r="O59" t="s">
        <v>54</v>
      </c>
      <c r="P59" t="s">
        <v>151</v>
      </c>
      <c r="Q59" s="2" t="s">
        <v>83</v>
      </c>
      <c r="R59" t="s">
        <v>58</v>
      </c>
      <c r="S59" s="2" t="s">
        <v>83</v>
      </c>
      <c r="T59" t="s">
        <v>55</v>
      </c>
      <c r="U59" t="s">
        <v>55</v>
      </c>
      <c r="V59" t="s">
        <v>55</v>
      </c>
      <c r="W59" t="s">
        <v>55</v>
      </c>
      <c r="X59">
        <v>3.2000000000000002E-3</v>
      </c>
      <c r="Y59" t="s">
        <v>98</v>
      </c>
      <c r="Z59" s="4">
        <v>3.2</v>
      </c>
      <c r="AA59">
        <v>5</v>
      </c>
    </row>
    <row r="60" spans="1:29" x14ac:dyDescent="0.35">
      <c r="A60" s="2">
        <v>2</v>
      </c>
      <c r="B60" s="2" t="s">
        <v>13</v>
      </c>
      <c r="C60" t="s">
        <v>14</v>
      </c>
      <c r="D60" s="2" t="s">
        <v>52</v>
      </c>
      <c r="E60">
        <v>1985</v>
      </c>
      <c r="F60">
        <v>65</v>
      </c>
      <c r="G60">
        <v>4</v>
      </c>
      <c r="H60">
        <v>566</v>
      </c>
      <c r="I60">
        <v>572</v>
      </c>
      <c r="J60" t="s">
        <v>11</v>
      </c>
      <c r="K60" t="s">
        <v>15</v>
      </c>
      <c r="L60" t="str">
        <f t="shared" si="1"/>
        <v>http://dx.doi.org/10.1007/BF00379674</v>
      </c>
      <c r="M60" t="s">
        <v>63</v>
      </c>
      <c r="N60" t="s">
        <v>145</v>
      </c>
      <c r="O60" t="s">
        <v>54</v>
      </c>
      <c r="P60" t="s">
        <v>151</v>
      </c>
      <c r="Q60" s="2" t="s">
        <v>83</v>
      </c>
      <c r="R60" t="s">
        <v>59</v>
      </c>
      <c r="S60" s="2" t="s">
        <v>83</v>
      </c>
      <c r="T60" t="s">
        <v>55</v>
      </c>
      <c r="U60" t="s">
        <v>55</v>
      </c>
      <c r="V60" t="s">
        <v>55</v>
      </c>
      <c r="W60" t="s">
        <v>55</v>
      </c>
      <c r="X60">
        <v>2.3E-3</v>
      </c>
      <c r="Y60" t="s">
        <v>98</v>
      </c>
      <c r="Z60" s="4">
        <v>2.2999999999999998</v>
      </c>
      <c r="AA60">
        <v>5</v>
      </c>
    </row>
    <row r="61" spans="1:29" x14ac:dyDescent="0.35">
      <c r="A61" s="2">
        <v>2</v>
      </c>
      <c r="B61" s="2" t="s">
        <v>13</v>
      </c>
      <c r="C61" t="s">
        <v>14</v>
      </c>
      <c r="D61" s="2" t="s">
        <v>52</v>
      </c>
      <c r="E61">
        <v>1985</v>
      </c>
      <c r="F61">
        <v>65</v>
      </c>
      <c r="G61">
        <v>4</v>
      </c>
      <c r="H61">
        <v>566</v>
      </c>
      <c r="I61">
        <v>572</v>
      </c>
      <c r="J61" t="s">
        <v>11</v>
      </c>
      <c r="K61" t="s">
        <v>15</v>
      </c>
      <c r="L61" t="str">
        <f t="shared" si="1"/>
        <v>http://dx.doi.org/10.1007/BF00379674</v>
      </c>
      <c r="M61" t="s">
        <v>63</v>
      </c>
      <c r="N61" t="s">
        <v>145</v>
      </c>
      <c r="O61" t="s">
        <v>54</v>
      </c>
      <c r="P61" t="s">
        <v>151</v>
      </c>
      <c r="Q61" t="s">
        <v>30</v>
      </c>
      <c r="R61" t="s">
        <v>58</v>
      </c>
      <c r="S61" s="2" t="s">
        <v>114</v>
      </c>
      <c r="T61" t="s">
        <v>55</v>
      </c>
      <c r="U61" t="s">
        <v>55</v>
      </c>
      <c r="V61" t="s">
        <v>55</v>
      </c>
      <c r="W61" t="s">
        <v>55</v>
      </c>
      <c r="X61">
        <v>1.6000000000000001E-3</v>
      </c>
      <c r="Y61" t="s">
        <v>98</v>
      </c>
      <c r="Z61" s="4">
        <v>1.6</v>
      </c>
      <c r="AA61">
        <v>5</v>
      </c>
    </row>
    <row r="62" spans="1:29" x14ac:dyDescent="0.35">
      <c r="A62" s="2">
        <v>2</v>
      </c>
      <c r="B62" s="2" t="s">
        <v>13</v>
      </c>
      <c r="C62" t="s">
        <v>14</v>
      </c>
      <c r="D62" s="2" t="s">
        <v>52</v>
      </c>
      <c r="E62">
        <v>1985</v>
      </c>
      <c r="F62">
        <v>65</v>
      </c>
      <c r="G62">
        <v>4</v>
      </c>
      <c r="H62">
        <v>566</v>
      </c>
      <c r="I62">
        <v>572</v>
      </c>
      <c r="J62" t="s">
        <v>11</v>
      </c>
      <c r="K62" t="s">
        <v>15</v>
      </c>
      <c r="L62" t="str">
        <f t="shared" si="1"/>
        <v>http://dx.doi.org/10.1007/BF00379674</v>
      </c>
      <c r="M62" t="s">
        <v>63</v>
      </c>
      <c r="N62" t="s">
        <v>145</v>
      </c>
      <c r="O62" t="s">
        <v>54</v>
      </c>
      <c r="P62" t="s">
        <v>151</v>
      </c>
      <c r="Q62" t="s">
        <v>30</v>
      </c>
      <c r="R62" t="s">
        <v>59</v>
      </c>
      <c r="S62" s="2" t="s">
        <v>114</v>
      </c>
      <c r="T62" t="s">
        <v>55</v>
      </c>
      <c r="U62" t="s">
        <v>55</v>
      </c>
      <c r="V62" t="s">
        <v>55</v>
      </c>
      <c r="W62" t="s">
        <v>55</v>
      </c>
      <c r="X62">
        <v>1.6999999999999999E-3</v>
      </c>
      <c r="Y62" t="s">
        <v>98</v>
      </c>
      <c r="Z62" s="4">
        <v>1.7</v>
      </c>
      <c r="AA62">
        <v>5</v>
      </c>
    </row>
    <row r="63" spans="1:29" x14ac:dyDescent="0.35">
      <c r="A63" s="2">
        <v>2</v>
      </c>
      <c r="B63" s="2" t="s">
        <v>13</v>
      </c>
      <c r="C63" t="s">
        <v>14</v>
      </c>
      <c r="D63" s="2" t="s">
        <v>52</v>
      </c>
      <c r="E63">
        <v>1985</v>
      </c>
      <c r="F63">
        <v>65</v>
      </c>
      <c r="G63">
        <v>4</v>
      </c>
      <c r="H63">
        <v>566</v>
      </c>
      <c r="I63">
        <v>572</v>
      </c>
      <c r="J63" t="s">
        <v>11</v>
      </c>
      <c r="K63" t="s">
        <v>15</v>
      </c>
      <c r="L63" t="str">
        <f>HYPERLINK("http://dx.doi.org/10.1007/BF00379674","http://dx.doi.org/10.1007/BF00379674")</f>
        <v>http://dx.doi.org/10.1007/BF00379674</v>
      </c>
      <c r="M63" t="s">
        <v>63</v>
      </c>
      <c r="N63" t="s">
        <v>145</v>
      </c>
      <c r="O63" t="s">
        <v>54</v>
      </c>
      <c r="P63" t="s">
        <v>151</v>
      </c>
      <c r="Q63" t="s">
        <v>64</v>
      </c>
      <c r="R63" s="2" t="s">
        <v>97</v>
      </c>
      <c r="S63" s="2" t="s">
        <v>113</v>
      </c>
      <c r="T63" t="s">
        <v>55</v>
      </c>
      <c r="U63" t="s">
        <v>55</v>
      </c>
      <c r="V63" t="s">
        <v>55</v>
      </c>
      <c r="W63" t="s">
        <v>55</v>
      </c>
      <c r="X63">
        <v>2.2400000000000002E-3</v>
      </c>
      <c r="Y63" t="s">
        <v>98</v>
      </c>
      <c r="Z63" s="4">
        <v>2.2400000000000002</v>
      </c>
      <c r="AA63">
        <v>7.5</v>
      </c>
    </row>
    <row r="64" spans="1:29" x14ac:dyDescent="0.35">
      <c r="A64" s="2">
        <v>2</v>
      </c>
      <c r="B64" s="2" t="s">
        <v>13</v>
      </c>
      <c r="C64" t="s">
        <v>14</v>
      </c>
      <c r="D64" s="2" t="s">
        <v>52</v>
      </c>
      <c r="E64">
        <v>1985</v>
      </c>
      <c r="F64">
        <v>65</v>
      </c>
      <c r="G64">
        <v>4</v>
      </c>
      <c r="H64">
        <v>566</v>
      </c>
      <c r="I64">
        <v>572</v>
      </c>
      <c r="J64" t="s">
        <v>11</v>
      </c>
      <c r="K64" t="s">
        <v>15</v>
      </c>
      <c r="L64" t="str">
        <f t="shared" si="1"/>
        <v>http://dx.doi.org/10.1007/BF00379674</v>
      </c>
      <c r="M64" t="s">
        <v>63</v>
      </c>
      <c r="N64" t="s">
        <v>145</v>
      </c>
      <c r="O64" t="s">
        <v>54</v>
      </c>
      <c r="P64" t="s">
        <v>151</v>
      </c>
      <c r="Q64" s="2" t="s">
        <v>79</v>
      </c>
      <c r="R64" s="2" t="s">
        <v>97</v>
      </c>
      <c r="S64" s="2" t="s">
        <v>48</v>
      </c>
      <c r="T64" t="s">
        <v>55</v>
      </c>
      <c r="U64" t="s">
        <v>55</v>
      </c>
      <c r="V64" t="s">
        <v>55</v>
      </c>
      <c r="W64" t="s">
        <v>55</v>
      </c>
      <c r="X64">
        <v>7.3000000000000001E-3</v>
      </c>
      <c r="Y64" t="s">
        <v>98</v>
      </c>
      <c r="Z64" s="4">
        <v>7.3</v>
      </c>
      <c r="AA64">
        <v>7.5</v>
      </c>
    </row>
    <row r="65" spans="1:27" x14ac:dyDescent="0.35">
      <c r="A65" s="2">
        <v>2</v>
      </c>
      <c r="B65" s="2" t="s">
        <v>13</v>
      </c>
      <c r="C65" t="s">
        <v>14</v>
      </c>
      <c r="D65" s="2" t="s">
        <v>52</v>
      </c>
      <c r="E65">
        <v>1985</v>
      </c>
      <c r="F65">
        <v>65</v>
      </c>
      <c r="G65">
        <v>4</v>
      </c>
      <c r="H65">
        <v>566</v>
      </c>
      <c r="I65">
        <v>572</v>
      </c>
      <c r="J65" t="s">
        <v>11</v>
      </c>
      <c r="K65" t="s">
        <v>15</v>
      </c>
      <c r="L65" t="str">
        <f t="shared" si="1"/>
        <v>http://dx.doi.org/10.1007/BF00379674</v>
      </c>
      <c r="M65" t="s">
        <v>63</v>
      </c>
      <c r="N65" t="s">
        <v>145</v>
      </c>
      <c r="O65" t="s">
        <v>54</v>
      </c>
      <c r="P65" t="s">
        <v>151</v>
      </c>
      <c r="Q65" s="2" t="s">
        <v>80</v>
      </c>
      <c r="R65" s="2" t="s">
        <v>97</v>
      </c>
      <c r="S65" s="2" t="s">
        <v>48</v>
      </c>
      <c r="T65" t="s">
        <v>55</v>
      </c>
      <c r="U65" t="s">
        <v>55</v>
      </c>
      <c r="V65" t="s">
        <v>55</v>
      </c>
      <c r="W65" t="s">
        <v>55</v>
      </c>
      <c r="X65">
        <v>5.9000000000000007E-3</v>
      </c>
      <c r="Y65" t="s">
        <v>98</v>
      </c>
      <c r="Z65" s="4">
        <v>5.9</v>
      </c>
      <c r="AA65">
        <v>7.5</v>
      </c>
    </row>
    <row r="66" spans="1:27" x14ac:dyDescent="0.35">
      <c r="A66" s="2">
        <v>2</v>
      </c>
      <c r="B66" s="2" t="s">
        <v>13</v>
      </c>
      <c r="C66" t="s">
        <v>14</v>
      </c>
      <c r="D66" s="2" t="s">
        <v>52</v>
      </c>
      <c r="E66">
        <v>1985</v>
      </c>
      <c r="F66">
        <v>65</v>
      </c>
      <c r="G66">
        <v>4</v>
      </c>
      <c r="H66">
        <v>566</v>
      </c>
      <c r="I66">
        <v>572</v>
      </c>
      <c r="J66" t="s">
        <v>11</v>
      </c>
      <c r="K66" t="s">
        <v>15</v>
      </c>
      <c r="L66" t="str">
        <f t="shared" si="1"/>
        <v>http://dx.doi.org/10.1007/BF00379674</v>
      </c>
      <c r="M66" t="s">
        <v>63</v>
      </c>
      <c r="N66" t="s">
        <v>145</v>
      </c>
      <c r="O66" t="s">
        <v>54</v>
      </c>
      <c r="P66" t="s">
        <v>151</v>
      </c>
      <c r="Q66" s="2" t="s">
        <v>81</v>
      </c>
      <c r="R66" s="2" t="s">
        <v>97</v>
      </c>
      <c r="S66" s="2" t="s">
        <v>48</v>
      </c>
      <c r="T66" t="s">
        <v>55</v>
      </c>
      <c r="U66" t="s">
        <v>55</v>
      </c>
      <c r="V66" t="s">
        <v>55</v>
      </c>
      <c r="W66" t="s">
        <v>55</v>
      </c>
      <c r="X66">
        <v>3.7000000000000002E-3</v>
      </c>
      <c r="Y66" t="s">
        <v>98</v>
      </c>
      <c r="Z66" s="4">
        <v>3.7</v>
      </c>
      <c r="AA66">
        <v>7.5</v>
      </c>
    </row>
    <row r="67" spans="1:27" x14ac:dyDescent="0.35">
      <c r="A67" s="2">
        <v>2</v>
      </c>
      <c r="B67" s="2" t="s">
        <v>13</v>
      </c>
      <c r="C67" t="s">
        <v>14</v>
      </c>
      <c r="D67" s="2" t="s">
        <v>52</v>
      </c>
      <c r="E67">
        <v>1985</v>
      </c>
      <c r="F67">
        <v>65</v>
      </c>
      <c r="G67">
        <v>4</v>
      </c>
      <c r="H67">
        <v>566</v>
      </c>
      <c r="I67">
        <v>572</v>
      </c>
      <c r="J67" t="s">
        <v>11</v>
      </c>
      <c r="K67" t="s">
        <v>15</v>
      </c>
      <c r="L67" t="str">
        <f t="shared" si="1"/>
        <v>http://dx.doi.org/10.1007/BF00379674</v>
      </c>
      <c r="M67" t="s">
        <v>63</v>
      </c>
      <c r="N67" t="s">
        <v>145</v>
      </c>
      <c r="O67" t="s">
        <v>54</v>
      </c>
      <c r="P67" t="s">
        <v>151</v>
      </c>
      <c r="Q67" s="2" t="s">
        <v>82</v>
      </c>
      <c r="R67" s="2" t="s">
        <v>97</v>
      </c>
      <c r="S67" s="2" t="s">
        <v>48</v>
      </c>
      <c r="T67" t="s">
        <v>55</v>
      </c>
      <c r="U67" t="s">
        <v>55</v>
      </c>
      <c r="V67" t="s">
        <v>55</v>
      </c>
      <c r="W67" t="s">
        <v>55</v>
      </c>
      <c r="X67">
        <v>4.2000000000000006E-3</v>
      </c>
      <c r="Y67" t="s">
        <v>98</v>
      </c>
      <c r="Z67" s="4">
        <v>4.2</v>
      </c>
      <c r="AA67">
        <v>7.5</v>
      </c>
    </row>
    <row r="68" spans="1:27" x14ac:dyDescent="0.35">
      <c r="A68" s="2">
        <v>2</v>
      </c>
      <c r="B68" s="2" t="s">
        <v>13</v>
      </c>
      <c r="C68" t="s">
        <v>14</v>
      </c>
      <c r="D68" s="2" t="s">
        <v>52</v>
      </c>
      <c r="E68">
        <v>1985</v>
      </c>
      <c r="F68">
        <v>65</v>
      </c>
      <c r="G68">
        <v>4</v>
      </c>
      <c r="H68">
        <v>566</v>
      </c>
      <c r="I68">
        <v>572</v>
      </c>
      <c r="J68" t="s">
        <v>11</v>
      </c>
      <c r="K68" t="s">
        <v>15</v>
      </c>
      <c r="L68" t="str">
        <f t="shared" si="1"/>
        <v>http://dx.doi.org/10.1007/BF00379674</v>
      </c>
      <c r="M68" t="s">
        <v>63</v>
      </c>
      <c r="N68" t="s">
        <v>145</v>
      </c>
      <c r="O68" t="s">
        <v>54</v>
      </c>
      <c r="P68" t="s">
        <v>151</v>
      </c>
      <c r="Q68" s="2" t="s">
        <v>83</v>
      </c>
      <c r="R68" t="s">
        <v>58</v>
      </c>
      <c r="S68" s="2" t="s">
        <v>83</v>
      </c>
      <c r="T68" t="s">
        <v>55</v>
      </c>
      <c r="U68" t="s">
        <v>55</v>
      </c>
      <c r="V68" t="s">
        <v>55</v>
      </c>
      <c r="W68" t="s">
        <v>55</v>
      </c>
      <c r="X68">
        <v>3.0000000000000001E-3</v>
      </c>
      <c r="Y68" t="s">
        <v>98</v>
      </c>
      <c r="Z68" s="4">
        <v>3</v>
      </c>
      <c r="AA68">
        <v>7.5</v>
      </c>
    </row>
    <row r="69" spans="1:27" x14ac:dyDescent="0.35">
      <c r="A69" s="2">
        <v>2</v>
      </c>
      <c r="B69" s="2" t="s">
        <v>13</v>
      </c>
      <c r="C69" t="s">
        <v>14</v>
      </c>
      <c r="D69" s="2" t="s">
        <v>52</v>
      </c>
      <c r="E69">
        <v>1985</v>
      </c>
      <c r="F69">
        <v>65</v>
      </c>
      <c r="G69">
        <v>4</v>
      </c>
      <c r="H69">
        <v>566</v>
      </c>
      <c r="I69">
        <v>572</v>
      </c>
      <c r="J69" t="s">
        <v>11</v>
      </c>
      <c r="K69" t="s">
        <v>15</v>
      </c>
      <c r="L69" t="str">
        <f t="shared" si="1"/>
        <v>http://dx.doi.org/10.1007/BF00379674</v>
      </c>
      <c r="M69" t="s">
        <v>63</v>
      </c>
      <c r="N69" t="s">
        <v>145</v>
      </c>
      <c r="O69" t="s">
        <v>54</v>
      </c>
      <c r="P69" t="s">
        <v>151</v>
      </c>
      <c r="Q69" s="2" t="s">
        <v>83</v>
      </c>
      <c r="R69" t="s">
        <v>59</v>
      </c>
      <c r="S69" s="2" t="s">
        <v>83</v>
      </c>
      <c r="T69" t="s">
        <v>55</v>
      </c>
      <c r="U69" t="s">
        <v>55</v>
      </c>
      <c r="V69" t="s">
        <v>55</v>
      </c>
      <c r="W69" t="s">
        <v>55</v>
      </c>
      <c r="X69">
        <v>1.2999999999999999E-3</v>
      </c>
      <c r="Y69" t="s">
        <v>98</v>
      </c>
      <c r="Z69" s="4">
        <v>1.3</v>
      </c>
      <c r="AA69">
        <v>7.5</v>
      </c>
    </row>
    <row r="70" spans="1:27" x14ac:dyDescent="0.35">
      <c r="A70" s="2">
        <v>2</v>
      </c>
      <c r="B70" s="2" t="s">
        <v>13</v>
      </c>
      <c r="C70" t="s">
        <v>14</v>
      </c>
      <c r="D70" s="2" t="s">
        <v>52</v>
      </c>
      <c r="E70">
        <v>1985</v>
      </c>
      <c r="F70">
        <v>65</v>
      </c>
      <c r="G70">
        <v>4</v>
      </c>
      <c r="H70">
        <v>566</v>
      </c>
      <c r="I70">
        <v>572</v>
      </c>
      <c r="J70" t="s">
        <v>11</v>
      </c>
      <c r="K70" t="s">
        <v>15</v>
      </c>
      <c r="L70" t="str">
        <f t="shared" si="1"/>
        <v>http://dx.doi.org/10.1007/BF00379674</v>
      </c>
      <c r="M70" t="s">
        <v>63</v>
      </c>
      <c r="N70" t="s">
        <v>145</v>
      </c>
      <c r="O70" t="s">
        <v>54</v>
      </c>
      <c r="P70" t="s">
        <v>151</v>
      </c>
      <c r="Q70" t="s">
        <v>30</v>
      </c>
      <c r="R70" t="s">
        <v>58</v>
      </c>
      <c r="S70" s="2" t="s">
        <v>114</v>
      </c>
      <c r="T70" t="s">
        <v>55</v>
      </c>
      <c r="U70" t="s">
        <v>55</v>
      </c>
      <c r="V70" t="s">
        <v>55</v>
      </c>
      <c r="W70" t="s">
        <v>55</v>
      </c>
      <c r="X70">
        <v>8.9999999999999998E-4</v>
      </c>
      <c r="Y70" t="s">
        <v>98</v>
      </c>
      <c r="Z70" s="4">
        <v>0.9</v>
      </c>
      <c r="AA70">
        <v>7.5</v>
      </c>
    </row>
    <row r="71" spans="1:27" x14ac:dyDescent="0.35">
      <c r="A71" s="2">
        <v>2</v>
      </c>
      <c r="B71" s="2" t="s">
        <v>13</v>
      </c>
      <c r="C71" t="s">
        <v>14</v>
      </c>
      <c r="D71" s="2" t="s">
        <v>52</v>
      </c>
      <c r="E71">
        <v>1985</v>
      </c>
      <c r="F71">
        <v>65</v>
      </c>
      <c r="G71">
        <v>4</v>
      </c>
      <c r="H71">
        <v>566</v>
      </c>
      <c r="I71">
        <v>572</v>
      </c>
      <c r="J71" t="s">
        <v>11</v>
      </c>
      <c r="K71" t="s">
        <v>15</v>
      </c>
      <c r="L71" t="str">
        <f t="shared" si="1"/>
        <v>http://dx.doi.org/10.1007/BF00379674</v>
      </c>
      <c r="M71" t="s">
        <v>63</v>
      </c>
      <c r="N71" t="s">
        <v>145</v>
      </c>
      <c r="O71" t="s">
        <v>54</v>
      </c>
      <c r="P71" t="s">
        <v>151</v>
      </c>
      <c r="Q71" t="s">
        <v>30</v>
      </c>
      <c r="R71" t="s">
        <v>59</v>
      </c>
      <c r="S71" s="2" t="s">
        <v>114</v>
      </c>
      <c r="T71" t="s">
        <v>55</v>
      </c>
      <c r="U71" t="s">
        <v>55</v>
      </c>
      <c r="V71" t="s">
        <v>55</v>
      </c>
      <c r="W71" t="s">
        <v>55</v>
      </c>
      <c r="X71">
        <v>2.5000000000000001E-3</v>
      </c>
      <c r="Y71" t="s">
        <v>98</v>
      </c>
      <c r="Z71" s="4">
        <v>2.5</v>
      </c>
      <c r="AA71">
        <v>7.5</v>
      </c>
    </row>
    <row r="72" spans="1:27" x14ac:dyDescent="0.35">
      <c r="A72" s="2">
        <v>2</v>
      </c>
      <c r="B72" s="2" t="s">
        <v>13</v>
      </c>
      <c r="C72" t="s">
        <v>14</v>
      </c>
      <c r="D72" s="2" t="s">
        <v>52</v>
      </c>
      <c r="E72">
        <v>1985</v>
      </c>
      <c r="F72">
        <v>65</v>
      </c>
      <c r="G72">
        <v>4</v>
      </c>
      <c r="H72">
        <v>566</v>
      </c>
      <c r="I72">
        <v>572</v>
      </c>
      <c r="J72" t="s">
        <v>11</v>
      </c>
      <c r="K72" t="s">
        <v>15</v>
      </c>
      <c r="L72" t="str">
        <f>HYPERLINK("http://dx.doi.org/10.1007/BF00379674","http://dx.doi.org/10.1007/BF00379674")</f>
        <v>http://dx.doi.org/10.1007/BF00379674</v>
      </c>
      <c r="M72" t="s">
        <v>63</v>
      </c>
      <c r="N72" t="s">
        <v>145</v>
      </c>
      <c r="O72" t="s">
        <v>54</v>
      </c>
      <c r="P72" t="s">
        <v>151</v>
      </c>
      <c r="Q72" t="s">
        <v>64</v>
      </c>
      <c r="R72" s="2" t="s">
        <v>97</v>
      </c>
      <c r="S72" s="2" t="s">
        <v>113</v>
      </c>
      <c r="T72" t="s">
        <v>55</v>
      </c>
      <c r="U72" t="s">
        <v>55</v>
      </c>
      <c r="V72" t="s">
        <v>55</v>
      </c>
      <c r="W72" t="s">
        <v>55</v>
      </c>
      <c r="X72">
        <v>2.6800000000000001E-3</v>
      </c>
      <c r="Y72" t="s">
        <v>98</v>
      </c>
      <c r="Z72" s="4">
        <v>2.68</v>
      </c>
      <c r="AA72">
        <v>10</v>
      </c>
    </row>
    <row r="73" spans="1:27" x14ac:dyDescent="0.35">
      <c r="A73" s="2">
        <v>2</v>
      </c>
      <c r="B73" s="2" t="s">
        <v>13</v>
      </c>
      <c r="C73" t="s">
        <v>14</v>
      </c>
      <c r="D73" s="2" t="s">
        <v>52</v>
      </c>
      <c r="E73">
        <v>1985</v>
      </c>
      <c r="F73">
        <v>65</v>
      </c>
      <c r="G73">
        <v>4</v>
      </c>
      <c r="H73">
        <v>566</v>
      </c>
      <c r="I73">
        <v>572</v>
      </c>
      <c r="J73" t="s">
        <v>11</v>
      </c>
      <c r="K73" t="s">
        <v>15</v>
      </c>
      <c r="L73" t="str">
        <f t="shared" si="1"/>
        <v>http://dx.doi.org/10.1007/BF00379674</v>
      </c>
      <c r="M73" t="s">
        <v>63</v>
      </c>
      <c r="N73" t="s">
        <v>145</v>
      </c>
      <c r="O73" t="s">
        <v>54</v>
      </c>
      <c r="P73" t="s">
        <v>151</v>
      </c>
      <c r="Q73" s="2" t="s">
        <v>79</v>
      </c>
      <c r="R73" s="2" t="s">
        <v>97</v>
      </c>
      <c r="S73" s="2" t="s">
        <v>48</v>
      </c>
      <c r="T73" t="s">
        <v>55</v>
      </c>
      <c r="U73" t="s">
        <v>55</v>
      </c>
      <c r="V73" t="s">
        <v>55</v>
      </c>
      <c r="W73" t="s">
        <v>55</v>
      </c>
      <c r="X73">
        <v>5.4999999999999997E-3</v>
      </c>
      <c r="Y73" t="s">
        <v>98</v>
      </c>
      <c r="Z73" s="4">
        <v>5.5</v>
      </c>
      <c r="AA73">
        <v>10</v>
      </c>
    </row>
    <row r="74" spans="1:27" x14ac:dyDescent="0.35">
      <c r="A74" s="2">
        <v>2</v>
      </c>
      <c r="B74" s="2" t="s">
        <v>13</v>
      </c>
      <c r="C74" t="s">
        <v>14</v>
      </c>
      <c r="D74" s="2" t="s">
        <v>52</v>
      </c>
      <c r="E74">
        <v>1985</v>
      </c>
      <c r="F74">
        <v>65</v>
      </c>
      <c r="G74">
        <v>4</v>
      </c>
      <c r="H74">
        <v>566</v>
      </c>
      <c r="I74">
        <v>572</v>
      </c>
      <c r="J74" t="s">
        <v>11</v>
      </c>
      <c r="K74" t="s">
        <v>15</v>
      </c>
      <c r="L74" t="str">
        <f t="shared" si="1"/>
        <v>http://dx.doi.org/10.1007/BF00379674</v>
      </c>
      <c r="M74" t="s">
        <v>63</v>
      </c>
      <c r="N74" t="s">
        <v>145</v>
      </c>
      <c r="O74" t="s">
        <v>54</v>
      </c>
      <c r="P74" t="s">
        <v>151</v>
      </c>
      <c r="Q74" s="2" t="s">
        <v>80</v>
      </c>
      <c r="R74" s="2" t="s">
        <v>97</v>
      </c>
      <c r="S74" s="2" t="s">
        <v>48</v>
      </c>
      <c r="T74" t="s">
        <v>55</v>
      </c>
      <c r="U74" t="s">
        <v>55</v>
      </c>
      <c r="V74" t="s">
        <v>55</v>
      </c>
      <c r="W74" t="s">
        <v>55</v>
      </c>
      <c r="X74">
        <v>6.6E-3</v>
      </c>
      <c r="Y74" t="s">
        <v>98</v>
      </c>
      <c r="Z74" s="4">
        <v>6.6</v>
      </c>
      <c r="AA74">
        <v>10</v>
      </c>
    </row>
    <row r="75" spans="1:27" x14ac:dyDescent="0.35">
      <c r="A75" s="2">
        <v>2</v>
      </c>
      <c r="B75" s="2" t="s">
        <v>13</v>
      </c>
      <c r="C75" t="s">
        <v>14</v>
      </c>
      <c r="D75" s="2" t="s">
        <v>52</v>
      </c>
      <c r="E75">
        <v>1985</v>
      </c>
      <c r="F75">
        <v>65</v>
      </c>
      <c r="G75">
        <v>4</v>
      </c>
      <c r="H75">
        <v>566</v>
      </c>
      <c r="I75">
        <v>572</v>
      </c>
      <c r="J75" t="s">
        <v>11</v>
      </c>
      <c r="K75" t="s">
        <v>15</v>
      </c>
      <c r="L75" t="str">
        <f t="shared" si="1"/>
        <v>http://dx.doi.org/10.1007/BF00379674</v>
      </c>
      <c r="M75" t="s">
        <v>63</v>
      </c>
      <c r="N75" t="s">
        <v>145</v>
      </c>
      <c r="O75" t="s">
        <v>54</v>
      </c>
      <c r="P75" t="s">
        <v>151</v>
      </c>
      <c r="Q75" s="2" t="s">
        <v>81</v>
      </c>
      <c r="R75" s="2" t="s">
        <v>97</v>
      </c>
      <c r="S75" s="2" t="s">
        <v>48</v>
      </c>
      <c r="T75" t="s">
        <v>55</v>
      </c>
      <c r="U75" t="s">
        <v>55</v>
      </c>
      <c r="V75" t="s">
        <v>55</v>
      </c>
      <c r="W75" t="s">
        <v>55</v>
      </c>
      <c r="X75">
        <v>3.7000000000000002E-3</v>
      </c>
      <c r="Y75" t="s">
        <v>98</v>
      </c>
      <c r="Z75" s="4">
        <v>3.7</v>
      </c>
      <c r="AA75">
        <v>10</v>
      </c>
    </row>
    <row r="76" spans="1:27" x14ac:dyDescent="0.35">
      <c r="A76" s="2">
        <v>2</v>
      </c>
      <c r="B76" s="2" t="s">
        <v>13</v>
      </c>
      <c r="C76" t="s">
        <v>14</v>
      </c>
      <c r="D76" s="2" t="s">
        <v>52</v>
      </c>
      <c r="E76">
        <v>1985</v>
      </c>
      <c r="F76">
        <v>65</v>
      </c>
      <c r="G76">
        <v>4</v>
      </c>
      <c r="H76">
        <v>566</v>
      </c>
      <c r="I76">
        <v>572</v>
      </c>
      <c r="J76" t="s">
        <v>11</v>
      </c>
      <c r="K76" t="s">
        <v>15</v>
      </c>
      <c r="L76" t="str">
        <f t="shared" si="1"/>
        <v>http://dx.doi.org/10.1007/BF00379674</v>
      </c>
      <c r="M76" t="s">
        <v>63</v>
      </c>
      <c r="N76" t="s">
        <v>145</v>
      </c>
      <c r="O76" t="s">
        <v>54</v>
      </c>
      <c r="P76" t="s">
        <v>151</v>
      </c>
      <c r="Q76" s="2" t="s">
        <v>82</v>
      </c>
      <c r="R76" s="2" t="s">
        <v>97</v>
      </c>
      <c r="S76" s="2" t="s">
        <v>48</v>
      </c>
      <c r="T76" t="s">
        <v>55</v>
      </c>
      <c r="U76" t="s">
        <v>55</v>
      </c>
      <c r="V76" t="s">
        <v>55</v>
      </c>
      <c r="W76" t="s">
        <v>55</v>
      </c>
      <c r="X76">
        <v>3.0000000000000001E-3</v>
      </c>
      <c r="Y76" t="s">
        <v>98</v>
      </c>
      <c r="Z76" s="4">
        <v>3</v>
      </c>
      <c r="AA76">
        <v>10</v>
      </c>
    </row>
    <row r="77" spans="1:27" x14ac:dyDescent="0.35">
      <c r="A77" s="2">
        <v>2</v>
      </c>
      <c r="B77" s="2" t="s">
        <v>13</v>
      </c>
      <c r="C77" t="s">
        <v>14</v>
      </c>
      <c r="D77" s="2" t="s">
        <v>52</v>
      </c>
      <c r="E77">
        <v>1985</v>
      </c>
      <c r="F77">
        <v>65</v>
      </c>
      <c r="G77">
        <v>4</v>
      </c>
      <c r="H77">
        <v>566</v>
      </c>
      <c r="I77">
        <v>572</v>
      </c>
      <c r="J77" t="s">
        <v>11</v>
      </c>
      <c r="K77" t="s">
        <v>15</v>
      </c>
      <c r="L77" t="str">
        <f t="shared" si="1"/>
        <v>http://dx.doi.org/10.1007/BF00379674</v>
      </c>
      <c r="M77" t="s">
        <v>63</v>
      </c>
      <c r="N77" t="s">
        <v>145</v>
      </c>
      <c r="O77" t="s">
        <v>54</v>
      </c>
      <c r="P77" t="s">
        <v>151</v>
      </c>
      <c r="Q77" s="2" t="s">
        <v>83</v>
      </c>
      <c r="R77" t="s">
        <v>58</v>
      </c>
      <c r="S77" s="2" t="s">
        <v>83</v>
      </c>
      <c r="T77" t="s">
        <v>55</v>
      </c>
      <c r="U77" t="s">
        <v>55</v>
      </c>
      <c r="V77" t="s">
        <v>55</v>
      </c>
      <c r="W77" t="s">
        <v>55</v>
      </c>
      <c r="X77">
        <v>2E-3</v>
      </c>
      <c r="Y77" t="s">
        <v>98</v>
      </c>
      <c r="Z77" s="4">
        <v>2</v>
      </c>
      <c r="AA77">
        <v>10</v>
      </c>
    </row>
    <row r="78" spans="1:27" x14ac:dyDescent="0.35">
      <c r="A78" s="2">
        <v>2</v>
      </c>
      <c r="B78" s="2" t="s">
        <v>13</v>
      </c>
      <c r="C78" t="s">
        <v>14</v>
      </c>
      <c r="D78" s="2" t="s">
        <v>52</v>
      </c>
      <c r="E78">
        <v>1985</v>
      </c>
      <c r="F78">
        <v>65</v>
      </c>
      <c r="G78">
        <v>4</v>
      </c>
      <c r="H78">
        <v>566</v>
      </c>
      <c r="I78">
        <v>572</v>
      </c>
      <c r="J78" t="s">
        <v>11</v>
      </c>
      <c r="K78" t="s">
        <v>15</v>
      </c>
      <c r="L78" t="str">
        <f t="shared" si="1"/>
        <v>http://dx.doi.org/10.1007/BF00379674</v>
      </c>
      <c r="M78" t="s">
        <v>63</v>
      </c>
      <c r="N78" t="s">
        <v>145</v>
      </c>
      <c r="O78" t="s">
        <v>54</v>
      </c>
      <c r="P78" t="s">
        <v>151</v>
      </c>
      <c r="Q78" s="2" t="s">
        <v>83</v>
      </c>
      <c r="R78" t="s">
        <v>59</v>
      </c>
      <c r="S78" s="2" t="s">
        <v>83</v>
      </c>
      <c r="T78" t="s">
        <v>55</v>
      </c>
      <c r="U78" t="s">
        <v>55</v>
      </c>
      <c r="V78" t="s">
        <v>55</v>
      </c>
      <c r="W78" t="s">
        <v>55</v>
      </c>
      <c r="X78">
        <v>2E-3</v>
      </c>
      <c r="Y78" t="s">
        <v>98</v>
      </c>
      <c r="Z78" s="4">
        <v>2</v>
      </c>
      <c r="AA78">
        <v>10</v>
      </c>
    </row>
    <row r="79" spans="1:27" x14ac:dyDescent="0.35">
      <c r="A79" s="2">
        <v>2</v>
      </c>
      <c r="B79" s="2" t="s">
        <v>13</v>
      </c>
      <c r="C79" t="s">
        <v>14</v>
      </c>
      <c r="D79" s="2" t="s">
        <v>52</v>
      </c>
      <c r="E79">
        <v>1985</v>
      </c>
      <c r="F79">
        <v>65</v>
      </c>
      <c r="G79">
        <v>4</v>
      </c>
      <c r="H79">
        <v>566</v>
      </c>
      <c r="I79">
        <v>572</v>
      </c>
      <c r="J79" t="s">
        <v>11</v>
      </c>
      <c r="K79" t="s">
        <v>15</v>
      </c>
      <c r="L79" t="str">
        <f t="shared" si="1"/>
        <v>http://dx.doi.org/10.1007/BF00379674</v>
      </c>
      <c r="M79" t="s">
        <v>63</v>
      </c>
      <c r="N79" t="s">
        <v>145</v>
      </c>
      <c r="O79" t="s">
        <v>54</v>
      </c>
      <c r="P79" t="s">
        <v>151</v>
      </c>
      <c r="Q79" t="s">
        <v>30</v>
      </c>
      <c r="R79" t="s">
        <v>58</v>
      </c>
      <c r="S79" s="2" t="s">
        <v>114</v>
      </c>
      <c r="T79" t="s">
        <v>55</v>
      </c>
      <c r="U79" t="s">
        <v>55</v>
      </c>
      <c r="V79" t="s">
        <v>55</v>
      </c>
      <c r="W79" t="s">
        <v>55</v>
      </c>
      <c r="X79">
        <v>1.5E-3</v>
      </c>
      <c r="Y79" t="s">
        <v>98</v>
      </c>
      <c r="Z79" s="4">
        <v>1.5</v>
      </c>
      <c r="AA79">
        <v>10</v>
      </c>
    </row>
    <row r="80" spans="1:27" x14ac:dyDescent="0.35">
      <c r="A80" s="2">
        <v>2</v>
      </c>
      <c r="B80" s="2" t="s">
        <v>13</v>
      </c>
      <c r="C80" t="s">
        <v>14</v>
      </c>
      <c r="D80" s="2" t="s">
        <v>52</v>
      </c>
      <c r="E80">
        <v>1985</v>
      </c>
      <c r="F80">
        <v>65</v>
      </c>
      <c r="G80">
        <v>4</v>
      </c>
      <c r="H80">
        <v>566</v>
      </c>
      <c r="I80">
        <v>572</v>
      </c>
      <c r="J80" t="s">
        <v>11</v>
      </c>
      <c r="K80" t="s">
        <v>15</v>
      </c>
      <c r="L80" t="str">
        <f t="shared" si="1"/>
        <v>http://dx.doi.org/10.1007/BF00379674</v>
      </c>
      <c r="M80" t="s">
        <v>63</v>
      </c>
      <c r="N80" t="s">
        <v>145</v>
      </c>
      <c r="O80" t="s">
        <v>54</v>
      </c>
      <c r="P80" t="s">
        <v>151</v>
      </c>
      <c r="Q80" t="s">
        <v>30</v>
      </c>
      <c r="R80" t="s">
        <v>59</v>
      </c>
      <c r="S80" s="2" t="s">
        <v>114</v>
      </c>
      <c r="T80" t="s">
        <v>55</v>
      </c>
      <c r="U80" t="s">
        <v>55</v>
      </c>
      <c r="V80" t="s">
        <v>55</v>
      </c>
      <c r="W80" t="s">
        <v>55</v>
      </c>
      <c r="X80">
        <v>1.2999999999999999E-3</v>
      </c>
      <c r="Y80" t="s">
        <v>98</v>
      </c>
      <c r="Z80" s="4">
        <v>1.3</v>
      </c>
      <c r="AA80">
        <v>10</v>
      </c>
    </row>
    <row r="81" spans="1:27" x14ac:dyDescent="0.35">
      <c r="A81" s="2">
        <v>2</v>
      </c>
      <c r="B81" s="2" t="s">
        <v>13</v>
      </c>
      <c r="C81" t="s">
        <v>14</v>
      </c>
      <c r="D81" s="2" t="s">
        <v>52</v>
      </c>
      <c r="E81">
        <v>1985</v>
      </c>
      <c r="F81">
        <v>65</v>
      </c>
      <c r="G81">
        <v>4</v>
      </c>
      <c r="H81">
        <v>566</v>
      </c>
      <c r="I81">
        <v>572</v>
      </c>
      <c r="J81" t="s">
        <v>11</v>
      </c>
      <c r="K81" t="s">
        <v>15</v>
      </c>
      <c r="L81" t="str">
        <f>HYPERLINK("http://dx.doi.org/10.1007/BF00379674","http://dx.doi.org/10.1007/BF00379674")</f>
        <v>http://dx.doi.org/10.1007/BF00379674</v>
      </c>
      <c r="M81" t="s">
        <v>63</v>
      </c>
      <c r="N81" t="s">
        <v>145</v>
      </c>
      <c r="O81" t="s">
        <v>54</v>
      </c>
      <c r="P81" t="s">
        <v>151</v>
      </c>
      <c r="Q81" t="s">
        <v>64</v>
      </c>
      <c r="R81" s="2" t="s">
        <v>97</v>
      </c>
      <c r="S81" s="2" t="s">
        <v>113</v>
      </c>
      <c r="T81" t="s">
        <v>55</v>
      </c>
      <c r="U81" t="s">
        <v>55</v>
      </c>
      <c r="V81" t="s">
        <v>55</v>
      </c>
      <c r="W81" t="s">
        <v>55</v>
      </c>
      <c r="X81">
        <v>2.5400000000000002E-3</v>
      </c>
      <c r="Y81" t="s">
        <v>98</v>
      </c>
      <c r="Z81" s="4">
        <v>2.54</v>
      </c>
      <c r="AA81">
        <v>12.5</v>
      </c>
    </row>
    <row r="82" spans="1:27" x14ac:dyDescent="0.35">
      <c r="A82" s="2">
        <v>2</v>
      </c>
      <c r="B82" s="2" t="s">
        <v>13</v>
      </c>
      <c r="C82" t="s">
        <v>14</v>
      </c>
      <c r="D82" s="2" t="s">
        <v>52</v>
      </c>
      <c r="E82">
        <v>1985</v>
      </c>
      <c r="F82">
        <v>65</v>
      </c>
      <c r="G82">
        <v>4</v>
      </c>
      <c r="H82">
        <v>566</v>
      </c>
      <c r="I82">
        <v>572</v>
      </c>
      <c r="J82" t="s">
        <v>11</v>
      </c>
      <c r="K82" t="s">
        <v>15</v>
      </c>
      <c r="L82" t="str">
        <f t="shared" si="1"/>
        <v>http://dx.doi.org/10.1007/BF00379674</v>
      </c>
      <c r="M82" t="s">
        <v>63</v>
      </c>
      <c r="N82" t="s">
        <v>145</v>
      </c>
      <c r="O82" t="s">
        <v>54</v>
      </c>
      <c r="P82" t="s">
        <v>151</v>
      </c>
      <c r="Q82" s="2" t="s">
        <v>79</v>
      </c>
      <c r="R82" s="2" t="s">
        <v>97</v>
      </c>
      <c r="S82" s="2" t="s">
        <v>48</v>
      </c>
      <c r="T82" t="s">
        <v>55</v>
      </c>
      <c r="U82" t="s">
        <v>55</v>
      </c>
      <c r="V82" t="s">
        <v>55</v>
      </c>
      <c r="W82" t="s">
        <v>55</v>
      </c>
      <c r="X82">
        <v>7.7000000000000002E-3</v>
      </c>
      <c r="Y82" t="s">
        <v>98</v>
      </c>
      <c r="Z82" s="4">
        <v>7.7</v>
      </c>
      <c r="AA82">
        <v>12.5</v>
      </c>
    </row>
    <row r="83" spans="1:27" x14ac:dyDescent="0.35">
      <c r="A83" s="2">
        <v>2</v>
      </c>
      <c r="B83" s="2" t="s">
        <v>13</v>
      </c>
      <c r="C83" t="s">
        <v>14</v>
      </c>
      <c r="D83" s="2" t="s">
        <v>52</v>
      </c>
      <c r="E83">
        <v>1985</v>
      </c>
      <c r="F83">
        <v>65</v>
      </c>
      <c r="G83">
        <v>4</v>
      </c>
      <c r="H83">
        <v>566</v>
      </c>
      <c r="I83">
        <v>572</v>
      </c>
      <c r="J83" t="s">
        <v>11</v>
      </c>
      <c r="K83" t="s">
        <v>15</v>
      </c>
      <c r="L83" t="str">
        <f t="shared" si="1"/>
        <v>http://dx.doi.org/10.1007/BF00379674</v>
      </c>
      <c r="M83" t="s">
        <v>63</v>
      </c>
      <c r="N83" t="s">
        <v>145</v>
      </c>
      <c r="O83" t="s">
        <v>54</v>
      </c>
      <c r="P83" t="s">
        <v>151</v>
      </c>
      <c r="Q83" s="2" t="s">
        <v>80</v>
      </c>
      <c r="R83" s="2" t="s">
        <v>97</v>
      </c>
      <c r="S83" s="2" t="s">
        <v>48</v>
      </c>
      <c r="T83" t="s">
        <v>55</v>
      </c>
      <c r="U83" t="s">
        <v>55</v>
      </c>
      <c r="V83" t="s">
        <v>55</v>
      </c>
      <c r="W83" t="s">
        <v>55</v>
      </c>
      <c r="X83">
        <v>5.4999999999999997E-3</v>
      </c>
      <c r="Y83" t="s">
        <v>98</v>
      </c>
      <c r="Z83" s="4">
        <v>5.5</v>
      </c>
      <c r="AA83">
        <v>12.5</v>
      </c>
    </row>
    <row r="84" spans="1:27" x14ac:dyDescent="0.35">
      <c r="A84" s="2">
        <v>2</v>
      </c>
      <c r="B84" s="2" t="s">
        <v>13</v>
      </c>
      <c r="C84" t="s">
        <v>14</v>
      </c>
      <c r="D84" s="2" t="s">
        <v>52</v>
      </c>
      <c r="E84">
        <v>1985</v>
      </c>
      <c r="F84">
        <v>65</v>
      </c>
      <c r="G84">
        <v>4</v>
      </c>
      <c r="H84">
        <v>566</v>
      </c>
      <c r="I84">
        <v>572</v>
      </c>
      <c r="J84" t="s">
        <v>11</v>
      </c>
      <c r="K84" t="s">
        <v>15</v>
      </c>
      <c r="L84" t="str">
        <f t="shared" si="1"/>
        <v>http://dx.doi.org/10.1007/BF00379674</v>
      </c>
      <c r="M84" t="s">
        <v>63</v>
      </c>
      <c r="N84" t="s">
        <v>145</v>
      </c>
      <c r="O84" t="s">
        <v>54</v>
      </c>
      <c r="P84" t="s">
        <v>151</v>
      </c>
      <c r="Q84" s="2" t="s">
        <v>81</v>
      </c>
      <c r="R84" s="2" t="s">
        <v>97</v>
      </c>
      <c r="S84" s="2" t="s">
        <v>48</v>
      </c>
      <c r="T84" t="s">
        <v>55</v>
      </c>
      <c r="U84" t="s">
        <v>55</v>
      </c>
      <c r="V84" t="s">
        <v>55</v>
      </c>
      <c r="W84" t="s">
        <v>55</v>
      </c>
      <c r="X84">
        <v>2.7000000000000001E-3</v>
      </c>
      <c r="Y84" t="s">
        <v>98</v>
      </c>
      <c r="Z84" s="4">
        <v>2.7</v>
      </c>
      <c r="AA84">
        <v>12.5</v>
      </c>
    </row>
    <row r="85" spans="1:27" x14ac:dyDescent="0.35">
      <c r="A85" s="2">
        <v>2</v>
      </c>
      <c r="B85" s="2" t="s">
        <v>13</v>
      </c>
      <c r="C85" t="s">
        <v>14</v>
      </c>
      <c r="D85" s="2" t="s">
        <v>52</v>
      </c>
      <c r="E85">
        <v>1985</v>
      </c>
      <c r="F85">
        <v>65</v>
      </c>
      <c r="G85">
        <v>4</v>
      </c>
      <c r="H85">
        <v>566</v>
      </c>
      <c r="I85">
        <v>572</v>
      </c>
      <c r="J85" t="s">
        <v>11</v>
      </c>
      <c r="K85" t="s">
        <v>15</v>
      </c>
      <c r="L85" t="str">
        <f t="shared" si="1"/>
        <v>http://dx.doi.org/10.1007/BF00379674</v>
      </c>
      <c r="M85" t="s">
        <v>63</v>
      </c>
      <c r="N85" t="s">
        <v>145</v>
      </c>
      <c r="O85" t="s">
        <v>54</v>
      </c>
      <c r="P85" t="s">
        <v>151</v>
      </c>
      <c r="Q85" s="2" t="s">
        <v>82</v>
      </c>
      <c r="R85" s="2" t="s">
        <v>97</v>
      </c>
      <c r="S85" s="2" t="s">
        <v>48</v>
      </c>
      <c r="T85" t="s">
        <v>55</v>
      </c>
      <c r="U85" t="s">
        <v>55</v>
      </c>
      <c r="V85" t="s">
        <v>55</v>
      </c>
      <c r="W85" t="s">
        <v>55</v>
      </c>
      <c r="X85">
        <v>2.2000000000000001E-3</v>
      </c>
      <c r="Y85" t="s">
        <v>98</v>
      </c>
      <c r="Z85" s="4">
        <v>2.2000000000000002</v>
      </c>
      <c r="AA85">
        <v>12.5</v>
      </c>
    </row>
    <row r="86" spans="1:27" x14ac:dyDescent="0.35">
      <c r="A86" s="2">
        <v>2</v>
      </c>
      <c r="B86" s="2" t="s">
        <v>13</v>
      </c>
      <c r="C86" t="s">
        <v>14</v>
      </c>
      <c r="D86" s="2" t="s">
        <v>52</v>
      </c>
      <c r="E86">
        <v>1985</v>
      </c>
      <c r="F86">
        <v>65</v>
      </c>
      <c r="G86">
        <v>4</v>
      </c>
      <c r="H86">
        <v>566</v>
      </c>
      <c r="I86">
        <v>572</v>
      </c>
      <c r="J86" t="s">
        <v>11</v>
      </c>
      <c r="K86" t="s">
        <v>15</v>
      </c>
      <c r="L86" t="str">
        <f t="shared" si="1"/>
        <v>http://dx.doi.org/10.1007/BF00379674</v>
      </c>
      <c r="M86" t="s">
        <v>63</v>
      </c>
      <c r="N86" t="s">
        <v>145</v>
      </c>
      <c r="O86" t="s">
        <v>54</v>
      </c>
      <c r="P86" t="s">
        <v>151</v>
      </c>
      <c r="Q86" s="2" t="s">
        <v>83</v>
      </c>
      <c r="R86" t="s">
        <v>58</v>
      </c>
      <c r="S86" s="2" t="s">
        <v>83</v>
      </c>
      <c r="T86" t="s">
        <v>55</v>
      </c>
      <c r="U86" t="s">
        <v>55</v>
      </c>
      <c r="V86" t="s">
        <v>55</v>
      </c>
      <c r="W86" t="s">
        <v>55</v>
      </c>
      <c r="X86">
        <v>1.8E-3</v>
      </c>
      <c r="Y86" t="s">
        <v>98</v>
      </c>
      <c r="Z86" s="4">
        <v>1.8</v>
      </c>
      <c r="AA86">
        <v>12.5</v>
      </c>
    </row>
    <row r="87" spans="1:27" x14ac:dyDescent="0.35">
      <c r="A87" s="2">
        <v>2</v>
      </c>
      <c r="B87" s="2" t="s">
        <v>13</v>
      </c>
      <c r="C87" t="s">
        <v>14</v>
      </c>
      <c r="D87" s="2" t="s">
        <v>52</v>
      </c>
      <c r="E87">
        <v>1985</v>
      </c>
      <c r="F87">
        <v>65</v>
      </c>
      <c r="G87">
        <v>4</v>
      </c>
      <c r="H87">
        <v>566</v>
      </c>
      <c r="I87">
        <v>572</v>
      </c>
      <c r="J87" t="s">
        <v>11</v>
      </c>
      <c r="K87" t="s">
        <v>15</v>
      </c>
      <c r="L87" t="str">
        <f t="shared" si="1"/>
        <v>http://dx.doi.org/10.1007/BF00379674</v>
      </c>
      <c r="M87" t="s">
        <v>63</v>
      </c>
      <c r="N87" t="s">
        <v>145</v>
      </c>
      <c r="O87" t="s">
        <v>54</v>
      </c>
      <c r="P87" t="s">
        <v>151</v>
      </c>
      <c r="Q87" s="2" t="s">
        <v>83</v>
      </c>
      <c r="R87" t="s">
        <v>59</v>
      </c>
      <c r="S87" s="2" t="s">
        <v>83</v>
      </c>
      <c r="T87" t="s">
        <v>55</v>
      </c>
      <c r="U87" t="s">
        <v>55</v>
      </c>
      <c r="V87" t="s">
        <v>55</v>
      </c>
      <c r="W87" t="s">
        <v>55</v>
      </c>
      <c r="X87">
        <v>1.2999999999999999E-3</v>
      </c>
      <c r="Y87" t="s">
        <v>98</v>
      </c>
      <c r="Z87" s="4">
        <v>1.3</v>
      </c>
      <c r="AA87">
        <v>12.5</v>
      </c>
    </row>
    <row r="88" spans="1:27" x14ac:dyDescent="0.35">
      <c r="A88" s="2">
        <v>2</v>
      </c>
      <c r="B88" s="2" t="s">
        <v>13</v>
      </c>
      <c r="C88" t="s">
        <v>14</v>
      </c>
      <c r="D88" s="2" t="s">
        <v>52</v>
      </c>
      <c r="E88">
        <v>1985</v>
      </c>
      <c r="F88">
        <v>65</v>
      </c>
      <c r="G88">
        <v>4</v>
      </c>
      <c r="H88">
        <v>566</v>
      </c>
      <c r="I88">
        <v>572</v>
      </c>
      <c r="J88" t="s">
        <v>11</v>
      </c>
      <c r="K88" t="s">
        <v>15</v>
      </c>
      <c r="L88" t="str">
        <f t="shared" si="1"/>
        <v>http://dx.doi.org/10.1007/BF00379674</v>
      </c>
      <c r="M88" t="s">
        <v>63</v>
      </c>
      <c r="N88" t="s">
        <v>145</v>
      </c>
      <c r="O88" t="s">
        <v>54</v>
      </c>
      <c r="P88" t="s">
        <v>151</v>
      </c>
      <c r="Q88" t="s">
        <v>30</v>
      </c>
      <c r="R88" t="s">
        <v>58</v>
      </c>
      <c r="S88" s="2" t="s">
        <v>114</v>
      </c>
      <c r="T88" t="s">
        <v>55</v>
      </c>
      <c r="U88" t="s">
        <v>55</v>
      </c>
      <c r="V88" t="s">
        <v>55</v>
      </c>
      <c r="W88" t="s">
        <v>55</v>
      </c>
      <c r="X88">
        <v>1.9E-3</v>
      </c>
      <c r="Y88" t="s">
        <v>98</v>
      </c>
      <c r="Z88" s="4">
        <v>1.9</v>
      </c>
      <c r="AA88">
        <v>12.5</v>
      </c>
    </row>
    <row r="89" spans="1:27" x14ac:dyDescent="0.35">
      <c r="A89" s="2">
        <v>2</v>
      </c>
      <c r="B89" s="2" t="s">
        <v>13</v>
      </c>
      <c r="C89" t="s">
        <v>14</v>
      </c>
      <c r="D89" s="2" t="s">
        <v>52</v>
      </c>
      <c r="E89">
        <v>1985</v>
      </c>
      <c r="F89">
        <v>65</v>
      </c>
      <c r="G89">
        <v>4</v>
      </c>
      <c r="H89">
        <v>566</v>
      </c>
      <c r="I89">
        <v>572</v>
      </c>
      <c r="J89" t="s">
        <v>11</v>
      </c>
      <c r="K89" t="s">
        <v>15</v>
      </c>
      <c r="L89" t="str">
        <f t="shared" si="1"/>
        <v>http://dx.doi.org/10.1007/BF00379674</v>
      </c>
      <c r="M89" t="s">
        <v>63</v>
      </c>
      <c r="N89" t="s">
        <v>145</v>
      </c>
      <c r="O89" t="s">
        <v>54</v>
      </c>
      <c r="P89" t="s">
        <v>151</v>
      </c>
      <c r="Q89" t="s">
        <v>30</v>
      </c>
      <c r="R89" t="s">
        <v>59</v>
      </c>
      <c r="S89" s="2" t="s">
        <v>114</v>
      </c>
      <c r="T89" t="s">
        <v>55</v>
      </c>
      <c r="U89" t="s">
        <v>55</v>
      </c>
      <c r="V89" t="s">
        <v>55</v>
      </c>
      <c r="W89" t="s">
        <v>55</v>
      </c>
      <c r="X89">
        <v>3.2000000000000002E-3</v>
      </c>
      <c r="Y89" t="s">
        <v>98</v>
      </c>
      <c r="Z89" s="4">
        <v>3.2</v>
      </c>
      <c r="AA89">
        <v>12.5</v>
      </c>
    </row>
    <row r="90" spans="1:27" x14ac:dyDescent="0.35">
      <c r="A90" s="2">
        <v>2</v>
      </c>
      <c r="B90" s="2" t="s">
        <v>13</v>
      </c>
      <c r="C90" t="s">
        <v>14</v>
      </c>
      <c r="D90" s="2" t="s">
        <v>52</v>
      </c>
      <c r="E90">
        <v>1985</v>
      </c>
      <c r="F90">
        <v>65</v>
      </c>
      <c r="G90">
        <v>4</v>
      </c>
      <c r="H90">
        <v>566</v>
      </c>
      <c r="I90">
        <v>572</v>
      </c>
      <c r="J90" t="s">
        <v>11</v>
      </c>
      <c r="K90" t="s">
        <v>15</v>
      </c>
      <c r="L90" t="str">
        <f t="shared" si="1"/>
        <v>http://dx.doi.org/10.1007/BF00379674</v>
      </c>
      <c r="M90" t="s">
        <v>63</v>
      </c>
      <c r="N90" t="s">
        <v>145</v>
      </c>
      <c r="O90" t="s">
        <v>54</v>
      </c>
      <c r="P90" t="s">
        <v>151</v>
      </c>
      <c r="Q90" t="s">
        <v>30</v>
      </c>
      <c r="R90" t="s">
        <v>60</v>
      </c>
      <c r="S90" s="2" t="s">
        <v>114</v>
      </c>
      <c r="T90" t="s">
        <v>55</v>
      </c>
      <c r="U90" t="s">
        <v>55</v>
      </c>
      <c r="V90" t="s">
        <v>55</v>
      </c>
      <c r="W90" t="s">
        <v>55</v>
      </c>
      <c r="X90">
        <v>1.2999999999999999E-3</v>
      </c>
      <c r="Y90" t="s">
        <v>98</v>
      </c>
      <c r="Z90" s="4">
        <v>1.3</v>
      </c>
      <c r="AA90">
        <v>12.5</v>
      </c>
    </row>
    <row r="91" spans="1:27" x14ac:dyDescent="0.35">
      <c r="A91" s="2">
        <v>2</v>
      </c>
      <c r="B91" s="2" t="s">
        <v>13</v>
      </c>
      <c r="C91" t="s">
        <v>14</v>
      </c>
      <c r="D91" s="2" t="s">
        <v>52</v>
      </c>
      <c r="E91">
        <v>1985</v>
      </c>
      <c r="F91">
        <v>65</v>
      </c>
      <c r="G91">
        <v>4</v>
      </c>
      <c r="H91">
        <v>566</v>
      </c>
      <c r="I91">
        <v>572</v>
      </c>
      <c r="J91" t="s">
        <v>11</v>
      </c>
      <c r="K91" t="s">
        <v>15</v>
      </c>
      <c r="L91" t="str">
        <f>HYPERLINK("http://dx.doi.org/10.1007/BF00379674","http://dx.doi.org/10.1007/BF00379674")</f>
        <v>http://dx.doi.org/10.1007/BF00379674</v>
      </c>
      <c r="M91" t="s">
        <v>63</v>
      </c>
      <c r="N91" t="s">
        <v>145</v>
      </c>
      <c r="O91" t="s">
        <v>54</v>
      </c>
      <c r="P91" t="s">
        <v>151</v>
      </c>
      <c r="Q91" t="s">
        <v>64</v>
      </c>
      <c r="R91" s="2" t="s">
        <v>97</v>
      </c>
      <c r="S91" s="2" t="s">
        <v>113</v>
      </c>
      <c r="T91" t="s">
        <v>55</v>
      </c>
      <c r="U91" t="s">
        <v>55</v>
      </c>
      <c r="V91" t="s">
        <v>55</v>
      </c>
      <c r="W91" t="s">
        <v>55</v>
      </c>
      <c r="X91">
        <v>1.5300000000000001E-3</v>
      </c>
      <c r="Y91" t="s">
        <v>98</v>
      </c>
      <c r="Z91" s="4">
        <v>1.53</v>
      </c>
      <c r="AA91">
        <v>15</v>
      </c>
    </row>
    <row r="92" spans="1:27" x14ac:dyDescent="0.35">
      <c r="A92" s="2">
        <v>2</v>
      </c>
      <c r="B92" s="2" t="s">
        <v>13</v>
      </c>
      <c r="C92" t="s">
        <v>14</v>
      </c>
      <c r="D92" s="2" t="s">
        <v>52</v>
      </c>
      <c r="E92">
        <v>1985</v>
      </c>
      <c r="F92">
        <v>65</v>
      </c>
      <c r="G92">
        <v>4</v>
      </c>
      <c r="H92">
        <v>566</v>
      </c>
      <c r="I92">
        <v>572</v>
      </c>
      <c r="J92" t="s">
        <v>11</v>
      </c>
      <c r="K92" t="s">
        <v>15</v>
      </c>
      <c r="L92" t="str">
        <f t="shared" si="1"/>
        <v>http://dx.doi.org/10.1007/BF00379674</v>
      </c>
      <c r="M92" t="s">
        <v>63</v>
      </c>
      <c r="N92" t="s">
        <v>145</v>
      </c>
      <c r="O92" t="s">
        <v>54</v>
      </c>
      <c r="P92" t="s">
        <v>151</v>
      </c>
      <c r="Q92" s="2" t="s">
        <v>79</v>
      </c>
      <c r="R92" s="2" t="s">
        <v>97</v>
      </c>
      <c r="S92" s="2" t="s">
        <v>48</v>
      </c>
      <c r="T92" t="s">
        <v>55</v>
      </c>
      <c r="U92" t="s">
        <v>55</v>
      </c>
      <c r="V92" t="s">
        <v>55</v>
      </c>
      <c r="W92" t="s">
        <v>55</v>
      </c>
      <c r="X92">
        <v>5.1999999999999998E-3</v>
      </c>
      <c r="Y92" t="s">
        <v>98</v>
      </c>
      <c r="Z92" s="4">
        <v>5.2</v>
      </c>
      <c r="AA92">
        <v>15</v>
      </c>
    </row>
    <row r="93" spans="1:27" x14ac:dyDescent="0.35">
      <c r="A93" s="2">
        <v>2</v>
      </c>
      <c r="B93" s="2" t="s">
        <v>13</v>
      </c>
      <c r="C93" t="s">
        <v>14</v>
      </c>
      <c r="D93" s="2" t="s">
        <v>52</v>
      </c>
      <c r="E93">
        <v>1985</v>
      </c>
      <c r="F93">
        <v>65</v>
      </c>
      <c r="G93">
        <v>4</v>
      </c>
      <c r="H93">
        <v>566</v>
      </c>
      <c r="I93">
        <v>572</v>
      </c>
      <c r="J93" t="s">
        <v>11</v>
      </c>
      <c r="K93" t="s">
        <v>15</v>
      </c>
      <c r="L93" t="str">
        <f t="shared" si="1"/>
        <v>http://dx.doi.org/10.1007/BF00379674</v>
      </c>
      <c r="M93" t="s">
        <v>63</v>
      </c>
      <c r="N93" t="s">
        <v>145</v>
      </c>
      <c r="O93" t="s">
        <v>54</v>
      </c>
      <c r="P93" t="s">
        <v>151</v>
      </c>
      <c r="Q93" s="2" t="s">
        <v>80</v>
      </c>
      <c r="R93" s="2" t="s">
        <v>97</v>
      </c>
      <c r="S93" s="2" t="s">
        <v>48</v>
      </c>
      <c r="T93" t="s">
        <v>55</v>
      </c>
      <c r="U93" t="s">
        <v>55</v>
      </c>
      <c r="V93" t="s">
        <v>55</v>
      </c>
      <c r="W93" t="s">
        <v>55</v>
      </c>
      <c r="X93">
        <v>3.8E-3</v>
      </c>
      <c r="Y93" t="s">
        <v>98</v>
      </c>
      <c r="Z93" s="4">
        <v>3.8</v>
      </c>
      <c r="AA93">
        <v>15</v>
      </c>
    </row>
    <row r="94" spans="1:27" x14ac:dyDescent="0.35">
      <c r="A94" s="2">
        <v>2</v>
      </c>
      <c r="B94" s="2" t="s">
        <v>13</v>
      </c>
      <c r="C94" t="s">
        <v>14</v>
      </c>
      <c r="D94" s="2" t="s">
        <v>52</v>
      </c>
      <c r="E94">
        <v>1985</v>
      </c>
      <c r="F94">
        <v>65</v>
      </c>
      <c r="G94">
        <v>4</v>
      </c>
      <c r="H94">
        <v>566</v>
      </c>
      <c r="I94">
        <v>572</v>
      </c>
      <c r="J94" t="s">
        <v>11</v>
      </c>
      <c r="K94" t="s">
        <v>15</v>
      </c>
      <c r="L94" t="str">
        <f t="shared" si="1"/>
        <v>http://dx.doi.org/10.1007/BF00379674</v>
      </c>
      <c r="M94" t="s">
        <v>63</v>
      </c>
      <c r="N94" t="s">
        <v>145</v>
      </c>
      <c r="O94" t="s">
        <v>54</v>
      </c>
      <c r="P94" t="s">
        <v>151</v>
      </c>
      <c r="Q94" s="2" t="s">
        <v>81</v>
      </c>
      <c r="R94" s="2" t="s">
        <v>97</v>
      </c>
      <c r="S94" s="2" t="s">
        <v>48</v>
      </c>
      <c r="T94" t="s">
        <v>55</v>
      </c>
      <c r="U94" t="s">
        <v>55</v>
      </c>
      <c r="V94" t="s">
        <v>55</v>
      </c>
      <c r="W94" t="s">
        <v>55</v>
      </c>
      <c r="X94">
        <v>5.9000000000000007E-3</v>
      </c>
      <c r="Y94" t="s">
        <v>98</v>
      </c>
      <c r="Z94" s="4">
        <v>5.9</v>
      </c>
      <c r="AA94">
        <v>15</v>
      </c>
    </row>
    <row r="95" spans="1:27" x14ac:dyDescent="0.35">
      <c r="A95" s="2">
        <v>2</v>
      </c>
      <c r="B95" s="2" t="s">
        <v>13</v>
      </c>
      <c r="C95" t="s">
        <v>14</v>
      </c>
      <c r="D95" s="2" t="s">
        <v>52</v>
      </c>
      <c r="E95">
        <v>1985</v>
      </c>
      <c r="F95">
        <v>65</v>
      </c>
      <c r="G95">
        <v>4</v>
      </c>
      <c r="H95">
        <v>566</v>
      </c>
      <c r="I95">
        <v>572</v>
      </c>
      <c r="J95" t="s">
        <v>11</v>
      </c>
      <c r="K95" t="s">
        <v>15</v>
      </c>
      <c r="L95" t="str">
        <f t="shared" si="1"/>
        <v>http://dx.doi.org/10.1007/BF00379674</v>
      </c>
      <c r="M95" t="s">
        <v>63</v>
      </c>
      <c r="N95" t="s">
        <v>145</v>
      </c>
      <c r="O95" t="s">
        <v>54</v>
      </c>
      <c r="P95" t="s">
        <v>151</v>
      </c>
      <c r="Q95" s="2" t="s">
        <v>82</v>
      </c>
      <c r="R95" s="2" t="s">
        <v>97</v>
      </c>
      <c r="S95" s="2" t="s">
        <v>48</v>
      </c>
      <c r="T95" t="s">
        <v>55</v>
      </c>
      <c r="U95" t="s">
        <v>55</v>
      </c>
      <c r="V95" t="s">
        <v>55</v>
      </c>
      <c r="W95" t="s">
        <v>55</v>
      </c>
      <c r="X95">
        <v>3.5000000000000001E-3</v>
      </c>
      <c r="Y95" t="s">
        <v>98</v>
      </c>
      <c r="Z95" s="4">
        <v>3.5</v>
      </c>
      <c r="AA95">
        <v>15</v>
      </c>
    </row>
    <row r="96" spans="1:27" x14ac:dyDescent="0.35">
      <c r="A96" s="2">
        <v>2</v>
      </c>
      <c r="B96" s="2" t="s">
        <v>13</v>
      </c>
      <c r="C96" t="s">
        <v>14</v>
      </c>
      <c r="D96" s="2" t="s">
        <v>52</v>
      </c>
      <c r="E96">
        <v>1985</v>
      </c>
      <c r="F96">
        <v>65</v>
      </c>
      <c r="G96">
        <v>4</v>
      </c>
      <c r="H96">
        <v>566</v>
      </c>
      <c r="I96">
        <v>572</v>
      </c>
      <c r="J96" t="s">
        <v>11</v>
      </c>
      <c r="K96" t="s">
        <v>15</v>
      </c>
      <c r="L96" t="str">
        <f t="shared" si="1"/>
        <v>http://dx.doi.org/10.1007/BF00379674</v>
      </c>
      <c r="M96" t="s">
        <v>63</v>
      </c>
      <c r="N96" t="s">
        <v>145</v>
      </c>
      <c r="O96" t="s">
        <v>54</v>
      </c>
      <c r="P96" t="s">
        <v>151</v>
      </c>
      <c r="Q96" s="2" t="s">
        <v>83</v>
      </c>
      <c r="R96" t="s">
        <v>58</v>
      </c>
      <c r="S96" s="2" t="s">
        <v>83</v>
      </c>
      <c r="T96" t="s">
        <v>55</v>
      </c>
      <c r="U96" t="s">
        <v>55</v>
      </c>
      <c r="V96" t="s">
        <v>55</v>
      </c>
      <c r="W96" t="s">
        <v>55</v>
      </c>
      <c r="X96">
        <v>2.8999999999999998E-3</v>
      </c>
      <c r="Y96" t="s">
        <v>98</v>
      </c>
      <c r="Z96" s="4">
        <v>2.9</v>
      </c>
      <c r="AA96">
        <v>15</v>
      </c>
    </row>
    <row r="97" spans="1:27" x14ac:dyDescent="0.35">
      <c r="A97" s="2">
        <v>2</v>
      </c>
      <c r="B97" s="2" t="s">
        <v>13</v>
      </c>
      <c r="C97" t="s">
        <v>14</v>
      </c>
      <c r="D97" s="2" t="s">
        <v>52</v>
      </c>
      <c r="E97">
        <v>1985</v>
      </c>
      <c r="F97">
        <v>65</v>
      </c>
      <c r="G97">
        <v>4</v>
      </c>
      <c r="H97">
        <v>566</v>
      </c>
      <c r="I97">
        <v>572</v>
      </c>
      <c r="J97" t="s">
        <v>11</v>
      </c>
      <c r="K97" t="s">
        <v>15</v>
      </c>
      <c r="L97" t="str">
        <f t="shared" si="1"/>
        <v>http://dx.doi.org/10.1007/BF00379674</v>
      </c>
      <c r="M97" t="s">
        <v>63</v>
      </c>
      <c r="N97" t="s">
        <v>145</v>
      </c>
      <c r="O97" t="s">
        <v>54</v>
      </c>
      <c r="P97" t="s">
        <v>151</v>
      </c>
      <c r="Q97" s="2" t="s">
        <v>83</v>
      </c>
      <c r="R97" t="s">
        <v>59</v>
      </c>
      <c r="S97" s="2" t="s">
        <v>83</v>
      </c>
      <c r="T97" t="s">
        <v>55</v>
      </c>
      <c r="U97" t="s">
        <v>55</v>
      </c>
      <c r="V97" t="s">
        <v>55</v>
      </c>
      <c r="W97" t="s">
        <v>55</v>
      </c>
      <c r="X97">
        <v>2.3E-3</v>
      </c>
      <c r="Y97" t="s">
        <v>98</v>
      </c>
      <c r="Z97" s="4">
        <v>2.2999999999999998</v>
      </c>
      <c r="AA97">
        <v>15</v>
      </c>
    </row>
    <row r="98" spans="1:27" x14ac:dyDescent="0.35">
      <c r="A98" s="2">
        <v>2</v>
      </c>
      <c r="B98" s="2" t="s">
        <v>13</v>
      </c>
      <c r="C98" t="s">
        <v>14</v>
      </c>
      <c r="D98" s="2" t="s">
        <v>52</v>
      </c>
      <c r="E98">
        <v>1985</v>
      </c>
      <c r="F98">
        <v>65</v>
      </c>
      <c r="G98">
        <v>4</v>
      </c>
      <c r="H98">
        <v>566</v>
      </c>
      <c r="I98">
        <v>572</v>
      </c>
      <c r="J98" t="s">
        <v>11</v>
      </c>
      <c r="K98" t="s">
        <v>15</v>
      </c>
      <c r="L98" t="str">
        <f t="shared" si="1"/>
        <v>http://dx.doi.org/10.1007/BF00379674</v>
      </c>
      <c r="M98" t="s">
        <v>63</v>
      </c>
      <c r="N98" t="s">
        <v>145</v>
      </c>
      <c r="O98" t="s">
        <v>54</v>
      </c>
      <c r="P98" t="s">
        <v>151</v>
      </c>
      <c r="Q98" t="s">
        <v>30</v>
      </c>
      <c r="R98" t="s">
        <v>58</v>
      </c>
      <c r="S98" s="2" t="s">
        <v>114</v>
      </c>
      <c r="T98" t="s">
        <v>55</v>
      </c>
      <c r="U98" t="s">
        <v>55</v>
      </c>
      <c r="V98" t="s">
        <v>55</v>
      </c>
      <c r="W98" t="s">
        <v>55</v>
      </c>
      <c r="X98">
        <v>2.3E-3</v>
      </c>
      <c r="Y98" t="s">
        <v>98</v>
      </c>
      <c r="Z98" s="4">
        <v>2.2999999999999998</v>
      </c>
      <c r="AA98">
        <v>15</v>
      </c>
    </row>
    <row r="99" spans="1:27" x14ac:dyDescent="0.35">
      <c r="A99" s="2">
        <v>2</v>
      </c>
      <c r="B99" s="2" t="s">
        <v>13</v>
      </c>
      <c r="C99" t="s">
        <v>14</v>
      </c>
      <c r="D99" s="2" t="s">
        <v>52</v>
      </c>
      <c r="E99">
        <v>1985</v>
      </c>
      <c r="F99">
        <v>65</v>
      </c>
      <c r="G99">
        <v>4</v>
      </c>
      <c r="H99">
        <v>566</v>
      </c>
      <c r="I99">
        <v>572</v>
      </c>
      <c r="J99" t="s">
        <v>11</v>
      </c>
      <c r="K99" t="s">
        <v>15</v>
      </c>
      <c r="L99" t="str">
        <f t="shared" si="1"/>
        <v>http://dx.doi.org/10.1007/BF00379674</v>
      </c>
      <c r="M99" t="s">
        <v>63</v>
      </c>
      <c r="N99" t="s">
        <v>145</v>
      </c>
      <c r="O99" t="s">
        <v>54</v>
      </c>
      <c r="P99" t="s">
        <v>151</v>
      </c>
      <c r="Q99" t="s">
        <v>30</v>
      </c>
      <c r="R99" t="s">
        <v>59</v>
      </c>
      <c r="S99" s="2" t="s">
        <v>114</v>
      </c>
      <c r="T99" t="s">
        <v>55</v>
      </c>
      <c r="U99" t="s">
        <v>55</v>
      </c>
      <c r="V99" t="s">
        <v>55</v>
      </c>
      <c r="W99" t="s">
        <v>55</v>
      </c>
      <c r="X99">
        <v>2.3999999999999998E-3</v>
      </c>
      <c r="Y99" t="s">
        <v>98</v>
      </c>
      <c r="Z99" s="4">
        <v>2.4</v>
      </c>
      <c r="AA99">
        <v>15</v>
      </c>
    </row>
    <row r="100" spans="1:27" x14ac:dyDescent="0.35">
      <c r="A100" s="2">
        <v>2</v>
      </c>
      <c r="B100" s="2" t="s">
        <v>13</v>
      </c>
      <c r="C100" t="s">
        <v>14</v>
      </c>
      <c r="D100" s="2" t="s">
        <v>52</v>
      </c>
      <c r="E100">
        <v>1985</v>
      </c>
      <c r="F100">
        <v>65</v>
      </c>
      <c r="G100">
        <v>4</v>
      </c>
      <c r="H100">
        <v>566</v>
      </c>
      <c r="I100">
        <v>572</v>
      </c>
      <c r="J100" t="s">
        <v>11</v>
      </c>
      <c r="K100" t="s">
        <v>15</v>
      </c>
      <c r="L100" t="str">
        <f t="shared" si="1"/>
        <v>http://dx.doi.org/10.1007/BF00379674</v>
      </c>
      <c r="M100" t="s">
        <v>63</v>
      </c>
      <c r="N100" t="s">
        <v>145</v>
      </c>
      <c r="O100" t="s">
        <v>54</v>
      </c>
      <c r="P100" t="s">
        <v>151</v>
      </c>
      <c r="Q100" t="s">
        <v>30</v>
      </c>
      <c r="R100" t="s">
        <v>60</v>
      </c>
      <c r="S100" s="2" t="s">
        <v>114</v>
      </c>
      <c r="T100" t="s">
        <v>55</v>
      </c>
      <c r="U100" t="s">
        <v>55</v>
      </c>
      <c r="V100" t="s">
        <v>55</v>
      </c>
      <c r="W100" t="s">
        <v>55</v>
      </c>
      <c r="X100">
        <v>1.6000000000000001E-3</v>
      </c>
      <c r="Y100" t="s">
        <v>98</v>
      </c>
      <c r="Z100" s="4">
        <v>1.6</v>
      </c>
      <c r="AA100">
        <v>15</v>
      </c>
    </row>
    <row r="101" spans="1:27" x14ac:dyDescent="0.35">
      <c r="A101" s="2">
        <v>2</v>
      </c>
      <c r="B101" s="2" t="s">
        <v>13</v>
      </c>
      <c r="C101" t="s">
        <v>14</v>
      </c>
      <c r="D101" s="2" t="s">
        <v>52</v>
      </c>
      <c r="E101">
        <v>1985</v>
      </c>
      <c r="F101">
        <v>65</v>
      </c>
      <c r="G101">
        <v>4</v>
      </c>
      <c r="H101">
        <v>566</v>
      </c>
      <c r="I101">
        <v>572</v>
      </c>
      <c r="J101" t="s">
        <v>11</v>
      </c>
      <c r="K101" t="s">
        <v>15</v>
      </c>
      <c r="L101" t="str">
        <f>HYPERLINK("http://dx.doi.org/10.1007/BF00379674","http://dx.doi.org/10.1007/BF00379674")</f>
        <v>http://dx.doi.org/10.1007/BF00379674</v>
      </c>
      <c r="M101" t="s">
        <v>63</v>
      </c>
      <c r="N101" t="s">
        <v>145</v>
      </c>
      <c r="O101" t="s">
        <v>54</v>
      </c>
      <c r="P101" t="s">
        <v>151</v>
      </c>
      <c r="Q101" t="s">
        <v>64</v>
      </c>
      <c r="R101" s="2" t="s">
        <v>97</v>
      </c>
      <c r="S101" s="2" t="s">
        <v>113</v>
      </c>
      <c r="T101" t="s">
        <v>55</v>
      </c>
      <c r="U101" t="s">
        <v>55</v>
      </c>
      <c r="V101" t="s">
        <v>55</v>
      </c>
      <c r="W101" t="s">
        <v>55</v>
      </c>
      <c r="X101">
        <v>1.9E-3</v>
      </c>
      <c r="Y101" t="s">
        <v>98</v>
      </c>
      <c r="Z101" s="4">
        <v>1.9</v>
      </c>
      <c r="AA101">
        <v>20</v>
      </c>
    </row>
    <row r="102" spans="1:27" x14ac:dyDescent="0.35">
      <c r="A102" s="2">
        <v>2</v>
      </c>
      <c r="B102" s="2" t="s">
        <v>13</v>
      </c>
      <c r="C102" t="s">
        <v>14</v>
      </c>
      <c r="D102" s="2" t="s">
        <v>52</v>
      </c>
      <c r="E102">
        <v>1985</v>
      </c>
      <c r="F102">
        <v>65</v>
      </c>
      <c r="G102">
        <v>4</v>
      </c>
      <c r="H102">
        <v>566</v>
      </c>
      <c r="I102">
        <v>572</v>
      </c>
      <c r="J102" t="s">
        <v>11</v>
      </c>
      <c r="K102" t="s">
        <v>15</v>
      </c>
      <c r="L102" t="str">
        <f t="shared" si="1"/>
        <v>http://dx.doi.org/10.1007/BF00379674</v>
      </c>
      <c r="M102" t="s">
        <v>63</v>
      </c>
      <c r="N102" t="s">
        <v>145</v>
      </c>
      <c r="O102" t="s">
        <v>54</v>
      </c>
      <c r="P102" t="s">
        <v>151</v>
      </c>
      <c r="Q102" s="2" t="s">
        <v>79</v>
      </c>
      <c r="R102" s="2" t="s">
        <v>97</v>
      </c>
      <c r="S102" s="2" t="s">
        <v>48</v>
      </c>
      <c r="T102" t="s">
        <v>55</v>
      </c>
      <c r="U102" t="s">
        <v>55</v>
      </c>
      <c r="V102" t="s">
        <v>55</v>
      </c>
      <c r="W102" t="s">
        <v>55</v>
      </c>
      <c r="X102">
        <v>2.8999999999999998E-3</v>
      </c>
      <c r="Y102" t="s">
        <v>98</v>
      </c>
      <c r="Z102" s="4">
        <v>2.9</v>
      </c>
      <c r="AA102">
        <v>20</v>
      </c>
    </row>
    <row r="103" spans="1:27" x14ac:dyDescent="0.35">
      <c r="A103" s="2">
        <v>2</v>
      </c>
      <c r="B103" s="2" t="s">
        <v>13</v>
      </c>
      <c r="C103" t="s">
        <v>14</v>
      </c>
      <c r="D103" s="2" t="s">
        <v>52</v>
      </c>
      <c r="E103">
        <v>1985</v>
      </c>
      <c r="F103">
        <v>65</v>
      </c>
      <c r="G103">
        <v>4</v>
      </c>
      <c r="H103">
        <v>566</v>
      </c>
      <c r="I103">
        <v>572</v>
      </c>
      <c r="J103" t="s">
        <v>11</v>
      </c>
      <c r="K103" t="s">
        <v>15</v>
      </c>
      <c r="L103" t="str">
        <f t="shared" si="1"/>
        <v>http://dx.doi.org/10.1007/BF00379674</v>
      </c>
      <c r="M103" t="s">
        <v>63</v>
      </c>
      <c r="N103" t="s">
        <v>145</v>
      </c>
      <c r="O103" t="s">
        <v>54</v>
      </c>
      <c r="P103" t="s">
        <v>151</v>
      </c>
      <c r="Q103" s="2" t="s">
        <v>80</v>
      </c>
      <c r="R103" s="2" t="s">
        <v>97</v>
      </c>
      <c r="S103" s="2" t="s">
        <v>48</v>
      </c>
      <c r="T103" t="s">
        <v>55</v>
      </c>
      <c r="U103" t="s">
        <v>55</v>
      </c>
      <c r="V103" t="s">
        <v>55</v>
      </c>
      <c r="W103" t="s">
        <v>55</v>
      </c>
      <c r="X103">
        <v>3.3999999999999998E-3</v>
      </c>
      <c r="Y103" t="s">
        <v>98</v>
      </c>
      <c r="Z103" s="4">
        <v>3.4</v>
      </c>
      <c r="AA103">
        <v>20</v>
      </c>
    </row>
    <row r="104" spans="1:27" x14ac:dyDescent="0.35">
      <c r="A104" s="2">
        <v>2</v>
      </c>
      <c r="B104" s="2" t="s">
        <v>13</v>
      </c>
      <c r="C104" t="s">
        <v>14</v>
      </c>
      <c r="D104" s="2" t="s">
        <v>52</v>
      </c>
      <c r="E104">
        <v>1985</v>
      </c>
      <c r="F104">
        <v>65</v>
      </c>
      <c r="G104">
        <v>4</v>
      </c>
      <c r="H104">
        <v>566</v>
      </c>
      <c r="I104">
        <v>572</v>
      </c>
      <c r="J104" t="s">
        <v>11</v>
      </c>
      <c r="K104" t="s">
        <v>15</v>
      </c>
      <c r="L104" t="str">
        <f t="shared" si="1"/>
        <v>http://dx.doi.org/10.1007/BF00379674</v>
      </c>
      <c r="M104" t="s">
        <v>63</v>
      </c>
      <c r="N104" t="s">
        <v>145</v>
      </c>
      <c r="O104" t="s">
        <v>54</v>
      </c>
      <c r="P104" t="s">
        <v>151</v>
      </c>
      <c r="Q104" s="2" t="s">
        <v>81</v>
      </c>
      <c r="R104" s="2" t="s">
        <v>97</v>
      </c>
      <c r="S104" s="2" t="s">
        <v>48</v>
      </c>
      <c r="T104" t="s">
        <v>55</v>
      </c>
      <c r="U104" t="s">
        <v>55</v>
      </c>
      <c r="V104" t="s">
        <v>55</v>
      </c>
      <c r="W104" t="s">
        <v>55</v>
      </c>
      <c r="X104">
        <v>3.0999999999999999E-3</v>
      </c>
      <c r="Y104" t="s">
        <v>98</v>
      </c>
      <c r="Z104" s="4">
        <v>3.1</v>
      </c>
      <c r="AA104">
        <v>20</v>
      </c>
    </row>
    <row r="105" spans="1:27" x14ac:dyDescent="0.35">
      <c r="A105" s="2">
        <v>2</v>
      </c>
      <c r="B105" s="2" t="s">
        <v>13</v>
      </c>
      <c r="C105" t="s">
        <v>14</v>
      </c>
      <c r="D105" s="2" t="s">
        <v>52</v>
      </c>
      <c r="E105">
        <v>1985</v>
      </c>
      <c r="F105">
        <v>65</v>
      </c>
      <c r="G105">
        <v>4</v>
      </c>
      <c r="H105">
        <v>566</v>
      </c>
      <c r="I105">
        <v>572</v>
      </c>
      <c r="J105" t="s">
        <v>11</v>
      </c>
      <c r="K105" t="s">
        <v>15</v>
      </c>
      <c r="L105" t="str">
        <f t="shared" si="1"/>
        <v>http://dx.doi.org/10.1007/BF00379674</v>
      </c>
      <c r="M105" t="s">
        <v>63</v>
      </c>
      <c r="N105" t="s">
        <v>145</v>
      </c>
      <c r="O105" t="s">
        <v>54</v>
      </c>
      <c r="P105" t="s">
        <v>151</v>
      </c>
      <c r="Q105" s="2" t="s">
        <v>82</v>
      </c>
      <c r="R105" s="2" t="s">
        <v>97</v>
      </c>
      <c r="S105" s="2" t="s">
        <v>48</v>
      </c>
      <c r="T105" t="s">
        <v>55</v>
      </c>
      <c r="U105" t="s">
        <v>55</v>
      </c>
      <c r="V105" t="s">
        <v>55</v>
      </c>
      <c r="W105" t="s">
        <v>55</v>
      </c>
      <c r="X105">
        <v>4.0000000000000001E-3</v>
      </c>
      <c r="Y105" t="s">
        <v>98</v>
      </c>
      <c r="Z105" s="4">
        <v>4</v>
      </c>
      <c r="AA105">
        <v>20</v>
      </c>
    </row>
    <row r="106" spans="1:27" x14ac:dyDescent="0.35">
      <c r="A106" s="2">
        <v>2</v>
      </c>
      <c r="B106" s="2" t="s">
        <v>13</v>
      </c>
      <c r="C106" t="s">
        <v>14</v>
      </c>
      <c r="D106" s="2" t="s">
        <v>52</v>
      </c>
      <c r="E106">
        <v>1985</v>
      </c>
      <c r="F106">
        <v>65</v>
      </c>
      <c r="G106">
        <v>4</v>
      </c>
      <c r="H106">
        <v>566</v>
      </c>
      <c r="I106">
        <v>572</v>
      </c>
      <c r="J106" t="s">
        <v>11</v>
      </c>
      <c r="K106" t="s">
        <v>15</v>
      </c>
      <c r="L106" t="str">
        <f t="shared" si="1"/>
        <v>http://dx.doi.org/10.1007/BF00379674</v>
      </c>
      <c r="M106" t="s">
        <v>63</v>
      </c>
      <c r="N106" t="s">
        <v>145</v>
      </c>
      <c r="O106" t="s">
        <v>54</v>
      </c>
      <c r="P106" t="s">
        <v>151</v>
      </c>
      <c r="Q106" s="2" t="s">
        <v>83</v>
      </c>
      <c r="R106" t="s">
        <v>58</v>
      </c>
      <c r="S106" s="2" t="s">
        <v>83</v>
      </c>
      <c r="T106" t="s">
        <v>55</v>
      </c>
      <c r="U106" t="s">
        <v>55</v>
      </c>
      <c r="V106" t="s">
        <v>55</v>
      </c>
      <c r="W106" t="s">
        <v>55</v>
      </c>
      <c r="X106">
        <v>2.1000000000000003E-3</v>
      </c>
      <c r="Y106" t="s">
        <v>98</v>
      </c>
      <c r="Z106" s="4">
        <v>2.1</v>
      </c>
      <c r="AA106">
        <v>20</v>
      </c>
    </row>
    <row r="107" spans="1:27" x14ac:dyDescent="0.35">
      <c r="A107" s="2">
        <v>2</v>
      </c>
      <c r="B107" s="2" t="s">
        <v>13</v>
      </c>
      <c r="C107" t="s">
        <v>14</v>
      </c>
      <c r="D107" s="2" t="s">
        <v>52</v>
      </c>
      <c r="E107">
        <v>1985</v>
      </c>
      <c r="F107">
        <v>65</v>
      </c>
      <c r="G107">
        <v>4</v>
      </c>
      <c r="H107">
        <v>566</v>
      </c>
      <c r="I107">
        <v>572</v>
      </c>
      <c r="J107" t="s">
        <v>11</v>
      </c>
      <c r="K107" t="s">
        <v>15</v>
      </c>
      <c r="L107" t="str">
        <f t="shared" si="1"/>
        <v>http://dx.doi.org/10.1007/BF00379674</v>
      </c>
      <c r="M107" t="s">
        <v>63</v>
      </c>
      <c r="N107" t="s">
        <v>145</v>
      </c>
      <c r="O107" t="s">
        <v>54</v>
      </c>
      <c r="P107" t="s">
        <v>151</v>
      </c>
      <c r="Q107" s="2" t="s">
        <v>83</v>
      </c>
      <c r="R107" t="s">
        <v>59</v>
      </c>
      <c r="S107" s="2" t="s">
        <v>83</v>
      </c>
      <c r="T107" t="s">
        <v>55</v>
      </c>
      <c r="U107" t="s">
        <v>55</v>
      </c>
      <c r="V107" t="s">
        <v>55</v>
      </c>
      <c r="W107" t="s">
        <v>55</v>
      </c>
      <c r="X107">
        <v>2.3E-3</v>
      </c>
      <c r="Y107" t="s">
        <v>98</v>
      </c>
      <c r="Z107" s="4">
        <v>2.2999999999999998</v>
      </c>
      <c r="AA107">
        <v>20</v>
      </c>
    </row>
    <row r="108" spans="1:27" x14ac:dyDescent="0.35">
      <c r="A108" s="2">
        <v>2</v>
      </c>
      <c r="B108" s="2" t="s">
        <v>13</v>
      </c>
      <c r="C108" t="s">
        <v>14</v>
      </c>
      <c r="D108" s="2" t="s">
        <v>52</v>
      </c>
      <c r="E108">
        <v>1985</v>
      </c>
      <c r="F108">
        <v>65</v>
      </c>
      <c r="G108">
        <v>4</v>
      </c>
      <c r="H108">
        <v>566</v>
      </c>
      <c r="I108">
        <v>572</v>
      </c>
      <c r="J108" t="s">
        <v>11</v>
      </c>
      <c r="K108" t="s">
        <v>15</v>
      </c>
      <c r="L108" t="str">
        <f t="shared" si="1"/>
        <v>http://dx.doi.org/10.1007/BF00379674</v>
      </c>
      <c r="M108" t="s">
        <v>63</v>
      </c>
      <c r="N108" t="s">
        <v>145</v>
      </c>
      <c r="O108" t="s">
        <v>54</v>
      </c>
      <c r="P108" t="s">
        <v>151</v>
      </c>
      <c r="Q108" t="s">
        <v>30</v>
      </c>
      <c r="R108" t="s">
        <v>58</v>
      </c>
      <c r="S108" s="2" t="s">
        <v>114</v>
      </c>
      <c r="T108" t="s">
        <v>55</v>
      </c>
      <c r="U108" t="s">
        <v>55</v>
      </c>
      <c r="V108" t="s">
        <v>55</v>
      </c>
      <c r="W108" t="s">
        <v>55</v>
      </c>
      <c r="X108">
        <v>2.0200000000000001E-3</v>
      </c>
      <c r="Y108" t="s">
        <v>98</v>
      </c>
      <c r="Z108" s="4">
        <v>2.02</v>
      </c>
      <c r="AA108">
        <v>20</v>
      </c>
    </row>
    <row r="109" spans="1:27" x14ac:dyDescent="0.35">
      <c r="A109" s="2">
        <v>2</v>
      </c>
      <c r="B109" s="2" t="s">
        <v>13</v>
      </c>
      <c r="C109" t="s">
        <v>14</v>
      </c>
      <c r="D109" s="2" t="s">
        <v>52</v>
      </c>
      <c r="E109">
        <v>1985</v>
      </c>
      <c r="F109">
        <v>65</v>
      </c>
      <c r="G109">
        <v>4</v>
      </c>
      <c r="H109">
        <v>566</v>
      </c>
      <c r="I109">
        <v>572</v>
      </c>
      <c r="J109" t="s">
        <v>11</v>
      </c>
      <c r="K109" t="s">
        <v>15</v>
      </c>
      <c r="L109" t="str">
        <f t="shared" si="1"/>
        <v>http://dx.doi.org/10.1007/BF00379674</v>
      </c>
      <c r="M109" t="s">
        <v>63</v>
      </c>
      <c r="N109" t="s">
        <v>145</v>
      </c>
      <c r="O109" t="s">
        <v>54</v>
      </c>
      <c r="P109" t="s">
        <v>151</v>
      </c>
      <c r="Q109" t="s">
        <v>30</v>
      </c>
      <c r="R109" t="s">
        <v>59</v>
      </c>
      <c r="S109" s="2" t="s">
        <v>114</v>
      </c>
      <c r="T109" t="s">
        <v>55</v>
      </c>
      <c r="U109" t="s">
        <v>55</v>
      </c>
      <c r="V109" t="s">
        <v>55</v>
      </c>
      <c r="W109" t="s">
        <v>55</v>
      </c>
      <c r="X109">
        <v>3.0999999999999999E-3</v>
      </c>
      <c r="Y109" t="s">
        <v>98</v>
      </c>
      <c r="Z109" s="4">
        <v>3.1</v>
      </c>
      <c r="AA109">
        <v>20</v>
      </c>
    </row>
    <row r="110" spans="1:27" x14ac:dyDescent="0.35">
      <c r="A110" s="2">
        <v>2</v>
      </c>
      <c r="B110" s="2" t="s">
        <v>13</v>
      </c>
      <c r="C110" t="s">
        <v>14</v>
      </c>
      <c r="D110" s="2" t="s">
        <v>52</v>
      </c>
      <c r="E110">
        <v>1985</v>
      </c>
      <c r="F110">
        <v>65</v>
      </c>
      <c r="G110">
        <v>4</v>
      </c>
      <c r="H110">
        <v>566</v>
      </c>
      <c r="I110">
        <v>572</v>
      </c>
      <c r="J110" t="s">
        <v>11</v>
      </c>
      <c r="K110" t="s">
        <v>15</v>
      </c>
      <c r="L110" t="str">
        <f t="shared" si="1"/>
        <v>http://dx.doi.org/10.1007/BF00379674</v>
      </c>
      <c r="M110" t="s">
        <v>63</v>
      </c>
      <c r="N110" t="s">
        <v>145</v>
      </c>
      <c r="O110" t="s">
        <v>54</v>
      </c>
      <c r="P110" t="s">
        <v>151</v>
      </c>
      <c r="Q110" t="s">
        <v>30</v>
      </c>
      <c r="R110" t="s">
        <v>60</v>
      </c>
      <c r="S110" s="2" t="s">
        <v>114</v>
      </c>
      <c r="T110" t="s">
        <v>55</v>
      </c>
      <c r="U110" t="s">
        <v>55</v>
      </c>
      <c r="V110" t="s">
        <v>55</v>
      </c>
      <c r="W110" t="s">
        <v>55</v>
      </c>
      <c r="X110">
        <v>1.6000000000000001E-3</v>
      </c>
      <c r="Y110" t="s">
        <v>98</v>
      </c>
      <c r="Z110" s="4">
        <v>1.6</v>
      </c>
      <c r="AA110">
        <v>20</v>
      </c>
    </row>
    <row r="111" spans="1:27" x14ac:dyDescent="0.35">
      <c r="A111" s="2">
        <v>2</v>
      </c>
      <c r="B111" s="2" t="s">
        <v>13</v>
      </c>
      <c r="C111" t="s">
        <v>14</v>
      </c>
      <c r="D111" s="2" t="s">
        <v>52</v>
      </c>
      <c r="E111">
        <v>1985</v>
      </c>
      <c r="F111">
        <v>65</v>
      </c>
      <c r="G111">
        <v>4</v>
      </c>
      <c r="H111">
        <v>566</v>
      </c>
      <c r="I111">
        <v>572</v>
      </c>
      <c r="J111" t="s">
        <v>11</v>
      </c>
      <c r="K111" t="s">
        <v>15</v>
      </c>
      <c r="L111" t="str">
        <f>HYPERLINK("http://dx.doi.org/10.1007/BF00379674","http://dx.doi.org/10.1007/BF00379674")</f>
        <v>http://dx.doi.org/10.1007/BF00379674</v>
      </c>
      <c r="M111" s="2" t="s">
        <v>65</v>
      </c>
      <c r="N111" s="2" t="s">
        <v>109</v>
      </c>
      <c r="O111" t="s">
        <v>54</v>
      </c>
      <c r="P111" t="s">
        <v>151</v>
      </c>
      <c r="Q111" t="s">
        <v>64</v>
      </c>
      <c r="R111" s="2" t="s">
        <v>97</v>
      </c>
      <c r="S111" s="2" t="s">
        <v>113</v>
      </c>
      <c r="T111" t="s">
        <v>55</v>
      </c>
      <c r="U111" t="s">
        <v>55</v>
      </c>
      <c r="V111" t="s">
        <v>55</v>
      </c>
      <c r="W111" t="s">
        <v>55</v>
      </c>
      <c r="X111">
        <v>2.3999999999999998E-3</v>
      </c>
      <c r="Y111" t="s">
        <v>98</v>
      </c>
      <c r="Z111" s="4">
        <v>2.4</v>
      </c>
      <c r="AA111">
        <v>5</v>
      </c>
    </row>
    <row r="112" spans="1:27" x14ac:dyDescent="0.35">
      <c r="A112" s="2">
        <v>2</v>
      </c>
      <c r="B112" s="2" t="s">
        <v>13</v>
      </c>
      <c r="C112" t="s">
        <v>14</v>
      </c>
      <c r="D112" s="2" t="s">
        <v>52</v>
      </c>
      <c r="E112">
        <v>1985</v>
      </c>
      <c r="F112">
        <v>65</v>
      </c>
      <c r="G112">
        <v>4</v>
      </c>
      <c r="H112">
        <v>566</v>
      </c>
      <c r="I112">
        <v>572</v>
      </c>
      <c r="J112" t="s">
        <v>11</v>
      </c>
      <c r="K112" t="s">
        <v>15</v>
      </c>
      <c r="L112" t="str">
        <f t="shared" si="1"/>
        <v>http://dx.doi.org/10.1007/BF00379674</v>
      </c>
      <c r="M112" s="2" t="s">
        <v>65</v>
      </c>
      <c r="N112" s="2" t="s">
        <v>109</v>
      </c>
      <c r="O112" t="s">
        <v>54</v>
      </c>
      <c r="P112" t="s">
        <v>151</v>
      </c>
      <c r="Q112" s="2" t="s">
        <v>79</v>
      </c>
      <c r="R112" s="2" t="s">
        <v>97</v>
      </c>
      <c r="S112" s="2" t="s">
        <v>48</v>
      </c>
      <c r="T112" t="s">
        <v>55</v>
      </c>
      <c r="U112" t="s">
        <v>55</v>
      </c>
      <c r="V112" t="s">
        <v>55</v>
      </c>
      <c r="W112" t="s">
        <v>55</v>
      </c>
      <c r="X112">
        <v>8.3000000000000001E-3</v>
      </c>
      <c r="Y112" t="s">
        <v>98</v>
      </c>
      <c r="Z112" s="4">
        <v>8.3000000000000007</v>
      </c>
      <c r="AA112">
        <v>5</v>
      </c>
    </row>
    <row r="113" spans="1:27" x14ac:dyDescent="0.35">
      <c r="A113" s="2">
        <v>2</v>
      </c>
      <c r="B113" s="2" t="s">
        <v>13</v>
      </c>
      <c r="C113" t="s">
        <v>14</v>
      </c>
      <c r="D113" s="2" t="s">
        <v>52</v>
      </c>
      <c r="E113">
        <v>1985</v>
      </c>
      <c r="F113">
        <v>65</v>
      </c>
      <c r="G113">
        <v>4</v>
      </c>
      <c r="H113">
        <v>566</v>
      </c>
      <c r="I113">
        <v>572</v>
      </c>
      <c r="J113" t="s">
        <v>11</v>
      </c>
      <c r="K113" t="s">
        <v>15</v>
      </c>
      <c r="L113" t="str">
        <f t="shared" si="1"/>
        <v>http://dx.doi.org/10.1007/BF00379674</v>
      </c>
      <c r="M113" s="2" t="s">
        <v>65</v>
      </c>
      <c r="N113" s="2" t="s">
        <v>109</v>
      </c>
      <c r="O113" t="s">
        <v>54</v>
      </c>
      <c r="P113" t="s">
        <v>151</v>
      </c>
      <c r="Q113" s="2" t="s">
        <v>80</v>
      </c>
      <c r="R113" s="2" t="s">
        <v>97</v>
      </c>
      <c r="S113" s="2" t="s">
        <v>48</v>
      </c>
      <c r="T113" t="s">
        <v>55</v>
      </c>
      <c r="U113" t="s">
        <v>55</v>
      </c>
      <c r="V113" t="s">
        <v>55</v>
      </c>
      <c r="W113" t="s">
        <v>55</v>
      </c>
      <c r="X113">
        <v>7.9000000000000008E-3</v>
      </c>
      <c r="Y113" t="s">
        <v>98</v>
      </c>
      <c r="Z113" s="4">
        <v>7.9</v>
      </c>
      <c r="AA113">
        <v>5</v>
      </c>
    </row>
    <row r="114" spans="1:27" x14ac:dyDescent="0.35">
      <c r="A114" s="2">
        <v>2</v>
      </c>
      <c r="B114" s="2" t="s">
        <v>13</v>
      </c>
      <c r="C114" t="s">
        <v>14</v>
      </c>
      <c r="D114" s="2" t="s">
        <v>52</v>
      </c>
      <c r="E114">
        <v>1985</v>
      </c>
      <c r="F114">
        <v>65</v>
      </c>
      <c r="G114">
        <v>4</v>
      </c>
      <c r="H114">
        <v>566</v>
      </c>
      <c r="I114">
        <v>572</v>
      </c>
      <c r="J114" t="s">
        <v>11</v>
      </c>
      <c r="K114" t="s">
        <v>15</v>
      </c>
      <c r="L114" t="str">
        <f t="shared" si="1"/>
        <v>http://dx.doi.org/10.1007/BF00379674</v>
      </c>
      <c r="M114" s="2" t="s">
        <v>65</v>
      </c>
      <c r="N114" s="2" t="s">
        <v>109</v>
      </c>
      <c r="O114" t="s">
        <v>54</v>
      </c>
      <c r="P114" t="s">
        <v>151</v>
      </c>
      <c r="Q114" s="2" t="s">
        <v>81</v>
      </c>
      <c r="R114" s="2" t="s">
        <v>97</v>
      </c>
      <c r="S114" s="2" t="s">
        <v>48</v>
      </c>
      <c r="T114" t="s">
        <v>55</v>
      </c>
      <c r="U114" t="s">
        <v>55</v>
      </c>
      <c r="V114" t="s">
        <v>55</v>
      </c>
      <c r="W114" t="s">
        <v>55</v>
      </c>
      <c r="X114">
        <v>1.23E-2</v>
      </c>
      <c r="Y114" t="s">
        <v>98</v>
      </c>
      <c r="Z114" s="4">
        <v>12.3</v>
      </c>
      <c r="AA114">
        <v>5</v>
      </c>
    </row>
    <row r="115" spans="1:27" x14ac:dyDescent="0.35">
      <c r="A115" s="2">
        <v>2</v>
      </c>
      <c r="B115" s="2" t="s">
        <v>13</v>
      </c>
      <c r="C115" t="s">
        <v>14</v>
      </c>
      <c r="D115" s="2" t="s">
        <v>52</v>
      </c>
      <c r="E115">
        <v>1985</v>
      </c>
      <c r="F115">
        <v>65</v>
      </c>
      <c r="G115">
        <v>4</v>
      </c>
      <c r="H115">
        <v>566</v>
      </c>
      <c r="I115">
        <v>572</v>
      </c>
      <c r="J115" t="s">
        <v>11</v>
      </c>
      <c r="K115" t="s">
        <v>15</v>
      </c>
      <c r="L115" t="str">
        <f t="shared" si="1"/>
        <v>http://dx.doi.org/10.1007/BF00379674</v>
      </c>
      <c r="M115" s="2" t="s">
        <v>65</v>
      </c>
      <c r="N115" s="2" t="s">
        <v>109</v>
      </c>
      <c r="O115" t="s">
        <v>54</v>
      </c>
      <c r="P115" t="s">
        <v>151</v>
      </c>
      <c r="Q115" s="2" t="s">
        <v>82</v>
      </c>
      <c r="R115" s="2" t="s">
        <v>97</v>
      </c>
      <c r="S115" s="2" t="s">
        <v>48</v>
      </c>
      <c r="T115" t="s">
        <v>55</v>
      </c>
      <c r="U115" t="s">
        <v>55</v>
      </c>
      <c r="V115" t="s">
        <v>55</v>
      </c>
      <c r="W115" t="s">
        <v>55</v>
      </c>
      <c r="X115">
        <v>7.7999999999999996E-3</v>
      </c>
      <c r="Y115" t="s">
        <v>98</v>
      </c>
      <c r="Z115" s="4">
        <v>7.8</v>
      </c>
      <c r="AA115">
        <v>5</v>
      </c>
    </row>
    <row r="116" spans="1:27" x14ac:dyDescent="0.35">
      <c r="A116" s="2">
        <v>2</v>
      </c>
      <c r="B116" s="2" t="s">
        <v>13</v>
      </c>
      <c r="C116" t="s">
        <v>14</v>
      </c>
      <c r="D116" s="2" t="s">
        <v>52</v>
      </c>
      <c r="E116">
        <v>1985</v>
      </c>
      <c r="F116">
        <v>65</v>
      </c>
      <c r="G116">
        <v>4</v>
      </c>
      <c r="H116">
        <v>566</v>
      </c>
      <c r="I116">
        <v>572</v>
      </c>
      <c r="J116" t="s">
        <v>11</v>
      </c>
      <c r="K116" t="s">
        <v>15</v>
      </c>
      <c r="L116" t="str">
        <f t="shared" si="1"/>
        <v>http://dx.doi.org/10.1007/BF00379674</v>
      </c>
      <c r="M116" s="2" t="s">
        <v>65</v>
      </c>
      <c r="N116" s="2" t="s">
        <v>109</v>
      </c>
      <c r="O116" t="s">
        <v>54</v>
      </c>
      <c r="P116" t="s">
        <v>151</v>
      </c>
      <c r="Q116" s="2" t="s">
        <v>83</v>
      </c>
      <c r="R116" t="s">
        <v>58</v>
      </c>
      <c r="S116" s="2" t="s">
        <v>83</v>
      </c>
      <c r="T116" t="s">
        <v>55</v>
      </c>
      <c r="U116" t="s">
        <v>55</v>
      </c>
      <c r="V116" t="s">
        <v>55</v>
      </c>
      <c r="W116" t="s">
        <v>55</v>
      </c>
      <c r="X116">
        <v>4.2000000000000006E-3</v>
      </c>
      <c r="Y116" t="s">
        <v>98</v>
      </c>
      <c r="Z116" s="4">
        <v>4.2</v>
      </c>
      <c r="AA116">
        <v>5</v>
      </c>
    </row>
    <row r="117" spans="1:27" x14ac:dyDescent="0.35">
      <c r="A117" s="2">
        <v>2</v>
      </c>
      <c r="B117" s="2" t="s">
        <v>13</v>
      </c>
      <c r="C117" t="s">
        <v>14</v>
      </c>
      <c r="D117" s="2" t="s">
        <v>52</v>
      </c>
      <c r="E117">
        <v>1985</v>
      </c>
      <c r="F117">
        <v>65</v>
      </c>
      <c r="G117">
        <v>4</v>
      </c>
      <c r="H117">
        <v>566</v>
      </c>
      <c r="I117">
        <v>572</v>
      </c>
      <c r="J117" t="s">
        <v>11</v>
      </c>
      <c r="K117" t="s">
        <v>15</v>
      </c>
      <c r="L117" t="str">
        <f t="shared" si="1"/>
        <v>http://dx.doi.org/10.1007/BF00379674</v>
      </c>
      <c r="M117" s="2" t="s">
        <v>65</v>
      </c>
      <c r="N117" s="2" t="s">
        <v>109</v>
      </c>
      <c r="O117" t="s">
        <v>54</v>
      </c>
      <c r="P117" t="s">
        <v>151</v>
      </c>
      <c r="Q117" s="2" t="s">
        <v>83</v>
      </c>
      <c r="R117" t="s">
        <v>59</v>
      </c>
      <c r="S117" s="2" t="s">
        <v>83</v>
      </c>
      <c r="T117" t="s">
        <v>55</v>
      </c>
      <c r="U117" t="s">
        <v>55</v>
      </c>
      <c r="V117" t="s">
        <v>55</v>
      </c>
      <c r="W117" t="s">
        <v>55</v>
      </c>
      <c r="X117">
        <v>5.0000000000000001E-3</v>
      </c>
      <c r="Y117" t="s">
        <v>98</v>
      </c>
      <c r="Z117" s="4">
        <v>5</v>
      </c>
      <c r="AA117">
        <v>5</v>
      </c>
    </row>
    <row r="118" spans="1:27" x14ac:dyDescent="0.35">
      <c r="A118" s="2">
        <v>2</v>
      </c>
      <c r="B118" s="2" t="s">
        <v>13</v>
      </c>
      <c r="C118" t="s">
        <v>14</v>
      </c>
      <c r="D118" s="2" t="s">
        <v>52</v>
      </c>
      <c r="E118">
        <v>1985</v>
      </c>
      <c r="F118">
        <v>65</v>
      </c>
      <c r="G118">
        <v>4</v>
      </c>
      <c r="H118">
        <v>566</v>
      </c>
      <c r="I118">
        <v>572</v>
      </c>
      <c r="J118" t="s">
        <v>11</v>
      </c>
      <c r="K118" t="s">
        <v>15</v>
      </c>
      <c r="L118" t="str">
        <f t="shared" si="1"/>
        <v>http://dx.doi.org/10.1007/BF00379674</v>
      </c>
      <c r="M118" s="2" t="s">
        <v>65</v>
      </c>
      <c r="N118" s="2" t="s">
        <v>109</v>
      </c>
      <c r="O118" t="s">
        <v>54</v>
      </c>
      <c r="P118" t="s">
        <v>151</v>
      </c>
      <c r="Q118" t="s">
        <v>30</v>
      </c>
      <c r="R118" t="s">
        <v>58</v>
      </c>
      <c r="S118" s="2" t="s">
        <v>114</v>
      </c>
      <c r="T118" t="s">
        <v>55</v>
      </c>
      <c r="U118" t="s">
        <v>55</v>
      </c>
      <c r="V118" t="s">
        <v>55</v>
      </c>
      <c r="W118" t="s">
        <v>55</v>
      </c>
      <c r="X118">
        <v>4.4999999999999997E-3</v>
      </c>
      <c r="Y118" t="s">
        <v>98</v>
      </c>
      <c r="Z118" s="4">
        <v>4.5</v>
      </c>
      <c r="AA118">
        <v>5</v>
      </c>
    </row>
    <row r="119" spans="1:27" x14ac:dyDescent="0.35">
      <c r="A119" s="2">
        <v>2</v>
      </c>
      <c r="B119" s="2" t="s">
        <v>13</v>
      </c>
      <c r="C119" t="s">
        <v>14</v>
      </c>
      <c r="D119" s="2" t="s">
        <v>52</v>
      </c>
      <c r="E119">
        <v>1985</v>
      </c>
      <c r="F119">
        <v>65</v>
      </c>
      <c r="G119">
        <v>4</v>
      </c>
      <c r="H119">
        <v>566</v>
      </c>
      <c r="I119">
        <v>572</v>
      </c>
      <c r="J119" t="s">
        <v>11</v>
      </c>
      <c r="K119" t="s">
        <v>15</v>
      </c>
      <c r="L119" t="str">
        <f t="shared" si="1"/>
        <v>http://dx.doi.org/10.1007/BF00379674</v>
      </c>
      <c r="M119" s="2" t="s">
        <v>65</v>
      </c>
      <c r="N119" s="2" t="s">
        <v>109</v>
      </c>
      <c r="O119" t="s">
        <v>54</v>
      </c>
      <c r="P119" t="s">
        <v>151</v>
      </c>
      <c r="Q119" t="s">
        <v>30</v>
      </c>
      <c r="R119" t="s">
        <v>59</v>
      </c>
      <c r="S119" s="2" t="s">
        <v>114</v>
      </c>
      <c r="T119" t="s">
        <v>55</v>
      </c>
      <c r="U119" t="s">
        <v>55</v>
      </c>
      <c r="V119" t="s">
        <v>55</v>
      </c>
      <c r="W119" t="s">
        <v>55</v>
      </c>
      <c r="X119">
        <v>7.1999999999999998E-3</v>
      </c>
      <c r="Y119" t="s">
        <v>98</v>
      </c>
      <c r="Z119" s="4">
        <v>7.2</v>
      </c>
      <c r="AA119">
        <v>5</v>
      </c>
    </row>
    <row r="120" spans="1:27" x14ac:dyDescent="0.35">
      <c r="A120" s="2">
        <v>2</v>
      </c>
      <c r="B120" s="2" t="s">
        <v>13</v>
      </c>
      <c r="C120" t="s">
        <v>14</v>
      </c>
      <c r="D120" s="2" t="s">
        <v>52</v>
      </c>
      <c r="E120">
        <v>1985</v>
      </c>
      <c r="F120">
        <v>65</v>
      </c>
      <c r="G120">
        <v>4</v>
      </c>
      <c r="H120">
        <v>566</v>
      </c>
      <c r="I120">
        <v>572</v>
      </c>
      <c r="J120" t="s">
        <v>11</v>
      </c>
      <c r="K120" t="s">
        <v>15</v>
      </c>
      <c r="L120" t="str">
        <f t="shared" ref="L120:L170" si="2">HYPERLINK("http://dx.doi.org/10.1007/BF00379674","http://dx.doi.org/10.1007/BF00379674")</f>
        <v>http://dx.doi.org/10.1007/BF00379674</v>
      </c>
      <c r="M120" s="2" t="s">
        <v>65</v>
      </c>
      <c r="N120" s="2" t="s">
        <v>109</v>
      </c>
      <c r="O120" t="s">
        <v>54</v>
      </c>
      <c r="P120" t="s">
        <v>151</v>
      </c>
      <c r="Q120" t="s">
        <v>30</v>
      </c>
      <c r="R120" t="s">
        <v>60</v>
      </c>
      <c r="S120" s="2" t="s">
        <v>114</v>
      </c>
      <c r="T120" t="s">
        <v>55</v>
      </c>
      <c r="U120" t="s">
        <v>55</v>
      </c>
      <c r="V120" t="s">
        <v>55</v>
      </c>
      <c r="W120" t="s">
        <v>55</v>
      </c>
      <c r="X120">
        <v>4.9000000000000007E-3</v>
      </c>
      <c r="Y120" t="s">
        <v>98</v>
      </c>
      <c r="Z120" s="4">
        <v>4.9000000000000004</v>
      </c>
      <c r="AA120">
        <v>5</v>
      </c>
    </row>
    <row r="121" spans="1:27" x14ac:dyDescent="0.35">
      <c r="A121" s="2">
        <v>2</v>
      </c>
      <c r="B121" s="2" t="s">
        <v>13</v>
      </c>
      <c r="C121" t="s">
        <v>14</v>
      </c>
      <c r="D121" s="2" t="s">
        <v>52</v>
      </c>
      <c r="E121">
        <v>1985</v>
      </c>
      <c r="F121">
        <v>65</v>
      </c>
      <c r="G121">
        <v>4</v>
      </c>
      <c r="H121">
        <v>566</v>
      </c>
      <c r="I121">
        <v>572</v>
      </c>
      <c r="J121" t="s">
        <v>11</v>
      </c>
      <c r="K121" t="s">
        <v>15</v>
      </c>
      <c r="L121" t="str">
        <f>HYPERLINK("http://dx.doi.org/10.1007/BF00379674","http://dx.doi.org/10.1007/BF00379674")</f>
        <v>http://dx.doi.org/10.1007/BF00379674</v>
      </c>
      <c r="M121" s="2" t="s">
        <v>65</v>
      </c>
      <c r="N121" s="2" t="s">
        <v>109</v>
      </c>
      <c r="O121" t="s">
        <v>54</v>
      </c>
      <c r="P121" t="s">
        <v>151</v>
      </c>
      <c r="Q121" t="s">
        <v>64</v>
      </c>
      <c r="R121" s="2" t="s">
        <v>97</v>
      </c>
      <c r="S121" s="2" t="s">
        <v>113</v>
      </c>
      <c r="T121" t="s">
        <v>55</v>
      </c>
      <c r="U121" t="s">
        <v>55</v>
      </c>
      <c r="V121" t="s">
        <v>55</v>
      </c>
      <c r="W121" t="s">
        <v>55</v>
      </c>
      <c r="X121">
        <v>2.7599999999999999E-3</v>
      </c>
      <c r="Y121" t="s">
        <v>98</v>
      </c>
      <c r="Z121" s="4">
        <v>2.76</v>
      </c>
      <c r="AA121">
        <v>7.5</v>
      </c>
    </row>
    <row r="122" spans="1:27" x14ac:dyDescent="0.35">
      <c r="A122" s="2">
        <v>2</v>
      </c>
      <c r="B122" s="2" t="s">
        <v>13</v>
      </c>
      <c r="C122" t="s">
        <v>14</v>
      </c>
      <c r="D122" s="2" t="s">
        <v>52</v>
      </c>
      <c r="E122">
        <v>1985</v>
      </c>
      <c r="F122">
        <v>65</v>
      </c>
      <c r="G122">
        <v>4</v>
      </c>
      <c r="H122">
        <v>566</v>
      </c>
      <c r="I122">
        <v>572</v>
      </c>
      <c r="J122" t="s">
        <v>11</v>
      </c>
      <c r="K122" t="s">
        <v>15</v>
      </c>
      <c r="L122" t="str">
        <f t="shared" si="2"/>
        <v>http://dx.doi.org/10.1007/BF00379674</v>
      </c>
      <c r="M122" s="2" t="s">
        <v>65</v>
      </c>
      <c r="N122" s="2" t="s">
        <v>109</v>
      </c>
      <c r="O122" t="s">
        <v>54</v>
      </c>
      <c r="P122" t="s">
        <v>151</v>
      </c>
      <c r="Q122" s="2" t="s">
        <v>79</v>
      </c>
      <c r="R122" s="2" t="s">
        <v>97</v>
      </c>
      <c r="S122" s="2" t="s">
        <v>48</v>
      </c>
      <c r="T122" t="s">
        <v>55</v>
      </c>
      <c r="U122" t="s">
        <v>55</v>
      </c>
      <c r="V122" t="s">
        <v>55</v>
      </c>
      <c r="W122" t="s">
        <v>55</v>
      </c>
      <c r="X122">
        <v>1.4E-3</v>
      </c>
      <c r="Y122" t="s">
        <v>98</v>
      </c>
      <c r="Z122" s="4">
        <v>1.4</v>
      </c>
      <c r="AA122">
        <v>7.5</v>
      </c>
    </row>
    <row r="123" spans="1:27" x14ac:dyDescent="0.35">
      <c r="A123" s="2">
        <v>2</v>
      </c>
      <c r="B123" s="2" t="s">
        <v>13</v>
      </c>
      <c r="C123" t="s">
        <v>14</v>
      </c>
      <c r="D123" s="2" t="s">
        <v>52</v>
      </c>
      <c r="E123">
        <v>1985</v>
      </c>
      <c r="F123">
        <v>65</v>
      </c>
      <c r="G123">
        <v>4</v>
      </c>
      <c r="H123">
        <v>566</v>
      </c>
      <c r="I123">
        <v>572</v>
      </c>
      <c r="J123" t="s">
        <v>11</v>
      </c>
      <c r="K123" t="s">
        <v>15</v>
      </c>
      <c r="L123" t="str">
        <f t="shared" si="2"/>
        <v>http://dx.doi.org/10.1007/BF00379674</v>
      </c>
      <c r="M123" s="2" t="s">
        <v>65</v>
      </c>
      <c r="N123" s="2" t="s">
        <v>109</v>
      </c>
      <c r="O123" t="s">
        <v>54</v>
      </c>
      <c r="P123" t="s">
        <v>151</v>
      </c>
      <c r="Q123" s="2" t="s">
        <v>80</v>
      </c>
      <c r="R123" s="2" t="s">
        <v>97</v>
      </c>
      <c r="S123" s="2" t="s">
        <v>48</v>
      </c>
      <c r="T123" t="s">
        <v>55</v>
      </c>
      <c r="U123" t="s">
        <v>55</v>
      </c>
      <c r="V123" t="s">
        <v>55</v>
      </c>
      <c r="W123" t="s">
        <v>55</v>
      </c>
      <c r="X123">
        <v>7.1999999999999998E-3</v>
      </c>
      <c r="Y123" t="s">
        <v>98</v>
      </c>
      <c r="Z123" s="4">
        <v>7.2</v>
      </c>
      <c r="AA123">
        <v>7.5</v>
      </c>
    </row>
    <row r="124" spans="1:27" x14ac:dyDescent="0.35">
      <c r="A124" s="2">
        <v>2</v>
      </c>
      <c r="B124" s="2" t="s">
        <v>13</v>
      </c>
      <c r="C124" t="s">
        <v>14</v>
      </c>
      <c r="D124" s="2" t="s">
        <v>52</v>
      </c>
      <c r="E124">
        <v>1985</v>
      </c>
      <c r="F124">
        <v>65</v>
      </c>
      <c r="G124">
        <v>4</v>
      </c>
      <c r="H124">
        <v>566</v>
      </c>
      <c r="I124">
        <v>572</v>
      </c>
      <c r="J124" t="s">
        <v>11</v>
      </c>
      <c r="K124" t="s">
        <v>15</v>
      </c>
      <c r="L124" t="str">
        <f t="shared" si="2"/>
        <v>http://dx.doi.org/10.1007/BF00379674</v>
      </c>
      <c r="M124" s="2" t="s">
        <v>65</v>
      </c>
      <c r="N124" s="2" t="s">
        <v>109</v>
      </c>
      <c r="O124" t="s">
        <v>54</v>
      </c>
      <c r="P124" t="s">
        <v>151</v>
      </c>
      <c r="Q124" s="2" t="s">
        <v>81</v>
      </c>
      <c r="R124" s="2" t="s">
        <v>97</v>
      </c>
      <c r="S124" s="2" t="s">
        <v>48</v>
      </c>
      <c r="T124" t="s">
        <v>55</v>
      </c>
      <c r="U124" t="s">
        <v>55</v>
      </c>
      <c r="V124" t="s">
        <v>55</v>
      </c>
      <c r="W124" t="s">
        <v>55</v>
      </c>
      <c r="X124">
        <v>5.3E-3</v>
      </c>
      <c r="Y124" t="s">
        <v>98</v>
      </c>
      <c r="Z124" s="4">
        <v>5.3</v>
      </c>
      <c r="AA124">
        <v>7.5</v>
      </c>
    </row>
    <row r="125" spans="1:27" x14ac:dyDescent="0.35">
      <c r="A125" s="2">
        <v>2</v>
      </c>
      <c r="B125" s="2" t="s">
        <v>13</v>
      </c>
      <c r="C125" t="s">
        <v>14</v>
      </c>
      <c r="D125" s="2" t="s">
        <v>52</v>
      </c>
      <c r="E125">
        <v>1985</v>
      </c>
      <c r="F125">
        <v>65</v>
      </c>
      <c r="G125">
        <v>4</v>
      </c>
      <c r="H125">
        <v>566</v>
      </c>
      <c r="I125">
        <v>572</v>
      </c>
      <c r="J125" t="s">
        <v>11</v>
      </c>
      <c r="K125" t="s">
        <v>15</v>
      </c>
      <c r="L125" t="str">
        <f t="shared" si="2"/>
        <v>http://dx.doi.org/10.1007/BF00379674</v>
      </c>
      <c r="M125" s="2" t="s">
        <v>65</v>
      </c>
      <c r="N125" s="2" t="s">
        <v>109</v>
      </c>
      <c r="O125" t="s">
        <v>54</v>
      </c>
      <c r="P125" t="s">
        <v>151</v>
      </c>
      <c r="Q125" s="2" t="s">
        <v>82</v>
      </c>
      <c r="R125" s="2" t="s">
        <v>97</v>
      </c>
      <c r="S125" s="2" t="s">
        <v>48</v>
      </c>
      <c r="T125" t="s">
        <v>55</v>
      </c>
      <c r="U125" t="s">
        <v>55</v>
      </c>
      <c r="V125" t="s">
        <v>55</v>
      </c>
      <c r="W125" t="s">
        <v>55</v>
      </c>
      <c r="X125">
        <v>4.4999999999999997E-3</v>
      </c>
      <c r="Y125" t="s">
        <v>98</v>
      </c>
      <c r="Z125" s="4">
        <v>4.5</v>
      </c>
      <c r="AA125">
        <v>7.5</v>
      </c>
    </row>
    <row r="126" spans="1:27" x14ac:dyDescent="0.35">
      <c r="A126" s="2">
        <v>2</v>
      </c>
      <c r="B126" s="2" t="s">
        <v>13</v>
      </c>
      <c r="C126" t="s">
        <v>14</v>
      </c>
      <c r="D126" s="2" t="s">
        <v>52</v>
      </c>
      <c r="E126">
        <v>1985</v>
      </c>
      <c r="F126">
        <v>65</v>
      </c>
      <c r="G126">
        <v>4</v>
      </c>
      <c r="H126">
        <v>566</v>
      </c>
      <c r="I126">
        <v>572</v>
      </c>
      <c r="J126" t="s">
        <v>11</v>
      </c>
      <c r="K126" t="s">
        <v>15</v>
      </c>
      <c r="L126" t="str">
        <f t="shared" si="2"/>
        <v>http://dx.doi.org/10.1007/BF00379674</v>
      </c>
      <c r="M126" s="2" t="s">
        <v>65</v>
      </c>
      <c r="N126" s="2" t="s">
        <v>109</v>
      </c>
      <c r="O126" t="s">
        <v>54</v>
      </c>
      <c r="P126" t="s">
        <v>151</v>
      </c>
      <c r="Q126" s="2" t="s">
        <v>83</v>
      </c>
      <c r="R126" t="s">
        <v>58</v>
      </c>
      <c r="S126" s="2" t="s">
        <v>83</v>
      </c>
      <c r="T126" t="s">
        <v>55</v>
      </c>
      <c r="U126" t="s">
        <v>55</v>
      </c>
      <c r="V126" t="s">
        <v>55</v>
      </c>
      <c r="W126" t="s">
        <v>55</v>
      </c>
      <c r="X126">
        <v>7.0999999999999995E-3</v>
      </c>
      <c r="Y126" t="s">
        <v>98</v>
      </c>
      <c r="Z126" s="4">
        <v>7.1</v>
      </c>
      <c r="AA126">
        <v>7.5</v>
      </c>
    </row>
    <row r="127" spans="1:27" x14ac:dyDescent="0.35">
      <c r="A127" s="2">
        <v>2</v>
      </c>
      <c r="B127" s="2" t="s">
        <v>13</v>
      </c>
      <c r="C127" t="s">
        <v>14</v>
      </c>
      <c r="D127" s="2" t="s">
        <v>52</v>
      </c>
      <c r="E127">
        <v>1985</v>
      </c>
      <c r="F127">
        <v>65</v>
      </c>
      <c r="G127">
        <v>4</v>
      </c>
      <c r="H127">
        <v>566</v>
      </c>
      <c r="I127">
        <v>572</v>
      </c>
      <c r="J127" t="s">
        <v>11</v>
      </c>
      <c r="K127" t="s">
        <v>15</v>
      </c>
      <c r="L127" t="str">
        <f t="shared" si="2"/>
        <v>http://dx.doi.org/10.1007/BF00379674</v>
      </c>
      <c r="M127" s="2" t="s">
        <v>65</v>
      </c>
      <c r="N127" s="2" t="s">
        <v>109</v>
      </c>
      <c r="O127" t="s">
        <v>54</v>
      </c>
      <c r="P127" t="s">
        <v>151</v>
      </c>
      <c r="Q127" s="2" t="s">
        <v>83</v>
      </c>
      <c r="R127" t="s">
        <v>59</v>
      </c>
      <c r="S127" s="2" t="s">
        <v>83</v>
      </c>
      <c r="T127" t="s">
        <v>55</v>
      </c>
      <c r="U127" t="s">
        <v>55</v>
      </c>
      <c r="V127" t="s">
        <v>55</v>
      </c>
      <c r="W127" t="s">
        <v>55</v>
      </c>
      <c r="X127">
        <v>3.5999999999999999E-3</v>
      </c>
      <c r="Y127" t="s">
        <v>98</v>
      </c>
      <c r="Z127" s="4">
        <v>3.6</v>
      </c>
      <c r="AA127">
        <v>7.5</v>
      </c>
    </row>
    <row r="128" spans="1:27" x14ac:dyDescent="0.35">
      <c r="A128" s="2">
        <v>2</v>
      </c>
      <c r="B128" s="2" t="s">
        <v>13</v>
      </c>
      <c r="C128" t="s">
        <v>14</v>
      </c>
      <c r="D128" s="2" t="s">
        <v>52</v>
      </c>
      <c r="E128">
        <v>1985</v>
      </c>
      <c r="F128">
        <v>65</v>
      </c>
      <c r="G128">
        <v>4</v>
      </c>
      <c r="H128">
        <v>566</v>
      </c>
      <c r="I128">
        <v>572</v>
      </c>
      <c r="J128" t="s">
        <v>11</v>
      </c>
      <c r="K128" t="s">
        <v>15</v>
      </c>
      <c r="L128" t="str">
        <f t="shared" si="2"/>
        <v>http://dx.doi.org/10.1007/BF00379674</v>
      </c>
      <c r="M128" s="2" t="s">
        <v>65</v>
      </c>
      <c r="N128" s="2" t="s">
        <v>109</v>
      </c>
      <c r="O128" t="s">
        <v>54</v>
      </c>
      <c r="P128" t="s">
        <v>151</v>
      </c>
      <c r="Q128" t="s">
        <v>30</v>
      </c>
      <c r="R128" t="s">
        <v>58</v>
      </c>
      <c r="S128" s="2" t="s">
        <v>114</v>
      </c>
      <c r="T128" t="s">
        <v>55</v>
      </c>
      <c r="U128" t="s">
        <v>55</v>
      </c>
      <c r="V128" t="s">
        <v>55</v>
      </c>
      <c r="W128" t="s">
        <v>55</v>
      </c>
      <c r="X128">
        <v>2.5000000000000001E-3</v>
      </c>
      <c r="Y128" t="s">
        <v>98</v>
      </c>
      <c r="Z128" s="4">
        <v>2.5</v>
      </c>
      <c r="AA128">
        <v>7.5</v>
      </c>
    </row>
    <row r="129" spans="1:27" x14ac:dyDescent="0.35">
      <c r="A129" s="2">
        <v>2</v>
      </c>
      <c r="B129" s="2" t="s">
        <v>13</v>
      </c>
      <c r="C129" t="s">
        <v>14</v>
      </c>
      <c r="D129" s="2" t="s">
        <v>52</v>
      </c>
      <c r="E129">
        <v>1985</v>
      </c>
      <c r="F129">
        <v>65</v>
      </c>
      <c r="G129">
        <v>4</v>
      </c>
      <c r="H129">
        <v>566</v>
      </c>
      <c r="I129">
        <v>572</v>
      </c>
      <c r="J129" t="s">
        <v>11</v>
      </c>
      <c r="K129" t="s">
        <v>15</v>
      </c>
      <c r="L129" t="str">
        <f t="shared" si="2"/>
        <v>http://dx.doi.org/10.1007/BF00379674</v>
      </c>
      <c r="M129" s="2" t="s">
        <v>65</v>
      </c>
      <c r="N129" s="2" t="s">
        <v>109</v>
      </c>
      <c r="O129" t="s">
        <v>54</v>
      </c>
      <c r="P129" t="s">
        <v>151</v>
      </c>
      <c r="Q129" t="s">
        <v>30</v>
      </c>
      <c r="R129" t="s">
        <v>59</v>
      </c>
      <c r="S129" s="2" t="s">
        <v>114</v>
      </c>
      <c r="T129" t="s">
        <v>55</v>
      </c>
      <c r="U129" t="s">
        <v>55</v>
      </c>
      <c r="V129" t="s">
        <v>55</v>
      </c>
      <c r="W129" t="s">
        <v>55</v>
      </c>
      <c r="X129">
        <v>7.6E-3</v>
      </c>
      <c r="Y129" t="s">
        <v>98</v>
      </c>
      <c r="Z129" s="4">
        <v>7.6</v>
      </c>
      <c r="AA129">
        <v>7.5</v>
      </c>
    </row>
    <row r="130" spans="1:27" x14ac:dyDescent="0.35">
      <c r="A130" s="2">
        <v>2</v>
      </c>
      <c r="B130" s="2" t="s">
        <v>13</v>
      </c>
      <c r="C130" t="s">
        <v>14</v>
      </c>
      <c r="D130" s="2" t="s">
        <v>52</v>
      </c>
      <c r="E130">
        <v>1985</v>
      </c>
      <c r="F130">
        <v>65</v>
      </c>
      <c r="G130">
        <v>4</v>
      </c>
      <c r="H130">
        <v>566</v>
      </c>
      <c r="I130">
        <v>572</v>
      </c>
      <c r="J130" t="s">
        <v>11</v>
      </c>
      <c r="K130" t="s">
        <v>15</v>
      </c>
      <c r="L130" t="str">
        <f t="shared" si="2"/>
        <v>http://dx.doi.org/10.1007/BF00379674</v>
      </c>
      <c r="M130" s="2" t="s">
        <v>65</v>
      </c>
      <c r="N130" s="2" t="s">
        <v>109</v>
      </c>
      <c r="O130" t="s">
        <v>54</v>
      </c>
      <c r="P130" t="s">
        <v>151</v>
      </c>
      <c r="Q130" t="s">
        <v>30</v>
      </c>
      <c r="R130" t="s">
        <v>60</v>
      </c>
      <c r="S130" s="2" t="s">
        <v>114</v>
      </c>
      <c r="T130" t="s">
        <v>55</v>
      </c>
      <c r="U130" t="s">
        <v>55</v>
      </c>
      <c r="V130" t="s">
        <v>55</v>
      </c>
      <c r="W130" t="s">
        <v>55</v>
      </c>
      <c r="X130">
        <v>2.8999999999999998E-3</v>
      </c>
      <c r="Y130" t="s">
        <v>98</v>
      </c>
      <c r="Z130" s="4">
        <v>2.9</v>
      </c>
      <c r="AA130">
        <v>7.5</v>
      </c>
    </row>
    <row r="131" spans="1:27" x14ac:dyDescent="0.35">
      <c r="A131" s="2">
        <v>2</v>
      </c>
      <c r="B131" s="2" t="s">
        <v>13</v>
      </c>
      <c r="C131" t="s">
        <v>14</v>
      </c>
      <c r="D131" s="2" t="s">
        <v>52</v>
      </c>
      <c r="E131">
        <v>1985</v>
      </c>
      <c r="F131">
        <v>65</v>
      </c>
      <c r="G131">
        <v>4</v>
      </c>
      <c r="H131">
        <v>566</v>
      </c>
      <c r="I131">
        <v>572</v>
      </c>
      <c r="J131" t="s">
        <v>11</v>
      </c>
      <c r="K131" t="s">
        <v>15</v>
      </c>
      <c r="L131" t="str">
        <f>HYPERLINK("http://dx.doi.org/10.1007/BF00379674","http://dx.doi.org/10.1007/BF00379674")</f>
        <v>http://dx.doi.org/10.1007/BF00379674</v>
      </c>
      <c r="M131" s="2" t="s">
        <v>65</v>
      </c>
      <c r="N131" s="2" t="s">
        <v>109</v>
      </c>
      <c r="O131" t="s">
        <v>54</v>
      </c>
      <c r="P131" t="s">
        <v>151</v>
      </c>
      <c r="Q131" t="s">
        <v>64</v>
      </c>
      <c r="R131" s="2" t="s">
        <v>97</v>
      </c>
      <c r="S131" s="2" t="s">
        <v>113</v>
      </c>
      <c r="T131" t="s">
        <v>55</v>
      </c>
      <c r="U131" t="s">
        <v>55</v>
      </c>
      <c r="V131" t="s">
        <v>55</v>
      </c>
      <c r="W131" t="s">
        <v>55</v>
      </c>
      <c r="X131">
        <v>4.2699999999999995E-3</v>
      </c>
      <c r="Y131" t="s">
        <v>98</v>
      </c>
      <c r="Z131" s="4">
        <v>4.2699999999999996</v>
      </c>
      <c r="AA131">
        <v>10</v>
      </c>
    </row>
    <row r="132" spans="1:27" x14ac:dyDescent="0.35">
      <c r="A132" s="2">
        <v>2</v>
      </c>
      <c r="B132" s="2" t="s">
        <v>13</v>
      </c>
      <c r="C132" t="s">
        <v>14</v>
      </c>
      <c r="D132" s="2" t="s">
        <v>52</v>
      </c>
      <c r="E132">
        <v>1985</v>
      </c>
      <c r="F132">
        <v>65</v>
      </c>
      <c r="G132">
        <v>4</v>
      </c>
      <c r="H132">
        <v>566</v>
      </c>
      <c r="I132">
        <v>572</v>
      </c>
      <c r="J132" t="s">
        <v>11</v>
      </c>
      <c r="K132" t="s">
        <v>15</v>
      </c>
      <c r="L132" t="str">
        <f t="shared" si="2"/>
        <v>http://dx.doi.org/10.1007/BF00379674</v>
      </c>
      <c r="M132" s="2" t="s">
        <v>65</v>
      </c>
      <c r="N132" s="2" t="s">
        <v>109</v>
      </c>
      <c r="O132" t="s">
        <v>54</v>
      </c>
      <c r="P132" t="s">
        <v>151</v>
      </c>
      <c r="Q132" s="2" t="s">
        <v>79</v>
      </c>
      <c r="R132" s="2" t="s">
        <v>97</v>
      </c>
      <c r="S132" s="2" t="s">
        <v>48</v>
      </c>
      <c r="T132" t="s">
        <v>55</v>
      </c>
      <c r="U132" t="s">
        <v>55</v>
      </c>
      <c r="V132" t="s">
        <v>55</v>
      </c>
      <c r="W132" t="s">
        <v>55</v>
      </c>
      <c r="X132">
        <v>1.6999999999999999E-3</v>
      </c>
      <c r="Y132" t="s">
        <v>98</v>
      </c>
      <c r="Z132" s="4">
        <v>1.7</v>
      </c>
      <c r="AA132">
        <v>10</v>
      </c>
    </row>
    <row r="133" spans="1:27" x14ac:dyDescent="0.35">
      <c r="A133" s="2">
        <v>2</v>
      </c>
      <c r="B133" s="2" t="s">
        <v>13</v>
      </c>
      <c r="C133" t="s">
        <v>14</v>
      </c>
      <c r="D133" s="2" t="s">
        <v>52</v>
      </c>
      <c r="E133">
        <v>1985</v>
      </c>
      <c r="F133">
        <v>65</v>
      </c>
      <c r="G133">
        <v>4</v>
      </c>
      <c r="H133">
        <v>566</v>
      </c>
      <c r="I133">
        <v>572</v>
      </c>
      <c r="J133" t="s">
        <v>11</v>
      </c>
      <c r="K133" t="s">
        <v>15</v>
      </c>
      <c r="L133" t="str">
        <f t="shared" si="2"/>
        <v>http://dx.doi.org/10.1007/BF00379674</v>
      </c>
      <c r="M133" s="2" t="s">
        <v>65</v>
      </c>
      <c r="N133" s="2" t="s">
        <v>109</v>
      </c>
      <c r="O133" t="s">
        <v>54</v>
      </c>
      <c r="P133" t="s">
        <v>151</v>
      </c>
      <c r="Q133" s="2" t="s">
        <v>80</v>
      </c>
      <c r="R133" s="2" t="s">
        <v>97</v>
      </c>
      <c r="S133" s="2" t="s">
        <v>48</v>
      </c>
      <c r="T133" t="s">
        <v>55</v>
      </c>
      <c r="U133" t="s">
        <v>55</v>
      </c>
      <c r="V133" t="s">
        <v>55</v>
      </c>
      <c r="W133" t="s">
        <v>55</v>
      </c>
      <c r="X133">
        <v>1.1300000000000001E-2</v>
      </c>
      <c r="Y133" t="s">
        <v>98</v>
      </c>
      <c r="Z133" s="4">
        <v>11.3</v>
      </c>
      <c r="AA133">
        <v>10</v>
      </c>
    </row>
    <row r="134" spans="1:27" x14ac:dyDescent="0.35">
      <c r="A134" s="2">
        <v>2</v>
      </c>
      <c r="B134" s="2" t="s">
        <v>13</v>
      </c>
      <c r="C134" t="s">
        <v>14</v>
      </c>
      <c r="D134" s="2" t="s">
        <v>52</v>
      </c>
      <c r="E134">
        <v>1985</v>
      </c>
      <c r="F134">
        <v>65</v>
      </c>
      <c r="G134">
        <v>4</v>
      </c>
      <c r="H134">
        <v>566</v>
      </c>
      <c r="I134">
        <v>572</v>
      </c>
      <c r="J134" t="s">
        <v>11</v>
      </c>
      <c r="K134" t="s">
        <v>15</v>
      </c>
      <c r="L134" t="str">
        <f t="shared" si="2"/>
        <v>http://dx.doi.org/10.1007/BF00379674</v>
      </c>
      <c r="M134" s="2" t="s">
        <v>65</v>
      </c>
      <c r="N134" s="2" t="s">
        <v>109</v>
      </c>
      <c r="O134" t="s">
        <v>54</v>
      </c>
      <c r="P134" t="s">
        <v>151</v>
      </c>
      <c r="Q134" s="2" t="s">
        <v>81</v>
      </c>
      <c r="R134" s="2" t="s">
        <v>97</v>
      </c>
      <c r="S134" s="2" t="s">
        <v>48</v>
      </c>
      <c r="T134" t="s">
        <v>55</v>
      </c>
      <c r="U134" t="s">
        <v>55</v>
      </c>
      <c r="V134" t="s">
        <v>55</v>
      </c>
      <c r="W134" t="s">
        <v>55</v>
      </c>
      <c r="X134">
        <v>1.3099999999999999E-2</v>
      </c>
      <c r="Y134" t="s">
        <v>98</v>
      </c>
      <c r="Z134" s="4">
        <v>13.1</v>
      </c>
      <c r="AA134">
        <v>10</v>
      </c>
    </row>
    <row r="135" spans="1:27" x14ac:dyDescent="0.35">
      <c r="A135" s="2">
        <v>2</v>
      </c>
      <c r="B135" s="2" t="s">
        <v>13</v>
      </c>
      <c r="C135" t="s">
        <v>14</v>
      </c>
      <c r="D135" s="2" t="s">
        <v>52</v>
      </c>
      <c r="E135">
        <v>1985</v>
      </c>
      <c r="F135">
        <v>65</v>
      </c>
      <c r="G135">
        <v>4</v>
      </c>
      <c r="H135">
        <v>566</v>
      </c>
      <c r="I135">
        <v>572</v>
      </c>
      <c r="J135" t="s">
        <v>11</v>
      </c>
      <c r="K135" t="s">
        <v>15</v>
      </c>
      <c r="L135" t="str">
        <f t="shared" si="2"/>
        <v>http://dx.doi.org/10.1007/BF00379674</v>
      </c>
      <c r="M135" s="2" t="s">
        <v>65</v>
      </c>
      <c r="N135" s="2" t="s">
        <v>109</v>
      </c>
      <c r="O135" t="s">
        <v>54</v>
      </c>
      <c r="P135" t="s">
        <v>151</v>
      </c>
      <c r="Q135" s="2" t="s">
        <v>82</v>
      </c>
      <c r="R135" s="2" t="s">
        <v>97</v>
      </c>
      <c r="S135" s="2" t="s">
        <v>48</v>
      </c>
      <c r="T135" t="s">
        <v>55</v>
      </c>
      <c r="U135" t="s">
        <v>55</v>
      </c>
      <c r="V135" t="s">
        <v>55</v>
      </c>
      <c r="W135" t="s">
        <v>55</v>
      </c>
      <c r="X135">
        <v>6.4999999999999997E-3</v>
      </c>
      <c r="Y135" t="s">
        <v>98</v>
      </c>
      <c r="Z135" s="4">
        <v>6.5</v>
      </c>
      <c r="AA135">
        <v>10</v>
      </c>
    </row>
    <row r="136" spans="1:27" x14ac:dyDescent="0.35">
      <c r="A136" s="2">
        <v>2</v>
      </c>
      <c r="B136" s="2" t="s">
        <v>13</v>
      </c>
      <c r="C136" t="s">
        <v>14</v>
      </c>
      <c r="D136" s="2" t="s">
        <v>52</v>
      </c>
      <c r="E136">
        <v>1985</v>
      </c>
      <c r="F136">
        <v>65</v>
      </c>
      <c r="G136">
        <v>4</v>
      </c>
      <c r="H136">
        <v>566</v>
      </c>
      <c r="I136">
        <v>572</v>
      </c>
      <c r="J136" t="s">
        <v>11</v>
      </c>
      <c r="K136" t="s">
        <v>15</v>
      </c>
      <c r="L136" t="str">
        <f t="shared" si="2"/>
        <v>http://dx.doi.org/10.1007/BF00379674</v>
      </c>
      <c r="M136" s="2" t="s">
        <v>65</v>
      </c>
      <c r="N136" s="2" t="s">
        <v>109</v>
      </c>
      <c r="O136" t="s">
        <v>54</v>
      </c>
      <c r="P136" t="s">
        <v>151</v>
      </c>
      <c r="Q136" s="2" t="s">
        <v>83</v>
      </c>
      <c r="R136" t="s">
        <v>58</v>
      </c>
      <c r="S136" s="2" t="s">
        <v>83</v>
      </c>
      <c r="T136" t="s">
        <v>55</v>
      </c>
      <c r="U136" t="s">
        <v>55</v>
      </c>
      <c r="V136" t="s">
        <v>55</v>
      </c>
      <c r="W136" t="s">
        <v>55</v>
      </c>
      <c r="X136">
        <v>9.4000000000000004E-3</v>
      </c>
      <c r="Y136" t="s">
        <v>98</v>
      </c>
      <c r="Z136" s="4">
        <v>9.4</v>
      </c>
      <c r="AA136">
        <v>10</v>
      </c>
    </row>
    <row r="137" spans="1:27" x14ac:dyDescent="0.35">
      <c r="A137" s="2">
        <v>2</v>
      </c>
      <c r="B137" s="2" t="s">
        <v>13</v>
      </c>
      <c r="C137" t="s">
        <v>14</v>
      </c>
      <c r="D137" s="2" t="s">
        <v>52</v>
      </c>
      <c r="E137">
        <v>1985</v>
      </c>
      <c r="F137">
        <v>65</v>
      </c>
      <c r="G137">
        <v>4</v>
      </c>
      <c r="H137">
        <v>566</v>
      </c>
      <c r="I137">
        <v>572</v>
      </c>
      <c r="J137" t="s">
        <v>11</v>
      </c>
      <c r="K137" t="s">
        <v>15</v>
      </c>
      <c r="L137" t="str">
        <f t="shared" si="2"/>
        <v>http://dx.doi.org/10.1007/BF00379674</v>
      </c>
      <c r="M137" s="2" t="s">
        <v>65</v>
      </c>
      <c r="N137" s="2" t="s">
        <v>109</v>
      </c>
      <c r="O137" t="s">
        <v>54</v>
      </c>
      <c r="P137" t="s">
        <v>151</v>
      </c>
      <c r="Q137" s="2" t="s">
        <v>83</v>
      </c>
      <c r="R137" t="s">
        <v>59</v>
      </c>
      <c r="S137" s="2" t="s">
        <v>83</v>
      </c>
      <c r="T137" t="s">
        <v>55</v>
      </c>
      <c r="U137" t="s">
        <v>55</v>
      </c>
      <c r="V137" t="s">
        <v>55</v>
      </c>
      <c r="W137" t="s">
        <v>55</v>
      </c>
      <c r="X137">
        <v>8.4000000000000012E-3</v>
      </c>
      <c r="Y137" t="s">
        <v>98</v>
      </c>
      <c r="Z137" s="4">
        <v>8.4</v>
      </c>
      <c r="AA137">
        <v>10</v>
      </c>
    </row>
    <row r="138" spans="1:27" x14ac:dyDescent="0.35">
      <c r="A138" s="2">
        <v>2</v>
      </c>
      <c r="B138" s="2" t="s">
        <v>13</v>
      </c>
      <c r="C138" t="s">
        <v>14</v>
      </c>
      <c r="D138" s="2" t="s">
        <v>52</v>
      </c>
      <c r="E138">
        <v>1985</v>
      </c>
      <c r="F138">
        <v>65</v>
      </c>
      <c r="G138">
        <v>4</v>
      </c>
      <c r="H138">
        <v>566</v>
      </c>
      <c r="I138">
        <v>572</v>
      </c>
      <c r="J138" t="s">
        <v>11</v>
      </c>
      <c r="K138" t="s">
        <v>15</v>
      </c>
      <c r="L138" t="str">
        <f t="shared" si="2"/>
        <v>http://dx.doi.org/10.1007/BF00379674</v>
      </c>
      <c r="M138" s="2" t="s">
        <v>65</v>
      </c>
      <c r="N138" s="2" t="s">
        <v>109</v>
      </c>
      <c r="O138" t="s">
        <v>54</v>
      </c>
      <c r="P138" t="s">
        <v>151</v>
      </c>
      <c r="Q138" t="s">
        <v>30</v>
      </c>
      <c r="R138" t="s">
        <v>58</v>
      </c>
      <c r="S138" s="2" t="s">
        <v>114</v>
      </c>
      <c r="T138" t="s">
        <v>55</v>
      </c>
      <c r="U138" t="s">
        <v>55</v>
      </c>
      <c r="V138" t="s">
        <v>55</v>
      </c>
      <c r="W138" t="s">
        <v>55</v>
      </c>
      <c r="X138">
        <v>5.1999999999999998E-3</v>
      </c>
      <c r="Y138" t="s">
        <v>98</v>
      </c>
      <c r="Z138" s="4">
        <v>5.2</v>
      </c>
      <c r="AA138">
        <v>10</v>
      </c>
    </row>
    <row r="139" spans="1:27" x14ac:dyDescent="0.35">
      <c r="A139" s="2">
        <v>2</v>
      </c>
      <c r="B139" s="2" t="s">
        <v>13</v>
      </c>
      <c r="C139" t="s">
        <v>14</v>
      </c>
      <c r="D139" s="2" t="s">
        <v>52</v>
      </c>
      <c r="E139">
        <v>1985</v>
      </c>
      <c r="F139">
        <v>65</v>
      </c>
      <c r="G139">
        <v>4</v>
      </c>
      <c r="H139">
        <v>566</v>
      </c>
      <c r="I139">
        <v>572</v>
      </c>
      <c r="J139" t="s">
        <v>11</v>
      </c>
      <c r="K139" t="s">
        <v>15</v>
      </c>
      <c r="L139" t="str">
        <f t="shared" si="2"/>
        <v>http://dx.doi.org/10.1007/BF00379674</v>
      </c>
      <c r="M139" s="2" t="s">
        <v>65</v>
      </c>
      <c r="N139" s="2" t="s">
        <v>109</v>
      </c>
      <c r="O139" t="s">
        <v>54</v>
      </c>
      <c r="P139" t="s">
        <v>151</v>
      </c>
      <c r="Q139" t="s">
        <v>30</v>
      </c>
      <c r="R139" t="s">
        <v>59</v>
      </c>
      <c r="S139" s="2" t="s">
        <v>114</v>
      </c>
      <c r="T139" t="s">
        <v>55</v>
      </c>
      <c r="U139" t="s">
        <v>55</v>
      </c>
      <c r="V139" t="s">
        <v>55</v>
      </c>
      <c r="W139" t="s">
        <v>55</v>
      </c>
      <c r="X139">
        <v>8.3000000000000001E-3</v>
      </c>
      <c r="Y139" t="s">
        <v>98</v>
      </c>
      <c r="Z139" s="4">
        <v>8.3000000000000007</v>
      </c>
      <c r="AA139">
        <v>10</v>
      </c>
    </row>
    <row r="140" spans="1:27" x14ac:dyDescent="0.35">
      <c r="A140" s="2">
        <v>2</v>
      </c>
      <c r="B140" s="2" t="s">
        <v>13</v>
      </c>
      <c r="C140" t="s">
        <v>14</v>
      </c>
      <c r="D140" s="2" t="s">
        <v>52</v>
      </c>
      <c r="E140">
        <v>1985</v>
      </c>
      <c r="F140">
        <v>65</v>
      </c>
      <c r="G140">
        <v>4</v>
      </c>
      <c r="H140">
        <v>566</v>
      </c>
      <c r="I140">
        <v>572</v>
      </c>
      <c r="J140" t="s">
        <v>11</v>
      </c>
      <c r="K140" t="s">
        <v>15</v>
      </c>
      <c r="L140" t="str">
        <f t="shared" si="2"/>
        <v>http://dx.doi.org/10.1007/BF00379674</v>
      </c>
      <c r="M140" s="2" t="s">
        <v>65</v>
      </c>
      <c r="N140" s="2" t="s">
        <v>109</v>
      </c>
      <c r="O140" t="s">
        <v>54</v>
      </c>
      <c r="P140" t="s">
        <v>151</v>
      </c>
      <c r="Q140" t="s">
        <v>30</v>
      </c>
      <c r="R140" t="s">
        <v>60</v>
      </c>
      <c r="S140" s="2" t="s">
        <v>114</v>
      </c>
      <c r="T140" t="s">
        <v>55</v>
      </c>
      <c r="U140" t="s">
        <v>55</v>
      </c>
      <c r="V140" t="s">
        <v>55</v>
      </c>
      <c r="W140" t="s">
        <v>55</v>
      </c>
      <c r="X140">
        <v>4.4999999999999997E-3</v>
      </c>
      <c r="Y140" t="s">
        <v>98</v>
      </c>
      <c r="Z140" s="4">
        <v>4.5</v>
      </c>
      <c r="AA140">
        <v>10</v>
      </c>
    </row>
    <row r="141" spans="1:27" x14ac:dyDescent="0.35">
      <c r="A141" s="2">
        <v>2</v>
      </c>
      <c r="B141" s="2" t="s">
        <v>13</v>
      </c>
      <c r="C141" t="s">
        <v>14</v>
      </c>
      <c r="D141" s="2" t="s">
        <v>52</v>
      </c>
      <c r="E141">
        <v>1985</v>
      </c>
      <c r="F141">
        <v>65</v>
      </c>
      <c r="G141">
        <v>4</v>
      </c>
      <c r="H141">
        <v>566</v>
      </c>
      <c r="I141">
        <v>572</v>
      </c>
      <c r="J141" t="s">
        <v>11</v>
      </c>
      <c r="K141" t="s">
        <v>15</v>
      </c>
      <c r="L141" t="str">
        <f>HYPERLINK("http://dx.doi.org/10.1007/BF00379674","http://dx.doi.org/10.1007/BF00379674")</f>
        <v>http://dx.doi.org/10.1007/BF00379674</v>
      </c>
      <c r="M141" s="2" t="s">
        <v>65</v>
      </c>
      <c r="N141" s="2" t="s">
        <v>109</v>
      </c>
      <c r="O141" t="s">
        <v>54</v>
      </c>
      <c r="P141" t="s">
        <v>151</v>
      </c>
      <c r="Q141" t="s">
        <v>64</v>
      </c>
      <c r="R141" s="2" t="s">
        <v>97</v>
      </c>
      <c r="S141" s="2" t="s">
        <v>113</v>
      </c>
      <c r="T141" t="s">
        <v>55</v>
      </c>
      <c r="U141" t="s">
        <v>55</v>
      </c>
      <c r="V141" t="s">
        <v>55</v>
      </c>
      <c r="W141" t="s">
        <v>55</v>
      </c>
      <c r="X141">
        <v>4.5100000000000001E-3</v>
      </c>
      <c r="Y141" t="s">
        <v>98</v>
      </c>
      <c r="Z141" s="4">
        <v>4.51</v>
      </c>
      <c r="AA141">
        <v>12.5</v>
      </c>
    </row>
    <row r="142" spans="1:27" x14ac:dyDescent="0.35">
      <c r="A142" s="2">
        <v>2</v>
      </c>
      <c r="B142" s="2" t="s">
        <v>13</v>
      </c>
      <c r="C142" t="s">
        <v>14</v>
      </c>
      <c r="D142" s="2" t="s">
        <v>52</v>
      </c>
      <c r="E142">
        <v>1985</v>
      </c>
      <c r="F142">
        <v>65</v>
      </c>
      <c r="G142">
        <v>4</v>
      </c>
      <c r="H142">
        <v>566</v>
      </c>
      <c r="I142">
        <v>572</v>
      </c>
      <c r="J142" t="s">
        <v>11</v>
      </c>
      <c r="K142" t="s">
        <v>15</v>
      </c>
      <c r="L142" t="str">
        <f t="shared" si="2"/>
        <v>http://dx.doi.org/10.1007/BF00379674</v>
      </c>
      <c r="M142" s="2" t="s">
        <v>65</v>
      </c>
      <c r="N142" s="2" t="s">
        <v>109</v>
      </c>
      <c r="O142" t="s">
        <v>54</v>
      </c>
      <c r="P142" t="s">
        <v>151</v>
      </c>
      <c r="Q142" s="2" t="s">
        <v>79</v>
      </c>
      <c r="R142" s="2" t="s">
        <v>97</v>
      </c>
      <c r="S142" s="2" t="s">
        <v>48</v>
      </c>
      <c r="T142" t="s">
        <v>55</v>
      </c>
      <c r="U142" t="s">
        <v>55</v>
      </c>
      <c r="V142" t="s">
        <v>55</v>
      </c>
      <c r="W142" t="s">
        <v>55</v>
      </c>
      <c r="X142">
        <v>1.4E-3</v>
      </c>
      <c r="Y142" t="s">
        <v>98</v>
      </c>
      <c r="Z142" s="4">
        <v>1.4</v>
      </c>
      <c r="AA142">
        <v>12.5</v>
      </c>
    </row>
    <row r="143" spans="1:27" x14ac:dyDescent="0.35">
      <c r="A143" s="2">
        <v>2</v>
      </c>
      <c r="B143" s="2" t="s">
        <v>13</v>
      </c>
      <c r="C143" t="s">
        <v>14</v>
      </c>
      <c r="D143" s="2" t="s">
        <v>52</v>
      </c>
      <c r="E143">
        <v>1985</v>
      </c>
      <c r="F143">
        <v>65</v>
      </c>
      <c r="G143">
        <v>4</v>
      </c>
      <c r="H143">
        <v>566</v>
      </c>
      <c r="I143">
        <v>572</v>
      </c>
      <c r="J143" t="s">
        <v>11</v>
      </c>
      <c r="K143" t="s">
        <v>15</v>
      </c>
      <c r="L143" t="str">
        <f t="shared" si="2"/>
        <v>http://dx.doi.org/10.1007/BF00379674</v>
      </c>
      <c r="M143" s="2" t="s">
        <v>65</v>
      </c>
      <c r="N143" s="2" t="s">
        <v>109</v>
      </c>
      <c r="O143" t="s">
        <v>54</v>
      </c>
      <c r="P143" t="s">
        <v>151</v>
      </c>
      <c r="Q143" s="2" t="s">
        <v>80</v>
      </c>
      <c r="R143" s="2" t="s">
        <v>97</v>
      </c>
      <c r="S143" s="2" t="s">
        <v>48</v>
      </c>
      <c r="T143" t="s">
        <v>55</v>
      </c>
      <c r="U143" t="s">
        <v>55</v>
      </c>
      <c r="V143" t="s">
        <v>55</v>
      </c>
      <c r="W143" t="s">
        <v>55</v>
      </c>
      <c r="X143">
        <v>1.34E-2</v>
      </c>
      <c r="Y143" t="s">
        <v>98</v>
      </c>
      <c r="Z143" s="4">
        <v>13.4</v>
      </c>
      <c r="AA143">
        <v>12.5</v>
      </c>
    </row>
    <row r="144" spans="1:27" x14ac:dyDescent="0.35">
      <c r="A144" s="2">
        <v>2</v>
      </c>
      <c r="B144" s="2" t="s">
        <v>13</v>
      </c>
      <c r="C144" t="s">
        <v>14</v>
      </c>
      <c r="D144" s="2" t="s">
        <v>52</v>
      </c>
      <c r="E144">
        <v>1985</v>
      </c>
      <c r="F144">
        <v>65</v>
      </c>
      <c r="G144">
        <v>4</v>
      </c>
      <c r="H144">
        <v>566</v>
      </c>
      <c r="I144">
        <v>572</v>
      </c>
      <c r="J144" t="s">
        <v>11</v>
      </c>
      <c r="K144" t="s">
        <v>15</v>
      </c>
      <c r="L144" t="str">
        <f t="shared" si="2"/>
        <v>http://dx.doi.org/10.1007/BF00379674</v>
      </c>
      <c r="M144" s="2" t="s">
        <v>65</v>
      </c>
      <c r="N144" s="2" t="s">
        <v>109</v>
      </c>
      <c r="O144" t="s">
        <v>54</v>
      </c>
      <c r="P144" t="s">
        <v>151</v>
      </c>
      <c r="Q144" s="2" t="s">
        <v>81</v>
      </c>
      <c r="R144" s="2" t="s">
        <v>97</v>
      </c>
      <c r="S144" s="2" t="s">
        <v>48</v>
      </c>
      <c r="T144" t="s">
        <v>55</v>
      </c>
      <c r="U144" t="s">
        <v>55</v>
      </c>
      <c r="V144" t="s">
        <v>55</v>
      </c>
      <c r="W144" t="s">
        <v>55</v>
      </c>
      <c r="X144">
        <v>9.6999999999999986E-3</v>
      </c>
      <c r="Y144" t="s">
        <v>98</v>
      </c>
      <c r="Z144" s="4">
        <v>9.6999999999999993</v>
      </c>
      <c r="AA144">
        <v>12.5</v>
      </c>
    </row>
    <row r="145" spans="1:27" x14ac:dyDescent="0.35">
      <c r="A145" s="2">
        <v>2</v>
      </c>
      <c r="B145" s="2" t="s">
        <v>13</v>
      </c>
      <c r="C145" t="s">
        <v>14</v>
      </c>
      <c r="D145" s="2" t="s">
        <v>52</v>
      </c>
      <c r="E145">
        <v>1985</v>
      </c>
      <c r="F145">
        <v>65</v>
      </c>
      <c r="G145">
        <v>4</v>
      </c>
      <c r="H145">
        <v>566</v>
      </c>
      <c r="I145">
        <v>572</v>
      </c>
      <c r="J145" t="s">
        <v>11</v>
      </c>
      <c r="K145" t="s">
        <v>15</v>
      </c>
      <c r="L145" t="str">
        <f t="shared" si="2"/>
        <v>http://dx.doi.org/10.1007/BF00379674</v>
      </c>
      <c r="M145" s="2" t="s">
        <v>65</v>
      </c>
      <c r="N145" s="2" t="s">
        <v>109</v>
      </c>
      <c r="O145" t="s">
        <v>54</v>
      </c>
      <c r="P145" t="s">
        <v>151</v>
      </c>
      <c r="Q145" s="2" t="s">
        <v>82</v>
      </c>
      <c r="R145" s="2" t="s">
        <v>97</v>
      </c>
      <c r="S145" s="2" t="s">
        <v>48</v>
      </c>
      <c r="T145" t="s">
        <v>55</v>
      </c>
      <c r="U145" t="s">
        <v>55</v>
      </c>
      <c r="V145" t="s">
        <v>55</v>
      </c>
      <c r="W145" t="s">
        <v>55</v>
      </c>
      <c r="X145">
        <v>5.7000000000000002E-3</v>
      </c>
      <c r="Y145" t="s">
        <v>98</v>
      </c>
      <c r="Z145" s="4">
        <v>5.7</v>
      </c>
      <c r="AA145">
        <v>12.5</v>
      </c>
    </row>
    <row r="146" spans="1:27" x14ac:dyDescent="0.35">
      <c r="A146" s="2">
        <v>2</v>
      </c>
      <c r="B146" s="2" t="s">
        <v>13</v>
      </c>
      <c r="C146" t="s">
        <v>14</v>
      </c>
      <c r="D146" s="2" t="s">
        <v>52</v>
      </c>
      <c r="E146">
        <v>1985</v>
      </c>
      <c r="F146">
        <v>65</v>
      </c>
      <c r="G146">
        <v>4</v>
      </c>
      <c r="H146">
        <v>566</v>
      </c>
      <c r="I146">
        <v>572</v>
      </c>
      <c r="J146" t="s">
        <v>11</v>
      </c>
      <c r="K146" t="s">
        <v>15</v>
      </c>
      <c r="L146" t="str">
        <f t="shared" si="2"/>
        <v>http://dx.doi.org/10.1007/BF00379674</v>
      </c>
      <c r="M146" s="2" t="s">
        <v>65</v>
      </c>
      <c r="N146" s="2" t="s">
        <v>109</v>
      </c>
      <c r="O146" t="s">
        <v>54</v>
      </c>
      <c r="P146" t="s">
        <v>151</v>
      </c>
      <c r="Q146" s="2" t="s">
        <v>83</v>
      </c>
      <c r="R146" t="s">
        <v>58</v>
      </c>
      <c r="S146" s="2" t="s">
        <v>83</v>
      </c>
      <c r="T146" t="s">
        <v>55</v>
      </c>
      <c r="U146" t="s">
        <v>55</v>
      </c>
      <c r="V146" t="s">
        <v>55</v>
      </c>
      <c r="W146" t="s">
        <v>55</v>
      </c>
      <c r="X146">
        <v>6.7000000000000002E-3</v>
      </c>
      <c r="Y146" t="s">
        <v>98</v>
      </c>
      <c r="Z146" s="4">
        <v>6.7</v>
      </c>
      <c r="AA146">
        <v>12.5</v>
      </c>
    </row>
    <row r="147" spans="1:27" x14ac:dyDescent="0.35">
      <c r="A147" s="2">
        <v>2</v>
      </c>
      <c r="B147" s="2" t="s">
        <v>13</v>
      </c>
      <c r="C147" t="s">
        <v>14</v>
      </c>
      <c r="D147" s="2" t="s">
        <v>52</v>
      </c>
      <c r="E147">
        <v>1985</v>
      </c>
      <c r="F147">
        <v>65</v>
      </c>
      <c r="G147">
        <v>4</v>
      </c>
      <c r="H147">
        <v>566</v>
      </c>
      <c r="I147">
        <v>572</v>
      </c>
      <c r="J147" t="s">
        <v>11</v>
      </c>
      <c r="K147" t="s">
        <v>15</v>
      </c>
      <c r="L147" t="str">
        <f t="shared" si="2"/>
        <v>http://dx.doi.org/10.1007/BF00379674</v>
      </c>
      <c r="M147" s="2" t="s">
        <v>65</v>
      </c>
      <c r="N147" s="2" t="s">
        <v>109</v>
      </c>
      <c r="O147" t="s">
        <v>54</v>
      </c>
      <c r="P147" t="s">
        <v>151</v>
      </c>
      <c r="Q147" s="2" t="s">
        <v>83</v>
      </c>
      <c r="R147" t="s">
        <v>59</v>
      </c>
      <c r="S147" s="2" t="s">
        <v>83</v>
      </c>
      <c r="T147" t="s">
        <v>55</v>
      </c>
      <c r="U147" t="s">
        <v>55</v>
      </c>
      <c r="V147" t="s">
        <v>55</v>
      </c>
      <c r="W147" t="s">
        <v>55</v>
      </c>
      <c r="X147">
        <v>7.4000000000000003E-3</v>
      </c>
      <c r="Y147" t="s">
        <v>98</v>
      </c>
      <c r="Z147" s="4">
        <v>7.4</v>
      </c>
      <c r="AA147">
        <v>12.5</v>
      </c>
    </row>
    <row r="148" spans="1:27" x14ac:dyDescent="0.35">
      <c r="A148" s="2">
        <v>2</v>
      </c>
      <c r="B148" s="2" t="s">
        <v>13</v>
      </c>
      <c r="C148" t="s">
        <v>14</v>
      </c>
      <c r="D148" s="2" t="s">
        <v>52</v>
      </c>
      <c r="E148">
        <v>1985</v>
      </c>
      <c r="F148">
        <v>65</v>
      </c>
      <c r="G148">
        <v>4</v>
      </c>
      <c r="H148">
        <v>566</v>
      </c>
      <c r="I148">
        <v>572</v>
      </c>
      <c r="J148" t="s">
        <v>11</v>
      </c>
      <c r="K148" t="s">
        <v>15</v>
      </c>
      <c r="L148" t="str">
        <f t="shared" si="2"/>
        <v>http://dx.doi.org/10.1007/BF00379674</v>
      </c>
      <c r="M148" s="2" t="s">
        <v>65</v>
      </c>
      <c r="N148" s="2" t="s">
        <v>109</v>
      </c>
      <c r="O148" t="s">
        <v>54</v>
      </c>
      <c r="P148" t="s">
        <v>151</v>
      </c>
      <c r="Q148" t="s">
        <v>30</v>
      </c>
      <c r="R148" t="s">
        <v>58</v>
      </c>
      <c r="S148" s="2" t="s">
        <v>114</v>
      </c>
      <c r="T148" t="s">
        <v>55</v>
      </c>
      <c r="U148" t="s">
        <v>55</v>
      </c>
      <c r="V148" t="s">
        <v>55</v>
      </c>
      <c r="W148" t="s">
        <v>55</v>
      </c>
      <c r="X148">
        <v>5.7000000000000002E-3</v>
      </c>
      <c r="Y148" t="s">
        <v>98</v>
      </c>
      <c r="Z148" s="4">
        <v>5.7</v>
      </c>
      <c r="AA148">
        <v>12.5</v>
      </c>
    </row>
    <row r="149" spans="1:27" x14ac:dyDescent="0.35">
      <c r="A149" s="2">
        <v>2</v>
      </c>
      <c r="B149" s="2" t="s">
        <v>13</v>
      </c>
      <c r="C149" t="s">
        <v>14</v>
      </c>
      <c r="D149" s="2" t="s">
        <v>52</v>
      </c>
      <c r="E149">
        <v>1985</v>
      </c>
      <c r="F149">
        <v>65</v>
      </c>
      <c r="G149">
        <v>4</v>
      </c>
      <c r="H149">
        <v>566</v>
      </c>
      <c r="I149">
        <v>572</v>
      </c>
      <c r="J149" t="s">
        <v>11</v>
      </c>
      <c r="K149" t="s">
        <v>15</v>
      </c>
      <c r="L149" t="str">
        <f t="shared" si="2"/>
        <v>http://dx.doi.org/10.1007/BF00379674</v>
      </c>
      <c r="M149" s="2" t="s">
        <v>65</v>
      </c>
      <c r="N149" s="2" t="s">
        <v>109</v>
      </c>
      <c r="O149" t="s">
        <v>54</v>
      </c>
      <c r="P149" t="s">
        <v>151</v>
      </c>
      <c r="Q149" t="s">
        <v>30</v>
      </c>
      <c r="R149" t="s">
        <v>59</v>
      </c>
      <c r="S149" s="2" t="s">
        <v>114</v>
      </c>
      <c r="T149" t="s">
        <v>55</v>
      </c>
      <c r="U149" t="s">
        <v>55</v>
      </c>
      <c r="V149" t="s">
        <v>55</v>
      </c>
      <c r="W149" t="s">
        <v>55</v>
      </c>
      <c r="X149">
        <v>8.5000000000000006E-3</v>
      </c>
      <c r="Y149" t="s">
        <v>98</v>
      </c>
      <c r="Z149" s="4">
        <v>8.5</v>
      </c>
      <c r="AA149">
        <v>12.5</v>
      </c>
    </row>
    <row r="150" spans="1:27" x14ac:dyDescent="0.35">
      <c r="A150" s="2">
        <v>2</v>
      </c>
      <c r="B150" s="2" t="s">
        <v>13</v>
      </c>
      <c r="C150" t="s">
        <v>14</v>
      </c>
      <c r="D150" s="2" t="s">
        <v>52</v>
      </c>
      <c r="E150">
        <v>1985</v>
      </c>
      <c r="F150">
        <v>65</v>
      </c>
      <c r="G150">
        <v>4</v>
      </c>
      <c r="H150">
        <v>566</v>
      </c>
      <c r="I150">
        <v>572</v>
      </c>
      <c r="J150" t="s">
        <v>11</v>
      </c>
      <c r="K150" t="s">
        <v>15</v>
      </c>
      <c r="L150" t="str">
        <f t="shared" si="2"/>
        <v>http://dx.doi.org/10.1007/BF00379674</v>
      </c>
      <c r="M150" s="2" t="s">
        <v>65</v>
      </c>
      <c r="N150" s="2" t="s">
        <v>109</v>
      </c>
      <c r="O150" t="s">
        <v>54</v>
      </c>
      <c r="P150" t="s">
        <v>151</v>
      </c>
      <c r="Q150" t="s">
        <v>30</v>
      </c>
      <c r="R150" t="s">
        <v>60</v>
      </c>
      <c r="S150" s="2" t="s">
        <v>114</v>
      </c>
      <c r="T150" t="s">
        <v>55</v>
      </c>
      <c r="U150" t="s">
        <v>55</v>
      </c>
      <c r="V150" t="s">
        <v>55</v>
      </c>
      <c r="W150" t="s">
        <v>55</v>
      </c>
      <c r="X150">
        <v>5.0999999999999995E-3</v>
      </c>
      <c r="Y150" t="s">
        <v>98</v>
      </c>
      <c r="Z150" s="4">
        <v>5.0999999999999996</v>
      </c>
      <c r="AA150">
        <v>12.5</v>
      </c>
    </row>
    <row r="151" spans="1:27" x14ac:dyDescent="0.35">
      <c r="A151" s="2">
        <v>2</v>
      </c>
      <c r="B151" s="2" t="s">
        <v>13</v>
      </c>
      <c r="C151" t="s">
        <v>14</v>
      </c>
      <c r="D151" s="2" t="s">
        <v>52</v>
      </c>
      <c r="E151">
        <v>1985</v>
      </c>
      <c r="F151">
        <v>65</v>
      </c>
      <c r="G151">
        <v>4</v>
      </c>
      <c r="H151">
        <v>566</v>
      </c>
      <c r="I151">
        <v>572</v>
      </c>
      <c r="J151" t="s">
        <v>11</v>
      </c>
      <c r="K151" t="s">
        <v>15</v>
      </c>
      <c r="L151" t="str">
        <f>HYPERLINK("http://dx.doi.org/10.1007/BF00379674","http://dx.doi.org/10.1007/BF00379674")</f>
        <v>http://dx.doi.org/10.1007/BF00379674</v>
      </c>
      <c r="M151" s="2" t="s">
        <v>65</v>
      </c>
      <c r="N151" s="2" t="s">
        <v>109</v>
      </c>
      <c r="O151" t="s">
        <v>54</v>
      </c>
      <c r="P151" t="s">
        <v>151</v>
      </c>
      <c r="Q151" t="s">
        <v>64</v>
      </c>
      <c r="R151" s="2" t="s">
        <v>97</v>
      </c>
      <c r="S151" s="2" t="s">
        <v>113</v>
      </c>
      <c r="T151" t="s">
        <v>55</v>
      </c>
      <c r="U151" t="s">
        <v>55</v>
      </c>
      <c r="V151" t="s">
        <v>55</v>
      </c>
      <c r="W151" t="s">
        <v>55</v>
      </c>
      <c r="X151">
        <v>3.5000000000000001E-3</v>
      </c>
      <c r="Y151" t="s">
        <v>98</v>
      </c>
      <c r="Z151" s="4">
        <v>3.5</v>
      </c>
      <c r="AA151">
        <v>15</v>
      </c>
    </row>
    <row r="152" spans="1:27" x14ac:dyDescent="0.35">
      <c r="A152" s="2">
        <v>2</v>
      </c>
      <c r="B152" s="2" t="s">
        <v>13</v>
      </c>
      <c r="C152" t="s">
        <v>14</v>
      </c>
      <c r="D152" s="2" t="s">
        <v>52</v>
      </c>
      <c r="E152">
        <v>1985</v>
      </c>
      <c r="F152">
        <v>65</v>
      </c>
      <c r="G152">
        <v>4</v>
      </c>
      <c r="H152">
        <v>566</v>
      </c>
      <c r="I152">
        <v>572</v>
      </c>
      <c r="J152" t="s">
        <v>11</v>
      </c>
      <c r="K152" t="s">
        <v>15</v>
      </c>
      <c r="L152" t="str">
        <f t="shared" si="2"/>
        <v>http://dx.doi.org/10.1007/BF00379674</v>
      </c>
      <c r="M152" s="2" t="s">
        <v>65</v>
      </c>
      <c r="N152" s="2" t="s">
        <v>109</v>
      </c>
      <c r="O152" t="s">
        <v>54</v>
      </c>
      <c r="P152" t="s">
        <v>151</v>
      </c>
      <c r="Q152" s="2" t="s">
        <v>79</v>
      </c>
      <c r="R152" s="2" t="s">
        <v>97</v>
      </c>
      <c r="S152" s="2" t="s">
        <v>48</v>
      </c>
      <c r="T152" t="s">
        <v>55</v>
      </c>
      <c r="U152" t="s">
        <v>55</v>
      </c>
      <c r="V152" t="s">
        <v>55</v>
      </c>
      <c r="W152" t="s">
        <v>55</v>
      </c>
      <c r="X152">
        <v>2.8E-3</v>
      </c>
      <c r="Y152" t="s">
        <v>98</v>
      </c>
      <c r="Z152" s="4">
        <v>2.8</v>
      </c>
      <c r="AA152">
        <v>15</v>
      </c>
    </row>
    <row r="153" spans="1:27" x14ac:dyDescent="0.35">
      <c r="A153" s="2">
        <v>2</v>
      </c>
      <c r="B153" s="2" t="s">
        <v>13</v>
      </c>
      <c r="C153" t="s">
        <v>14</v>
      </c>
      <c r="D153" s="2" t="s">
        <v>52</v>
      </c>
      <c r="E153">
        <v>1985</v>
      </c>
      <c r="F153">
        <v>65</v>
      </c>
      <c r="G153">
        <v>4</v>
      </c>
      <c r="H153">
        <v>566</v>
      </c>
      <c r="I153">
        <v>572</v>
      </c>
      <c r="J153" t="s">
        <v>11</v>
      </c>
      <c r="K153" t="s">
        <v>15</v>
      </c>
      <c r="L153" t="str">
        <f t="shared" si="2"/>
        <v>http://dx.doi.org/10.1007/BF00379674</v>
      </c>
      <c r="M153" s="2" t="s">
        <v>65</v>
      </c>
      <c r="N153" s="2" t="s">
        <v>109</v>
      </c>
      <c r="O153" t="s">
        <v>54</v>
      </c>
      <c r="P153" t="s">
        <v>151</v>
      </c>
      <c r="Q153" s="2" t="s">
        <v>80</v>
      </c>
      <c r="R153" s="2" t="s">
        <v>97</v>
      </c>
      <c r="S153" s="2" t="s">
        <v>48</v>
      </c>
      <c r="T153" t="s">
        <v>55</v>
      </c>
      <c r="U153" t="s">
        <v>55</v>
      </c>
      <c r="V153" t="s">
        <v>55</v>
      </c>
      <c r="W153" t="s">
        <v>55</v>
      </c>
      <c r="X153">
        <v>2.1899999999999999E-2</v>
      </c>
      <c r="Y153" t="s">
        <v>98</v>
      </c>
      <c r="Z153" s="4">
        <v>21.9</v>
      </c>
      <c r="AA153">
        <v>15</v>
      </c>
    </row>
    <row r="154" spans="1:27" x14ac:dyDescent="0.35">
      <c r="A154" s="2">
        <v>2</v>
      </c>
      <c r="B154" s="2" t="s">
        <v>13</v>
      </c>
      <c r="C154" t="s">
        <v>14</v>
      </c>
      <c r="D154" s="2" t="s">
        <v>52</v>
      </c>
      <c r="E154">
        <v>1985</v>
      </c>
      <c r="F154">
        <v>65</v>
      </c>
      <c r="G154">
        <v>4</v>
      </c>
      <c r="H154">
        <v>566</v>
      </c>
      <c r="I154">
        <v>572</v>
      </c>
      <c r="J154" t="s">
        <v>11</v>
      </c>
      <c r="K154" t="s">
        <v>15</v>
      </c>
      <c r="L154" t="str">
        <f t="shared" si="2"/>
        <v>http://dx.doi.org/10.1007/BF00379674</v>
      </c>
      <c r="M154" s="2" t="s">
        <v>65</v>
      </c>
      <c r="N154" s="2" t="s">
        <v>109</v>
      </c>
      <c r="O154" t="s">
        <v>54</v>
      </c>
      <c r="P154" t="s">
        <v>151</v>
      </c>
      <c r="Q154" s="2" t="s">
        <v>81</v>
      </c>
      <c r="R154" s="2" t="s">
        <v>97</v>
      </c>
      <c r="S154" s="2" t="s">
        <v>48</v>
      </c>
      <c r="T154" t="s">
        <v>55</v>
      </c>
      <c r="U154" t="s">
        <v>55</v>
      </c>
      <c r="V154" t="s">
        <v>55</v>
      </c>
      <c r="W154" t="s">
        <v>55</v>
      </c>
      <c r="X154">
        <v>1.0500000000000001E-2</v>
      </c>
      <c r="Y154" t="s">
        <v>98</v>
      </c>
      <c r="Z154" s="4">
        <v>10.5</v>
      </c>
      <c r="AA154">
        <v>15</v>
      </c>
    </row>
    <row r="155" spans="1:27" x14ac:dyDescent="0.35">
      <c r="A155" s="2">
        <v>2</v>
      </c>
      <c r="B155" s="2" t="s">
        <v>13</v>
      </c>
      <c r="C155" t="s">
        <v>14</v>
      </c>
      <c r="D155" s="2" t="s">
        <v>52</v>
      </c>
      <c r="E155">
        <v>1985</v>
      </c>
      <c r="F155">
        <v>65</v>
      </c>
      <c r="G155">
        <v>4</v>
      </c>
      <c r="H155">
        <v>566</v>
      </c>
      <c r="I155">
        <v>572</v>
      </c>
      <c r="J155" t="s">
        <v>11</v>
      </c>
      <c r="K155" t="s">
        <v>15</v>
      </c>
      <c r="L155" t="str">
        <f t="shared" si="2"/>
        <v>http://dx.doi.org/10.1007/BF00379674</v>
      </c>
      <c r="M155" s="2" t="s">
        <v>65</v>
      </c>
      <c r="N155" s="2" t="s">
        <v>109</v>
      </c>
      <c r="O155" t="s">
        <v>54</v>
      </c>
      <c r="P155" t="s">
        <v>151</v>
      </c>
      <c r="Q155" s="2" t="s">
        <v>82</v>
      </c>
      <c r="R155" s="2" t="s">
        <v>97</v>
      </c>
      <c r="S155" s="2" t="s">
        <v>48</v>
      </c>
      <c r="T155" t="s">
        <v>55</v>
      </c>
      <c r="U155" t="s">
        <v>55</v>
      </c>
      <c r="V155" t="s">
        <v>55</v>
      </c>
      <c r="W155" t="s">
        <v>55</v>
      </c>
      <c r="X155">
        <v>9.1000000000000004E-3</v>
      </c>
      <c r="Y155" t="s">
        <v>98</v>
      </c>
      <c r="Z155" s="4">
        <v>9.1</v>
      </c>
      <c r="AA155">
        <v>15</v>
      </c>
    </row>
    <row r="156" spans="1:27" x14ac:dyDescent="0.35">
      <c r="A156" s="2">
        <v>2</v>
      </c>
      <c r="B156" s="2" t="s">
        <v>13</v>
      </c>
      <c r="C156" t="s">
        <v>14</v>
      </c>
      <c r="D156" s="2" t="s">
        <v>52</v>
      </c>
      <c r="E156">
        <v>1985</v>
      </c>
      <c r="F156">
        <v>65</v>
      </c>
      <c r="G156">
        <v>4</v>
      </c>
      <c r="H156">
        <v>566</v>
      </c>
      <c r="I156">
        <v>572</v>
      </c>
      <c r="J156" t="s">
        <v>11</v>
      </c>
      <c r="K156" t="s">
        <v>15</v>
      </c>
      <c r="L156" t="str">
        <f t="shared" si="2"/>
        <v>http://dx.doi.org/10.1007/BF00379674</v>
      </c>
      <c r="M156" s="2" t="s">
        <v>65</v>
      </c>
      <c r="N156" s="2" t="s">
        <v>109</v>
      </c>
      <c r="O156" t="s">
        <v>54</v>
      </c>
      <c r="P156" t="s">
        <v>151</v>
      </c>
      <c r="Q156" s="2" t="s">
        <v>83</v>
      </c>
      <c r="R156" t="s">
        <v>58</v>
      </c>
      <c r="S156" s="2" t="s">
        <v>83</v>
      </c>
      <c r="T156" t="s">
        <v>55</v>
      </c>
      <c r="U156" t="s">
        <v>55</v>
      </c>
      <c r="V156" t="s">
        <v>55</v>
      </c>
      <c r="W156" t="s">
        <v>55</v>
      </c>
      <c r="X156">
        <v>9.5999999999999992E-3</v>
      </c>
      <c r="Y156" t="s">
        <v>98</v>
      </c>
      <c r="Z156" s="4">
        <v>9.6</v>
      </c>
      <c r="AA156">
        <v>15</v>
      </c>
    </row>
    <row r="157" spans="1:27" x14ac:dyDescent="0.35">
      <c r="A157" s="2">
        <v>2</v>
      </c>
      <c r="B157" s="2" t="s">
        <v>13</v>
      </c>
      <c r="C157" t="s">
        <v>14</v>
      </c>
      <c r="D157" s="2" t="s">
        <v>52</v>
      </c>
      <c r="E157">
        <v>1985</v>
      </c>
      <c r="F157">
        <v>65</v>
      </c>
      <c r="G157">
        <v>4</v>
      </c>
      <c r="H157">
        <v>566</v>
      </c>
      <c r="I157">
        <v>572</v>
      </c>
      <c r="J157" t="s">
        <v>11</v>
      </c>
      <c r="K157" t="s">
        <v>15</v>
      </c>
      <c r="L157" t="str">
        <f t="shared" si="2"/>
        <v>http://dx.doi.org/10.1007/BF00379674</v>
      </c>
      <c r="M157" s="2" t="s">
        <v>65</v>
      </c>
      <c r="N157" s="2" t="s">
        <v>109</v>
      </c>
      <c r="O157" t="s">
        <v>54</v>
      </c>
      <c r="P157" t="s">
        <v>151</v>
      </c>
      <c r="Q157" s="2" t="s">
        <v>83</v>
      </c>
      <c r="R157" t="s">
        <v>59</v>
      </c>
      <c r="S157" s="2" t="s">
        <v>83</v>
      </c>
      <c r="T157" t="s">
        <v>55</v>
      </c>
      <c r="U157" t="s">
        <v>55</v>
      </c>
      <c r="V157" t="s">
        <v>55</v>
      </c>
      <c r="W157" t="s">
        <v>55</v>
      </c>
      <c r="X157">
        <v>7.4000000000000003E-3</v>
      </c>
      <c r="Y157" t="s">
        <v>98</v>
      </c>
      <c r="Z157" s="4">
        <v>7.4</v>
      </c>
      <c r="AA157">
        <v>15</v>
      </c>
    </row>
    <row r="158" spans="1:27" x14ac:dyDescent="0.35">
      <c r="A158" s="2">
        <v>2</v>
      </c>
      <c r="B158" s="2" t="s">
        <v>13</v>
      </c>
      <c r="C158" t="s">
        <v>14</v>
      </c>
      <c r="D158" s="2" t="s">
        <v>52</v>
      </c>
      <c r="E158">
        <v>1985</v>
      </c>
      <c r="F158">
        <v>65</v>
      </c>
      <c r="G158">
        <v>4</v>
      </c>
      <c r="H158">
        <v>566</v>
      </c>
      <c r="I158">
        <v>572</v>
      </c>
      <c r="J158" t="s">
        <v>11</v>
      </c>
      <c r="K158" t="s">
        <v>15</v>
      </c>
      <c r="L158" t="str">
        <f t="shared" si="2"/>
        <v>http://dx.doi.org/10.1007/BF00379674</v>
      </c>
      <c r="M158" s="2" t="s">
        <v>65</v>
      </c>
      <c r="N158" s="2" t="s">
        <v>109</v>
      </c>
      <c r="O158" t="s">
        <v>54</v>
      </c>
      <c r="P158" t="s">
        <v>151</v>
      </c>
      <c r="Q158" t="s">
        <v>30</v>
      </c>
      <c r="R158" t="s">
        <v>58</v>
      </c>
      <c r="S158" s="2" t="s">
        <v>114</v>
      </c>
      <c r="T158" t="s">
        <v>55</v>
      </c>
      <c r="U158" t="s">
        <v>55</v>
      </c>
      <c r="V158" t="s">
        <v>55</v>
      </c>
      <c r="W158" t="s">
        <v>55</v>
      </c>
      <c r="X158">
        <v>9.1999999999999998E-3</v>
      </c>
      <c r="Y158" t="s">
        <v>98</v>
      </c>
      <c r="Z158" s="4">
        <v>9.1999999999999993</v>
      </c>
      <c r="AA158">
        <v>15</v>
      </c>
    </row>
    <row r="159" spans="1:27" x14ac:dyDescent="0.35">
      <c r="A159" s="2">
        <v>2</v>
      </c>
      <c r="B159" s="2" t="s">
        <v>13</v>
      </c>
      <c r="C159" t="s">
        <v>14</v>
      </c>
      <c r="D159" s="2" t="s">
        <v>52</v>
      </c>
      <c r="E159">
        <v>1985</v>
      </c>
      <c r="F159">
        <v>65</v>
      </c>
      <c r="G159">
        <v>4</v>
      </c>
      <c r="H159">
        <v>566</v>
      </c>
      <c r="I159">
        <v>572</v>
      </c>
      <c r="J159" t="s">
        <v>11</v>
      </c>
      <c r="K159" t="s">
        <v>15</v>
      </c>
      <c r="L159" t="str">
        <f t="shared" si="2"/>
        <v>http://dx.doi.org/10.1007/BF00379674</v>
      </c>
      <c r="M159" s="2" t="s">
        <v>65</v>
      </c>
      <c r="N159" s="2" t="s">
        <v>109</v>
      </c>
      <c r="O159" t="s">
        <v>54</v>
      </c>
      <c r="P159" t="s">
        <v>151</v>
      </c>
      <c r="Q159" t="s">
        <v>30</v>
      </c>
      <c r="R159" t="s">
        <v>59</v>
      </c>
      <c r="S159" s="2" t="s">
        <v>114</v>
      </c>
      <c r="T159" t="s">
        <v>55</v>
      </c>
      <c r="U159" t="s">
        <v>55</v>
      </c>
      <c r="V159" t="s">
        <v>55</v>
      </c>
      <c r="W159" t="s">
        <v>55</v>
      </c>
      <c r="X159">
        <v>1.21E-2</v>
      </c>
      <c r="Y159" t="s">
        <v>98</v>
      </c>
      <c r="Z159" s="4">
        <v>12.1</v>
      </c>
      <c r="AA159">
        <v>15</v>
      </c>
    </row>
    <row r="160" spans="1:27" x14ac:dyDescent="0.35">
      <c r="A160" s="2">
        <v>2</v>
      </c>
      <c r="B160" s="2" t="s">
        <v>13</v>
      </c>
      <c r="C160" t="s">
        <v>14</v>
      </c>
      <c r="D160" s="2" t="s">
        <v>52</v>
      </c>
      <c r="E160">
        <v>1985</v>
      </c>
      <c r="F160">
        <v>65</v>
      </c>
      <c r="G160">
        <v>4</v>
      </c>
      <c r="H160">
        <v>566</v>
      </c>
      <c r="I160">
        <v>572</v>
      </c>
      <c r="J160" t="s">
        <v>11</v>
      </c>
      <c r="K160" t="s">
        <v>15</v>
      </c>
      <c r="L160" t="str">
        <f t="shared" si="2"/>
        <v>http://dx.doi.org/10.1007/BF00379674</v>
      </c>
      <c r="M160" s="2" t="s">
        <v>65</v>
      </c>
      <c r="N160" s="2" t="s">
        <v>109</v>
      </c>
      <c r="O160" t="s">
        <v>54</v>
      </c>
      <c r="P160" t="s">
        <v>151</v>
      </c>
      <c r="Q160" t="s">
        <v>30</v>
      </c>
      <c r="R160" t="s">
        <v>60</v>
      </c>
      <c r="S160" s="2" t="s">
        <v>114</v>
      </c>
      <c r="T160" t="s">
        <v>55</v>
      </c>
      <c r="U160" t="s">
        <v>55</v>
      </c>
      <c r="V160" t="s">
        <v>55</v>
      </c>
      <c r="W160" t="s">
        <v>55</v>
      </c>
      <c r="X160">
        <v>6.4999999999999997E-3</v>
      </c>
      <c r="Y160" t="s">
        <v>98</v>
      </c>
      <c r="Z160" s="4">
        <v>6.5</v>
      </c>
      <c r="AA160">
        <v>15</v>
      </c>
    </row>
    <row r="161" spans="1:29" x14ac:dyDescent="0.35">
      <c r="A161" s="2">
        <v>2</v>
      </c>
      <c r="B161" s="2" t="s">
        <v>13</v>
      </c>
      <c r="C161" t="s">
        <v>14</v>
      </c>
      <c r="D161" s="2" t="s">
        <v>52</v>
      </c>
      <c r="E161">
        <v>1985</v>
      </c>
      <c r="F161">
        <v>65</v>
      </c>
      <c r="G161">
        <v>4</v>
      </c>
      <c r="H161">
        <v>566</v>
      </c>
      <c r="I161">
        <v>572</v>
      </c>
      <c r="J161" t="s">
        <v>11</v>
      </c>
      <c r="K161" t="s">
        <v>15</v>
      </c>
      <c r="L161" t="str">
        <f>HYPERLINK("http://dx.doi.org/10.1007/BF00379674","http://dx.doi.org/10.1007/BF00379674")</f>
        <v>http://dx.doi.org/10.1007/BF00379674</v>
      </c>
      <c r="M161" s="2" t="s">
        <v>65</v>
      </c>
      <c r="N161" s="2" t="s">
        <v>109</v>
      </c>
      <c r="O161" t="s">
        <v>54</v>
      </c>
      <c r="P161" t="s">
        <v>151</v>
      </c>
      <c r="Q161" t="s">
        <v>64</v>
      </c>
      <c r="R161" s="2" t="s">
        <v>97</v>
      </c>
      <c r="S161" s="2" t="s">
        <v>113</v>
      </c>
      <c r="T161" t="s">
        <v>55</v>
      </c>
      <c r="U161" t="s">
        <v>55</v>
      </c>
      <c r="V161" t="s">
        <v>55</v>
      </c>
      <c r="W161" t="s">
        <v>55</v>
      </c>
      <c r="X161">
        <v>3.0000000000000001E-3</v>
      </c>
      <c r="Y161" t="s">
        <v>98</v>
      </c>
      <c r="Z161" s="4">
        <v>3</v>
      </c>
      <c r="AA161">
        <v>20</v>
      </c>
    </row>
    <row r="162" spans="1:29" x14ac:dyDescent="0.35">
      <c r="A162" s="2">
        <v>2</v>
      </c>
      <c r="B162" s="2" t="s">
        <v>13</v>
      </c>
      <c r="C162" t="s">
        <v>14</v>
      </c>
      <c r="D162" s="2" t="s">
        <v>52</v>
      </c>
      <c r="E162">
        <v>1985</v>
      </c>
      <c r="F162">
        <v>65</v>
      </c>
      <c r="G162">
        <v>4</v>
      </c>
      <c r="H162">
        <v>566</v>
      </c>
      <c r="I162">
        <v>572</v>
      </c>
      <c r="J162" t="s">
        <v>11</v>
      </c>
      <c r="K162" t="s">
        <v>15</v>
      </c>
      <c r="L162" t="str">
        <f t="shared" si="2"/>
        <v>http://dx.doi.org/10.1007/BF00379674</v>
      </c>
      <c r="M162" s="2" t="s">
        <v>65</v>
      </c>
      <c r="N162" s="2" t="s">
        <v>109</v>
      </c>
      <c r="O162" t="s">
        <v>54</v>
      </c>
      <c r="P162" t="s">
        <v>151</v>
      </c>
      <c r="Q162" s="2" t="s">
        <v>79</v>
      </c>
      <c r="R162" s="2" t="s">
        <v>97</v>
      </c>
      <c r="S162" s="2" t="s">
        <v>48</v>
      </c>
      <c r="T162" t="s">
        <v>55</v>
      </c>
      <c r="U162" t="s">
        <v>55</v>
      </c>
      <c r="V162" t="s">
        <v>55</v>
      </c>
      <c r="W162" t="s">
        <v>55</v>
      </c>
      <c r="X162">
        <v>3.3999999999999998E-3</v>
      </c>
      <c r="Y162" t="s">
        <v>98</v>
      </c>
      <c r="Z162" s="4">
        <v>3.4</v>
      </c>
      <c r="AA162">
        <v>20</v>
      </c>
    </row>
    <row r="163" spans="1:29" x14ac:dyDescent="0.35">
      <c r="A163" s="2">
        <v>2</v>
      </c>
      <c r="B163" s="2" t="s">
        <v>13</v>
      </c>
      <c r="C163" t="s">
        <v>14</v>
      </c>
      <c r="D163" s="2" t="s">
        <v>52</v>
      </c>
      <c r="E163">
        <v>1985</v>
      </c>
      <c r="F163">
        <v>65</v>
      </c>
      <c r="G163">
        <v>4</v>
      </c>
      <c r="H163">
        <v>566</v>
      </c>
      <c r="I163">
        <v>572</v>
      </c>
      <c r="J163" t="s">
        <v>11</v>
      </c>
      <c r="K163" t="s">
        <v>15</v>
      </c>
      <c r="L163" t="str">
        <f t="shared" si="2"/>
        <v>http://dx.doi.org/10.1007/BF00379674</v>
      </c>
      <c r="M163" s="2" t="s">
        <v>65</v>
      </c>
      <c r="N163" s="2" t="s">
        <v>109</v>
      </c>
      <c r="O163" t="s">
        <v>54</v>
      </c>
      <c r="P163" t="s">
        <v>151</v>
      </c>
      <c r="Q163" s="2" t="s">
        <v>80</v>
      </c>
      <c r="R163" s="2" t="s">
        <v>97</v>
      </c>
      <c r="S163" s="2" t="s">
        <v>48</v>
      </c>
      <c r="T163" t="s">
        <v>55</v>
      </c>
      <c r="U163" t="s">
        <v>55</v>
      </c>
      <c r="V163" t="s">
        <v>55</v>
      </c>
      <c r="W163" t="s">
        <v>55</v>
      </c>
      <c r="X163">
        <v>1.3300000000000001E-2</v>
      </c>
      <c r="Y163" t="s">
        <v>98</v>
      </c>
      <c r="Z163" s="4">
        <v>13.3</v>
      </c>
      <c r="AA163">
        <v>20</v>
      </c>
    </row>
    <row r="164" spans="1:29" x14ac:dyDescent="0.35">
      <c r="A164" s="2">
        <v>2</v>
      </c>
      <c r="B164" s="2" t="s">
        <v>13</v>
      </c>
      <c r="C164" t="s">
        <v>14</v>
      </c>
      <c r="D164" s="2" t="s">
        <v>52</v>
      </c>
      <c r="E164">
        <v>1985</v>
      </c>
      <c r="F164">
        <v>65</v>
      </c>
      <c r="G164">
        <v>4</v>
      </c>
      <c r="H164">
        <v>566</v>
      </c>
      <c r="I164">
        <v>572</v>
      </c>
      <c r="J164" t="s">
        <v>11</v>
      </c>
      <c r="K164" t="s">
        <v>15</v>
      </c>
      <c r="L164" t="str">
        <f t="shared" si="2"/>
        <v>http://dx.doi.org/10.1007/BF00379674</v>
      </c>
      <c r="M164" s="2" t="s">
        <v>65</v>
      </c>
      <c r="N164" s="2" t="s">
        <v>109</v>
      </c>
      <c r="O164" t="s">
        <v>54</v>
      </c>
      <c r="P164" t="s">
        <v>151</v>
      </c>
      <c r="Q164" s="2" t="s">
        <v>81</v>
      </c>
      <c r="R164" s="2" t="s">
        <v>97</v>
      </c>
      <c r="S164" s="2" t="s">
        <v>48</v>
      </c>
      <c r="T164" t="s">
        <v>55</v>
      </c>
      <c r="U164" t="s">
        <v>55</v>
      </c>
      <c r="V164" t="s">
        <v>55</v>
      </c>
      <c r="W164" t="s">
        <v>55</v>
      </c>
      <c r="X164">
        <v>1.3099999999999999E-2</v>
      </c>
      <c r="Y164" t="s">
        <v>98</v>
      </c>
      <c r="Z164" s="4">
        <v>13.1</v>
      </c>
      <c r="AA164">
        <v>20</v>
      </c>
    </row>
    <row r="165" spans="1:29" x14ac:dyDescent="0.35">
      <c r="A165" s="2">
        <v>2</v>
      </c>
      <c r="B165" s="2" t="s">
        <v>13</v>
      </c>
      <c r="C165" t="s">
        <v>14</v>
      </c>
      <c r="D165" s="2" t="s">
        <v>52</v>
      </c>
      <c r="E165">
        <v>1985</v>
      </c>
      <c r="F165">
        <v>65</v>
      </c>
      <c r="G165">
        <v>4</v>
      </c>
      <c r="H165">
        <v>566</v>
      </c>
      <c r="I165">
        <v>572</v>
      </c>
      <c r="J165" t="s">
        <v>11</v>
      </c>
      <c r="K165" t="s">
        <v>15</v>
      </c>
      <c r="L165" t="str">
        <f t="shared" si="2"/>
        <v>http://dx.doi.org/10.1007/BF00379674</v>
      </c>
      <c r="M165" s="2" t="s">
        <v>65</v>
      </c>
      <c r="N165" s="2" t="s">
        <v>109</v>
      </c>
      <c r="O165" t="s">
        <v>54</v>
      </c>
      <c r="P165" t="s">
        <v>151</v>
      </c>
      <c r="Q165" s="2" t="s">
        <v>82</v>
      </c>
      <c r="R165" s="2" t="s">
        <v>97</v>
      </c>
      <c r="S165" s="2" t="s">
        <v>48</v>
      </c>
      <c r="T165" t="s">
        <v>55</v>
      </c>
      <c r="U165" t="s">
        <v>55</v>
      </c>
      <c r="V165" t="s">
        <v>55</v>
      </c>
      <c r="W165" t="s">
        <v>55</v>
      </c>
      <c r="X165">
        <v>4.4999999999999997E-3</v>
      </c>
      <c r="Y165" t="s">
        <v>98</v>
      </c>
      <c r="Z165" s="4">
        <v>4.5</v>
      </c>
      <c r="AA165">
        <v>20</v>
      </c>
    </row>
    <row r="166" spans="1:29" x14ac:dyDescent="0.35">
      <c r="A166" s="2">
        <v>2</v>
      </c>
      <c r="B166" s="2" t="s">
        <v>13</v>
      </c>
      <c r="C166" t="s">
        <v>14</v>
      </c>
      <c r="D166" s="2" t="s">
        <v>52</v>
      </c>
      <c r="E166">
        <v>1985</v>
      </c>
      <c r="F166">
        <v>65</v>
      </c>
      <c r="G166">
        <v>4</v>
      </c>
      <c r="H166">
        <v>566</v>
      </c>
      <c r="I166">
        <v>572</v>
      </c>
      <c r="J166" t="s">
        <v>11</v>
      </c>
      <c r="K166" t="s">
        <v>15</v>
      </c>
      <c r="L166" t="str">
        <f t="shared" si="2"/>
        <v>http://dx.doi.org/10.1007/BF00379674</v>
      </c>
      <c r="M166" s="2" t="s">
        <v>65</v>
      </c>
      <c r="N166" s="2" t="s">
        <v>109</v>
      </c>
      <c r="O166" t="s">
        <v>54</v>
      </c>
      <c r="P166" t="s">
        <v>151</v>
      </c>
      <c r="Q166" s="2" t="s">
        <v>83</v>
      </c>
      <c r="R166" t="s">
        <v>58</v>
      </c>
      <c r="S166" s="2" t="s">
        <v>83</v>
      </c>
      <c r="T166" t="s">
        <v>55</v>
      </c>
      <c r="U166" t="s">
        <v>55</v>
      </c>
      <c r="V166" t="s">
        <v>55</v>
      </c>
      <c r="W166" t="s">
        <v>55</v>
      </c>
      <c r="X166">
        <v>5.1999999999999998E-3</v>
      </c>
      <c r="Y166" t="s">
        <v>98</v>
      </c>
      <c r="Z166" s="4">
        <v>5.2</v>
      </c>
      <c r="AA166">
        <v>20</v>
      </c>
    </row>
    <row r="167" spans="1:29" x14ac:dyDescent="0.35">
      <c r="A167" s="2">
        <v>2</v>
      </c>
      <c r="B167" s="2" t="s">
        <v>13</v>
      </c>
      <c r="C167" t="s">
        <v>14</v>
      </c>
      <c r="D167" s="2" t="s">
        <v>52</v>
      </c>
      <c r="E167">
        <v>1985</v>
      </c>
      <c r="F167">
        <v>65</v>
      </c>
      <c r="G167">
        <v>4</v>
      </c>
      <c r="H167">
        <v>566</v>
      </c>
      <c r="I167">
        <v>572</v>
      </c>
      <c r="J167" t="s">
        <v>11</v>
      </c>
      <c r="K167" t="s">
        <v>15</v>
      </c>
      <c r="L167" t="str">
        <f t="shared" si="2"/>
        <v>http://dx.doi.org/10.1007/BF00379674</v>
      </c>
      <c r="M167" s="2" t="s">
        <v>65</v>
      </c>
      <c r="N167" s="2" t="s">
        <v>109</v>
      </c>
      <c r="O167" t="s">
        <v>54</v>
      </c>
      <c r="P167" t="s">
        <v>151</v>
      </c>
      <c r="Q167" s="2" t="s">
        <v>83</v>
      </c>
      <c r="R167" t="s">
        <v>59</v>
      </c>
      <c r="S167" s="2" t="s">
        <v>83</v>
      </c>
      <c r="T167" t="s">
        <v>55</v>
      </c>
      <c r="U167" t="s">
        <v>55</v>
      </c>
      <c r="V167" t="s">
        <v>55</v>
      </c>
      <c r="W167" t="s">
        <v>55</v>
      </c>
      <c r="X167">
        <v>3.8999999999999998E-3</v>
      </c>
      <c r="Y167" t="s">
        <v>98</v>
      </c>
      <c r="Z167" s="4">
        <v>3.9</v>
      </c>
      <c r="AA167">
        <v>20</v>
      </c>
    </row>
    <row r="168" spans="1:29" x14ac:dyDescent="0.35">
      <c r="A168" s="2">
        <v>2</v>
      </c>
      <c r="B168" s="2" t="s">
        <v>13</v>
      </c>
      <c r="C168" t="s">
        <v>14</v>
      </c>
      <c r="D168" s="2" t="s">
        <v>52</v>
      </c>
      <c r="E168">
        <v>1985</v>
      </c>
      <c r="F168">
        <v>65</v>
      </c>
      <c r="G168">
        <v>4</v>
      </c>
      <c r="H168">
        <v>566</v>
      </c>
      <c r="I168">
        <v>572</v>
      </c>
      <c r="J168" t="s">
        <v>11</v>
      </c>
      <c r="K168" t="s">
        <v>15</v>
      </c>
      <c r="L168" t="str">
        <f t="shared" si="2"/>
        <v>http://dx.doi.org/10.1007/BF00379674</v>
      </c>
      <c r="M168" s="2" t="s">
        <v>65</v>
      </c>
      <c r="N168" s="2" t="s">
        <v>109</v>
      </c>
      <c r="O168" t="s">
        <v>54</v>
      </c>
      <c r="P168" t="s">
        <v>151</v>
      </c>
      <c r="Q168" t="s">
        <v>30</v>
      </c>
      <c r="R168" t="s">
        <v>58</v>
      </c>
      <c r="S168" s="2" t="s">
        <v>114</v>
      </c>
      <c r="T168" t="s">
        <v>55</v>
      </c>
      <c r="U168" t="s">
        <v>55</v>
      </c>
      <c r="V168" t="s">
        <v>55</v>
      </c>
      <c r="W168" t="s">
        <v>55</v>
      </c>
      <c r="X168">
        <v>5.3E-3</v>
      </c>
      <c r="Y168" t="s">
        <v>98</v>
      </c>
      <c r="Z168" s="4">
        <v>5.3</v>
      </c>
      <c r="AA168">
        <v>20</v>
      </c>
    </row>
    <row r="169" spans="1:29" x14ac:dyDescent="0.35">
      <c r="A169" s="2">
        <v>2</v>
      </c>
      <c r="B169" s="2" t="s">
        <v>13</v>
      </c>
      <c r="C169" t="s">
        <v>14</v>
      </c>
      <c r="D169" s="2" t="s">
        <v>52</v>
      </c>
      <c r="E169">
        <v>1985</v>
      </c>
      <c r="F169">
        <v>65</v>
      </c>
      <c r="G169">
        <v>4</v>
      </c>
      <c r="H169">
        <v>566</v>
      </c>
      <c r="I169">
        <v>572</v>
      </c>
      <c r="J169" t="s">
        <v>11</v>
      </c>
      <c r="K169" t="s">
        <v>15</v>
      </c>
      <c r="L169" t="str">
        <f t="shared" si="2"/>
        <v>http://dx.doi.org/10.1007/BF00379674</v>
      </c>
      <c r="M169" s="2" t="s">
        <v>65</v>
      </c>
      <c r="N169" s="2" t="s">
        <v>109</v>
      </c>
      <c r="O169" t="s">
        <v>54</v>
      </c>
      <c r="P169" t="s">
        <v>151</v>
      </c>
      <c r="Q169" t="s">
        <v>30</v>
      </c>
      <c r="R169" t="s">
        <v>59</v>
      </c>
      <c r="S169" s="2" t="s">
        <v>114</v>
      </c>
      <c r="T169" t="s">
        <v>55</v>
      </c>
      <c r="U169" t="s">
        <v>55</v>
      </c>
      <c r="V169" t="s">
        <v>55</v>
      </c>
      <c r="W169" t="s">
        <v>55</v>
      </c>
      <c r="X169">
        <v>1.5900000000000001E-2</v>
      </c>
      <c r="Y169" t="s">
        <v>98</v>
      </c>
      <c r="Z169" s="4">
        <v>15.9</v>
      </c>
      <c r="AA169">
        <v>20</v>
      </c>
    </row>
    <row r="170" spans="1:29" x14ac:dyDescent="0.35">
      <c r="A170" s="2">
        <v>2</v>
      </c>
      <c r="B170" s="2" t="s">
        <v>13</v>
      </c>
      <c r="C170" t="s">
        <v>14</v>
      </c>
      <c r="D170" s="2" t="s">
        <v>52</v>
      </c>
      <c r="E170">
        <v>1985</v>
      </c>
      <c r="F170">
        <v>65</v>
      </c>
      <c r="G170">
        <v>4</v>
      </c>
      <c r="H170">
        <v>566</v>
      </c>
      <c r="I170">
        <v>572</v>
      </c>
      <c r="J170" t="s">
        <v>11</v>
      </c>
      <c r="K170" t="s">
        <v>15</v>
      </c>
      <c r="L170" t="str">
        <f t="shared" si="2"/>
        <v>http://dx.doi.org/10.1007/BF00379674</v>
      </c>
      <c r="M170" s="2" t="s">
        <v>65</v>
      </c>
      <c r="N170" s="2" t="s">
        <v>109</v>
      </c>
      <c r="O170" t="s">
        <v>54</v>
      </c>
      <c r="P170" t="s">
        <v>151</v>
      </c>
      <c r="Q170" t="s">
        <v>30</v>
      </c>
      <c r="R170" t="s">
        <v>60</v>
      </c>
      <c r="S170" s="2" t="s">
        <v>114</v>
      </c>
      <c r="T170" t="s">
        <v>55</v>
      </c>
      <c r="U170" t="s">
        <v>55</v>
      </c>
      <c r="V170" t="s">
        <v>55</v>
      </c>
      <c r="W170" t="s">
        <v>55</v>
      </c>
      <c r="X170">
        <v>2.3999999999999998E-3</v>
      </c>
      <c r="Y170" t="s">
        <v>98</v>
      </c>
      <c r="Z170" s="4">
        <v>2.4</v>
      </c>
      <c r="AA170">
        <v>20</v>
      </c>
    </row>
    <row r="171" spans="1:29" x14ac:dyDescent="0.35">
      <c r="A171" s="2">
        <v>3</v>
      </c>
      <c r="B171" s="2" t="s">
        <v>16</v>
      </c>
      <c r="C171" s="2" t="s">
        <v>17</v>
      </c>
      <c r="D171" s="2" t="s">
        <v>91</v>
      </c>
      <c r="E171">
        <v>2022</v>
      </c>
      <c r="F171">
        <v>109</v>
      </c>
      <c r="G171" t="s">
        <v>11</v>
      </c>
      <c r="H171" t="s">
        <v>11</v>
      </c>
      <c r="I171" t="s">
        <v>11</v>
      </c>
      <c r="J171">
        <v>103320</v>
      </c>
      <c r="K171" s="2" t="s">
        <v>18</v>
      </c>
      <c r="L171" t="str">
        <f>HYPERLINK("http://dx.doi.org/10.1016/j.jtherbio.2022.103320","http://dx.doi.org/10.1016/j.jtherbio.2022.103320")</f>
        <v>http://dx.doi.org/10.1016/j.jtherbio.2022.103320</v>
      </c>
      <c r="M171" t="s">
        <v>27</v>
      </c>
      <c r="N171" s="2" t="s">
        <v>107</v>
      </c>
      <c r="O171" s="2" t="s">
        <v>28</v>
      </c>
      <c r="P171" t="s">
        <v>151</v>
      </c>
      <c r="Q171" s="2" t="s">
        <v>30</v>
      </c>
      <c r="R171" s="2" t="s">
        <v>32</v>
      </c>
      <c r="S171" s="2" t="s">
        <v>114</v>
      </c>
      <c r="T171">
        <v>0.3</v>
      </c>
      <c r="U171" s="2" t="s">
        <v>34</v>
      </c>
      <c r="V171">
        <v>0.04</v>
      </c>
      <c r="W171" s="2" t="s">
        <v>34</v>
      </c>
      <c r="X171">
        <v>0.06</v>
      </c>
      <c r="Y171" s="2" t="s">
        <v>99</v>
      </c>
      <c r="Z171" s="4">
        <v>60</v>
      </c>
      <c r="AA171">
        <v>2</v>
      </c>
      <c r="AB171" s="2" t="s">
        <v>40</v>
      </c>
      <c r="AC171">
        <v>1500</v>
      </c>
    </row>
    <row r="172" spans="1:29" x14ac:dyDescent="0.35">
      <c r="A172" s="2">
        <v>3</v>
      </c>
      <c r="B172" t="s">
        <v>16</v>
      </c>
      <c r="C172" t="s">
        <v>17</v>
      </c>
      <c r="D172" s="2" t="s">
        <v>91</v>
      </c>
      <c r="E172">
        <v>2022</v>
      </c>
      <c r="F172">
        <v>109</v>
      </c>
      <c r="G172" t="s">
        <v>11</v>
      </c>
      <c r="H172" t="s">
        <v>11</v>
      </c>
      <c r="I172" t="s">
        <v>11</v>
      </c>
      <c r="J172">
        <v>103320</v>
      </c>
      <c r="K172" t="s">
        <v>18</v>
      </c>
      <c r="L172" t="str">
        <f>HYPERLINK("http://dx.doi.org/10.1016/j.jtherbio.2022.103320","http://dx.doi.org/10.1016/j.jtherbio.2022.103320")</f>
        <v>http://dx.doi.org/10.1016/j.jtherbio.2022.103320</v>
      </c>
      <c r="M172" t="s">
        <v>27</v>
      </c>
      <c r="N172" t="s">
        <v>107</v>
      </c>
      <c r="O172" s="2" t="s">
        <v>28</v>
      </c>
      <c r="P172" t="s">
        <v>151</v>
      </c>
      <c r="Q172" s="2" t="s">
        <v>30</v>
      </c>
      <c r="R172" s="2" t="s">
        <v>32</v>
      </c>
      <c r="S172" s="2" t="s">
        <v>114</v>
      </c>
      <c r="T172">
        <v>0.3</v>
      </c>
      <c r="U172" s="2" t="s">
        <v>34</v>
      </c>
      <c r="V172">
        <v>0.04</v>
      </c>
      <c r="W172" s="2" t="s">
        <v>34</v>
      </c>
      <c r="X172">
        <v>0.09</v>
      </c>
      <c r="Y172" s="2" t="s">
        <v>99</v>
      </c>
      <c r="Z172" s="4">
        <v>90</v>
      </c>
      <c r="AA172">
        <v>2</v>
      </c>
      <c r="AB172" s="2" t="s">
        <v>41</v>
      </c>
      <c r="AC172">
        <v>2250</v>
      </c>
    </row>
    <row r="173" spans="1:29" x14ac:dyDescent="0.35">
      <c r="A173" s="2">
        <v>3</v>
      </c>
      <c r="B173" t="s">
        <v>16</v>
      </c>
      <c r="C173" t="s">
        <v>17</v>
      </c>
      <c r="D173" s="2" t="s">
        <v>91</v>
      </c>
      <c r="E173">
        <v>2022</v>
      </c>
      <c r="F173">
        <v>109</v>
      </c>
      <c r="G173" t="s">
        <v>11</v>
      </c>
      <c r="H173" t="s">
        <v>11</v>
      </c>
      <c r="I173" t="s">
        <v>11</v>
      </c>
      <c r="J173">
        <v>103320</v>
      </c>
      <c r="K173" t="s">
        <v>18</v>
      </c>
      <c r="L173" t="str">
        <f>HYPERLINK("http://dx.doi.org/10.1016/j.jtherbio.2022.103320","http://dx.doi.org/10.1016/j.jtherbio.2022.103320")</f>
        <v>http://dx.doi.org/10.1016/j.jtherbio.2022.103320</v>
      </c>
      <c r="M173" t="s">
        <v>27</v>
      </c>
      <c r="N173" t="s">
        <v>107</v>
      </c>
      <c r="O173" s="2" t="s">
        <v>28</v>
      </c>
      <c r="P173" t="s">
        <v>151</v>
      </c>
      <c r="Q173" s="2" t="s">
        <v>30</v>
      </c>
      <c r="R173" s="2" t="s">
        <v>32</v>
      </c>
      <c r="S173" s="2" t="s">
        <v>114</v>
      </c>
      <c r="T173">
        <v>0.3</v>
      </c>
      <c r="U173" s="2" t="s">
        <v>34</v>
      </c>
      <c r="V173">
        <v>0.04</v>
      </c>
      <c r="W173" s="2" t="s">
        <v>34</v>
      </c>
      <c r="X173">
        <v>0.1</v>
      </c>
      <c r="Y173" s="2" t="s">
        <v>99</v>
      </c>
      <c r="Z173" s="4">
        <v>100</v>
      </c>
      <c r="AA173">
        <v>10</v>
      </c>
      <c r="AB173" s="2" t="s">
        <v>40</v>
      </c>
      <c r="AC173">
        <v>2500</v>
      </c>
    </row>
    <row r="174" spans="1:29" x14ac:dyDescent="0.35">
      <c r="A174" s="2">
        <v>3</v>
      </c>
      <c r="B174" t="s">
        <v>16</v>
      </c>
      <c r="C174" t="s">
        <v>17</v>
      </c>
      <c r="D174" s="2" t="s">
        <v>91</v>
      </c>
      <c r="E174">
        <v>2022</v>
      </c>
      <c r="F174">
        <v>109</v>
      </c>
      <c r="G174" t="s">
        <v>11</v>
      </c>
      <c r="H174" t="s">
        <v>11</v>
      </c>
      <c r="I174" t="s">
        <v>11</v>
      </c>
      <c r="J174">
        <v>103320</v>
      </c>
      <c r="K174" t="s">
        <v>18</v>
      </c>
      <c r="L174" t="str">
        <f t="shared" ref="L174:L176" si="3">HYPERLINK("http://dx.doi.org/10.1016/j.jtherbio.2022.103320","http://dx.doi.org/10.1016/j.jtherbio.2022.103320")</f>
        <v>http://dx.doi.org/10.1016/j.jtherbio.2022.103320</v>
      </c>
      <c r="M174" t="s">
        <v>27</v>
      </c>
      <c r="N174" t="s">
        <v>107</v>
      </c>
      <c r="O174" s="2" t="s">
        <v>28</v>
      </c>
      <c r="P174" t="s">
        <v>151</v>
      </c>
      <c r="Q174" s="2" t="s">
        <v>30</v>
      </c>
      <c r="R174" s="2" t="s">
        <v>32</v>
      </c>
      <c r="S174" s="2" t="s">
        <v>114</v>
      </c>
      <c r="T174">
        <v>0.3</v>
      </c>
      <c r="U174" s="2" t="s">
        <v>34</v>
      </c>
      <c r="V174">
        <v>0.04</v>
      </c>
      <c r="W174" s="2" t="s">
        <v>34</v>
      </c>
      <c r="X174">
        <v>0.15</v>
      </c>
      <c r="Y174" s="2" t="s">
        <v>99</v>
      </c>
      <c r="Z174" s="4">
        <v>150</v>
      </c>
      <c r="AA174">
        <v>10</v>
      </c>
      <c r="AB174" s="2" t="s">
        <v>41</v>
      </c>
      <c r="AC174">
        <v>3750</v>
      </c>
    </row>
    <row r="175" spans="1:29" x14ac:dyDescent="0.35">
      <c r="A175" s="2">
        <v>3</v>
      </c>
      <c r="B175" t="s">
        <v>16</v>
      </c>
      <c r="C175" t="s">
        <v>17</v>
      </c>
      <c r="D175" s="2" t="s">
        <v>91</v>
      </c>
      <c r="E175">
        <v>2022</v>
      </c>
      <c r="F175">
        <v>109</v>
      </c>
      <c r="G175" t="s">
        <v>11</v>
      </c>
      <c r="H175" t="s">
        <v>11</v>
      </c>
      <c r="I175" t="s">
        <v>11</v>
      </c>
      <c r="J175">
        <v>103320</v>
      </c>
      <c r="K175" t="s">
        <v>18</v>
      </c>
      <c r="L175" t="str">
        <f t="shared" si="3"/>
        <v>http://dx.doi.org/10.1016/j.jtherbio.2022.103320</v>
      </c>
      <c r="M175" t="s">
        <v>27</v>
      </c>
      <c r="N175" t="s">
        <v>107</v>
      </c>
      <c r="O175" s="2" t="s">
        <v>28</v>
      </c>
      <c r="P175" t="s">
        <v>151</v>
      </c>
      <c r="Q175" s="2" t="s">
        <v>30</v>
      </c>
      <c r="R175" s="2" t="s">
        <v>32</v>
      </c>
      <c r="S175" s="2" t="s">
        <v>114</v>
      </c>
      <c r="T175">
        <v>0.3</v>
      </c>
      <c r="U175" s="2" t="s">
        <v>34</v>
      </c>
      <c r="V175">
        <v>0.04</v>
      </c>
      <c r="W175" s="2" t="s">
        <v>34</v>
      </c>
      <c r="X175">
        <v>0.15</v>
      </c>
      <c r="Y175" s="2" t="s">
        <v>99</v>
      </c>
      <c r="Z175" s="4">
        <v>150</v>
      </c>
      <c r="AA175">
        <v>20</v>
      </c>
      <c r="AB175" s="2" t="s">
        <v>40</v>
      </c>
      <c r="AC175">
        <v>3750</v>
      </c>
    </row>
    <row r="176" spans="1:29" x14ac:dyDescent="0.35">
      <c r="A176" s="2">
        <v>3</v>
      </c>
      <c r="B176" t="s">
        <v>16</v>
      </c>
      <c r="C176" t="s">
        <v>17</v>
      </c>
      <c r="D176" s="2" t="s">
        <v>91</v>
      </c>
      <c r="E176">
        <v>2022</v>
      </c>
      <c r="F176">
        <v>109</v>
      </c>
      <c r="G176" t="s">
        <v>11</v>
      </c>
      <c r="H176" t="s">
        <v>11</v>
      </c>
      <c r="I176" t="s">
        <v>11</v>
      </c>
      <c r="J176">
        <v>103320</v>
      </c>
      <c r="K176" t="s">
        <v>18</v>
      </c>
      <c r="L176" t="str">
        <f t="shared" si="3"/>
        <v>http://dx.doi.org/10.1016/j.jtherbio.2022.103320</v>
      </c>
      <c r="M176" t="s">
        <v>27</v>
      </c>
      <c r="N176" t="s">
        <v>107</v>
      </c>
      <c r="O176" s="2" t="s">
        <v>28</v>
      </c>
      <c r="P176" t="s">
        <v>151</v>
      </c>
      <c r="Q176" s="2" t="s">
        <v>30</v>
      </c>
      <c r="R176" s="2" t="s">
        <v>32</v>
      </c>
      <c r="S176" s="2" t="s">
        <v>114</v>
      </c>
      <c r="T176">
        <v>0.3</v>
      </c>
      <c r="U176" s="2" t="s">
        <v>34</v>
      </c>
      <c r="V176">
        <v>0.04</v>
      </c>
      <c r="W176" s="2" t="s">
        <v>34</v>
      </c>
      <c r="X176">
        <v>0.28999999999999998</v>
      </c>
      <c r="Y176" s="2" t="s">
        <v>99</v>
      </c>
      <c r="Z176" s="4">
        <v>290</v>
      </c>
      <c r="AA176">
        <v>20</v>
      </c>
      <c r="AB176" s="2" t="s">
        <v>41</v>
      </c>
      <c r="AC176">
        <v>7250</v>
      </c>
    </row>
    <row r="177" spans="1:29" x14ac:dyDescent="0.35">
      <c r="A177" s="2">
        <v>4</v>
      </c>
      <c r="B177" t="s">
        <v>19</v>
      </c>
      <c r="C177" t="s">
        <v>20</v>
      </c>
      <c r="D177" s="2" t="s">
        <v>92</v>
      </c>
      <c r="E177">
        <v>2015</v>
      </c>
      <c r="F177">
        <v>60</v>
      </c>
      <c r="G177">
        <v>2</v>
      </c>
      <c r="H177">
        <v>426</v>
      </c>
      <c r="I177">
        <v>435</v>
      </c>
      <c r="J177" t="s">
        <v>11</v>
      </c>
      <c r="K177" t="s">
        <v>21</v>
      </c>
      <c r="L177" t="str">
        <f>HYPERLINK("http://dx.doi.org/10.1111/fwb.12509","http://dx.doi.org/10.1111/fwb.12509")</f>
        <v>http://dx.doi.org/10.1111/fwb.12509</v>
      </c>
      <c r="M177" t="s">
        <v>43</v>
      </c>
      <c r="N177" t="s">
        <v>146</v>
      </c>
      <c r="O177" s="2" t="s">
        <v>45</v>
      </c>
      <c r="P177" s="2" t="s">
        <v>149</v>
      </c>
      <c r="Q177" s="2" t="s">
        <v>30</v>
      </c>
      <c r="R177" s="2" t="s">
        <v>50</v>
      </c>
      <c r="S177" s="2" t="s">
        <v>114</v>
      </c>
      <c r="V177">
        <v>3.8999999999999998E-3</v>
      </c>
      <c r="W177" s="2" t="s">
        <v>34</v>
      </c>
      <c r="X177">
        <v>3.8399999999999997E-2</v>
      </c>
      <c r="Y177" s="2" t="s">
        <v>99</v>
      </c>
      <c r="Z177" s="4">
        <v>1.3727999999999998</v>
      </c>
      <c r="AA177">
        <v>15</v>
      </c>
      <c r="AB177" s="2" t="s">
        <v>103</v>
      </c>
      <c r="AC177">
        <v>351.99999999999994</v>
      </c>
    </row>
    <row r="178" spans="1:29" x14ac:dyDescent="0.35">
      <c r="A178" s="2">
        <v>4</v>
      </c>
      <c r="B178" t="s">
        <v>19</v>
      </c>
      <c r="C178" t="s">
        <v>20</v>
      </c>
      <c r="D178" s="2" t="s">
        <v>92</v>
      </c>
      <c r="E178">
        <v>2015</v>
      </c>
      <c r="F178">
        <v>60</v>
      </c>
      <c r="G178">
        <v>2</v>
      </c>
      <c r="H178">
        <v>426</v>
      </c>
      <c r="I178">
        <v>435</v>
      </c>
      <c r="J178" t="s">
        <v>11</v>
      </c>
      <c r="K178" t="s">
        <v>21</v>
      </c>
      <c r="L178" t="str">
        <f>HYPERLINK("http://dx.doi.org/10.1111/fwb.12509","http://dx.doi.org/10.1111/fwb.12509")</f>
        <v>http://dx.doi.org/10.1111/fwb.12509</v>
      </c>
      <c r="M178" t="s">
        <v>43</v>
      </c>
      <c r="N178" s="2" t="s">
        <v>146</v>
      </c>
      <c r="O178" s="2" t="s">
        <v>45</v>
      </c>
      <c r="P178" s="2" t="s">
        <v>149</v>
      </c>
      <c r="Q178" s="2" t="s">
        <v>46</v>
      </c>
      <c r="S178" s="2" t="s">
        <v>48</v>
      </c>
      <c r="V178">
        <v>1E-3</v>
      </c>
      <c r="W178" s="2" t="s">
        <v>34</v>
      </c>
      <c r="X178">
        <v>2.5999999999999999E-2</v>
      </c>
      <c r="Y178" s="2" t="s">
        <v>99</v>
      </c>
      <c r="Z178" s="4">
        <v>0.92949999999999988</v>
      </c>
      <c r="AA178">
        <v>15</v>
      </c>
      <c r="AB178" s="2" t="s">
        <v>103</v>
      </c>
      <c r="AC178">
        <v>929.49999999999989</v>
      </c>
    </row>
    <row r="179" spans="1:29" x14ac:dyDescent="0.35">
      <c r="A179" s="2">
        <v>4</v>
      </c>
      <c r="B179" t="s">
        <v>19</v>
      </c>
      <c r="C179" t="s">
        <v>20</v>
      </c>
      <c r="D179" s="2" t="s">
        <v>92</v>
      </c>
      <c r="E179">
        <v>2015</v>
      </c>
      <c r="F179">
        <v>60</v>
      </c>
      <c r="G179">
        <v>2</v>
      </c>
      <c r="H179">
        <v>426</v>
      </c>
      <c r="I179">
        <v>435</v>
      </c>
      <c r="J179" t="s">
        <v>11</v>
      </c>
      <c r="K179" t="s">
        <v>21</v>
      </c>
      <c r="L179" t="str">
        <f>HYPERLINK("http://dx.doi.org/10.1111/fwb.12509","http://dx.doi.org/10.1111/fwb.12509")</f>
        <v>http://dx.doi.org/10.1111/fwb.12509</v>
      </c>
      <c r="M179" t="s">
        <v>44</v>
      </c>
      <c r="N179" t="s">
        <v>111</v>
      </c>
      <c r="O179" s="2" t="s">
        <v>45</v>
      </c>
      <c r="P179" t="s">
        <v>151</v>
      </c>
      <c r="Q179" s="2" t="s">
        <v>50</v>
      </c>
      <c r="S179" s="2" t="s">
        <v>114</v>
      </c>
      <c r="V179">
        <v>4.1000000000000003E-3</v>
      </c>
      <c r="W179" s="2" t="s">
        <v>34</v>
      </c>
      <c r="X179">
        <v>6.7000000000000002E-3</v>
      </c>
      <c r="Y179" s="2" t="s">
        <v>99</v>
      </c>
      <c r="Z179" s="4">
        <v>6.7</v>
      </c>
      <c r="AA179">
        <v>15</v>
      </c>
      <c r="AB179" s="2" t="s">
        <v>103</v>
      </c>
      <c r="AC179">
        <v>1634.1463414634145</v>
      </c>
    </row>
    <row r="180" spans="1:29" x14ac:dyDescent="0.35">
      <c r="A180" s="2">
        <v>4</v>
      </c>
      <c r="B180" t="s">
        <v>19</v>
      </c>
      <c r="C180" t="s">
        <v>20</v>
      </c>
      <c r="D180" s="2" t="s">
        <v>92</v>
      </c>
      <c r="E180">
        <v>2015</v>
      </c>
      <c r="F180">
        <v>60</v>
      </c>
      <c r="G180">
        <v>2</v>
      </c>
      <c r="H180">
        <v>426</v>
      </c>
      <c r="I180">
        <v>435</v>
      </c>
      <c r="J180" t="s">
        <v>11</v>
      </c>
      <c r="K180" t="s">
        <v>21</v>
      </c>
      <c r="L180" t="str">
        <f>HYPERLINK("http://dx.doi.org/10.1111/fwb.12509","http://dx.doi.org/10.1111/fwb.12509")</f>
        <v>http://dx.doi.org/10.1111/fwb.12509</v>
      </c>
      <c r="M180" t="s">
        <v>44</v>
      </c>
      <c r="N180" t="s">
        <v>111</v>
      </c>
      <c r="O180" s="2" t="s">
        <v>45</v>
      </c>
      <c r="P180" t="s">
        <v>151</v>
      </c>
      <c r="Q180" s="2" t="s">
        <v>46</v>
      </c>
      <c r="S180" s="2" t="s">
        <v>48</v>
      </c>
      <c r="V180">
        <v>2.0999999999999999E-3</v>
      </c>
      <c r="W180" s="2" t="s">
        <v>34</v>
      </c>
      <c r="X180">
        <v>3.3999999999999998E-3</v>
      </c>
      <c r="Y180" s="2" t="s">
        <v>99</v>
      </c>
      <c r="Z180" s="4">
        <v>3.4</v>
      </c>
      <c r="AA180">
        <v>15</v>
      </c>
      <c r="AB180" s="2" t="s">
        <v>103</v>
      </c>
      <c r="AC180">
        <v>1619.047619047619</v>
      </c>
    </row>
    <row r="181" spans="1:29" x14ac:dyDescent="0.35">
      <c r="A181" s="2">
        <v>5</v>
      </c>
      <c r="B181" t="s">
        <v>22</v>
      </c>
      <c r="C181" t="s">
        <v>23</v>
      </c>
      <c r="D181" s="2" t="s">
        <v>93</v>
      </c>
      <c r="E181">
        <v>2016</v>
      </c>
      <c r="F181">
        <v>188</v>
      </c>
      <c r="G181">
        <v>2</v>
      </c>
      <c r="H181">
        <v>147</v>
      </c>
      <c r="I181">
        <v>156</v>
      </c>
      <c r="J181" t="s">
        <v>11</v>
      </c>
      <c r="K181" t="s">
        <v>24</v>
      </c>
      <c r="L181" t="str">
        <f>HYPERLINK("http://dx.doi.org/10.1127/fal/2016/0864","http://dx.doi.org/10.1127/fal/2016/0864")</f>
        <v>http://dx.doi.org/10.1127/fal/2016/0864</v>
      </c>
      <c r="M181" t="s">
        <v>44</v>
      </c>
      <c r="N181" t="s">
        <v>111</v>
      </c>
      <c r="O181" s="2" t="s">
        <v>45</v>
      </c>
      <c r="P181" t="s">
        <v>151</v>
      </c>
      <c r="Q181" s="2" t="s">
        <v>32</v>
      </c>
      <c r="S181" s="2" t="s">
        <v>114</v>
      </c>
      <c r="V181">
        <v>4.8999999999999998E-3</v>
      </c>
      <c r="W181" s="2" t="s">
        <v>34</v>
      </c>
      <c r="X181">
        <v>4.1799999999999997E-2</v>
      </c>
      <c r="Y181" s="2" t="s">
        <v>99</v>
      </c>
      <c r="Z181" s="4">
        <v>41.8</v>
      </c>
      <c r="AA181">
        <v>15</v>
      </c>
      <c r="AB181" s="2" t="s">
        <v>103</v>
      </c>
      <c r="AC181">
        <v>8530.6122448979586</v>
      </c>
    </row>
    <row r="182" spans="1:29" x14ac:dyDescent="0.35">
      <c r="A182" s="2">
        <v>5</v>
      </c>
      <c r="B182" t="s">
        <v>22</v>
      </c>
      <c r="C182" t="s">
        <v>23</v>
      </c>
      <c r="D182" s="2" t="s">
        <v>93</v>
      </c>
      <c r="E182">
        <v>2016</v>
      </c>
      <c r="F182">
        <v>188</v>
      </c>
      <c r="G182">
        <v>2</v>
      </c>
      <c r="H182">
        <v>147</v>
      </c>
      <c r="I182">
        <v>156</v>
      </c>
      <c r="J182" t="s">
        <v>11</v>
      </c>
      <c r="K182" t="s">
        <v>24</v>
      </c>
      <c r="L182" t="str">
        <f>HYPERLINK("http://dx.doi.org/10.1127/fal/2016/0864","http://dx.doi.org/10.1127/fal/2016/0864")</f>
        <v>http://dx.doi.org/10.1127/fal/2016/0864</v>
      </c>
      <c r="M182" t="s">
        <v>44</v>
      </c>
      <c r="N182" t="s">
        <v>111</v>
      </c>
      <c r="O182" s="2" t="s">
        <v>45</v>
      </c>
      <c r="P182" t="s">
        <v>151</v>
      </c>
      <c r="Q182" s="2" t="s">
        <v>49</v>
      </c>
      <c r="S182" s="2" t="s">
        <v>48</v>
      </c>
      <c r="V182">
        <v>3.0999999999999999E-3</v>
      </c>
      <c r="W182" s="2" t="s">
        <v>34</v>
      </c>
      <c r="X182">
        <v>1.5299999999999999E-2</v>
      </c>
      <c r="Y182" s="2" t="s">
        <v>99</v>
      </c>
      <c r="Z182" s="4">
        <v>15.299999999999999</v>
      </c>
      <c r="AA182">
        <v>15</v>
      </c>
      <c r="AB182" s="2" t="s">
        <v>103</v>
      </c>
      <c r="AC182">
        <v>4935.4838709677415</v>
      </c>
    </row>
    <row r="183" spans="1:29" x14ac:dyDescent="0.35">
      <c r="A183" s="2">
        <v>6</v>
      </c>
      <c r="B183" s="2" t="s">
        <v>88</v>
      </c>
      <c r="C183" s="2" t="s">
        <v>42</v>
      </c>
      <c r="D183" s="2" t="s">
        <v>68</v>
      </c>
      <c r="E183">
        <v>1975</v>
      </c>
      <c r="F183">
        <v>60</v>
      </c>
      <c r="H183">
        <v>471</v>
      </c>
      <c r="I183">
        <v>494</v>
      </c>
      <c r="K183" s="2" t="s">
        <v>67</v>
      </c>
      <c r="L183" s="3" t="s">
        <v>66</v>
      </c>
      <c r="M183" t="s">
        <v>27</v>
      </c>
      <c r="N183" t="s">
        <v>107</v>
      </c>
      <c r="O183" s="2" t="s">
        <v>54</v>
      </c>
      <c r="P183" t="s">
        <v>151</v>
      </c>
      <c r="Q183" s="2" t="s">
        <v>30</v>
      </c>
      <c r="R183" s="2"/>
      <c r="S183" s="2" t="s">
        <v>114</v>
      </c>
      <c r="V183">
        <v>0.04</v>
      </c>
      <c r="W183" s="2" t="s">
        <v>34</v>
      </c>
      <c r="X183">
        <v>0.01</v>
      </c>
      <c r="Y183" s="2" t="s">
        <v>99</v>
      </c>
      <c r="Z183" s="4">
        <v>10</v>
      </c>
      <c r="AA183">
        <v>8</v>
      </c>
      <c r="AC183">
        <v>250</v>
      </c>
    </row>
    <row r="184" spans="1:29" x14ac:dyDescent="0.35">
      <c r="A184" s="2">
        <v>6</v>
      </c>
      <c r="B184" s="2" t="s">
        <v>88</v>
      </c>
      <c r="C184" s="2" t="s">
        <v>42</v>
      </c>
      <c r="D184" t="s">
        <v>68</v>
      </c>
      <c r="E184">
        <v>1975</v>
      </c>
      <c r="F184">
        <v>60</v>
      </c>
      <c r="H184">
        <v>471</v>
      </c>
      <c r="I184">
        <v>494</v>
      </c>
      <c r="K184" s="2" t="s">
        <v>67</v>
      </c>
      <c r="L184" t="s">
        <v>66</v>
      </c>
      <c r="M184" t="s">
        <v>27</v>
      </c>
      <c r="N184" t="s">
        <v>107</v>
      </c>
      <c r="O184" s="2" t="s">
        <v>54</v>
      </c>
      <c r="P184" t="s">
        <v>151</v>
      </c>
      <c r="Q184" s="2" t="s">
        <v>30</v>
      </c>
      <c r="R184" s="2"/>
      <c r="S184" s="2" t="s">
        <v>114</v>
      </c>
      <c r="V184">
        <v>0.04</v>
      </c>
      <c r="W184" s="2" t="s">
        <v>34</v>
      </c>
      <c r="X184">
        <v>2.3E-2</v>
      </c>
      <c r="Y184" s="2" t="s">
        <v>99</v>
      </c>
      <c r="Z184" s="4">
        <v>23</v>
      </c>
      <c r="AA184">
        <v>18</v>
      </c>
      <c r="AC184">
        <v>575</v>
      </c>
    </row>
    <row r="185" spans="1:29" x14ac:dyDescent="0.35">
      <c r="A185" s="2">
        <v>6</v>
      </c>
      <c r="B185" s="2" t="s">
        <v>88</v>
      </c>
      <c r="C185" s="2" t="s">
        <v>42</v>
      </c>
      <c r="D185" t="s">
        <v>68</v>
      </c>
      <c r="E185">
        <v>1975</v>
      </c>
      <c r="F185">
        <v>60</v>
      </c>
      <c r="H185">
        <v>471</v>
      </c>
      <c r="I185">
        <v>494</v>
      </c>
      <c r="K185" s="2" t="s">
        <v>67</v>
      </c>
      <c r="L185" t="s">
        <v>66</v>
      </c>
      <c r="M185" t="s">
        <v>27</v>
      </c>
      <c r="N185" t="s">
        <v>107</v>
      </c>
      <c r="O185" s="2" t="s">
        <v>54</v>
      </c>
      <c r="P185" t="s">
        <v>151</v>
      </c>
      <c r="Q185" s="2" t="s">
        <v>30</v>
      </c>
      <c r="R185" s="2"/>
      <c r="S185" s="2" t="s">
        <v>114</v>
      </c>
      <c r="V185">
        <v>0.04</v>
      </c>
      <c r="W185" s="2" t="s">
        <v>34</v>
      </c>
      <c r="X185">
        <v>4.2000000000000003E-2</v>
      </c>
      <c r="Y185" s="2" t="s">
        <v>99</v>
      </c>
      <c r="Z185" s="4">
        <v>42</v>
      </c>
      <c r="AA185">
        <v>28</v>
      </c>
      <c r="AC185">
        <v>1050</v>
      </c>
    </row>
    <row r="186" spans="1:29" x14ac:dyDescent="0.35">
      <c r="A186" s="2">
        <v>7</v>
      </c>
      <c r="B186" s="2" t="s">
        <v>69</v>
      </c>
      <c r="C186" s="2" t="s">
        <v>70</v>
      </c>
      <c r="D186" s="2" t="s">
        <v>94</v>
      </c>
      <c r="E186">
        <v>1969</v>
      </c>
      <c r="F186">
        <v>14</v>
      </c>
      <c r="H186">
        <v>298</v>
      </c>
      <c r="I186">
        <v>300</v>
      </c>
      <c r="M186" t="s">
        <v>71</v>
      </c>
      <c r="N186" s="2" t="s">
        <v>147</v>
      </c>
      <c r="O186" s="2" t="s">
        <v>28</v>
      </c>
      <c r="P186" t="s">
        <v>151</v>
      </c>
      <c r="Q186" s="2" t="s">
        <v>30</v>
      </c>
      <c r="R186" s="2"/>
      <c r="S186" s="2" t="s">
        <v>114</v>
      </c>
      <c r="V186">
        <v>2.5000000000000001E-2</v>
      </c>
      <c r="W186" s="2" t="s">
        <v>34</v>
      </c>
      <c r="X186">
        <v>11.5</v>
      </c>
      <c r="Y186" s="2" t="s">
        <v>100</v>
      </c>
      <c r="Z186" s="4">
        <v>11500</v>
      </c>
      <c r="AA186">
        <v>16</v>
      </c>
      <c r="AB186" s="2" t="s">
        <v>72</v>
      </c>
      <c r="AC186">
        <v>460000</v>
      </c>
    </row>
    <row r="187" spans="1:29" x14ac:dyDescent="0.35">
      <c r="A187" s="2">
        <v>8</v>
      </c>
      <c r="B187" s="2" t="s">
        <v>89</v>
      </c>
      <c r="C187" s="2" t="s">
        <v>51</v>
      </c>
      <c r="D187" t="s">
        <v>52</v>
      </c>
      <c r="E187">
        <v>1979</v>
      </c>
      <c r="F187">
        <v>42</v>
      </c>
      <c r="H187">
        <v>123</v>
      </c>
      <c r="I187">
        <v>138</v>
      </c>
      <c r="K187" t="s">
        <v>95</v>
      </c>
      <c r="L187" t="s">
        <v>96</v>
      </c>
      <c r="M187" s="2" t="s">
        <v>86</v>
      </c>
      <c r="N187" s="2" t="s">
        <v>110</v>
      </c>
      <c r="O187" s="2" t="s">
        <v>54</v>
      </c>
      <c r="P187" t="s">
        <v>151</v>
      </c>
      <c r="Q187" s="2" t="s">
        <v>79</v>
      </c>
      <c r="R187" s="2" t="s">
        <v>97</v>
      </c>
      <c r="S187" s="2" t="s">
        <v>48</v>
      </c>
      <c r="V187">
        <f>10^((2.833*LOG10(379)-5.054))</f>
        <v>178.35483285140256</v>
      </c>
      <c r="W187" s="2" t="s">
        <v>61</v>
      </c>
      <c r="X187">
        <v>24.6</v>
      </c>
      <c r="Y187" s="2" t="s">
        <v>101</v>
      </c>
      <c r="Z187" s="4">
        <v>24600</v>
      </c>
      <c r="AA187">
        <v>22</v>
      </c>
      <c r="AB187" s="2"/>
      <c r="AC187">
        <v>137927296.98833361</v>
      </c>
    </row>
    <row r="188" spans="1:29" x14ac:dyDescent="0.35">
      <c r="A188" s="2">
        <v>8</v>
      </c>
      <c r="B188" s="2" t="s">
        <v>89</v>
      </c>
      <c r="C188" t="s">
        <v>51</v>
      </c>
      <c r="D188" t="s">
        <v>52</v>
      </c>
      <c r="E188">
        <v>1979</v>
      </c>
      <c r="F188">
        <v>42</v>
      </c>
      <c r="H188">
        <v>123</v>
      </c>
      <c r="I188">
        <v>138</v>
      </c>
      <c r="K188" t="s">
        <v>95</v>
      </c>
      <c r="L188" t="s">
        <v>96</v>
      </c>
      <c r="M188" s="2" t="s">
        <v>86</v>
      </c>
      <c r="N188" s="2" t="s">
        <v>110</v>
      </c>
      <c r="O188" s="2" t="s">
        <v>54</v>
      </c>
      <c r="P188" t="s">
        <v>151</v>
      </c>
      <c r="Q188" s="2" t="s">
        <v>80</v>
      </c>
      <c r="R188" s="2" t="s">
        <v>97</v>
      </c>
      <c r="S188" s="2" t="s">
        <v>48</v>
      </c>
      <c r="V188">
        <f>10^((2.833*LOG10(446)-5.054))</f>
        <v>282.85616882544599</v>
      </c>
      <c r="W188" s="2" t="s">
        <v>61</v>
      </c>
      <c r="X188">
        <v>31.8</v>
      </c>
      <c r="Y188" s="2" t="s">
        <v>101</v>
      </c>
      <c r="Z188" s="4">
        <v>31800</v>
      </c>
      <c r="AA188">
        <v>22</v>
      </c>
      <c r="AB188" s="2"/>
      <c r="AC188">
        <v>112424629.56367119</v>
      </c>
    </row>
    <row r="189" spans="1:29" x14ac:dyDescent="0.35">
      <c r="A189" s="2">
        <v>8</v>
      </c>
      <c r="B189" s="2" t="s">
        <v>89</v>
      </c>
      <c r="C189" t="s">
        <v>51</v>
      </c>
      <c r="D189" t="s">
        <v>52</v>
      </c>
      <c r="E189">
        <v>1979</v>
      </c>
      <c r="F189">
        <v>42</v>
      </c>
      <c r="H189">
        <v>123</v>
      </c>
      <c r="I189">
        <v>138</v>
      </c>
      <c r="K189" t="s">
        <v>95</v>
      </c>
      <c r="L189" t="s">
        <v>96</v>
      </c>
      <c r="M189" s="2" t="s">
        <v>86</v>
      </c>
      <c r="N189" s="2" t="s">
        <v>110</v>
      </c>
      <c r="O189" s="2" t="s">
        <v>54</v>
      </c>
      <c r="P189" t="s">
        <v>151</v>
      </c>
      <c r="Q189" s="2" t="s">
        <v>81</v>
      </c>
      <c r="R189" s="2" t="s">
        <v>97</v>
      </c>
      <c r="S189" s="2" t="s">
        <v>48</v>
      </c>
      <c r="V189">
        <f>10^((2.833*LOG10(522)-5.054))</f>
        <v>441.7337020580087</v>
      </c>
      <c r="W189" s="2" t="s">
        <v>61</v>
      </c>
      <c r="X189">
        <v>40.9</v>
      </c>
      <c r="Y189" s="2" t="s">
        <v>101</v>
      </c>
      <c r="Z189" s="4">
        <v>40900</v>
      </c>
      <c r="AA189">
        <v>22</v>
      </c>
      <c r="AB189" s="2"/>
      <c r="AC189">
        <v>92589720.479668066</v>
      </c>
    </row>
    <row r="190" spans="1:29" x14ac:dyDescent="0.35">
      <c r="A190" s="2">
        <v>8</v>
      </c>
      <c r="B190" s="2" t="s">
        <v>89</v>
      </c>
      <c r="C190" t="s">
        <v>51</v>
      </c>
      <c r="D190" t="s">
        <v>52</v>
      </c>
      <c r="E190">
        <v>1979</v>
      </c>
      <c r="F190">
        <v>42</v>
      </c>
      <c r="H190">
        <v>123</v>
      </c>
      <c r="I190">
        <v>138</v>
      </c>
      <c r="K190" t="s">
        <v>95</v>
      </c>
      <c r="L190" t="s">
        <v>96</v>
      </c>
      <c r="M190" s="2" t="s">
        <v>86</v>
      </c>
      <c r="N190" s="2" t="s">
        <v>110</v>
      </c>
      <c r="O190" s="2" t="s">
        <v>54</v>
      </c>
      <c r="P190" t="s">
        <v>151</v>
      </c>
      <c r="Q190" s="2" t="s">
        <v>82</v>
      </c>
      <c r="R190" s="2" t="s">
        <v>97</v>
      </c>
      <c r="S190" s="2" t="s">
        <v>48</v>
      </c>
      <c r="V190">
        <f>10^((2.833*LOG10(615)-5.054))</f>
        <v>702.88326451721662</v>
      </c>
      <c r="W190" s="2" t="s">
        <v>61</v>
      </c>
      <c r="X190">
        <v>53</v>
      </c>
      <c r="Y190" s="2" t="s">
        <v>101</v>
      </c>
      <c r="Z190" s="4">
        <v>53000</v>
      </c>
      <c r="AA190">
        <v>22</v>
      </c>
      <c r="AB190" s="2"/>
      <c r="AC190">
        <v>75403701.689218134</v>
      </c>
    </row>
    <row r="191" spans="1:29" x14ac:dyDescent="0.35">
      <c r="A191" s="2">
        <v>8</v>
      </c>
      <c r="B191" s="2" t="s">
        <v>89</v>
      </c>
      <c r="C191" t="s">
        <v>51</v>
      </c>
      <c r="D191" t="s">
        <v>52</v>
      </c>
      <c r="E191">
        <v>1979</v>
      </c>
      <c r="F191">
        <v>42</v>
      </c>
      <c r="H191">
        <v>123</v>
      </c>
      <c r="I191">
        <v>138</v>
      </c>
      <c r="K191" t="s">
        <v>95</v>
      </c>
      <c r="L191" t="s">
        <v>96</v>
      </c>
      <c r="M191" s="2" t="s">
        <v>86</v>
      </c>
      <c r="N191" s="2" t="s">
        <v>110</v>
      </c>
      <c r="O191" s="2" t="s">
        <v>54</v>
      </c>
      <c r="P191" t="s">
        <v>151</v>
      </c>
      <c r="Q191" s="2" t="s">
        <v>83</v>
      </c>
      <c r="R191" s="2" t="s">
        <v>85</v>
      </c>
      <c r="S191" s="2" t="s">
        <v>83</v>
      </c>
      <c r="V191">
        <f>10^((2.833*LOG10(527)-5.054))</f>
        <v>453.82610408916725</v>
      </c>
      <c r="W191" s="2" t="s">
        <v>61</v>
      </c>
      <c r="X191">
        <v>54.6</v>
      </c>
      <c r="Y191" s="2" t="s">
        <v>101</v>
      </c>
      <c r="Z191" s="4">
        <v>54600</v>
      </c>
      <c r="AA191">
        <v>22</v>
      </c>
      <c r="AB191" s="2"/>
      <c r="AC191">
        <v>120310399.75010397</v>
      </c>
    </row>
    <row r="192" spans="1:29" x14ac:dyDescent="0.35">
      <c r="A192" s="2">
        <v>8</v>
      </c>
      <c r="B192" s="2" t="s">
        <v>89</v>
      </c>
      <c r="C192" t="s">
        <v>51</v>
      </c>
      <c r="D192" t="s">
        <v>52</v>
      </c>
      <c r="E192">
        <v>1979</v>
      </c>
      <c r="F192">
        <v>42</v>
      </c>
      <c r="H192">
        <v>123</v>
      </c>
      <c r="I192">
        <v>138</v>
      </c>
      <c r="K192" t="s">
        <v>95</v>
      </c>
      <c r="L192" t="s">
        <v>96</v>
      </c>
      <c r="M192" s="2" t="s">
        <v>86</v>
      </c>
      <c r="N192" s="2" t="s">
        <v>110</v>
      </c>
      <c r="O192" s="2" t="s">
        <v>54</v>
      </c>
      <c r="P192" t="s">
        <v>151</v>
      </c>
      <c r="Q192" s="2" t="s">
        <v>83</v>
      </c>
      <c r="R192" s="2" t="s">
        <v>84</v>
      </c>
      <c r="S192" s="2" t="s">
        <v>83</v>
      </c>
      <c r="V192">
        <f>10^((2.833*LOG10(800)-5.054))</f>
        <v>1480.6551896271244</v>
      </c>
      <c r="W192" s="2" t="s">
        <v>61</v>
      </c>
      <c r="X192">
        <v>99</v>
      </c>
      <c r="Y192" s="2" t="s">
        <v>101</v>
      </c>
      <c r="Z192" s="4">
        <v>99000</v>
      </c>
      <c r="AA192">
        <v>22</v>
      </c>
      <c r="AB192" s="2"/>
      <c r="AC192">
        <v>66862292.243024737</v>
      </c>
    </row>
    <row r="193" spans="1:29" x14ac:dyDescent="0.35">
      <c r="A193" s="2">
        <v>8</v>
      </c>
      <c r="B193" s="2" t="s">
        <v>89</v>
      </c>
      <c r="C193" t="s">
        <v>51</v>
      </c>
      <c r="D193" t="s">
        <v>52</v>
      </c>
      <c r="E193">
        <v>1979</v>
      </c>
      <c r="F193">
        <v>42</v>
      </c>
      <c r="H193">
        <v>123</v>
      </c>
      <c r="I193">
        <v>138</v>
      </c>
      <c r="K193" t="s">
        <v>95</v>
      </c>
      <c r="L193" t="s">
        <v>96</v>
      </c>
      <c r="M193" s="2" t="s">
        <v>86</v>
      </c>
      <c r="N193" s="2" t="s">
        <v>110</v>
      </c>
      <c r="O193" s="2" t="s">
        <v>54</v>
      </c>
      <c r="P193" t="s">
        <v>151</v>
      </c>
      <c r="Q193" s="2" t="s">
        <v>30</v>
      </c>
      <c r="R193" s="2" t="s">
        <v>85</v>
      </c>
      <c r="S193" s="2" t="s">
        <v>114</v>
      </c>
      <c r="V193">
        <f>10^((2.833*LOG10(637)-5.054))</f>
        <v>776.47416756003599</v>
      </c>
      <c r="W193" s="2" t="s">
        <v>61</v>
      </c>
      <c r="X193">
        <v>56</v>
      </c>
      <c r="Y193" s="2" t="s">
        <v>101</v>
      </c>
      <c r="Z193" s="4">
        <v>56000</v>
      </c>
      <c r="AA193">
        <v>22</v>
      </c>
      <c r="AB193" s="2"/>
      <c r="AC193">
        <v>72120879.66296722</v>
      </c>
    </row>
    <row r="194" spans="1:29" x14ac:dyDescent="0.35">
      <c r="A194" s="2">
        <v>8</v>
      </c>
      <c r="B194" s="2" t="s">
        <v>89</v>
      </c>
      <c r="C194" t="s">
        <v>51</v>
      </c>
      <c r="D194" t="s">
        <v>52</v>
      </c>
      <c r="E194">
        <v>1979</v>
      </c>
      <c r="F194">
        <v>42</v>
      </c>
      <c r="H194">
        <v>123</v>
      </c>
      <c r="I194">
        <v>138</v>
      </c>
      <c r="K194" t="s">
        <v>95</v>
      </c>
      <c r="L194" t="s">
        <v>96</v>
      </c>
      <c r="M194" s="2" t="s">
        <v>86</v>
      </c>
      <c r="N194" s="2" t="s">
        <v>110</v>
      </c>
      <c r="O194" s="2" t="s">
        <v>54</v>
      </c>
      <c r="P194" t="s">
        <v>151</v>
      </c>
      <c r="Q194" s="2" t="s">
        <v>30</v>
      </c>
      <c r="R194" s="2" t="s">
        <v>84</v>
      </c>
      <c r="S194" s="2" t="s">
        <v>114</v>
      </c>
      <c r="V194">
        <f>10^((3.412*LOG10(1006)-6.574))</f>
        <v>4686.6693025023533</v>
      </c>
      <c r="W194" s="2" t="s">
        <v>61</v>
      </c>
      <c r="X194">
        <v>153.4</v>
      </c>
      <c r="Y194" s="2" t="s">
        <v>101</v>
      </c>
      <c r="Z194" s="4">
        <v>153400</v>
      </c>
      <c r="AA194">
        <v>22</v>
      </c>
      <c r="AB194" s="2"/>
      <c r="AC194">
        <v>32731133.796467174</v>
      </c>
    </row>
    <row r="195" spans="1:29" x14ac:dyDescent="0.35">
      <c r="A195" s="2">
        <v>8</v>
      </c>
      <c r="B195" s="2" t="s">
        <v>89</v>
      </c>
      <c r="C195" t="s">
        <v>51</v>
      </c>
      <c r="D195" t="s">
        <v>52</v>
      </c>
      <c r="E195">
        <v>1979</v>
      </c>
      <c r="F195">
        <v>42</v>
      </c>
      <c r="H195">
        <v>123</v>
      </c>
      <c r="I195">
        <v>138</v>
      </c>
      <c r="K195" t="s">
        <v>95</v>
      </c>
      <c r="L195" t="s">
        <v>96</v>
      </c>
      <c r="M195" s="2" t="s">
        <v>86</v>
      </c>
      <c r="N195" s="2" t="s">
        <v>110</v>
      </c>
      <c r="O195" s="2" t="s">
        <v>54</v>
      </c>
      <c r="P195" t="s">
        <v>151</v>
      </c>
      <c r="Q195" s="2" t="s">
        <v>73</v>
      </c>
      <c r="R195" s="2" t="s">
        <v>97</v>
      </c>
      <c r="S195" s="2" t="s">
        <v>113</v>
      </c>
      <c r="V195">
        <f>10^((2.145*LOG10(110)-2.946))</f>
        <v>27.088646741128962</v>
      </c>
      <c r="W195" s="2" t="s">
        <v>61</v>
      </c>
      <c r="X195" s="2">
        <v>2.8</v>
      </c>
      <c r="Y195" s="2" t="s">
        <v>101</v>
      </c>
      <c r="Z195" s="4">
        <v>2800</v>
      </c>
      <c r="AA195">
        <v>24</v>
      </c>
      <c r="AB195" s="2"/>
      <c r="AC195">
        <v>103364336.60780595</v>
      </c>
    </row>
    <row r="196" spans="1:29" x14ac:dyDescent="0.35">
      <c r="A196" s="2">
        <v>8</v>
      </c>
      <c r="B196" s="2" t="s">
        <v>89</v>
      </c>
      <c r="C196" t="s">
        <v>51</v>
      </c>
      <c r="D196" t="s">
        <v>52</v>
      </c>
      <c r="E196">
        <v>1979</v>
      </c>
      <c r="F196">
        <v>42</v>
      </c>
      <c r="H196">
        <v>123</v>
      </c>
      <c r="I196">
        <v>138</v>
      </c>
      <c r="K196" t="s">
        <v>95</v>
      </c>
      <c r="L196" t="s">
        <v>96</v>
      </c>
      <c r="M196" s="2" t="s">
        <v>86</v>
      </c>
      <c r="N196" s="2" t="s">
        <v>110</v>
      </c>
      <c r="O196" s="2" t="s">
        <v>54</v>
      </c>
      <c r="P196" t="s">
        <v>151</v>
      </c>
      <c r="Q196" s="2" t="s">
        <v>74</v>
      </c>
      <c r="R196" s="2" t="s">
        <v>97</v>
      </c>
      <c r="S196" s="2" t="s">
        <v>113</v>
      </c>
      <c r="V196">
        <f>10^((2.145*LOG10(132)-2.946))</f>
        <v>40.05263403385586</v>
      </c>
      <c r="W196" s="2" t="s">
        <v>61</v>
      </c>
      <c r="X196" s="2">
        <v>3.9</v>
      </c>
      <c r="Y196" s="2" t="s">
        <v>101</v>
      </c>
      <c r="Z196" s="4">
        <v>3900</v>
      </c>
      <c r="AA196">
        <v>24</v>
      </c>
      <c r="AB196" s="2"/>
      <c r="AC196">
        <v>97371873.138315722</v>
      </c>
    </row>
    <row r="197" spans="1:29" x14ac:dyDescent="0.35">
      <c r="A197" s="2">
        <v>8</v>
      </c>
      <c r="B197" s="2" t="s">
        <v>89</v>
      </c>
      <c r="C197" t="s">
        <v>51</v>
      </c>
      <c r="D197" t="s">
        <v>52</v>
      </c>
      <c r="E197">
        <v>1979</v>
      </c>
      <c r="F197">
        <v>42</v>
      </c>
      <c r="H197">
        <v>123</v>
      </c>
      <c r="I197">
        <v>138</v>
      </c>
      <c r="K197" t="s">
        <v>95</v>
      </c>
      <c r="L197" t="s">
        <v>96</v>
      </c>
      <c r="M197" s="2" t="s">
        <v>86</v>
      </c>
      <c r="N197" s="2" t="s">
        <v>110</v>
      </c>
      <c r="O197" s="2" t="s">
        <v>54</v>
      </c>
      <c r="P197" t="s">
        <v>151</v>
      </c>
      <c r="Q197" s="2" t="s">
        <v>75</v>
      </c>
      <c r="R197" s="2" t="s">
        <v>97</v>
      </c>
      <c r="S197" s="2" t="s">
        <v>113</v>
      </c>
      <c r="V197">
        <f>10^((2.145*LOG10(157)-2.946))</f>
        <v>58.10382918656471</v>
      </c>
      <c r="W197" s="2" t="s">
        <v>61</v>
      </c>
      <c r="X197" s="2">
        <v>5.5</v>
      </c>
      <c r="Y197" s="2" t="s">
        <v>101</v>
      </c>
      <c r="Z197" s="4">
        <v>5500</v>
      </c>
      <c r="AA197">
        <v>24</v>
      </c>
      <c r="AB197" s="2"/>
      <c r="AC197">
        <v>94658133.155736312</v>
      </c>
    </row>
    <row r="198" spans="1:29" x14ac:dyDescent="0.35">
      <c r="A198" s="2">
        <v>8</v>
      </c>
      <c r="B198" s="2" t="s">
        <v>89</v>
      </c>
      <c r="C198" t="s">
        <v>51</v>
      </c>
      <c r="D198" t="s">
        <v>52</v>
      </c>
      <c r="E198">
        <v>1979</v>
      </c>
      <c r="F198">
        <v>42</v>
      </c>
      <c r="H198">
        <v>123</v>
      </c>
      <c r="I198">
        <v>138</v>
      </c>
      <c r="K198" t="s">
        <v>95</v>
      </c>
      <c r="L198" t="s">
        <v>96</v>
      </c>
      <c r="M198" s="2" t="s">
        <v>86</v>
      </c>
      <c r="N198" s="2" t="s">
        <v>110</v>
      </c>
      <c r="O198" s="2" t="s">
        <v>54</v>
      </c>
      <c r="P198" t="s">
        <v>151</v>
      </c>
      <c r="Q198" s="2" t="s">
        <v>76</v>
      </c>
      <c r="R198" s="2" t="s">
        <v>97</v>
      </c>
      <c r="S198" s="2" t="s">
        <v>113</v>
      </c>
      <c r="V198">
        <f>10^((2.145*LOG10(188)-2.946))</f>
        <v>85.520176136574207</v>
      </c>
      <c r="W198" s="2" t="s">
        <v>61</v>
      </c>
      <c r="X198" s="2">
        <v>7.8</v>
      </c>
      <c r="Y198" s="2" t="s">
        <v>101</v>
      </c>
      <c r="Z198" s="4">
        <v>7800</v>
      </c>
      <c r="AA198">
        <v>24</v>
      </c>
      <c r="AB198" s="2"/>
      <c r="AC198">
        <v>91206547.41804482</v>
      </c>
    </row>
    <row r="199" spans="1:29" x14ac:dyDescent="0.35">
      <c r="A199" s="2">
        <v>8</v>
      </c>
      <c r="B199" s="2" t="s">
        <v>89</v>
      </c>
      <c r="C199" t="s">
        <v>51</v>
      </c>
      <c r="D199" t="s">
        <v>52</v>
      </c>
      <c r="E199">
        <v>1979</v>
      </c>
      <c r="F199">
        <v>42</v>
      </c>
      <c r="H199">
        <v>123</v>
      </c>
      <c r="I199">
        <v>138</v>
      </c>
      <c r="K199" t="s">
        <v>95</v>
      </c>
      <c r="L199" t="s">
        <v>96</v>
      </c>
      <c r="M199" s="2" t="s">
        <v>86</v>
      </c>
      <c r="N199" s="2" t="s">
        <v>110</v>
      </c>
      <c r="O199" s="2" t="s">
        <v>54</v>
      </c>
      <c r="P199" t="s">
        <v>151</v>
      </c>
      <c r="Q199" s="2" t="s">
        <v>77</v>
      </c>
      <c r="R199" s="2" t="s">
        <v>97</v>
      </c>
      <c r="S199" s="2" t="s">
        <v>113</v>
      </c>
      <c r="V199">
        <f>10^((2.145*LOG10(222)-2.946))</f>
        <v>122.15946729135578</v>
      </c>
      <c r="W199" s="2" t="s">
        <v>61</v>
      </c>
      <c r="X199" s="2">
        <v>10.7</v>
      </c>
      <c r="Y199" s="2" t="s">
        <v>101</v>
      </c>
      <c r="Z199" s="4">
        <v>10700</v>
      </c>
      <c r="AA199">
        <v>24</v>
      </c>
      <c r="AB199" s="2"/>
      <c r="AC199">
        <v>87590427.801064506</v>
      </c>
    </row>
    <row r="200" spans="1:29" x14ac:dyDescent="0.35">
      <c r="A200" s="2">
        <v>8</v>
      </c>
      <c r="B200" s="2" t="s">
        <v>89</v>
      </c>
      <c r="C200" t="s">
        <v>51</v>
      </c>
      <c r="D200" t="s">
        <v>52</v>
      </c>
      <c r="E200">
        <v>1979</v>
      </c>
      <c r="F200">
        <v>42</v>
      </c>
      <c r="H200">
        <v>123</v>
      </c>
      <c r="I200">
        <v>138</v>
      </c>
      <c r="K200" t="s">
        <v>95</v>
      </c>
      <c r="L200" t="s">
        <v>96</v>
      </c>
      <c r="M200" s="2" t="s">
        <v>86</v>
      </c>
      <c r="N200" s="2" t="s">
        <v>110</v>
      </c>
      <c r="O200" s="2" t="s">
        <v>54</v>
      </c>
      <c r="P200" t="s">
        <v>151</v>
      </c>
      <c r="Q200" s="2" t="s">
        <v>78</v>
      </c>
      <c r="R200" s="2" t="s">
        <v>97</v>
      </c>
      <c r="S200" s="2" t="s">
        <v>113</v>
      </c>
      <c r="V200">
        <f>10^((2.145*LOG10(255)-2.946))</f>
        <v>164.44803446740735</v>
      </c>
      <c r="W200" s="2" t="s">
        <v>61</v>
      </c>
      <c r="X200" s="2">
        <v>13.9</v>
      </c>
      <c r="Y200" s="2" t="s">
        <v>101</v>
      </c>
      <c r="Z200" s="4">
        <v>13900</v>
      </c>
      <c r="AA200">
        <v>24</v>
      </c>
      <c r="AB200" s="2"/>
      <c r="AC200">
        <v>84525181.739128053</v>
      </c>
    </row>
    <row r="201" spans="1:29" x14ac:dyDescent="0.35">
      <c r="A201" s="2">
        <v>8</v>
      </c>
      <c r="B201" s="2" t="s">
        <v>89</v>
      </c>
      <c r="C201" t="s">
        <v>51</v>
      </c>
      <c r="D201" t="s">
        <v>52</v>
      </c>
      <c r="E201">
        <v>1979</v>
      </c>
      <c r="F201">
        <v>42</v>
      </c>
      <c r="H201">
        <v>123</v>
      </c>
      <c r="I201">
        <v>138</v>
      </c>
      <c r="K201" t="s">
        <v>95</v>
      </c>
      <c r="L201" t="s">
        <v>96</v>
      </c>
      <c r="M201" s="2" t="s">
        <v>86</v>
      </c>
      <c r="N201" s="2" t="s">
        <v>110</v>
      </c>
      <c r="O201" s="2" t="s">
        <v>54</v>
      </c>
      <c r="P201" t="s">
        <v>151</v>
      </c>
      <c r="Q201" s="2" t="s">
        <v>79</v>
      </c>
      <c r="R201" s="2" t="s">
        <v>97</v>
      </c>
      <c r="S201" s="2" t="s">
        <v>48</v>
      </c>
      <c r="V201">
        <f>10^((2.833*LOG10(379)-5.054))</f>
        <v>178.35483285140256</v>
      </c>
      <c r="W201" s="2" t="s">
        <v>61</v>
      </c>
      <c r="X201">
        <v>34.4</v>
      </c>
      <c r="Y201" s="2" t="s">
        <v>101</v>
      </c>
      <c r="Z201" s="4">
        <v>34400</v>
      </c>
      <c r="AA201">
        <v>24</v>
      </c>
      <c r="AB201" s="2"/>
      <c r="AC201">
        <v>192873943.75604373</v>
      </c>
    </row>
    <row r="202" spans="1:29" x14ac:dyDescent="0.35">
      <c r="A202" s="2">
        <v>8</v>
      </c>
      <c r="B202" s="2" t="s">
        <v>89</v>
      </c>
      <c r="C202" t="s">
        <v>51</v>
      </c>
      <c r="D202" t="s">
        <v>52</v>
      </c>
      <c r="E202">
        <v>1979</v>
      </c>
      <c r="F202">
        <v>42</v>
      </c>
      <c r="H202">
        <v>123</v>
      </c>
      <c r="I202">
        <v>138</v>
      </c>
      <c r="K202" t="s">
        <v>95</v>
      </c>
      <c r="L202" t="s">
        <v>96</v>
      </c>
      <c r="M202" s="2" t="s">
        <v>86</v>
      </c>
      <c r="N202" s="2" t="s">
        <v>110</v>
      </c>
      <c r="O202" s="2" t="s">
        <v>54</v>
      </c>
      <c r="P202" t="s">
        <v>151</v>
      </c>
      <c r="Q202" s="2" t="s">
        <v>80</v>
      </c>
      <c r="R202" s="2" t="s">
        <v>97</v>
      </c>
      <c r="S202" s="2" t="s">
        <v>48</v>
      </c>
      <c r="V202">
        <f>10^((2.833*LOG10(446)-5.054))</f>
        <v>282.85616882544599</v>
      </c>
      <c r="W202" s="2" t="s">
        <v>61</v>
      </c>
      <c r="X202">
        <v>44.9</v>
      </c>
      <c r="Y202" s="2" t="s">
        <v>101</v>
      </c>
      <c r="Z202" s="4">
        <v>44900</v>
      </c>
      <c r="AA202">
        <v>24</v>
      </c>
      <c r="AB202" s="2"/>
      <c r="AC202">
        <v>158737920.35876843</v>
      </c>
    </row>
    <row r="203" spans="1:29" x14ac:dyDescent="0.35">
      <c r="A203" s="2">
        <v>8</v>
      </c>
      <c r="B203" s="2" t="s">
        <v>89</v>
      </c>
      <c r="C203" t="s">
        <v>51</v>
      </c>
      <c r="D203" t="s">
        <v>52</v>
      </c>
      <c r="E203">
        <v>1979</v>
      </c>
      <c r="F203">
        <v>42</v>
      </c>
      <c r="H203">
        <v>123</v>
      </c>
      <c r="I203">
        <v>138</v>
      </c>
      <c r="K203" t="s">
        <v>95</v>
      </c>
      <c r="L203" t="s">
        <v>96</v>
      </c>
      <c r="M203" s="2" t="s">
        <v>86</v>
      </c>
      <c r="N203" s="2" t="s">
        <v>110</v>
      </c>
      <c r="O203" s="2" t="s">
        <v>54</v>
      </c>
      <c r="P203" t="s">
        <v>151</v>
      </c>
      <c r="Q203" s="2" t="s">
        <v>81</v>
      </c>
      <c r="R203" s="2" t="s">
        <v>97</v>
      </c>
      <c r="S203" s="2" t="s">
        <v>48</v>
      </c>
      <c r="V203">
        <f>10^((2.833*LOG10(522)-5.054))</f>
        <v>441.7337020580087</v>
      </c>
      <c r="W203" s="2" t="s">
        <v>61</v>
      </c>
      <c r="X203">
        <v>58.1</v>
      </c>
      <c r="Y203" s="2" t="s">
        <v>101</v>
      </c>
      <c r="Z203" s="4">
        <v>58100</v>
      </c>
      <c r="AA203">
        <v>24</v>
      </c>
      <c r="AB203" s="2"/>
      <c r="AC203">
        <v>131527206.84275585</v>
      </c>
    </row>
    <row r="204" spans="1:29" x14ac:dyDescent="0.35">
      <c r="A204" s="2">
        <v>8</v>
      </c>
      <c r="B204" s="2" t="s">
        <v>89</v>
      </c>
      <c r="C204" t="s">
        <v>51</v>
      </c>
      <c r="D204" t="s">
        <v>52</v>
      </c>
      <c r="E204">
        <v>1979</v>
      </c>
      <c r="F204">
        <v>42</v>
      </c>
      <c r="H204">
        <v>123</v>
      </c>
      <c r="I204">
        <v>138</v>
      </c>
      <c r="K204" t="s">
        <v>95</v>
      </c>
      <c r="L204" t="s">
        <v>96</v>
      </c>
      <c r="M204" s="2" t="s">
        <v>86</v>
      </c>
      <c r="N204" s="2" t="s">
        <v>110</v>
      </c>
      <c r="O204" s="2" t="s">
        <v>54</v>
      </c>
      <c r="P204" t="s">
        <v>151</v>
      </c>
      <c r="Q204" s="2" t="s">
        <v>82</v>
      </c>
      <c r="R204" s="2" t="s">
        <v>97</v>
      </c>
      <c r="S204" s="2" t="s">
        <v>48</v>
      </c>
      <c r="V204">
        <f>10^((2.833*LOG10(615)-5.054))</f>
        <v>702.88326451721662</v>
      </c>
      <c r="W204" s="2" t="s">
        <v>61</v>
      </c>
      <c r="X204">
        <v>76.099999999999994</v>
      </c>
      <c r="Y204" s="2" t="s">
        <v>101</v>
      </c>
      <c r="Z204" s="4">
        <v>76100</v>
      </c>
      <c r="AA204">
        <v>24</v>
      </c>
      <c r="AB204" s="2"/>
      <c r="AC204">
        <v>108268333.93489623</v>
      </c>
    </row>
    <row r="205" spans="1:29" x14ac:dyDescent="0.35">
      <c r="A205" s="2">
        <v>8</v>
      </c>
      <c r="B205" s="2" t="s">
        <v>89</v>
      </c>
      <c r="C205" t="s">
        <v>51</v>
      </c>
      <c r="D205" t="s">
        <v>52</v>
      </c>
      <c r="E205">
        <v>1979</v>
      </c>
      <c r="F205">
        <v>42</v>
      </c>
      <c r="H205">
        <v>123</v>
      </c>
      <c r="I205">
        <v>138</v>
      </c>
      <c r="K205" t="s">
        <v>95</v>
      </c>
      <c r="L205" t="s">
        <v>96</v>
      </c>
      <c r="M205" s="2" t="s">
        <v>86</v>
      </c>
      <c r="N205" s="2" t="s">
        <v>110</v>
      </c>
      <c r="O205" s="2" t="s">
        <v>54</v>
      </c>
      <c r="P205" t="s">
        <v>151</v>
      </c>
      <c r="Q205" s="2" t="s">
        <v>83</v>
      </c>
      <c r="R205" s="2" t="s">
        <v>85</v>
      </c>
      <c r="S205" s="2" t="s">
        <v>83</v>
      </c>
      <c r="V205">
        <f>10^((2.833*LOG10(527)-5.054))</f>
        <v>453.82610408916725</v>
      </c>
      <c r="W205" s="2" t="s">
        <v>61</v>
      </c>
      <c r="X205">
        <v>78.5</v>
      </c>
      <c r="Y205" s="2" t="s">
        <v>101</v>
      </c>
      <c r="Z205" s="4">
        <v>78500</v>
      </c>
      <c r="AA205">
        <v>24</v>
      </c>
      <c r="AB205" s="2"/>
      <c r="AC205">
        <v>172973743.23046082</v>
      </c>
    </row>
    <row r="206" spans="1:29" x14ac:dyDescent="0.35">
      <c r="A206" s="2">
        <v>8</v>
      </c>
      <c r="B206" s="2" t="s">
        <v>89</v>
      </c>
      <c r="C206" t="s">
        <v>51</v>
      </c>
      <c r="D206" t="s">
        <v>52</v>
      </c>
      <c r="E206">
        <v>1979</v>
      </c>
      <c r="F206">
        <v>42</v>
      </c>
      <c r="H206">
        <v>123</v>
      </c>
      <c r="I206">
        <v>138</v>
      </c>
      <c r="K206" t="s">
        <v>95</v>
      </c>
      <c r="L206" t="s">
        <v>96</v>
      </c>
      <c r="M206" s="2" t="s">
        <v>86</v>
      </c>
      <c r="N206" s="2" t="s">
        <v>110</v>
      </c>
      <c r="O206" s="2" t="s">
        <v>54</v>
      </c>
      <c r="P206" t="s">
        <v>151</v>
      </c>
      <c r="Q206" s="2" t="s">
        <v>83</v>
      </c>
      <c r="R206" s="2" t="s">
        <v>84</v>
      </c>
      <c r="S206" s="2" t="s">
        <v>83</v>
      </c>
      <c r="V206">
        <f>10^((2.833*LOG10(800)-5.054))</f>
        <v>1480.6551896271244</v>
      </c>
      <c r="W206" s="2" t="s">
        <v>61</v>
      </c>
      <c r="X206">
        <v>145.30000000000001</v>
      </c>
      <c r="Y206" s="2" t="s">
        <v>101</v>
      </c>
      <c r="Z206" s="4">
        <v>145300</v>
      </c>
      <c r="AA206">
        <v>24</v>
      </c>
      <c r="AB206" s="2"/>
      <c r="AC206">
        <v>98132232.958701968</v>
      </c>
    </row>
    <row r="207" spans="1:29" x14ac:dyDescent="0.35">
      <c r="A207" s="2">
        <v>8</v>
      </c>
      <c r="B207" s="2" t="s">
        <v>89</v>
      </c>
      <c r="C207" t="s">
        <v>51</v>
      </c>
      <c r="D207" t="s">
        <v>52</v>
      </c>
      <c r="E207">
        <v>1979</v>
      </c>
      <c r="F207">
        <v>42</v>
      </c>
      <c r="H207">
        <v>123</v>
      </c>
      <c r="I207">
        <v>138</v>
      </c>
      <c r="K207" t="s">
        <v>95</v>
      </c>
      <c r="L207" t="s">
        <v>96</v>
      </c>
      <c r="M207" s="2" t="s">
        <v>86</v>
      </c>
      <c r="N207" s="2" t="s">
        <v>110</v>
      </c>
      <c r="O207" s="2" t="s">
        <v>54</v>
      </c>
      <c r="P207" t="s">
        <v>151</v>
      </c>
      <c r="Q207" s="2" t="s">
        <v>30</v>
      </c>
      <c r="R207" s="2" t="s">
        <v>85</v>
      </c>
      <c r="S207" s="2" t="s">
        <v>114</v>
      </c>
      <c r="V207">
        <f>10^((2.833*LOG10(637)-5.054))</f>
        <v>776.47416756003599</v>
      </c>
      <c r="W207" s="2" t="s">
        <v>61</v>
      </c>
      <c r="X207">
        <v>80.599999999999994</v>
      </c>
      <c r="Y207" s="2" t="s">
        <v>101</v>
      </c>
      <c r="Z207" s="4">
        <v>80600</v>
      </c>
      <c r="AA207">
        <v>24</v>
      </c>
      <c r="AB207" s="2"/>
      <c r="AC207">
        <v>103802551.80062781</v>
      </c>
    </row>
    <row r="208" spans="1:29" x14ac:dyDescent="0.35">
      <c r="A208" s="2">
        <v>8</v>
      </c>
      <c r="B208" s="2" t="s">
        <v>89</v>
      </c>
      <c r="C208" t="s">
        <v>51</v>
      </c>
      <c r="D208" t="s">
        <v>52</v>
      </c>
      <c r="E208">
        <v>1979</v>
      </c>
      <c r="F208">
        <v>42</v>
      </c>
      <c r="H208">
        <v>123</v>
      </c>
      <c r="I208">
        <v>138</v>
      </c>
      <c r="K208" t="s">
        <v>95</v>
      </c>
      <c r="L208" t="s">
        <v>96</v>
      </c>
      <c r="M208" s="2" t="s">
        <v>86</v>
      </c>
      <c r="N208" s="2" t="s">
        <v>110</v>
      </c>
      <c r="O208" s="2" t="s">
        <v>54</v>
      </c>
      <c r="P208" t="s">
        <v>151</v>
      </c>
      <c r="Q208" s="2" t="s">
        <v>30</v>
      </c>
      <c r="R208" s="2" t="s">
        <v>84</v>
      </c>
      <c r="S208" s="2" t="s">
        <v>114</v>
      </c>
      <c r="V208">
        <f>10^((3.412*LOG10(1006)-6.574))</f>
        <v>4686.6693025023533</v>
      </c>
      <c r="W208" s="2" t="s">
        <v>61</v>
      </c>
      <c r="X208">
        <v>228.6</v>
      </c>
      <c r="Y208" s="2" t="s">
        <v>101</v>
      </c>
      <c r="Z208" s="4">
        <v>228600</v>
      </c>
      <c r="AA208">
        <v>24</v>
      </c>
      <c r="AB208" s="2"/>
      <c r="AC208">
        <v>48776643.975700103</v>
      </c>
    </row>
    <row r="209" spans="1:29" x14ac:dyDescent="0.35">
      <c r="A209" s="2">
        <v>8</v>
      </c>
      <c r="B209" s="2" t="s">
        <v>89</v>
      </c>
      <c r="C209" t="s">
        <v>51</v>
      </c>
      <c r="D209" t="s">
        <v>52</v>
      </c>
      <c r="E209">
        <v>1979</v>
      </c>
      <c r="F209">
        <v>42</v>
      </c>
      <c r="H209">
        <v>123</v>
      </c>
      <c r="I209">
        <v>138</v>
      </c>
      <c r="K209" t="s">
        <v>95</v>
      </c>
      <c r="L209" t="s">
        <v>96</v>
      </c>
      <c r="M209" s="2" t="s">
        <v>86</v>
      </c>
      <c r="N209" s="2" t="s">
        <v>110</v>
      </c>
      <c r="O209" s="2" t="s">
        <v>54</v>
      </c>
      <c r="P209" t="s">
        <v>151</v>
      </c>
      <c r="Q209" s="2" t="s">
        <v>73</v>
      </c>
      <c r="R209" s="2" t="s">
        <v>97</v>
      </c>
      <c r="S209" s="2" t="s">
        <v>113</v>
      </c>
      <c r="V209">
        <f>10^((2.145*LOG10(110)-2.946))</f>
        <v>27.088646741128962</v>
      </c>
      <c r="W209" s="2" t="s">
        <v>61</v>
      </c>
      <c r="X209" s="2">
        <v>2.7</v>
      </c>
      <c r="Y209" s="2" t="s">
        <v>101</v>
      </c>
      <c r="Z209" s="4">
        <v>2700</v>
      </c>
      <c r="AA209">
        <v>26</v>
      </c>
      <c r="AB209" s="2"/>
      <c r="AC209">
        <v>99672753.157527179</v>
      </c>
    </row>
    <row r="210" spans="1:29" x14ac:dyDescent="0.35">
      <c r="A210" s="2">
        <v>8</v>
      </c>
      <c r="B210" s="2" t="s">
        <v>89</v>
      </c>
      <c r="C210" t="s">
        <v>51</v>
      </c>
      <c r="D210" t="s">
        <v>52</v>
      </c>
      <c r="E210">
        <v>1979</v>
      </c>
      <c r="F210">
        <v>42</v>
      </c>
      <c r="H210">
        <v>123</v>
      </c>
      <c r="I210">
        <v>138</v>
      </c>
      <c r="K210" t="s">
        <v>95</v>
      </c>
      <c r="L210" t="s">
        <v>96</v>
      </c>
      <c r="M210" s="2" t="s">
        <v>86</v>
      </c>
      <c r="N210" s="2" t="s">
        <v>110</v>
      </c>
      <c r="O210" s="2" t="s">
        <v>54</v>
      </c>
      <c r="P210" t="s">
        <v>151</v>
      </c>
      <c r="Q210" s="2" t="s">
        <v>74</v>
      </c>
      <c r="R210" s="2" t="s">
        <v>97</v>
      </c>
      <c r="S210" s="2" t="s">
        <v>113</v>
      </c>
      <c r="V210">
        <f>10^((2.145*LOG10(132)-2.946))</f>
        <v>40.05263403385586</v>
      </c>
      <c r="W210" s="2" t="s">
        <v>61</v>
      </c>
      <c r="X210" s="2">
        <v>4.0999999999999996</v>
      </c>
      <c r="Y210" s="2" t="s">
        <v>101</v>
      </c>
      <c r="Z210" s="4">
        <v>4100</v>
      </c>
      <c r="AA210">
        <v>26</v>
      </c>
      <c r="AB210" s="2"/>
      <c r="AC210">
        <v>102365302.53002423</v>
      </c>
    </row>
    <row r="211" spans="1:29" x14ac:dyDescent="0.35">
      <c r="A211" s="2">
        <v>8</v>
      </c>
      <c r="B211" s="2" t="s">
        <v>89</v>
      </c>
      <c r="C211" t="s">
        <v>51</v>
      </c>
      <c r="D211" t="s">
        <v>52</v>
      </c>
      <c r="E211">
        <v>1979</v>
      </c>
      <c r="F211">
        <v>42</v>
      </c>
      <c r="H211">
        <v>123</v>
      </c>
      <c r="I211">
        <v>138</v>
      </c>
      <c r="K211" t="s">
        <v>95</v>
      </c>
      <c r="L211" t="s">
        <v>96</v>
      </c>
      <c r="M211" s="2" t="s">
        <v>86</v>
      </c>
      <c r="N211" s="2" t="s">
        <v>110</v>
      </c>
      <c r="O211" s="2" t="s">
        <v>54</v>
      </c>
      <c r="P211" t="s">
        <v>151</v>
      </c>
      <c r="Q211" s="2" t="s">
        <v>75</v>
      </c>
      <c r="R211" s="2" t="s">
        <v>97</v>
      </c>
      <c r="S211" s="2" t="s">
        <v>113</v>
      </c>
      <c r="V211">
        <f>10^((2.145*LOG10(157)-2.946))</f>
        <v>58.10382918656471</v>
      </c>
      <c r="W211" s="2" t="s">
        <v>61</v>
      </c>
      <c r="X211" s="2">
        <v>6.1</v>
      </c>
      <c r="Y211" s="2" t="s">
        <v>101</v>
      </c>
      <c r="Z211" s="4">
        <v>6100</v>
      </c>
      <c r="AA211">
        <v>26</v>
      </c>
      <c r="AB211" s="2"/>
      <c r="AC211">
        <v>104984474.9545439</v>
      </c>
    </row>
    <row r="212" spans="1:29" x14ac:dyDescent="0.35">
      <c r="A212" s="2">
        <v>8</v>
      </c>
      <c r="B212" s="2" t="s">
        <v>89</v>
      </c>
      <c r="C212" t="s">
        <v>51</v>
      </c>
      <c r="D212" t="s">
        <v>52</v>
      </c>
      <c r="E212">
        <v>1979</v>
      </c>
      <c r="F212">
        <v>42</v>
      </c>
      <c r="H212">
        <v>123</v>
      </c>
      <c r="I212">
        <v>138</v>
      </c>
      <c r="K212" t="s">
        <v>95</v>
      </c>
      <c r="L212" t="s">
        <v>96</v>
      </c>
      <c r="M212" s="2" t="s">
        <v>86</v>
      </c>
      <c r="N212" s="2" t="s">
        <v>110</v>
      </c>
      <c r="O212" s="2" t="s">
        <v>54</v>
      </c>
      <c r="P212" t="s">
        <v>151</v>
      </c>
      <c r="Q212" s="2" t="s">
        <v>76</v>
      </c>
      <c r="R212" s="2" t="s">
        <v>97</v>
      </c>
      <c r="S212" s="2" t="s">
        <v>113</v>
      </c>
      <c r="V212">
        <f>10^((2.145*LOG10(188)-2.946))</f>
        <v>85.520176136574207</v>
      </c>
      <c r="W212" s="2" t="s">
        <v>61</v>
      </c>
      <c r="X212" s="2">
        <v>9.1</v>
      </c>
      <c r="Y212" s="2" t="s">
        <v>101</v>
      </c>
      <c r="Z212" s="4">
        <v>9100</v>
      </c>
      <c r="AA212">
        <v>26</v>
      </c>
      <c r="AB212" s="2"/>
      <c r="AC212">
        <v>106407638.65438561</v>
      </c>
    </row>
    <row r="213" spans="1:29" x14ac:dyDescent="0.35">
      <c r="A213" s="2">
        <v>8</v>
      </c>
      <c r="B213" s="2" t="s">
        <v>89</v>
      </c>
      <c r="C213" t="s">
        <v>51</v>
      </c>
      <c r="D213" t="s">
        <v>52</v>
      </c>
      <c r="E213">
        <v>1979</v>
      </c>
      <c r="F213">
        <v>42</v>
      </c>
      <c r="H213">
        <v>123</v>
      </c>
      <c r="I213">
        <v>138</v>
      </c>
      <c r="K213" t="s">
        <v>95</v>
      </c>
      <c r="L213" t="s">
        <v>96</v>
      </c>
      <c r="M213" s="2" t="s">
        <v>86</v>
      </c>
      <c r="N213" s="2" t="s">
        <v>110</v>
      </c>
      <c r="O213" s="2" t="s">
        <v>54</v>
      </c>
      <c r="P213" t="s">
        <v>151</v>
      </c>
      <c r="Q213" s="2" t="s">
        <v>77</v>
      </c>
      <c r="R213" s="2" t="s">
        <v>97</v>
      </c>
      <c r="S213" s="2" t="s">
        <v>113</v>
      </c>
      <c r="V213">
        <f>10^((2.145*LOG10(222)-2.946))</f>
        <v>122.15946729135578</v>
      </c>
      <c r="W213" s="2" t="s">
        <v>61</v>
      </c>
      <c r="X213" s="2">
        <v>13.3</v>
      </c>
      <c r="Y213" s="2" t="s">
        <v>101</v>
      </c>
      <c r="Z213" s="4">
        <v>13300</v>
      </c>
      <c r="AA213">
        <v>26</v>
      </c>
      <c r="AB213" s="2"/>
      <c r="AC213">
        <v>108874083.15459421</v>
      </c>
    </row>
    <row r="214" spans="1:29" x14ac:dyDescent="0.35">
      <c r="A214" s="2">
        <v>8</v>
      </c>
      <c r="B214" s="2" t="s">
        <v>89</v>
      </c>
      <c r="C214" t="s">
        <v>51</v>
      </c>
      <c r="D214" t="s">
        <v>52</v>
      </c>
      <c r="E214">
        <v>1979</v>
      </c>
      <c r="F214">
        <v>42</v>
      </c>
      <c r="H214">
        <v>123</v>
      </c>
      <c r="I214">
        <v>138</v>
      </c>
      <c r="K214" t="s">
        <v>95</v>
      </c>
      <c r="L214" t="s">
        <v>96</v>
      </c>
      <c r="M214" s="2" t="s">
        <v>86</v>
      </c>
      <c r="N214" s="2" t="s">
        <v>110</v>
      </c>
      <c r="O214" s="2" t="s">
        <v>54</v>
      </c>
      <c r="P214" t="s">
        <v>151</v>
      </c>
      <c r="Q214" s="2" t="s">
        <v>78</v>
      </c>
      <c r="R214" s="2" t="s">
        <v>97</v>
      </c>
      <c r="S214" s="2" t="s">
        <v>113</v>
      </c>
      <c r="V214">
        <f>10^((2.145*LOG10(255)-2.946))</f>
        <v>164.44803446740735</v>
      </c>
      <c r="W214" s="2" t="s">
        <v>61</v>
      </c>
      <c r="X214" s="2">
        <v>18.3</v>
      </c>
      <c r="Y214" s="2" t="s">
        <v>101</v>
      </c>
      <c r="Z214" s="4">
        <v>18300</v>
      </c>
      <c r="AA214">
        <v>26</v>
      </c>
      <c r="AB214" s="2"/>
      <c r="AC214">
        <v>111281354.37597434</v>
      </c>
    </row>
    <row r="215" spans="1:29" x14ac:dyDescent="0.35">
      <c r="A215" s="2">
        <v>8</v>
      </c>
      <c r="B215" s="2" t="s">
        <v>89</v>
      </c>
      <c r="C215" t="s">
        <v>51</v>
      </c>
      <c r="D215" t="s">
        <v>52</v>
      </c>
      <c r="E215">
        <v>1979</v>
      </c>
      <c r="F215">
        <v>42</v>
      </c>
      <c r="H215">
        <v>123</v>
      </c>
      <c r="I215">
        <v>138</v>
      </c>
      <c r="K215" t="s">
        <v>95</v>
      </c>
      <c r="L215" t="s">
        <v>96</v>
      </c>
      <c r="M215" s="2" t="s">
        <v>86</v>
      </c>
      <c r="N215" s="2" t="s">
        <v>110</v>
      </c>
      <c r="O215" s="2" t="s">
        <v>54</v>
      </c>
      <c r="P215" t="s">
        <v>151</v>
      </c>
      <c r="Q215" s="2" t="s">
        <v>79</v>
      </c>
      <c r="R215" s="2" t="s">
        <v>97</v>
      </c>
      <c r="S215" s="2" t="s">
        <v>48</v>
      </c>
      <c r="V215">
        <f>10^((2.833*LOG10(379)-5.054))</f>
        <v>178.35483285140256</v>
      </c>
      <c r="W215" s="2" t="s">
        <v>61</v>
      </c>
      <c r="X215">
        <v>46.6</v>
      </c>
      <c r="Y215" s="2" t="s">
        <v>101</v>
      </c>
      <c r="Z215" s="4">
        <v>46600</v>
      </c>
      <c r="AA215">
        <v>26</v>
      </c>
      <c r="AB215" s="2"/>
      <c r="AC215">
        <v>261276912.18115225</v>
      </c>
    </row>
    <row r="216" spans="1:29" x14ac:dyDescent="0.35">
      <c r="A216" s="2">
        <v>8</v>
      </c>
      <c r="B216" s="2" t="s">
        <v>89</v>
      </c>
      <c r="C216" t="s">
        <v>51</v>
      </c>
      <c r="D216" t="s">
        <v>52</v>
      </c>
      <c r="E216">
        <v>1979</v>
      </c>
      <c r="F216">
        <v>42</v>
      </c>
      <c r="H216">
        <v>123</v>
      </c>
      <c r="I216">
        <v>138</v>
      </c>
      <c r="K216" t="s">
        <v>95</v>
      </c>
      <c r="L216" t="s">
        <v>96</v>
      </c>
      <c r="M216" s="2" t="s">
        <v>86</v>
      </c>
      <c r="N216" s="2" t="s">
        <v>110</v>
      </c>
      <c r="O216" s="2" t="s">
        <v>54</v>
      </c>
      <c r="P216" t="s">
        <v>151</v>
      </c>
      <c r="Q216" s="2" t="s">
        <v>80</v>
      </c>
      <c r="R216" s="2" t="s">
        <v>97</v>
      </c>
      <c r="S216" s="2" t="s">
        <v>48</v>
      </c>
      <c r="V216">
        <f>10^((2.833*LOG10(446)-5.054))</f>
        <v>282.85616882544599</v>
      </c>
      <c r="W216" s="2" t="s">
        <v>61</v>
      </c>
      <c r="X216">
        <v>61.2</v>
      </c>
      <c r="Y216" s="2" t="s">
        <v>101</v>
      </c>
      <c r="Z216" s="4">
        <v>61200</v>
      </c>
      <c r="AA216">
        <v>26</v>
      </c>
      <c r="AB216" s="2"/>
      <c r="AC216">
        <v>216364381.42442378</v>
      </c>
    </row>
    <row r="217" spans="1:29" x14ac:dyDescent="0.35">
      <c r="A217" s="2">
        <v>8</v>
      </c>
      <c r="B217" s="2" t="s">
        <v>89</v>
      </c>
      <c r="C217" t="s">
        <v>51</v>
      </c>
      <c r="D217" t="s">
        <v>52</v>
      </c>
      <c r="E217">
        <v>1979</v>
      </c>
      <c r="F217">
        <v>42</v>
      </c>
      <c r="H217">
        <v>123</v>
      </c>
      <c r="I217">
        <v>138</v>
      </c>
      <c r="K217" t="s">
        <v>95</v>
      </c>
      <c r="L217" t="s">
        <v>96</v>
      </c>
      <c r="M217" s="2" t="s">
        <v>86</v>
      </c>
      <c r="N217" s="2" t="s">
        <v>110</v>
      </c>
      <c r="O217" s="2" t="s">
        <v>54</v>
      </c>
      <c r="P217" t="s">
        <v>151</v>
      </c>
      <c r="Q217" s="2" t="s">
        <v>81</v>
      </c>
      <c r="R217" s="2" t="s">
        <v>97</v>
      </c>
      <c r="S217" s="2" t="s">
        <v>48</v>
      </c>
      <c r="V217">
        <f>10^((2.833*LOG10(522)-5.054))</f>
        <v>441.7337020580087</v>
      </c>
      <c r="W217" s="2" t="s">
        <v>61</v>
      </c>
      <c r="X217">
        <v>79.599999999999994</v>
      </c>
      <c r="Y217" s="2" t="s">
        <v>101</v>
      </c>
      <c r="Z217" s="4">
        <v>79600</v>
      </c>
      <c r="AA217">
        <v>26</v>
      </c>
      <c r="AB217" s="2"/>
      <c r="AC217">
        <v>180199064.7966156</v>
      </c>
    </row>
    <row r="218" spans="1:29" x14ac:dyDescent="0.35">
      <c r="A218" s="2">
        <v>8</v>
      </c>
      <c r="B218" s="2" t="s">
        <v>89</v>
      </c>
      <c r="C218" t="s">
        <v>51</v>
      </c>
      <c r="D218" t="s">
        <v>52</v>
      </c>
      <c r="E218">
        <v>1979</v>
      </c>
      <c r="F218">
        <v>42</v>
      </c>
      <c r="H218">
        <v>123</v>
      </c>
      <c r="I218">
        <v>138</v>
      </c>
      <c r="K218" t="s">
        <v>95</v>
      </c>
      <c r="L218" t="s">
        <v>96</v>
      </c>
      <c r="M218" s="2" t="s">
        <v>86</v>
      </c>
      <c r="N218" s="2" t="s">
        <v>110</v>
      </c>
      <c r="O218" s="2" t="s">
        <v>54</v>
      </c>
      <c r="P218" t="s">
        <v>151</v>
      </c>
      <c r="Q218" s="2" t="s">
        <v>82</v>
      </c>
      <c r="R218" s="2" t="s">
        <v>97</v>
      </c>
      <c r="S218" s="2" t="s">
        <v>48</v>
      </c>
      <c r="V218">
        <f>10^((2.833*LOG10(615)-5.054))</f>
        <v>702.88326451721662</v>
      </c>
      <c r="W218" s="2" t="s">
        <v>61</v>
      </c>
      <c r="X218">
        <v>104.6</v>
      </c>
      <c r="Y218" s="2" t="s">
        <v>101</v>
      </c>
      <c r="Z218" s="4">
        <v>104600</v>
      </c>
      <c r="AA218">
        <v>26</v>
      </c>
      <c r="AB218" s="2"/>
      <c r="AC218">
        <v>148815607.48475879</v>
      </c>
    </row>
    <row r="219" spans="1:29" x14ac:dyDescent="0.35">
      <c r="A219" s="2">
        <v>8</v>
      </c>
      <c r="B219" s="2" t="s">
        <v>89</v>
      </c>
      <c r="C219" t="s">
        <v>51</v>
      </c>
      <c r="D219" t="s">
        <v>52</v>
      </c>
      <c r="E219">
        <v>1979</v>
      </c>
      <c r="F219">
        <v>42</v>
      </c>
      <c r="H219">
        <v>123</v>
      </c>
      <c r="I219">
        <v>138</v>
      </c>
      <c r="K219" t="s">
        <v>95</v>
      </c>
      <c r="L219" t="s">
        <v>96</v>
      </c>
      <c r="M219" s="2" t="s">
        <v>86</v>
      </c>
      <c r="N219" s="2" t="s">
        <v>110</v>
      </c>
      <c r="O219" s="2" t="s">
        <v>54</v>
      </c>
      <c r="P219" t="s">
        <v>151</v>
      </c>
      <c r="Q219" s="2" t="s">
        <v>83</v>
      </c>
      <c r="R219" s="2" t="s">
        <v>85</v>
      </c>
      <c r="S219" s="2" t="s">
        <v>83</v>
      </c>
      <c r="V219">
        <f>10^((2.833*LOG10(527)-5.054))</f>
        <v>453.82610408916725</v>
      </c>
      <c r="W219" s="2" t="s">
        <v>61</v>
      </c>
      <c r="X219">
        <v>108.1</v>
      </c>
      <c r="Y219" s="2" t="s">
        <v>101</v>
      </c>
      <c r="Z219" s="4">
        <v>108100</v>
      </c>
      <c r="AA219">
        <v>26</v>
      </c>
      <c r="AB219" s="2"/>
      <c r="AC219">
        <v>238196963.60780656</v>
      </c>
    </row>
    <row r="220" spans="1:29" x14ac:dyDescent="0.35">
      <c r="A220" s="2">
        <v>8</v>
      </c>
      <c r="B220" s="2" t="s">
        <v>89</v>
      </c>
      <c r="C220" t="s">
        <v>51</v>
      </c>
      <c r="D220" t="s">
        <v>52</v>
      </c>
      <c r="E220">
        <v>1979</v>
      </c>
      <c r="F220">
        <v>42</v>
      </c>
      <c r="H220">
        <v>123</v>
      </c>
      <c r="I220">
        <v>138</v>
      </c>
      <c r="K220" t="s">
        <v>95</v>
      </c>
      <c r="L220" t="s">
        <v>96</v>
      </c>
      <c r="M220" s="2" t="s">
        <v>86</v>
      </c>
      <c r="N220" s="2" t="s">
        <v>110</v>
      </c>
      <c r="O220" s="2" t="s">
        <v>54</v>
      </c>
      <c r="P220" t="s">
        <v>151</v>
      </c>
      <c r="Q220" s="2" t="s">
        <v>83</v>
      </c>
      <c r="R220" s="2" t="s">
        <v>84</v>
      </c>
      <c r="S220" s="2" t="s">
        <v>83</v>
      </c>
      <c r="V220">
        <f>10^((2.833*LOG10(800)-5.054))</f>
        <v>1480.6551896271244</v>
      </c>
      <c r="W220" s="2" t="s">
        <v>61</v>
      </c>
      <c r="X220">
        <v>202.8</v>
      </c>
      <c r="Y220" s="2" t="s">
        <v>101</v>
      </c>
      <c r="Z220" s="4">
        <v>202800</v>
      </c>
      <c r="AA220">
        <v>26</v>
      </c>
      <c r="AB220" s="2"/>
      <c r="AC220">
        <v>136966392.5948022</v>
      </c>
    </row>
    <row r="221" spans="1:29" x14ac:dyDescent="0.35">
      <c r="A221" s="2">
        <v>8</v>
      </c>
      <c r="B221" s="2" t="s">
        <v>89</v>
      </c>
      <c r="C221" t="s">
        <v>51</v>
      </c>
      <c r="D221" t="s">
        <v>52</v>
      </c>
      <c r="E221">
        <v>1979</v>
      </c>
      <c r="F221">
        <v>42</v>
      </c>
      <c r="H221">
        <v>123</v>
      </c>
      <c r="I221">
        <v>138</v>
      </c>
      <c r="K221" t="s">
        <v>95</v>
      </c>
      <c r="L221" t="s">
        <v>96</v>
      </c>
      <c r="M221" s="2" t="s">
        <v>86</v>
      </c>
      <c r="N221" s="2" t="s">
        <v>110</v>
      </c>
      <c r="O221" s="2" t="s">
        <v>54</v>
      </c>
      <c r="P221" t="s">
        <v>151</v>
      </c>
      <c r="Q221" s="2" t="s">
        <v>30</v>
      </c>
      <c r="R221" s="2" t="s">
        <v>85</v>
      </c>
      <c r="S221" s="2" t="s">
        <v>114</v>
      </c>
      <c r="V221">
        <f>10^((2.833*LOG10(637)-5.054))</f>
        <v>776.47416756003599</v>
      </c>
      <c r="W221" s="2" t="s">
        <v>61</v>
      </c>
      <c r="X221">
        <v>111</v>
      </c>
      <c r="Y221" s="2" t="s">
        <v>101</v>
      </c>
      <c r="Z221" s="4">
        <v>111000</v>
      </c>
      <c r="AA221">
        <v>26</v>
      </c>
      <c r="AB221" s="2"/>
      <c r="AC221">
        <v>142953886.47481</v>
      </c>
    </row>
    <row r="222" spans="1:29" x14ac:dyDescent="0.35">
      <c r="A222" s="2">
        <v>8</v>
      </c>
      <c r="B222" s="2" t="s">
        <v>89</v>
      </c>
      <c r="C222" t="s">
        <v>51</v>
      </c>
      <c r="D222" t="s">
        <v>52</v>
      </c>
      <c r="E222">
        <v>1979</v>
      </c>
      <c r="F222">
        <v>42</v>
      </c>
      <c r="H222">
        <v>123</v>
      </c>
      <c r="I222">
        <v>138</v>
      </c>
      <c r="K222" t="s">
        <v>95</v>
      </c>
      <c r="L222" t="s">
        <v>96</v>
      </c>
      <c r="M222" s="2" t="s">
        <v>86</v>
      </c>
      <c r="N222" s="2" t="s">
        <v>110</v>
      </c>
      <c r="O222" s="2" t="s">
        <v>54</v>
      </c>
      <c r="P222" t="s">
        <v>151</v>
      </c>
      <c r="Q222" s="2" t="s">
        <v>30</v>
      </c>
      <c r="R222" s="2" t="s">
        <v>84</v>
      </c>
      <c r="S222" s="2" t="s">
        <v>114</v>
      </c>
      <c r="V222">
        <f>10^((3.412*LOG10(1006)-6.574))</f>
        <v>4686.6693025023533</v>
      </c>
      <c r="W222" s="2" t="s">
        <v>61</v>
      </c>
      <c r="X222">
        <v>320.5</v>
      </c>
      <c r="Y222" s="2" t="s">
        <v>101</v>
      </c>
      <c r="Z222" s="4">
        <v>320500</v>
      </c>
      <c r="AA222">
        <v>26</v>
      </c>
      <c r="AB222" s="2"/>
      <c r="AC222">
        <v>68385452.293140337</v>
      </c>
    </row>
    <row r="223" spans="1:29" x14ac:dyDescent="0.35">
      <c r="A223" s="2">
        <v>8</v>
      </c>
      <c r="B223" s="2" t="s">
        <v>89</v>
      </c>
      <c r="C223" t="s">
        <v>51</v>
      </c>
      <c r="D223" t="s">
        <v>52</v>
      </c>
      <c r="E223">
        <v>1979</v>
      </c>
      <c r="F223">
        <v>42</v>
      </c>
      <c r="H223">
        <v>123</v>
      </c>
      <c r="I223">
        <v>138</v>
      </c>
      <c r="K223" t="s">
        <v>95</v>
      </c>
      <c r="L223" t="s">
        <v>96</v>
      </c>
      <c r="M223" s="2" t="s">
        <v>86</v>
      </c>
      <c r="N223" s="2" t="s">
        <v>110</v>
      </c>
      <c r="O223" s="2" t="s">
        <v>54</v>
      </c>
      <c r="P223" t="s">
        <v>151</v>
      </c>
      <c r="Q223" s="2" t="s">
        <v>73</v>
      </c>
      <c r="R223" s="2" t="s">
        <v>97</v>
      </c>
      <c r="S223" s="2" t="s">
        <v>113</v>
      </c>
      <c r="V223">
        <f>10^((2.145*LOG10(110)-2.946))</f>
        <v>27.088646741128962</v>
      </c>
      <c r="W223" s="2" t="s">
        <v>61</v>
      </c>
      <c r="X223" s="2">
        <v>3.9</v>
      </c>
      <c r="Y223" s="2" t="s">
        <v>101</v>
      </c>
      <c r="Z223" s="4">
        <v>3900</v>
      </c>
      <c r="AA223">
        <v>28</v>
      </c>
      <c r="AB223" s="2"/>
      <c r="AC223">
        <v>143971754.56087258</v>
      </c>
    </row>
    <row r="224" spans="1:29" x14ac:dyDescent="0.35">
      <c r="A224" s="2">
        <v>8</v>
      </c>
      <c r="B224" s="2" t="s">
        <v>89</v>
      </c>
      <c r="C224" t="s">
        <v>51</v>
      </c>
      <c r="D224" t="s">
        <v>52</v>
      </c>
      <c r="E224">
        <v>1979</v>
      </c>
      <c r="F224">
        <v>42</v>
      </c>
      <c r="H224">
        <v>123</v>
      </c>
      <c r="I224">
        <v>138</v>
      </c>
      <c r="K224" t="s">
        <v>95</v>
      </c>
      <c r="L224" t="s">
        <v>96</v>
      </c>
      <c r="M224" s="2" t="s">
        <v>86</v>
      </c>
      <c r="N224" s="2" t="s">
        <v>110</v>
      </c>
      <c r="O224" s="2" t="s">
        <v>54</v>
      </c>
      <c r="P224" t="s">
        <v>151</v>
      </c>
      <c r="Q224" s="2" t="s">
        <v>74</v>
      </c>
      <c r="R224" s="2" t="s">
        <v>97</v>
      </c>
      <c r="S224" s="2" t="s">
        <v>113</v>
      </c>
      <c r="V224">
        <f>10^((2.145*LOG10(132)-2.946))</f>
        <v>40.05263403385586</v>
      </c>
      <c r="W224" s="2" t="s">
        <v>61</v>
      </c>
      <c r="X224" s="2">
        <v>5.8</v>
      </c>
      <c r="Y224" s="2" t="s">
        <v>101</v>
      </c>
      <c r="Z224" s="4">
        <v>5800</v>
      </c>
      <c r="AA224">
        <v>28</v>
      </c>
      <c r="AB224" s="2"/>
      <c r="AC224">
        <v>144809452.35954648</v>
      </c>
    </row>
    <row r="225" spans="1:29" x14ac:dyDescent="0.35">
      <c r="A225" s="2">
        <v>8</v>
      </c>
      <c r="B225" s="2" t="s">
        <v>89</v>
      </c>
      <c r="C225" t="s">
        <v>51</v>
      </c>
      <c r="D225" t="s">
        <v>52</v>
      </c>
      <c r="E225">
        <v>1979</v>
      </c>
      <c r="F225">
        <v>42</v>
      </c>
      <c r="H225">
        <v>123</v>
      </c>
      <c r="I225">
        <v>138</v>
      </c>
      <c r="K225" t="s">
        <v>95</v>
      </c>
      <c r="L225" t="s">
        <v>96</v>
      </c>
      <c r="M225" s="2" t="s">
        <v>86</v>
      </c>
      <c r="N225" s="2" t="s">
        <v>110</v>
      </c>
      <c r="O225" s="2" t="s">
        <v>54</v>
      </c>
      <c r="P225" t="s">
        <v>151</v>
      </c>
      <c r="Q225" s="2" t="s">
        <v>75</v>
      </c>
      <c r="R225" s="2" t="s">
        <v>97</v>
      </c>
      <c r="S225" s="2" t="s">
        <v>113</v>
      </c>
      <c r="V225">
        <f>10^((2.145*LOG10(157)-2.946))</f>
        <v>58.10382918656471</v>
      </c>
      <c r="W225" s="2" t="s">
        <v>61</v>
      </c>
      <c r="X225" s="2">
        <v>8.4</v>
      </c>
      <c r="Y225" s="2" t="s">
        <v>101</v>
      </c>
      <c r="Z225" s="4">
        <v>8400</v>
      </c>
      <c r="AA225">
        <v>28</v>
      </c>
      <c r="AB225" s="2"/>
      <c r="AC225">
        <v>144568785.18330637</v>
      </c>
    </row>
    <row r="226" spans="1:29" x14ac:dyDescent="0.35">
      <c r="A226" s="2">
        <v>8</v>
      </c>
      <c r="B226" s="2" t="s">
        <v>89</v>
      </c>
      <c r="C226" t="s">
        <v>51</v>
      </c>
      <c r="D226" t="s">
        <v>52</v>
      </c>
      <c r="E226">
        <v>1979</v>
      </c>
      <c r="F226">
        <v>42</v>
      </c>
      <c r="H226">
        <v>123</v>
      </c>
      <c r="I226">
        <v>138</v>
      </c>
      <c r="K226" t="s">
        <v>95</v>
      </c>
      <c r="L226" t="s">
        <v>96</v>
      </c>
      <c r="M226" s="2" t="s">
        <v>86</v>
      </c>
      <c r="N226" s="2" t="s">
        <v>110</v>
      </c>
      <c r="O226" s="2" t="s">
        <v>54</v>
      </c>
      <c r="P226" t="s">
        <v>151</v>
      </c>
      <c r="Q226" s="2" t="s">
        <v>76</v>
      </c>
      <c r="R226" s="2" t="s">
        <v>97</v>
      </c>
      <c r="S226" s="2" t="s">
        <v>113</v>
      </c>
      <c r="V226">
        <f>10^((2.145*LOG10(188)-2.946))</f>
        <v>85.520176136574207</v>
      </c>
      <c r="W226" s="2" t="s">
        <v>61</v>
      </c>
      <c r="X226" s="2">
        <v>12.4</v>
      </c>
      <c r="Y226" s="2" t="s">
        <v>101</v>
      </c>
      <c r="Z226" s="4">
        <v>12400</v>
      </c>
      <c r="AA226">
        <v>28</v>
      </c>
      <c r="AB226" s="2"/>
      <c r="AC226">
        <v>144995024.10048151</v>
      </c>
    </row>
    <row r="227" spans="1:29" x14ac:dyDescent="0.35">
      <c r="A227" s="2">
        <v>8</v>
      </c>
      <c r="B227" s="2" t="s">
        <v>89</v>
      </c>
      <c r="C227" t="s">
        <v>51</v>
      </c>
      <c r="D227" t="s">
        <v>52</v>
      </c>
      <c r="E227">
        <v>1979</v>
      </c>
      <c r="F227">
        <v>42</v>
      </c>
      <c r="H227">
        <v>123</v>
      </c>
      <c r="I227">
        <v>138</v>
      </c>
      <c r="K227" t="s">
        <v>95</v>
      </c>
      <c r="L227" t="s">
        <v>96</v>
      </c>
      <c r="M227" s="2" t="s">
        <v>86</v>
      </c>
      <c r="N227" s="2" t="s">
        <v>110</v>
      </c>
      <c r="O227" s="2" t="s">
        <v>54</v>
      </c>
      <c r="P227" t="s">
        <v>151</v>
      </c>
      <c r="Q227" s="2" t="s">
        <v>77</v>
      </c>
      <c r="R227" s="2" t="s">
        <v>97</v>
      </c>
      <c r="S227" s="2" t="s">
        <v>113</v>
      </c>
      <c r="V227">
        <f>10^((2.145*LOG10(222)-2.946))</f>
        <v>122.15946729135578</v>
      </c>
      <c r="W227" s="2" t="s">
        <v>61</v>
      </c>
      <c r="X227" s="2">
        <v>17.8</v>
      </c>
      <c r="Y227" s="2" t="s">
        <v>101</v>
      </c>
      <c r="Z227" s="4">
        <v>17800</v>
      </c>
      <c r="AA227">
        <v>28</v>
      </c>
      <c r="AB227" s="2"/>
      <c r="AC227">
        <v>145711178.95878023</v>
      </c>
    </row>
    <row r="228" spans="1:29" x14ac:dyDescent="0.35">
      <c r="A228" s="2">
        <v>8</v>
      </c>
      <c r="B228" s="2" t="s">
        <v>89</v>
      </c>
      <c r="C228" t="s">
        <v>51</v>
      </c>
      <c r="D228" t="s">
        <v>52</v>
      </c>
      <c r="E228">
        <v>1979</v>
      </c>
      <c r="F228">
        <v>42</v>
      </c>
      <c r="H228">
        <v>123</v>
      </c>
      <c r="I228">
        <v>138</v>
      </c>
      <c r="K228" t="s">
        <v>95</v>
      </c>
      <c r="L228" t="s">
        <v>96</v>
      </c>
      <c r="M228" s="2" t="s">
        <v>86</v>
      </c>
      <c r="N228" s="2" t="s">
        <v>110</v>
      </c>
      <c r="O228" s="2" t="s">
        <v>54</v>
      </c>
      <c r="P228" t="s">
        <v>151</v>
      </c>
      <c r="Q228" s="2" t="s">
        <v>78</v>
      </c>
      <c r="R228" s="2" t="s">
        <v>97</v>
      </c>
      <c r="S228" s="2" t="s">
        <v>113</v>
      </c>
      <c r="V228">
        <f>10^((2.145*LOG10(255)-2.946))</f>
        <v>164.44803446740735</v>
      </c>
      <c r="W228" s="2" t="s">
        <v>61</v>
      </c>
      <c r="X228" s="2">
        <v>24</v>
      </c>
      <c r="Y228" s="2" t="s">
        <v>101</v>
      </c>
      <c r="Z228" s="4">
        <v>24000</v>
      </c>
      <c r="AA228">
        <v>28</v>
      </c>
      <c r="AB228" s="2"/>
      <c r="AC228">
        <v>145942759.83734339</v>
      </c>
    </row>
    <row r="229" spans="1:29" x14ac:dyDescent="0.35">
      <c r="A229" s="2">
        <v>8</v>
      </c>
      <c r="B229" s="2" t="s">
        <v>89</v>
      </c>
      <c r="C229" t="s">
        <v>51</v>
      </c>
      <c r="D229" t="s">
        <v>52</v>
      </c>
      <c r="E229">
        <v>1979</v>
      </c>
      <c r="F229">
        <v>42</v>
      </c>
      <c r="H229">
        <v>123</v>
      </c>
      <c r="I229">
        <v>138</v>
      </c>
      <c r="K229" t="s">
        <v>95</v>
      </c>
      <c r="L229" t="s">
        <v>96</v>
      </c>
      <c r="M229" s="2" t="s">
        <v>86</v>
      </c>
      <c r="N229" s="2" t="s">
        <v>110</v>
      </c>
      <c r="O229" s="2" t="s">
        <v>54</v>
      </c>
      <c r="P229" t="s">
        <v>151</v>
      </c>
      <c r="Q229" s="2" t="s">
        <v>79</v>
      </c>
      <c r="R229" s="2" t="s">
        <v>97</v>
      </c>
      <c r="S229" s="2" t="s">
        <v>48</v>
      </c>
      <c r="V229">
        <f>10^((2.833*LOG10(379)-5.054))</f>
        <v>178.35483285140256</v>
      </c>
      <c r="W229" s="2" t="s">
        <v>61</v>
      </c>
      <c r="X229">
        <v>38.299999999999997</v>
      </c>
      <c r="Y229" s="2" t="s">
        <v>101</v>
      </c>
      <c r="Z229" s="4">
        <v>38300</v>
      </c>
      <c r="AA229">
        <v>28</v>
      </c>
      <c r="AB229" s="2"/>
      <c r="AC229">
        <v>214740466.44931614</v>
      </c>
    </row>
    <row r="230" spans="1:29" x14ac:dyDescent="0.35">
      <c r="A230" s="2">
        <v>8</v>
      </c>
      <c r="B230" s="2" t="s">
        <v>89</v>
      </c>
      <c r="C230" t="s">
        <v>51</v>
      </c>
      <c r="D230" t="s">
        <v>52</v>
      </c>
      <c r="E230">
        <v>1979</v>
      </c>
      <c r="F230">
        <v>42</v>
      </c>
      <c r="H230">
        <v>123</v>
      </c>
      <c r="I230">
        <v>138</v>
      </c>
      <c r="K230" t="s">
        <v>95</v>
      </c>
      <c r="L230" t="s">
        <v>96</v>
      </c>
      <c r="M230" s="2" t="s">
        <v>86</v>
      </c>
      <c r="N230" s="2" t="s">
        <v>110</v>
      </c>
      <c r="O230" s="2" t="s">
        <v>54</v>
      </c>
      <c r="P230" t="s">
        <v>151</v>
      </c>
      <c r="Q230" s="2" t="s">
        <v>80</v>
      </c>
      <c r="R230" s="2" t="s">
        <v>97</v>
      </c>
      <c r="S230" s="2" t="s">
        <v>48</v>
      </c>
      <c r="V230">
        <f>10^((2.833*LOG10(446)-5.054))</f>
        <v>282.85616882544599</v>
      </c>
      <c r="W230" s="2" t="s">
        <v>61</v>
      </c>
      <c r="X230">
        <v>48.9</v>
      </c>
      <c r="Y230" s="2" t="s">
        <v>101</v>
      </c>
      <c r="Z230" s="4">
        <v>48900</v>
      </c>
      <c r="AA230">
        <v>28</v>
      </c>
      <c r="AB230" s="2"/>
      <c r="AC230">
        <v>172879383.19696605</v>
      </c>
    </row>
    <row r="231" spans="1:29" x14ac:dyDescent="0.35">
      <c r="A231" s="2">
        <v>8</v>
      </c>
      <c r="B231" s="2" t="s">
        <v>89</v>
      </c>
      <c r="C231" t="s">
        <v>51</v>
      </c>
      <c r="D231" t="s">
        <v>52</v>
      </c>
      <c r="E231">
        <v>1979</v>
      </c>
      <c r="F231">
        <v>42</v>
      </c>
      <c r="H231">
        <v>123</v>
      </c>
      <c r="I231">
        <v>138</v>
      </c>
      <c r="K231" t="s">
        <v>95</v>
      </c>
      <c r="L231" t="s">
        <v>96</v>
      </c>
      <c r="M231" s="2" t="s">
        <v>86</v>
      </c>
      <c r="N231" s="2" t="s">
        <v>110</v>
      </c>
      <c r="O231" s="2" t="s">
        <v>54</v>
      </c>
      <c r="P231" t="s">
        <v>151</v>
      </c>
      <c r="Q231" s="2" t="s">
        <v>81</v>
      </c>
      <c r="R231" s="2" t="s">
        <v>97</v>
      </c>
      <c r="S231" s="2" t="s">
        <v>48</v>
      </c>
      <c r="V231">
        <f>10^((2.833*LOG10(522)-5.054))</f>
        <v>441.7337020580087</v>
      </c>
      <c r="W231" s="2" t="s">
        <v>61</v>
      </c>
      <c r="X231">
        <v>61.9</v>
      </c>
      <c r="Y231" s="2" t="s">
        <v>101</v>
      </c>
      <c r="Z231" s="4">
        <v>61900</v>
      </c>
      <c r="AA231">
        <v>28</v>
      </c>
      <c r="AB231" s="2"/>
      <c r="AC231">
        <v>140129674.76018223</v>
      </c>
    </row>
    <row r="232" spans="1:29" x14ac:dyDescent="0.35">
      <c r="A232" s="2">
        <v>8</v>
      </c>
      <c r="B232" s="2" t="s">
        <v>89</v>
      </c>
      <c r="C232" t="s">
        <v>51</v>
      </c>
      <c r="D232" t="s">
        <v>52</v>
      </c>
      <c r="E232">
        <v>1979</v>
      </c>
      <c r="F232">
        <v>42</v>
      </c>
      <c r="H232">
        <v>123</v>
      </c>
      <c r="I232">
        <v>138</v>
      </c>
      <c r="K232" t="s">
        <v>95</v>
      </c>
      <c r="L232" t="s">
        <v>96</v>
      </c>
      <c r="M232" s="2" t="s">
        <v>86</v>
      </c>
      <c r="N232" s="2" t="s">
        <v>110</v>
      </c>
      <c r="O232" s="2" t="s">
        <v>54</v>
      </c>
      <c r="P232" t="s">
        <v>151</v>
      </c>
      <c r="Q232" s="2" t="s">
        <v>82</v>
      </c>
      <c r="R232" s="2" t="s">
        <v>97</v>
      </c>
      <c r="S232" s="2" t="s">
        <v>48</v>
      </c>
      <c r="V232">
        <f>10^((2.833*LOG10(615)-5.054))</f>
        <v>702.88326451721662</v>
      </c>
      <c r="W232" s="2" t="s">
        <v>61</v>
      </c>
      <c r="X232">
        <v>79.2</v>
      </c>
      <c r="Y232" s="2" t="s">
        <v>101</v>
      </c>
      <c r="Z232" s="4">
        <v>79200</v>
      </c>
      <c r="AA232">
        <v>28</v>
      </c>
      <c r="AB232" s="2"/>
      <c r="AC232">
        <v>112678739.12803918</v>
      </c>
    </row>
    <row r="233" spans="1:29" x14ac:dyDescent="0.35">
      <c r="A233" s="2">
        <v>8</v>
      </c>
      <c r="B233" s="2" t="s">
        <v>89</v>
      </c>
      <c r="C233" t="s">
        <v>51</v>
      </c>
      <c r="D233" t="s">
        <v>52</v>
      </c>
      <c r="E233">
        <v>1979</v>
      </c>
      <c r="F233">
        <v>42</v>
      </c>
      <c r="H233">
        <v>123</v>
      </c>
      <c r="I233">
        <v>138</v>
      </c>
      <c r="K233" t="s">
        <v>95</v>
      </c>
      <c r="L233" t="s">
        <v>96</v>
      </c>
      <c r="M233" s="2" t="s">
        <v>86</v>
      </c>
      <c r="N233" s="2" t="s">
        <v>110</v>
      </c>
      <c r="O233" s="2" t="s">
        <v>54</v>
      </c>
      <c r="P233" t="s">
        <v>151</v>
      </c>
      <c r="Q233" s="2" t="s">
        <v>83</v>
      </c>
      <c r="R233" s="2" t="s">
        <v>85</v>
      </c>
      <c r="S233" s="2" t="s">
        <v>83</v>
      </c>
      <c r="V233">
        <f>10^((2.833*LOG10(527)-5.054))</f>
        <v>453.82610408916725</v>
      </c>
      <c r="W233" s="2" t="s">
        <v>61</v>
      </c>
      <c r="X233">
        <v>81.599999999999994</v>
      </c>
      <c r="Y233" s="2" t="s">
        <v>101</v>
      </c>
      <c r="Z233" s="4">
        <v>81600</v>
      </c>
      <c r="AA233">
        <v>28</v>
      </c>
      <c r="AB233" s="2"/>
      <c r="AC233">
        <v>179804553.47268283</v>
      </c>
    </row>
    <row r="234" spans="1:29" x14ac:dyDescent="0.35">
      <c r="A234" s="2">
        <v>8</v>
      </c>
      <c r="B234" s="2" t="s">
        <v>89</v>
      </c>
      <c r="C234" t="s">
        <v>51</v>
      </c>
      <c r="D234" t="s">
        <v>52</v>
      </c>
      <c r="E234">
        <v>1979</v>
      </c>
      <c r="F234">
        <v>42</v>
      </c>
      <c r="H234">
        <v>123</v>
      </c>
      <c r="I234">
        <v>138</v>
      </c>
      <c r="K234" t="s">
        <v>95</v>
      </c>
      <c r="L234" t="s">
        <v>96</v>
      </c>
      <c r="M234" s="2" t="s">
        <v>86</v>
      </c>
      <c r="N234" s="2" t="s">
        <v>110</v>
      </c>
      <c r="O234" s="2" t="s">
        <v>54</v>
      </c>
      <c r="P234" t="s">
        <v>151</v>
      </c>
      <c r="Q234" s="2" t="s">
        <v>83</v>
      </c>
      <c r="R234" s="2" t="s">
        <v>84</v>
      </c>
      <c r="S234" s="2" t="s">
        <v>83</v>
      </c>
      <c r="V234">
        <f>10^((2.833*LOG10(800)-5.054))</f>
        <v>1480.6551896271244</v>
      </c>
      <c r="W234" s="2" t="s">
        <v>61</v>
      </c>
      <c r="X234">
        <v>143.1</v>
      </c>
      <c r="Y234" s="2" t="s">
        <v>101</v>
      </c>
      <c r="Z234" s="4">
        <v>143100</v>
      </c>
      <c r="AA234">
        <v>28</v>
      </c>
      <c r="AB234" s="2"/>
      <c r="AC234">
        <v>96646404.242190301</v>
      </c>
    </row>
    <row r="235" spans="1:29" x14ac:dyDescent="0.35">
      <c r="A235" s="2">
        <v>8</v>
      </c>
      <c r="B235" s="2" t="s">
        <v>89</v>
      </c>
      <c r="C235" t="s">
        <v>51</v>
      </c>
      <c r="D235" t="s">
        <v>52</v>
      </c>
      <c r="E235">
        <v>1979</v>
      </c>
      <c r="F235">
        <v>42</v>
      </c>
      <c r="H235">
        <v>123</v>
      </c>
      <c r="I235">
        <v>138</v>
      </c>
      <c r="K235" t="s">
        <v>95</v>
      </c>
      <c r="L235" t="s">
        <v>96</v>
      </c>
      <c r="M235" s="2" t="s">
        <v>86</v>
      </c>
      <c r="N235" s="2" t="s">
        <v>110</v>
      </c>
      <c r="O235" s="2" t="s">
        <v>54</v>
      </c>
      <c r="P235" t="s">
        <v>151</v>
      </c>
      <c r="Q235" s="2" t="s">
        <v>30</v>
      </c>
      <c r="R235" s="2" t="s">
        <v>85</v>
      </c>
      <c r="S235" s="2" t="s">
        <v>114</v>
      </c>
      <c r="V235">
        <f>10^((2.833*LOG10(637)-5.054))</f>
        <v>776.47416756003599</v>
      </c>
      <c r="W235" s="2" t="s">
        <v>61</v>
      </c>
      <c r="X235">
        <v>83.5</v>
      </c>
      <c r="Y235" s="2" t="s">
        <v>101</v>
      </c>
      <c r="Z235" s="4">
        <v>83500</v>
      </c>
      <c r="AA235">
        <v>28</v>
      </c>
      <c r="AB235" s="2"/>
      <c r="AC235">
        <v>107537383.06888862</v>
      </c>
    </row>
    <row r="236" spans="1:29" x14ac:dyDescent="0.35">
      <c r="A236" s="2">
        <v>8</v>
      </c>
      <c r="B236" s="2" t="s">
        <v>89</v>
      </c>
      <c r="C236" t="s">
        <v>51</v>
      </c>
      <c r="D236" t="s">
        <v>52</v>
      </c>
      <c r="E236">
        <v>1979</v>
      </c>
      <c r="F236">
        <v>42</v>
      </c>
      <c r="H236">
        <v>123</v>
      </c>
      <c r="I236">
        <v>138</v>
      </c>
      <c r="K236" t="s">
        <v>95</v>
      </c>
      <c r="L236" t="s">
        <v>96</v>
      </c>
      <c r="M236" s="2" t="s">
        <v>86</v>
      </c>
      <c r="N236" s="2" t="s">
        <v>110</v>
      </c>
      <c r="O236" s="2" t="s">
        <v>54</v>
      </c>
      <c r="P236" t="s">
        <v>151</v>
      </c>
      <c r="Q236" s="2" t="s">
        <v>30</v>
      </c>
      <c r="R236" s="2" t="s">
        <v>84</v>
      </c>
      <c r="S236" s="2" t="s">
        <v>114</v>
      </c>
      <c r="V236">
        <f>10^((3.412*LOG10(1006)-6.574))</f>
        <v>4686.6693025023533</v>
      </c>
      <c r="W236" s="2" t="s">
        <v>61</v>
      </c>
      <c r="X236">
        <v>216.5</v>
      </c>
      <c r="Y236" s="2" t="s">
        <v>101</v>
      </c>
      <c r="Z236" s="4">
        <v>216500</v>
      </c>
      <c r="AA236">
        <v>28</v>
      </c>
      <c r="AB236" s="2"/>
      <c r="AC236">
        <v>46194853.109094806</v>
      </c>
    </row>
    <row r="237" spans="1:29" x14ac:dyDescent="0.35">
      <c r="A237" s="2">
        <v>9</v>
      </c>
      <c r="B237" s="2" t="s">
        <v>116</v>
      </c>
      <c r="C237" s="2" t="s">
        <v>117</v>
      </c>
      <c r="M237" t="s">
        <v>108</v>
      </c>
      <c r="N237" t="s">
        <v>150</v>
      </c>
      <c r="O237" s="2" t="s">
        <v>45</v>
      </c>
      <c r="P237" s="2" t="s">
        <v>149</v>
      </c>
      <c r="Q237" s="2" t="s">
        <v>83</v>
      </c>
      <c r="R237" s="2" t="s">
        <v>55</v>
      </c>
      <c r="S237" s="2" t="s">
        <v>83</v>
      </c>
      <c r="V237">
        <v>5.9999999999999995E-4</v>
      </c>
      <c r="W237" s="2" t="s">
        <v>34</v>
      </c>
      <c r="X237">
        <v>7.1499999999999995</v>
      </c>
      <c r="Y237" t="s">
        <v>98</v>
      </c>
      <c r="Z237" s="5">
        <v>7.1499999999999995</v>
      </c>
      <c r="AA237">
        <v>14</v>
      </c>
      <c r="AC237">
        <v>11916.666666666666</v>
      </c>
    </row>
    <row r="238" spans="1:29" x14ac:dyDescent="0.35">
      <c r="A238" s="2">
        <v>9</v>
      </c>
      <c r="B238" s="2" t="s">
        <v>116</v>
      </c>
      <c r="C238" s="2" t="s">
        <v>117</v>
      </c>
      <c r="M238" t="s">
        <v>108</v>
      </c>
      <c r="N238" t="s">
        <v>150</v>
      </c>
      <c r="O238" s="2" t="s">
        <v>45</v>
      </c>
      <c r="P238" s="2" t="s">
        <v>149</v>
      </c>
      <c r="Q238" s="2" t="s">
        <v>83</v>
      </c>
      <c r="R238" s="2" t="s">
        <v>55</v>
      </c>
      <c r="S238" s="2" t="s">
        <v>83</v>
      </c>
      <c r="V238">
        <v>5.9999999999999995E-4</v>
      </c>
      <c r="W238" s="2" t="s">
        <v>34</v>
      </c>
      <c r="X238">
        <v>7.1499999999999995</v>
      </c>
      <c r="Y238" t="s">
        <v>98</v>
      </c>
      <c r="Z238" s="5">
        <v>7.1499999999999995</v>
      </c>
      <c r="AA238">
        <v>14</v>
      </c>
      <c r="AC238">
        <v>11916.666666666666</v>
      </c>
    </row>
    <row r="239" spans="1:29" x14ac:dyDescent="0.35">
      <c r="A239" s="2">
        <v>9</v>
      </c>
      <c r="B239" s="2" t="s">
        <v>116</v>
      </c>
      <c r="C239" s="2" t="s">
        <v>117</v>
      </c>
      <c r="M239" t="s">
        <v>108</v>
      </c>
      <c r="N239" t="s">
        <v>150</v>
      </c>
      <c r="O239" s="2" t="s">
        <v>45</v>
      </c>
      <c r="P239" s="2" t="s">
        <v>149</v>
      </c>
      <c r="Q239" s="2" t="s">
        <v>83</v>
      </c>
      <c r="R239" s="2" t="s">
        <v>55</v>
      </c>
      <c r="S239" s="2" t="s">
        <v>83</v>
      </c>
      <c r="V239">
        <v>4.0000000000000002E-4</v>
      </c>
      <c r="W239" s="2" t="s">
        <v>34</v>
      </c>
      <c r="X239">
        <v>52.91</v>
      </c>
      <c r="Y239" t="s">
        <v>98</v>
      </c>
      <c r="Z239" s="5">
        <v>52.91</v>
      </c>
      <c r="AA239">
        <v>14</v>
      </c>
      <c r="AC239">
        <v>132274.99999999997</v>
      </c>
    </row>
    <row r="240" spans="1:29" x14ac:dyDescent="0.35">
      <c r="A240" s="2">
        <v>9</v>
      </c>
      <c r="B240" s="2" t="s">
        <v>116</v>
      </c>
      <c r="C240" s="2" t="s">
        <v>117</v>
      </c>
      <c r="M240" t="s">
        <v>108</v>
      </c>
      <c r="N240" t="s">
        <v>150</v>
      </c>
      <c r="O240" s="2" t="s">
        <v>45</v>
      </c>
      <c r="P240" s="2" t="s">
        <v>149</v>
      </c>
      <c r="Q240" s="2" t="s">
        <v>83</v>
      </c>
      <c r="R240" s="2" t="s">
        <v>55</v>
      </c>
      <c r="S240" s="2" t="s">
        <v>83</v>
      </c>
      <c r="V240">
        <v>2.9999999999999997E-4</v>
      </c>
      <c r="W240" s="2" t="s">
        <v>34</v>
      </c>
      <c r="X240">
        <v>62.443333333333335</v>
      </c>
      <c r="Y240" t="s">
        <v>98</v>
      </c>
      <c r="Z240" s="5">
        <v>62.443333333333335</v>
      </c>
      <c r="AA240">
        <v>14</v>
      </c>
      <c r="AC240">
        <v>208144.44444444447</v>
      </c>
    </row>
    <row r="241" spans="1:29" x14ac:dyDescent="0.35">
      <c r="A241" s="2">
        <v>9</v>
      </c>
      <c r="B241" s="2" t="s">
        <v>116</v>
      </c>
      <c r="C241" s="2" t="s">
        <v>117</v>
      </c>
      <c r="M241" t="s">
        <v>108</v>
      </c>
      <c r="N241" t="s">
        <v>150</v>
      </c>
      <c r="O241" s="2" t="s">
        <v>45</v>
      </c>
      <c r="P241" s="2" t="s">
        <v>149</v>
      </c>
      <c r="Q241" s="2" t="s">
        <v>83</v>
      </c>
      <c r="R241" s="2" t="s">
        <v>55</v>
      </c>
      <c r="S241" s="2" t="s">
        <v>83</v>
      </c>
      <c r="V241">
        <v>4.0000000000000002E-4</v>
      </c>
      <c r="W241" s="2" t="s">
        <v>34</v>
      </c>
      <c r="X241">
        <v>21.092499999999998</v>
      </c>
      <c r="Y241" t="s">
        <v>98</v>
      </c>
      <c r="Z241" s="5">
        <v>21.092499999999998</v>
      </c>
      <c r="AA241">
        <v>14</v>
      </c>
      <c r="AC241">
        <v>52731.249999999993</v>
      </c>
    </row>
    <row r="242" spans="1:29" x14ac:dyDescent="0.35">
      <c r="A242" s="2">
        <v>9</v>
      </c>
      <c r="B242" s="2" t="s">
        <v>116</v>
      </c>
      <c r="C242" s="2" t="s">
        <v>117</v>
      </c>
      <c r="M242" t="s">
        <v>108</v>
      </c>
      <c r="N242" t="s">
        <v>150</v>
      </c>
      <c r="O242" s="2" t="s">
        <v>45</v>
      </c>
      <c r="P242" s="2" t="s">
        <v>149</v>
      </c>
      <c r="Q242" s="2" t="s">
        <v>83</v>
      </c>
      <c r="R242" s="2" t="s">
        <v>55</v>
      </c>
      <c r="S242" s="2" t="s">
        <v>83</v>
      </c>
      <c r="V242">
        <v>8.0000000000000004E-4</v>
      </c>
      <c r="W242" s="2" t="s">
        <v>34</v>
      </c>
      <c r="X242">
        <v>15.908749999999998</v>
      </c>
      <c r="Y242" t="s">
        <v>98</v>
      </c>
      <c r="Z242" s="5">
        <v>15.908749999999998</v>
      </c>
      <c r="AA242">
        <v>14</v>
      </c>
      <c r="AC242">
        <v>19885.937499999996</v>
      </c>
    </row>
    <row r="243" spans="1:29" x14ac:dyDescent="0.35">
      <c r="A243" s="2">
        <v>9</v>
      </c>
      <c r="B243" s="2" t="s">
        <v>116</v>
      </c>
      <c r="C243" s="2" t="s">
        <v>117</v>
      </c>
      <c r="M243" t="s">
        <v>108</v>
      </c>
      <c r="N243" t="s">
        <v>150</v>
      </c>
      <c r="O243" s="2" t="s">
        <v>45</v>
      </c>
      <c r="P243" s="2" t="s">
        <v>149</v>
      </c>
      <c r="Q243" s="2" t="s">
        <v>83</v>
      </c>
      <c r="R243" s="2" t="s">
        <v>55</v>
      </c>
      <c r="S243" s="2" t="s">
        <v>83</v>
      </c>
      <c r="V243">
        <v>4.0000000000000002E-4</v>
      </c>
      <c r="W243" s="2" t="s">
        <v>34</v>
      </c>
      <c r="X243">
        <v>52.91</v>
      </c>
      <c r="Y243" t="s">
        <v>98</v>
      </c>
      <c r="Z243" s="5">
        <v>52.91</v>
      </c>
      <c r="AA243">
        <v>14</v>
      </c>
      <c r="AC243">
        <v>132274.99999999997</v>
      </c>
    </row>
    <row r="244" spans="1:29" x14ac:dyDescent="0.35">
      <c r="A244" s="2">
        <v>9</v>
      </c>
      <c r="B244" s="2" t="s">
        <v>116</v>
      </c>
      <c r="C244" s="2" t="s">
        <v>117</v>
      </c>
      <c r="M244" t="s">
        <v>108</v>
      </c>
      <c r="N244" t="s">
        <v>150</v>
      </c>
      <c r="O244" s="2" t="s">
        <v>45</v>
      </c>
      <c r="P244" s="2" t="s">
        <v>149</v>
      </c>
      <c r="Q244" s="2" t="s">
        <v>83</v>
      </c>
      <c r="R244" s="2" t="s">
        <v>55</v>
      </c>
      <c r="S244" s="2" t="s">
        <v>83</v>
      </c>
      <c r="V244">
        <v>5.0000000000000001E-4</v>
      </c>
      <c r="W244" s="2" t="s">
        <v>34</v>
      </c>
      <c r="X244">
        <v>16.873999999999999</v>
      </c>
      <c r="Y244" t="s">
        <v>98</v>
      </c>
      <c r="Z244" s="5">
        <v>16.873999999999999</v>
      </c>
      <c r="AA244">
        <v>14</v>
      </c>
      <c r="AC244">
        <v>33748</v>
      </c>
    </row>
    <row r="245" spans="1:29" x14ac:dyDescent="0.35">
      <c r="A245" s="2">
        <v>9</v>
      </c>
      <c r="B245" s="2" t="s">
        <v>116</v>
      </c>
      <c r="C245" s="2" t="s">
        <v>117</v>
      </c>
      <c r="M245" t="s">
        <v>108</v>
      </c>
      <c r="N245" t="s">
        <v>150</v>
      </c>
      <c r="O245" s="2" t="s">
        <v>45</v>
      </c>
      <c r="P245" s="2" t="s">
        <v>149</v>
      </c>
      <c r="Q245" s="2" t="s">
        <v>83</v>
      </c>
      <c r="R245" s="2" t="s">
        <v>55</v>
      </c>
      <c r="S245" s="2" t="s">
        <v>83</v>
      </c>
      <c r="V245">
        <v>1.1999999999999999E-3</v>
      </c>
      <c r="W245" s="2" t="s">
        <v>34</v>
      </c>
      <c r="X245">
        <v>14.180833333333336</v>
      </c>
      <c r="Y245" t="s">
        <v>98</v>
      </c>
      <c r="Z245" s="5">
        <v>14.180833333333336</v>
      </c>
      <c r="AA245">
        <v>14</v>
      </c>
      <c r="AC245">
        <v>11817.361111111115</v>
      </c>
    </row>
    <row r="246" spans="1:29" x14ac:dyDescent="0.35">
      <c r="A246" s="2">
        <v>9</v>
      </c>
      <c r="B246" s="2" t="s">
        <v>116</v>
      </c>
      <c r="C246" s="2" t="s">
        <v>117</v>
      </c>
      <c r="M246" t="s">
        <v>108</v>
      </c>
      <c r="N246" t="s">
        <v>150</v>
      </c>
      <c r="O246" s="2" t="s">
        <v>45</v>
      </c>
      <c r="P246" s="2" t="s">
        <v>149</v>
      </c>
      <c r="Q246" s="2" t="s">
        <v>83</v>
      </c>
      <c r="R246" s="2" t="s">
        <v>55</v>
      </c>
      <c r="S246" s="2" t="s">
        <v>83</v>
      </c>
      <c r="V246">
        <v>5.0000000000000001E-4</v>
      </c>
      <c r="W246" s="2" t="s">
        <v>34</v>
      </c>
      <c r="X246">
        <v>46.617999999999995</v>
      </c>
      <c r="Y246" t="s">
        <v>98</v>
      </c>
      <c r="Z246" s="5">
        <v>46.617999999999995</v>
      </c>
      <c r="AA246">
        <v>14</v>
      </c>
      <c r="AC246">
        <v>93235.999999999985</v>
      </c>
    </row>
    <row r="247" spans="1:29" x14ac:dyDescent="0.35">
      <c r="A247" s="2">
        <v>9</v>
      </c>
      <c r="B247" s="2" t="s">
        <v>116</v>
      </c>
      <c r="C247" s="2" t="s">
        <v>117</v>
      </c>
      <c r="M247" t="s">
        <v>108</v>
      </c>
      <c r="N247" t="s">
        <v>150</v>
      </c>
      <c r="O247" s="2" t="s">
        <v>45</v>
      </c>
      <c r="P247" s="2" t="s">
        <v>149</v>
      </c>
      <c r="Q247" s="2" t="s">
        <v>83</v>
      </c>
      <c r="R247" s="2" t="s">
        <v>55</v>
      </c>
      <c r="S247" s="2" t="s">
        <v>83</v>
      </c>
      <c r="V247">
        <v>4.0000000000000002E-4</v>
      </c>
      <c r="W247" s="2" t="s">
        <v>34</v>
      </c>
      <c r="X247">
        <v>26.454999999999998</v>
      </c>
      <c r="Y247" t="s">
        <v>98</v>
      </c>
      <c r="Z247" s="5">
        <v>26.454999999999998</v>
      </c>
      <c r="AA247">
        <v>14</v>
      </c>
      <c r="AC247">
        <v>66137.499999999985</v>
      </c>
    </row>
    <row r="248" spans="1:29" x14ac:dyDescent="0.35">
      <c r="A248" s="2">
        <v>9</v>
      </c>
      <c r="B248" s="2" t="s">
        <v>116</v>
      </c>
      <c r="C248" s="2" t="s">
        <v>117</v>
      </c>
      <c r="M248" t="s">
        <v>108</v>
      </c>
      <c r="N248" t="s">
        <v>150</v>
      </c>
      <c r="O248" s="2" t="s">
        <v>45</v>
      </c>
      <c r="P248" s="2" t="s">
        <v>149</v>
      </c>
      <c r="Q248" s="2" t="s">
        <v>83</v>
      </c>
      <c r="R248" s="2" t="s">
        <v>55</v>
      </c>
      <c r="S248" s="2" t="s">
        <v>83</v>
      </c>
      <c r="V248">
        <v>2.9999999999999997E-4</v>
      </c>
      <c r="W248" s="2" t="s">
        <v>34</v>
      </c>
      <c r="X248">
        <v>35.273333333333333</v>
      </c>
      <c r="Y248" t="s">
        <v>98</v>
      </c>
      <c r="Z248" s="5">
        <v>35.273333333333333</v>
      </c>
      <c r="AA248">
        <v>14</v>
      </c>
      <c r="AC248">
        <v>117577.7777777778</v>
      </c>
    </row>
    <row r="249" spans="1:29" x14ac:dyDescent="0.35">
      <c r="A249" s="2">
        <v>9</v>
      </c>
      <c r="B249" s="2" t="s">
        <v>116</v>
      </c>
      <c r="C249" s="2" t="s">
        <v>117</v>
      </c>
      <c r="M249" t="s">
        <v>108</v>
      </c>
      <c r="N249" t="s">
        <v>150</v>
      </c>
      <c r="O249" s="2" t="s">
        <v>45</v>
      </c>
      <c r="P249" s="2" t="s">
        <v>149</v>
      </c>
      <c r="Q249" s="2" t="s">
        <v>83</v>
      </c>
      <c r="R249" s="2" t="s">
        <v>55</v>
      </c>
      <c r="S249" s="2" t="s">
        <v>83</v>
      </c>
      <c r="V249">
        <v>4.0000000000000002E-4</v>
      </c>
      <c r="W249" s="2" t="s">
        <v>34</v>
      </c>
      <c r="X249">
        <v>26.454999999999998</v>
      </c>
      <c r="Y249" t="s">
        <v>98</v>
      </c>
      <c r="Z249" s="5">
        <v>26.454999999999998</v>
      </c>
      <c r="AA249">
        <v>14</v>
      </c>
      <c r="AC249">
        <v>66137.499999999985</v>
      </c>
    </row>
    <row r="250" spans="1:29" x14ac:dyDescent="0.35">
      <c r="A250" s="2">
        <v>9</v>
      </c>
      <c r="B250" s="2" t="s">
        <v>116</v>
      </c>
      <c r="C250" s="2" t="s">
        <v>117</v>
      </c>
      <c r="M250" t="s">
        <v>108</v>
      </c>
      <c r="N250" t="s">
        <v>150</v>
      </c>
      <c r="O250" s="2" t="s">
        <v>45</v>
      </c>
      <c r="P250" s="2" t="s">
        <v>149</v>
      </c>
      <c r="Q250" s="2" t="s">
        <v>83</v>
      </c>
      <c r="R250" s="2" t="s">
        <v>55</v>
      </c>
      <c r="S250" s="2" t="s">
        <v>83</v>
      </c>
      <c r="V250">
        <v>4.0000000000000002E-4</v>
      </c>
      <c r="W250" s="2" t="s">
        <v>34</v>
      </c>
      <c r="X250">
        <v>26.454999999999998</v>
      </c>
      <c r="Y250" t="s">
        <v>98</v>
      </c>
      <c r="Z250" s="5">
        <v>26.454999999999998</v>
      </c>
      <c r="AA250">
        <v>14</v>
      </c>
      <c r="AC250">
        <v>66137.499999999985</v>
      </c>
    </row>
    <row r="251" spans="1:29" x14ac:dyDescent="0.35">
      <c r="A251" s="2">
        <v>9</v>
      </c>
      <c r="B251" s="2" t="s">
        <v>116</v>
      </c>
      <c r="C251" s="2" t="s">
        <v>117</v>
      </c>
      <c r="M251" t="s">
        <v>108</v>
      </c>
      <c r="N251" t="s">
        <v>150</v>
      </c>
      <c r="O251" s="2" t="s">
        <v>45</v>
      </c>
      <c r="P251" s="2" t="s">
        <v>149</v>
      </c>
      <c r="Q251" s="2" t="s">
        <v>83</v>
      </c>
      <c r="R251" s="2" t="s">
        <v>55</v>
      </c>
      <c r="S251" s="2" t="s">
        <v>83</v>
      </c>
      <c r="V251">
        <v>5.9999999999999995E-4</v>
      </c>
      <c r="W251" s="2" t="s">
        <v>34</v>
      </c>
      <c r="X251">
        <v>7.1499999999999995</v>
      </c>
      <c r="Y251" t="s">
        <v>98</v>
      </c>
      <c r="Z251" s="5">
        <v>7.1499999999999995</v>
      </c>
      <c r="AA251">
        <v>14</v>
      </c>
      <c r="AC251">
        <v>11916.666666666666</v>
      </c>
    </row>
    <row r="252" spans="1:29" x14ac:dyDescent="0.35">
      <c r="A252" s="2">
        <v>9</v>
      </c>
      <c r="B252" s="2" t="s">
        <v>116</v>
      </c>
      <c r="C252" s="2" t="s">
        <v>117</v>
      </c>
      <c r="M252" t="s">
        <v>108</v>
      </c>
      <c r="N252" t="s">
        <v>150</v>
      </c>
      <c r="O252" s="2" t="s">
        <v>45</v>
      </c>
      <c r="P252" s="2" t="s">
        <v>149</v>
      </c>
      <c r="Q252" s="2" t="s">
        <v>83</v>
      </c>
      <c r="R252" s="2" t="s">
        <v>55</v>
      </c>
      <c r="S252" s="2" t="s">
        <v>83</v>
      </c>
      <c r="V252">
        <v>4.0000000000000002E-4</v>
      </c>
      <c r="W252" s="2" t="s">
        <v>34</v>
      </c>
      <c r="X252">
        <v>21.092499999999998</v>
      </c>
      <c r="Y252" t="s">
        <v>98</v>
      </c>
      <c r="Z252" s="5">
        <v>21.092499999999998</v>
      </c>
      <c r="AA252">
        <v>14</v>
      </c>
      <c r="AC252">
        <v>52731.249999999993</v>
      </c>
    </row>
    <row r="253" spans="1:29" x14ac:dyDescent="0.35">
      <c r="A253" s="2">
        <v>9</v>
      </c>
      <c r="B253" s="2" t="s">
        <v>116</v>
      </c>
      <c r="C253" s="2" t="s">
        <v>117</v>
      </c>
      <c r="M253" t="s">
        <v>108</v>
      </c>
      <c r="N253" t="s">
        <v>150</v>
      </c>
      <c r="O253" s="2" t="s">
        <v>45</v>
      </c>
      <c r="P253" s="2" t="s">
        <v>149</v>
      </c>
      <c r="Q253" s="2" t="s">
        <v>83</v>
      </c>
      <c r="R253" s="2" t="s">
        <v>55</v>
      </c>
      <c r="S253" s="2" t="s">
        <v>83</v>
      </c>
      <c r="V253">
        <v>1.1999999999999999E-3</v>
      </c>
      <c r="W253" s="2" t="s">
        <v>34</v>
      </c>
      <c r="X253">
        <v>14.180833333333336</v>
      </c>
      <c r="Y253" t="s">
        <v>98</v>
      </c>
      <c r="Z253" s="5">
        <v>14.180833333333336</v>
      </c>
      <c r="AA253">
        <v>14</v>
      </c>
      <c r="AC253">
        <v>11817.361111111115</v>
      </c>
    </row>
    <row r="254" spans="1:29" x14ac:dyDescent="0.35">
      <c r="A254" s="2">
        <v>9</v>
      </c>
      <c r="B254" s="2" t="s">
        <v>116</v>
      </c>
      <c r="C254" s="2" t="s">
        <v>117</v>
      </c>
      <c r="M254" t="s">
        <v>108</v>
      </c>
      <c r="N254" t="s">
        <v>150</v>
      </c>
      <c r="O254" s="2" t="s">
        <v>45</v>
      </c>
      <c r="P254" s="2" t="s">
        <v>149</v>
      </c>
      <c r="Q254" s="2" t="s">
        <v>83</v>
      </c>
      <c r="R254" s="2" t="s">
        <v>55</v>
      </c>
      <c r="S254" s="2" t="s">
        <v>83</v>
      </c>
      <c r="V254">
        <v>5.0000000000000001E-4</v>
      </c>
      <c r="W254" s="2" t="s">
        <v>34</v>
      </c>
      <c r="X254">
        <v>46.617999999999995</v>
      </c>
      <c r="Y254" t="s">
        <v>98</v>
      </c>
      <c r="Z254" s="5">
        <v>46.617999999999995</v>
      </c>
      <c r="AA254">
        <v>14</v>
      </c>
      <c r="AC254">
        <v>93235.999999999985</v>
      </c>
    </row>
    <row r="255" spans="1:29" x14ac:dyDescent="0.35">
      <c r="A255" s="2">
        <v>9</v>
      </c>
      <c r="B255" s="2" t="s">
        <v>116</v>
      </c>
      <c r="C255" s="2" t="s">
        <v>117</v>
      </c>
      <c r="M255" t="s">
        <v>108</v>
      </c>
      <c r="N255" t="s">
        <v>150</v>
      </c>
      <c r="O255" s="2" t="s">
        <v>45</v>
      </c>
      <c r="P255" s="2" t="s">
        <v>149</v>
      </c>
      <c r="Q255" s="2" t="s">
        <v>83</v>
      </c>
      <c r="R255" s="2" t="s">
        <v>55</v>
      </c>
      <c r="S255" s="2" t="s">
        <v>83</v>
      </c>
      <c r="V255">
        <v>2.9999999999999997E-4</v>
      </c>
      <c r="W255" s="2" t="s">
        <v>34</v>
      </c>
      <c r="X255">
        <v>35.273333333333333</v>
      </c>
      <c r="Y255" t="s">
        <v>98</v>
      </c>
      <c r="Z255" s="5">
        <v>35.273333333333333</v>
      </c>
      <c r="AA255">
        <v>14</v>
      </c>
      <c r="AC255">
        <v>117577.7777777778</v>
      </c>
    </row>
    <row r="256" spans="1:29" x14ac:dyDescent="0.35">
      <c r="A256" s="2">
        <v>9</v>
      </c>
      <c r="B256" s="2" t="s">
        <v>116</v>
      </c>
      <c r="C256" s="2" t="s">
        <v>117</v>
      </c>
      <c r="M256" t="s">
        <v>108</v>
      </c>
      <c r="N256" t="s">
        <v>150</v>
      </c>
      <c r="O256" s="2" t="s">
        <v>45</v>
      </c>
      <c r="P256" s="2" t="s">
        <v>149</v>
      </c>
      <c r="Q256" s="2" t="s">
        <v>83</v>
      </c>
      <c r="R256" s="2" t="s">
        <v>55</v>
      </c>
      <c r="S256" s="2" t="s">
        <v>83</v>
      </c>
      <c r="V256">
        <v>4.0000000000000002E-4</v>
      </c>
      <c r="W256" s="2" t="s">
        <v>34</v>
      </c>
      <c r="X256">
        <v>26.454999999999998</v>
      </c>
      <c r="Y256" t="s">
        <v>98</v>
      </c>
      <c r="Z256" s="5">
        <v>26.454999999999998</v>
      </c>
      <c r="AA256">
        <v>14</v>
      </c>
      <c r="AC256">
        <v>66137.499999999985</v>
      </c>
    </row>
    <row r="257" spans="1:29" x14ac:dyDescent="0.35">
      <c r="A257" s="2">
        <v>9</v>
      </c>
      <c r="B257" s="2" t="s">
        <v>116</v>
      </c>
      <c r="C257" s="2" t="s">
        <v>117</v>
      </c>
      <c r="M257" t="s">
        <v>108</v>
      </c>
      <c r="N257" t="s">
        <v>150</v>
      </c>
      <c r="O257" s="2" t="s">
        <v>45</v>
      </c>
      <c r="P257" s="2" t="s">
        <v>149</v>
      </c>
      <c r="Q257" s="2" t="s">
        <v>83</v>
      </c>
      <c r="R257" s="2" t="s">
        <v>55</v>
      </c>
      <c r="S257" s="2" t="s">
        <v>83</v>
      </c>
      <c r="V257">
        <v>5.9999999999999995E-4</v>
      </c>
      <c r="W257" s="2" t="s">
        <v>34</v>
      </c>
      <c r="X257">
        <v>8.8183333333333334</v>
      </c>
      <c r="Y257" t="s">
        <v>98</v>
      </c>
      <c r="Z257" s="5">
        <v>8.8183333333333334</v>
      </c>
      <c r="AA257">
        <v>17</v>
      </c>
      <c r="AC257">
        <v>14697.222222222224</v>
      </c>
    </row>
    <row r="258" spans="1:29" x14ac:dyDescent="0.35">
      <c r="A258" s="2">
        <v>9</v>
      </c>
      <c r="B258" s="2" t="s">
        <v>116</v>
      </c>
      <c r="C258" s="2" t="s">
        <v>117</v>
      </c>
      <c r="M258" t="s">
        <v>108</v>
      </c>
      <c r="N258" t="s">
        <v>150</v>
      </c>
      <c r="O258" s="2" t="s">
        <v>45</v>
      </c>
      <c r="P258" s="2" t="s">
        <v>149</v>
      </c>
      <c r="Q258" s="2" t="s">
        <v>83</v>
      </c>
      <c r="R258" s="2" t="s">
        <v>55</v>
      </c>
      <c r="S258" s="2" t="s">
        <v>83</v>
      </c>
      <c r="V258">
        <v>5.9999999999999995E-4</v>
      </c>
      <c r="W258" s="2" t="s">
        <v>34</v>
      </c>
      <c r="X258">
        <v>28.599999999999998</v>
      </c>
      <c r="Y258" t="s">
        <v>98</v>
      </c>
      <c r="Z258" s="5">
        <v>28.599999999999998</v>
      </c>
      <c r="AA258">
        <v>17</v>
      </c>
      <c r="AC258">
        <v>47666.666666666664</v>
      </c>
    </row>
    <row r="259" spans="1:29" x14ac:dyDescent="0.35">
      <c r="A259" s="2">
        <v>9</v>
      </c>
      <c r="B259" s="2" t="s">
        <v>116</v>
      </c>
      <c r="C259" s="2" t="s">
        <v>117</v>
      </c>
      <c r="M259" t="s">
        <v>108</v>
      </c>
      <c r="N259" t="s">
        <v>150</v>
      </c>
      <c r="O259" s="2" t="s">
        <v>45</v>
      </c>
      <c r="P259" s="2" t="s">
        <v>149</v>
      </c>
      <c r="Q259" s="2" t="s">
        <v>83</v>
      </c>
      <c r="R259" s="2" t="s">
        <v>55</v>
      </c>
      <c r="S259" s="2" t="s">
        <v>83</v>
      </c>
      <c r="V259">
        <v>5.9999999999999995E-4</v>
      </c>
      <c r="W259" s="2" t="s">
        <v>34</v>
      </c>
      <c r="X259">
        <v>8.8183333333333334</v>
      </c>
      <c r="Y259" t="s">
        <v>98</v>
      </c>
      <c r="Z259" s="5">
        <v>8.8183333333333334</v>
      </c>
      <c r="AA259">
        <v>17</v>
      </c>
      <c r="AC259">
        <v>14697.222222222224</v>
      </c>
    </row>
    <row r="260" spans="1:29" x14ac:dyDescent="0.35">
      <c r="A260" s="2">
        <v>9</v>
      </c>
      <c r="B260" s="2" t="s">
        <v>116</v>
      </c>
      <c r="C260" s="2" t="s">
        <v>117</v>
      </c>
      <c r="M260" t="s">
        <v>108</v>
      </c>
      <c r="N260" t="s">
        <v>150</v>
      </c>
      <c r="O260" s="2" t="s">
        <v>45</v>
      </c>
      <c r="P260" s="2" t="s">
        <v>149</v>
      </c>
      <c r="Q260" s="2" t="s">
        <v>83</v>
      </c>
      <c r="R260" s="2" t="s">
        <v>55</v>
      </c>
      <c r="S260" s="2" t="s">
        <v>83</v>
      </c>
      <c r="V260">
        <v>5.0000000000000001E-4</v>
      </c>
      <c r="W260" s="2" t="s">
        <v>34</v>
      </c>
      <c r="X260">
        <v>10.581999999999999</v>
      </c>
      <c r="Y260" t="s">
        <v>98</v>
      </c>
      <c r="Z260" s="5">
        <v>10.581999999999999</v>
      </c>
      <c r="AA260">
        <v>17</v>
      </c>
      <c r="AC260">
        <v>21163.999999999996</v>
      </c>
    </row>
    <row r="261" spans="1:29" x14ac:dyDescent="0.35">
      <c r="A261" s="2">
        <v>9</v>
      </c>
      <c r="B261" s="2" t="s">
        <v>116</v>
      </c>
      <c r="C261" s="2" t="s">
        <v>117</v>
      </c>
      <c r="M261" t="s">
        <v>108</v>
      </c>
      <c r="N261" t="s">
        <v>150</v>
      </c>
      <c r="O261" s="2" t="s">
        <v>45</v>
      </c>
      <c r="P261" s="2" t="s">
        <v>149</v>
      </c>
      <c r="Q261" s="2" t="s">
        <v>83</v>
      </c>
      <c r="R261" s="2" t="s">
        <v>55</v>
      </c>
      <c r="S261" s="2" t="s">
        <v>83</v>
      </c>
      <c r="V261">
        <v>5.9999999999999995E-4</v>
      </c>
      <c r="W261" s="2" t="s">
        <v>34</v>
      </c>
      <c r="X261">
        <v>55.293333333333337</v>
      </c>
      <c r="Y261" t="s">
        <v>98</v>
      </c>
      <c r="Z261" s="5">
        <v>55.293333333333337</v>
      </c>
      <c r="AA261">
        <v>17</v>
      </c>
      <c r="AC261">
        <v>92155.555555555562</v>
      </c>
    </row>
    <row r="262" spans="1:29" x14ac:dyDescent="0.35">
      <c r="A262" s="2">
        <v>9</v>
      </c>
      <c r="B262" s="2" t="s">
        <v>116</v>
      </c>
      <c r="C262" s="2" t="s">
        <v>117</v>
      </c>
      <c r="M262" t="s">
        <v>108</v>
      </c>
      <c r="N262" t="s">
        <v>150</v>
      </c>
      <c r="O262" s="2" t="s">
        <v>45</v>
      </c>
      <c r="P262" s="2" t="s">
        <v>149</v>
      </c>
      <c r="Q262" s="2" t="s">
        <v>83</v>
      </c>
      <c r="R262" s="2" t="s">
        <v>55</v>
      </c>
      <c r="S262" s="2" t="s">
        <v>83</v>
      </c>
      <c r="V262">
        <v>6.9999999999999999E-4</v>
      </c>
      <c r="W262" s="2" t="s">
        <v>34</v>
      </c>
      <c r="X262">
        <v>7.5585714285714278</v>
      </c>
      <c r="Y262" t="s">
        <v>98</v>
      </c>
      <c r="Z262" s="5">
        <v>7.5585714285714278</v>
      </c>
      <c r="AA262">
        <v>17</v>
      </c>
      <c r="AC262">
        <v>10797.959183673469</v>
      </c>
    </row>
    <row r="263" spans="1:29" x14ac:dyDescent="0.35">
      <c r="A263" s="2">
        <v>9</v>
      </c>
      <c r="B263" s="2" t="s">
        <v>116</v>
      </c>
      <c r="C263" s="2" t="s">
        <v>117</v>
      </c>
      <c r="M263" t="s">
        <v>108</v>
      </c>
      <c r="N263" t="s">
        <v>150</v>
      </c>
      <c r="O263" s="2" t="s">
        <v>45</v>
      </c>
      <c r="P263" s="2" t="s">
        <v>149</v>
      </c>
      <c r="Q263" s="2" t="s">
        <v>83</v>
      </c>
      <c r="R263" s="2" t="s">
        <v>55</v>
      </c>
      <c r="S263" s="2" t="s">
        <v>83</v>
      </c>
      <c r="V263">
        <v>5.0000000000000001E-4</v>
      </c>
      <c r="W263" s="2" t="s">
        <v>34</v>
      </c>
      <c r="X263">
        <v>10.581999999999999</v>
      </c>
      <c r="Y263" t="s">
        <v>98</v>
      </c>
      <c r="Z263" s="5">
        <v>10.581999999999999</v>
      </c>
      <c r="AA263">
        <v>17</v>
      </c>
      <c r="AC263">
        <v>21163.999999999996</v>
      </c>
    </row>
    <row r="264" spans="1:29" x14ac:dyDescent="0.35">
      <c r="A264" s="2">
        <v>9</v>
      </c>
      <c r="B264" s="2" t="s">
        <v>116</v>
      </c>
      <c r="C264" s="2" t="s">
        <v>117</v>
      </c>
      <c r="M264" t="s">
        <v>108</v>
      </c>
      <c r="N264" t="s">
        <v>150</v>
      </c>
      <c r="O264" s="2" t="s">
        <v>45</v>
      </c>
      <c r="P264" s="2" t="s">
        <v>149</v>
      </c>
      <c r="Q264" s="2" t="s">
        <v>83</v>
      </c>
      <c r="R264" s="2" t="s">
        <v>55</v>
      </c>
      <c r="S264" s="2" t="s">
        <v>83</v>
      </c>
      <c r="V264">
        <v>6.9999999999999999E-4</v>
      </c>
      <c r="W264" s="2" t="s">
        <v>34</v>
      </c>
      <c r="X264">
        <v>8.5799999999999983</v>
      </c>
      <c r="Y264" t="s">
        <v>98</v>
      </c>
      <c r="Z264" s="5">
        <v>8.5799999999999983</v>
      </c>
      <c r="AA264">
        <v>17</v>
      </c>
      <c r="AC264">
        <v>12257.142857142855</v>
      </c>
    </row>
    <row r="265" spans="1:29" x14ac:dyDescent="0.35">
      <c r="A265" s="2">
        <v>9</v>
      </c>
      <c r="B265" s="2" t="s">
        <v>116</v>
      </c>
      <c r="C265" s="2" t="s">
        <v>117</v>
      </c>
      <c r="M265" t="s">
        <v>108</v>
      </c>
      <c r="N265" t="s">
        <v>150</v>
      </c>
      <c r="O265" s="2" t="s">
        <v>45</v>
      </c>
      <c r="P265" s="2" t="s">
        <v>149</v>
      </c>
      <c r="Q265" s="2" t="s">
        <v>83</v>
      </c>
      <c r="R265" s="2" t="s">
        <v>55</v>
      </c>
      <c r="S265" s="2" t="s">
        <v>83</v>
      </c>
      <c r="V265">
        <v>5.0000000000000001E-4</v>
      </c>
      <c r="W265" s="2" t="s">
        <v>34</v>
      </c>
      <c r="X265">
        <v>4.0039999999999996</v>
      </c>
      <c r="Y265" t="s">
        <v>98</v>
      </c>
      <c r="Z265" s="5">
        <v>4.0039999999999996</v>
      </c>
      <c r="AA265">
        <v>17</v>
      </c>
      <c r="AC265">
        <v>8007.9999999999991</v>
      </c>
    </row>
    <row r="266" spans="1:29" x14ac:dyDescent="0.35">
      <c r="A266" s="2">
        <v>9</v>
      </c>
      <c r="B266" s="2" t="s">
        <v>116</v>
      </c>
      <c r="C266" s="2" t="s">
        <v>117</v>
      </c>
      <c r="M266" t="s">
        <v>108</v>
      </c>
      <c r="N266" t="s">
        <v>150</v>
      </c>
      <c r="O266" s="2" t="s">
        <v>45</v>
      </c>
      <c r="P266" s="2" t="s">
        <v>149</v>
      </c>
      <c r="Q266" s="2" t="s">
        <v>83</v>
      </c>
      <c r="R266" s="2" t="s">
        <v>55</v>
      </c>
      <c r="S266" s="2" t="s">
        <v>83</v>
      </c>
      <c r="V266">
        <v>4.0000000000000002E-4</v>
      </c>
      <c r="W266" s="2" t="s">
        <v>34</v>
      </c>
      <c r="X266">
        <v>5.004999999999999</v>
      </c>
      <c r="Y266" t="s">
        <v>98</v>
      </c>
      <c r="Z266" s="5">
        <v>5.004999999999999</v>
      </c>
      <c r="AA266">
        <v>17</v>
      </c>
      <c r="AC266">
        <v>12512.499999999996</v>
      </c>
    </row>
    <row r="267" spans="1:29" x14ac:dyDescent="0.35">
      <c r="A267" s="2">
        <v>9</v>
      </c>
      <c r="B267" s="2" t="s">
        <v>116</v>
      </c>
      <c r="C267" s="2" t="s">
        <v>117</v>
      </c>
      <c r="M267" t="s">
        <v>108</v>
      </c>
      <c r="N267" t="s">
        <v>150</v>
      </c>
      <c r="O267" s="2" t="s">
        <v>45</v>
      </c>
      <c r="P267" s="2" t="s">
        <v>149</v>
      </c>
      <c r="Q267" s="2" t="s">
        <v>83</v>
      </c>
      <c r="R267" s="2" t="s">
        <v>55</v>
      </c>
      <c r="S267" s="2" t="s">
        <v>83</v>
      </c>
      <c r="V267">
        <v>5.0000000000000001E-4</v>
      </c>
      <c r="W267" s="2" t="s">
        <v>34</v>
      </c>
      <c r="X267">
        <v>4.0039999999999996</v>
      </c>
      <c r="Y267" t="s">
        <v>98</v>
      </c>
      <c r="Z267" s="5">
        <v>4.0039999999999996</v>
      </c>
      <c r="AA267">
        <v>17</v>
      </c>
      <c r="AC267">
        <v>8007.9999999999991</v>
      </c>
    </row>
    <row r="268" spans="1:29" x14ac:dyDescent="0.35">
      <c r="A268" s="2">
        <v>9</v>
      </c>
      <c r="B268" s="2" t="s">
        <v>116</v>
      </c>
      <c r="C268" s="2" t="s">
        <v>117</v>
      </c>
      <c r="M268" t="s">
        <v>108</v>
      </c>
      <c r="N268" t="s">
        <v>150</v>
      </c>
      <c r="O268" s="2" t="s">
        <v>45</v>
      </c>
      <c r="P268" s="2" t="s">
        <v>149</v>
      </c>
      <c r="Q268" s="2" t="s">
        <v>83</v>
      </c>
      <c r="R268" s="2" t="s">
        <v>55</v>
      </c>
      <c r="S268" s="2" t="s">
        <v>83</v>
      </c>
      <c r="V268">
        <v>5.0000000000000001E-4</v>
      </c>
      <c r="W268" s="2" t="s">
        <v>34</v>
      </c>
      <c r="X268">
        <v>18.59</v>
      </c>
      <c r="Y268" t="s">
        <v>98</v>
      </c>
      <c r="Z268" s="5">
        <v>18.59</v>
      </c>
      <c r="AA268">
        <v>17</v>
      </c>
      <c r="AC268">
        <v>37180</v>
      </c>
    </row>
    <row r="269" spans="1:29" x14ac:dyDescent="0.35">
      <c r="A269" s="2">
        <v>9</v>
      </c>
      <c r="B269" s="2" t="s">
        <v>116</v>
      </c>
      <c r="C269" s="2" t="s">
        <v>117</v>
      </c>
      <c r="M269" t="s">
        <v>108</v>
      </c>
      <c r="N269" t="s">
        <v>150</v>
      </c>
      <c r="O269" s="2" t="s">
        <v>45</v>
      </c>
      <c r="P269" s="2" t="s">
        <v>149</v>
      </c>
      <c r="Q269" s="2" t="s">
        <v>83</v>
      </c>
      <c r="R269" s="2" t="s">
        <v>55</v>
      </c>
      <c r="S269" s="2" t="s">
        <v>83</v>
      </c>
      <c r="V269">
        <v>4.0000000000000002E-4</v>
      </c>
      <c r="W269" s="2" t="s">
        <v>34</v>
      </c>
      <c r="X269">
        <v>13.227499999999999</v>
      </c>
      <c r="Y269" t="s">
        <v>98</v>
      </c>
      <c r="Z269" s="5">
        <v>13.227499999999999</v>
      </c>
      <c r="AA269">
        <v>17</v>
      </c>
      <c r="AC269">
        <v>33068.749999999993</v>
      </c>
    </row>
    <row r="270" spans="1:29" x14ac:dyDescent="0.35">
      <c r="A270" s="2">
        <v>9</v>
      </c>
      <c r="B270" s="2" t="s">
        <v>116</v>
      </c>
      <c r="C270" s="2" t="s">
        <v>117</v>
      </c>
      <c r="M270" t="s">
        <v>108</v>
      </c>
      <c r="N270" t="s">
        <v>150</v>
      </c>
      <c r="O270" s="2" t="s">
        <v>45</v>
      </c>
      <c r="P270" s="2" t="s">
        <v>149</v>
      </c>
      <c r="Q270" s="2" t="s">
        <v>83</v>
      </c>
      <c r="R270" s="2" t="s">
        <v>55</v>
      </c>
      <c r="S270" s="2" t="s">
        <v>83</v>
      </c>
      <c r="V270">
        <v>5.0000000000000001E-4</v>
      </c>
      <c r="W270" s="2" t="s">
        <v>34</v>
      </c>
      <c r="X270">
        <v>42.327999999999996</v>
      </c>
      <c r="Y270" t="s">
        <v>98</v>
      </c>
      <c r="Z270" s="5">
        <v>42.327999999999996</v>
      </c>
      <c r="AA270">
        <v>17</v>
      </c>
      <c r="AC270">
        <v>84655.999999999985</v>
      </c>
    </row>
    <row r="271" spans="1:29" x14ac:dyDescent="0.35">
      <c r="A271" s="2">
        <v>9</v>
      </c>
      <c r="B271" s="2" t="s">
        <v>116</v>
      </c>
      <c r="C271" s="2" t="s">
        <v>117</v>
      </c>
      <c r="M271" t="s">
        <v>108</v>
      </c>
      <c r="N271" t="s">
        <v>150</v>
      </c>
      <c r="O271" s="2" t="s">
        <v>45</v>
      </c>
      <c r="P271" s="2" t="s">
        <v>149</v>
      </c>
      <c r="Q271" s="2" t="s">
        <v>83</v>
      </c>
      <c r="R271" s="2" t="s">
        <v>55</v>
      </c>
      <c r="S271" s="2" t="s">
        <v>83</v>
      </c>
      <c r="V271">
        <v>4.0000000000000002E-4</v>
      </c>
      <c r="W271" s="2" t="s">
        <v>34</v>
      </c>
      <c r="X271">
        <v>52.91</v>
      </c>
      <c r="Y271" t="s">
        <v>98</v>
      </c>
      <c r="Z271" s="5">
        <v>52.91</v>
      </c>
      <c r="AA271">
        <v>17</v>
      </c>
      <c r="AC271">
        <v>132274.99999999997</v>
      </c>
    </row>
    <row r="272" spans="1:29" x14ac:dyDescent="0.35">
      <c r="A272" s="2">
        <v>9</v>
      </c>
      <c r="B272" s="2" t="s">
        <v>116</v>
      </c>
      <c r="C272" s="2" t="s">
        <v>117</v>
      </c>
      <c r="M272" t="s">
        <v>108</v>
      </c>
      <c r="N272" t="s">
        <v>150</v>
      </c>
      <c r="O272" s="2" t="s">
        <v>45</v>
      </c>
      <c r="P272" s="2" t="s">
        <v>149</v>
      </c>
      <c r="Q272" s="2" t="s">
        <v>83</v>
      </c>
      <c r="R272" s="2" t="s">
        <v>55</v>
      </c>
      <c r="S272" s="2" t="s">
        <v>83</v>
      </c>
      <c r="V272">
        <v>8.0000000000000004E-4</v>
      </c>
      <c r="W272" s="2" t="s">
        <v>34</v>
      </c>
      <c r="X272">
        <v>26.454999999999998</v>
      </c>
      <c r="Y272" t="s">
        <v>98</v>
      </c>
      <c r="Z272" s="5">
        <v>26.454999999999998</v>
      </c>
      <c r="AA272">
        <v>17</v>
      </c>
      <c r="AC272">
        <v>33068.749999999993</v>
      </c>
    </row>
    <row r="273" spans="1:29" x14ac:dyDescent="0.35">
      <c r="A273" s="2">
        <v>9</v>
      </c>
      <c r="B273" s="2" t="s">
        <v>116</v>
      </c>
      <c r="C273" s="2" t="s">
        <v>117</v>
      </c>
      <c r="M273" t="s">
        <v>108</v>
      </c>
      <c r="N273" t="s">
        <v>150</v>
      </c>
      <c r="O273" s="2" t="s">
        <v>45</v>
      </c>
      <c r="P273" s="2" t="s">
        <v>149</v>
      </c>
      <c r="Q273" s="2" t="s">
        <v>83</v>
      </c>
      <c r="R273" s="2" t="s">
        <v>55</v>
      </c>
      <c r="S273" s="2" t="s">
        <v>83</v>
      </c>
      <c r="V273">
        <v>5.0000000000000001E-4</v>
      </c>
      <c r="W273" s="2" t="s">
        <v>34</v>
      </c>
      <c r="X273">
        <v>10.581999999999999</v>
      </c>
      <c r="Y273" t="s">
        <v>98</v>
      </c>
      <c r="Z273" s="5">
        <v>10.581999999999999</v>
      </c>
      <c r="AA273">
        <v>17</v>
      </c>
      <c r="AC273">
        <v>21163.999999999996</v>
      </c>
    </row>
    <row r="274" spans="1:29" x14ac:dyDescent="0.35">
      <c r="A274" s="2">
        <v>9</v>
      </c>
      <c r="B274" s="2" t="s">
        <v>116</v>
      </c>
      <c r="C274" s="2" t="s">
        <v>117</v>
      </c>
      <c r="M274" t="s">
        <v>108</v>
      </c>
      <c r="N274" t="s">
        <v>150</v>
      </c>
      <c r="O274" s="2" t="s">
        <v>45</v>
      </c>
      <c r="P274" s="2" t="s">
        <v>149</v>
      </c>
      <c r="Q274" s="2" t="s">
        <v>83</v>
      </c>
      <c r="R274" s="2" t="s">
        <v>55</v>
      </c>
      <c r="S274" s="2" t="s">
        <v>83</v>
      </c>
      <c r="V274">
        <v>5.0000000000000001E-4</v>
      </c>
      <c r="W274" s="2" t="s">
        <v>34</v>
      </c>
      <c r="X274">
        <v>26.597999999999995</v>
      </c>
      <c r="Y274" t="s">
        <v>98</v>
      </c>
      <c r="Z274" s="5">
        <v>26.597999999999995</v>
      </c>
      <c r="AA274">
        <v>17</v>
      </c>
      <c r="AC274">
        <v>53195.999999999993</v>
      </c>
    </row>
    <row r="275" spans="1:29" x14ac:dyDescent="0.35">
      <c r="A275" s="2">
        <v>9</v>
      </c>
      <c r="B275" s="2" t="s">
        <v>116</v>
      </c>
      <c r="C275" s="2" t="s">
        <v>117</v>
      </c>
      <c r="M275" t="s">
        <v>108</v>
      </c>
      <c r="N275" t="s">
        <v>150</v>
      </c>
      <c r="O275" s="2" t="s">
        <v>45</v>
      </c>
      <c r="P275" s="2" t="s">
        <v>149</v>
      </c>
      <c r="Q275" s="2" t="s">
        <v>83</v>
      </c>
      <c r="R275" s="2" t="s">
        <v>55</v>
      </c>
      <c r="S275" s="2" t="s">
        <v>83</v>
      </c>
      <c r="V275">
        <v>4.0000000000000002E-4</v>
      </c>
      <c r="W275" s="2" t="s">
        <v>34</v>
      </c>
      <c r="X275">
        <v>13.227499999999999</v>
      </c>
      <c r="Y275" t="s">
        <v>98</v>
      </c>
      <c r="Z275" s="5">
        <v>13.227499999999999</v>
      </c>
      <c r="AA275">
        <v>17</v>
      </c>
      <c r="AC275">
        <v>33068.749999999993</v>
      </c>
    </row>
    <row r="276" spans="1:29" x14ac:dyDescent="0.35">
      <c r="A276" s="2">
        <v>9</v>
      </c>
      <c r="B276" s="2" t="s">
        <v>116</v>
      </c>
      <c r="C276" s="2" t="s">
        <v>117</v>
      </c>
      <c r="M276" t="s">
        <v>108</v>
      </c>
      <c r="N276" t="s">
        <v>150</v>
      </c>
      <c r="O276" s="2" t="s">
        <v>45</v>
      </c>
      <c r="P276" s="2" t="s">
        <v>149</v>
      </c>
      <c r="Q276" s="2" t="s">
        <v>83</v>
      </c>
      <c r="R276" s="2" t="s">
        <v>55</v>
      </c>
      <c r="S276" s="2" t="s">
        <v>83</v>
      </c>
      <c r="V276">
        <v>2.0000000000000001E-4</v>
      </c>
      <c r="W276" s="2" t="s">
        <v>34</v>
      </c>
      <c r="X276">
        <v>10.724999999999998</v>
      </c>
      <c r="Y276" t="s">
        <v>98</v>
      </c>
      <c r="Z276" s="5">
        <v>10.724999999999998</v>
      </c>
      <c r="AA276">
        <v>17</v>
      </c>
      <c r="AC276">
        <v>53624.999999999985</v>
      </c>
    </row>
    <row r="277" spans="1:29" x14ac:dyDescent="0.35">
      <c r="A277" s="2">
        <v>9</v>
      </c>
      <c r="B277" s="2" t="s">
        <v>116</v>
      </c>
      <c r="C277" s="2" t="s">
        <v>117</v>
      </c>
      <c r="M277" t="s">
        <v>115</v>
      </c>
      <c r="N277" t="s">
        <v>115</v>
      </c>
      <c r="O277" s="2" t="s">
        <v>45</v>
      </c>
      <c r="P277" t="s">
        <v>151</v>
      </c>
      <c r="Q277" s="2" t="s">
        <v>83</v>
      </c>
      <c r="R277" s="2" t="s">
        <v>55</v>
      </c>
      <c r="S277" s="2" t="s">
        <v>83</v>
      </c>
      <c r="V277">
        <v>5.8112699999999997E-4</v>
      </c>
      <c r="W277" s="2" t="s">
        <v>34</v>
      </c>
      <c r="X277">
        <v>60.765113994015088</v>
      </c>
      <c r="Y277" t="s">
        <v>98</v>
      </c>
      <c r="Z277" s="4">
        <v>60765.11399401509</v>
      </c>
      <c r="AA277">
        <v>14</v>
      </c>
      <c r="AC277">
        <v>104564258.74897413</v>
      </c>
    </row>
    <row r="278" spans="1:29" x14ac:dyDescent="0.35">
      <c r="A278" s="2">
        <v>9</v>
      </c>
      <c r="B278" s="2" t="s">
        <v>116</v>
      </c>
      <c r="C278" s="2" t="s">
        <v>117</v>
      </c>
      <c r="M278" t="s">
        <v>115</v>
      </c>
      <c r="N278" t="s">
        <v>115</v>
      </c>
      <c r="O278" s="2" t="s">
        <v>45</v>
      </c>
      <c r="P278" t="s">
        <v>151</v>
      </c>
      <c r="Q278" s="2" t="s">
        <v>83</v>
      </c>
      <c r="R278" s="2" t="s">
        <v>55</v>
      </c>
      <c r="S278" s="2" t="s">
        <v>83</v>
      </c>
      <c r="V278">
        <v>4.1766999999999998E-4</v>
      </c>
      <c r="W278" s="2" t="s">
        <v>34</v>
      </c>
      <c r="X278">
        <v>3.3818488280221231</v>
      </c>
      <c r="Y278" t="s">
        <v>98</v>
      </c>
      <c r="Z278" s="4">
        <v>3381.8488280221231</v>
      </c>
      <c r="AA278">
        <v>14</v>
      </c>
      <c r="AC278">
        <v>8096939.7563198777</v>
      </c>
    </row>
    <row r="279" spans="1:29" x14ac:dyDescent="0.35">
      <c r="A279" s="2">
        <v>9</v>
      </c>
      <c r="B279" s="2" t="s">
        <v>116</v>
      </c>
      <c r="C279" s="2" t="s">
        <v>117</v>
      </c>
      <c r="M279" t="s">
        <v>115</v>
      </c>
      <c r="N279" t="s">
        <v>115</v>
      </c>
      <c r="O279" s="2" t="s">
        <v>45</v>
      </c>
      <c r="P279" t="s">
        <v>151</v>
      </c>
      <c r="Q279" s="2" t="s">
        <v>83</v>
      </c>
      <c r="R279" s="2" t="s">
        <v>55</v>
      </c>
      <c r="S279" s="2" t="s">
        <v>83</v>
      </c>
      <c r="V279">
        <v>4.9353600000000004E-4</v>
      </c>
      <c r="W279" s="2" t="s">
        <v>34</v>
      </c>
      <c r="X279">
        <v>54.377614804188539</v>
      </c>
      <c r="Y279" t="s">
        <v>98</v>
      </c>
      <c r="Z279" s="4">
        <v>54377.614804188539</v>
      </c>
      <c r="AA279">
        <v>14</v>
      </c>
      <c r="AC279">
        <v>110179631.8894438</v>
      </c>
    </row>
    <row r="280" spans="1:29" x14ac:dyDescent="0.35">
      <c r="A280" s="2">
        <v>9</v>
      </c>
      <c r="B280" s="2" t="s">
        <v>116</v>
      </c>
      <c r="C280" s="2" t="s">
        <v>117</v>
      </c>
      <c r="M280" t="s">
        <v>115</v>
      </c>
      <c r="N280" t="s">
        <v>115</v>
      </c>
      <c r="O280" s="2" t="s">
        <v>45</v>
      </c>
      <c r="P280" t="s">
        <v>151</v>
      </c>
      <c r="Q280" s="2" t="s">
        <v>83</v>
      </c>
      <c r="R280" s="2" t="s">
        <v>55</v>
      </c>
      <c r="S280" s="2" t="s">
        <v>83</v>
      </c>
      <c r="V280">
        <v>4.0765199999999999E-4</v>
      </c>
      <c r="W280" s="2" t="s">
        <v>34</v>
      </c>
      <c r="X280">
        <v>86.623513192625097</v>
      </c>
      <c r="Y280" t="s">
        <v>98</v>
      </c>
      <c r="Z280" s="4">
        <v>86623.513192625091</v>
      </c>
      <c r="AA280">
        <v>14</v>
      </c>
      <c r="AC280">
        <v>212493777.02703553</v>
      </c>
    </row>
    <row r="281" spans="1:29" x14ac:dyDescent="0.35">
      <c r="A281" s="2">
        <v>9</v>
      </c>
      <c r="B281" s="2" t="s">
        <v>116</v>
      </c>
      <c r="C281" s="2" t="s">
        <v>117</v>
      </c>
      <c r="M281" t="s">
        <v>115</v>
      </c>
      <c r="N281" t="s">
        <v>115</v>
      </c>
      <c r="O281" s="2" t="s">
        <v>45</v>
      </c>
      <c r="P281" t="s">
        <v>151</v>
      </c>
      <c r="Q281" s="2" t="s">
        <v>83</v>
      </c>
      <c r="R281" s="2" t="s">
        <v>55</v>
      </c>
      <c r="S281" s="2" t="s">
        <v>83</v>
      </c>
      <c r="V281">
        <v>7.4252400000000005E-4</v>
      </c>
      <c r="W281" s="2" t="s">
        <v>34</v>
      </c>
      <c r="X281">
        <v>93.211821166723226</v>
      </c>
      <c r="Y281" t="s">
        <v>98</v>
      </c>
      <c r="Z281" s="4">
        <v>93211.821166723224</v>
      </c>
      <c r="AA281">
        <v>14</v>
      </c>
      <c r="AC281">
        <v>125533748.62862779</v>
      </c>
    </row>
    <row r="282" spans="1:29" x14ac:dyDescent="0.35">
      <c r="A282" s="2">
        <v>9</v>
      </c>
      <c r="B282" s="2" t="s">
        <v>116</v>
      </c>
      <c r="C282" s="2" t="s">
        <v>117</v>
      </c>
      <c r="M282" t="s">
        <v>115</v>
      </c>
      <c r="N282" t="s">
        <v>115</v>
      </c>
      <c r="O282" s="2" t="s">
        <v>45</v>
      </c>
      <c r="P282" t="s">
        <v>151</v>
      </c>
      <c r="Q282" s="2" t="s">
        <v>83</v>
      </c>
      <c r="R282" s="2" t="s">
        <v>55</v>
      </c>
      <c r="S282" s="2" t="s">
        <v>83</v>
      </c>
      <c r="V282">
        <v>4.2745899999999999E-4</v>
      </c>
      <c r="W282" s="2" t="s">
        <v>34</v>
      </c>
      <c r="X282">
        <v>52.87021375149429</v>
      </c>
      <c r="Y282" t="s">
        <v>98</v>
      </c>
      <c r="Z282" s="4">
        <v>52870.213751494288</v>
      </c>
      <c r="AA282">
        <v>14</v>
      </c>
      <c r="AC282">
        <v>123684876.79869716</v>
      </c>
    </row>
    <row r="283" spans="1:29" x14ac:dyDescent="0.35">
      <c r="A283" s="2">
        <v>9</v>
      </c>
      <c r="B283" s="2" t="s">
        <v>116</v>
      </c>
      <c r="C283" s="2" t="s">
        <v>117</v>
      </c>
      <c r="M283" t="s">
        <v>115</v>
      </c>
      <c r="N283" t="s">
        <v>115</v>
      </c>
      <c r="O283" s="2" t="s">
        <v>45</v>
      </c>
      <c r="P283" t="s">
        <v>151</v>
      </c>
      <c r="Q283" s="2" t="s">
        <v>83</v>
      </c>
      <c r="R283" s="2" t="s">
        <v>55</v>
      </c>
      <c r="S283" s="2" t="s">
        <v>83</v>
      </c>
      <c r="V283">
        <v>4.3808900000000001E-4</v>
      </c>
      <c r="W283" s="2" t="s">
        <v>34</v>
      </c>
      <c r="X283">
        <v>41.914708198562387</v>
      </c>
      <c r="Y283" t="s">
        <v>98</v>
      </c>
      <c r="Z283" s="4">
        <v>41914.708198562388</v>
      </c>
      <c r="AA283">
        <v>14</v>
      </c>
      <c r="AC283">
        <v>95676239.756219372</v>
      </c>
    </row>
    <row r="284" spans="1:29" x14ac:dyDescent="0.35">
      <c r="A284" s="2">
        <v>9</v>
      </c>
      <c r="B284" s="2" t="s">
        <v>116</v>
      </c>
      <c r="C284" s="2" t="s">
        <v>117</v>
      </c>
      <c r="M284" t="s">
        <v>115</v>
      </c>
      <c r="N284" t="s">
        <v>115</v>
      </c>
      <c r="O284" s="2" t="s">
        <v>45</v>
      </c>
      <c r="P284" t="s">
        <v>151</v>
      </c>
      <c r="Q284" s="2" t="s">
        <v>83</v>
      </c>
      <c r="R284" s="2" t="s">
        <v>55</v>
      </c>
      <c r="S284" s="2" t="s">
        <v>83</v>
      </c>
      <c r="V284">
        <v>2.6730900000000003E-4</v>
      </c>
      <c r="W284" s="2" t="s">
        <v>34</v>
      </c>
      <c r="X284">
        <v>68.69343194580054</v>
      </c>
      <c r="Y284" t="s">
        <v>98</v>
      </c>
      <c r="Z284" s="4">
        <v>68693.431945800534</v>
      </c>
      <c r="AA284">
        <v>14</v>
      </c>
      <c r="AC284">
        <v>256981365.93156433</v>
      </c>
    </row>
    <row r="285" spans="1:29" x14ac:dyDescent="0.35">
      <c r="A285" s="2">
        <v>9</v>
      </c>
      <c r="B285" s="2" t="s">
        <v>116</v>
      </c>
      <c r="C285" s="2" t="s">
        <v>117</v>
      </c>
      <c r="M285" t="s">
        <v>115</v>
      </c>
      <c r="N285" t="s">
        <v>115</v>
      </c>
      <c r="O285" s="2" t="s">
        <v>45</v>
      </c>
      <c r="P285" t="s">
        <v>151</v>
      </c>
      <c r="Q285" s="2" t="s">
        <v>83</v>
      </c>
      <c r="R285" s="2" t="s">
        <v>55</v>
      </c>
      <c r="S285" s="2" t="s">
        <v>83</v>
      </c>
      <c r="V285">
        <v>3.1126599999999998E-4</v>
      </c>
      <c r="W285" s="2" t="s">
        <v>34</v>
      </c>
      <c r="X285">
        <v>45.378860845707528</v>
      </c>
      <c r="Y285" t="s">
        <v>98</v>
      </c>
      <c r="Z285" s="4">
        <v>45378.860845707532</v>
      </c>
      <c r="AA285">
        <v>14</v>
      </c>
      <c r="AC285">
        <v>145788042.52860105</v>
      </c>
    </row>
    <row r="286" spans="1:29" x14ac:dyDescent="0.35">
      <c r="A286" s="2">
        <v>9</v>
      </c>
      <c r="B286" s="2" t="s">
        <v>116</v>
      </c>
      <c r="C286" s="2" t="s">
        <v>117</v>
      </c>
      <c r="M286" t="s">
        <v>115</v>
      </c>
      <c r="N286" t="s">
        <v>115</v>
      </c>
      <c r="O286" s="2" t="s">
        <v>45</v>
      </c>
      <c r="P286" t="s">
        <v>151</v>
      </c>
      <c r="Q286" s="2" t="s">
        <v>83</v>
      </c>
      <c r="R286" s="2" t="s">
        <v>55</v>
      </c>
      <c r="S286" s="2" t="s">
        <v>83</v>
      </c>
      <c r="V286">
        <v>4.2632800000000002E-4</v>
      </c>
      <c r="W286" s="2" t="s">
        <v>34</v>
      </c>
      <c r="X286">
        <v>52.839541151413933</v>
      </c>
      <c r="Y286" t="s">
        <v>98</v>
      </c>
      <c r="Z286" s="4">
        <v>52839.541151413934</v>
      </c>
      <c r="AA286">
        <v>14</v>
      </c>
      <c r="AC286">
        <v>123941052.78427392</v>
      </c>
    </row>
    <row r="287" spans="1:29" x14ac:dyDescent="0.35">
      <c r="A287" s="2">
        <v>9</v>
      </c>
      <c r="B287" s="2" t="s">
        <v>116</v>
      </c>
      <c r="C287" s="2" t="s">
        <v>117</v>
      </c>
      <c r="M287" t="s">
        <v>115</v>
      </c>
      <c r="N287" t="s">
        <v>115</v>
      </c>
      <c r="O287" s="2" t="s">
        <v>45</v>
      </c>
      <c r="P287" t="s">
        <v>151</v>
      </c>
      <c r="Q287" s="2" t="s">
        <v>83</v>
      </c>
      <c r="R287" s="2" t="s">
        <v>55</v>
      </c>
      <c r="S287" s="2" t="s">
        <v>83</v>
      </c>
      <c r="V287">
        <v>4.0875999999999998E-4</v>
      </c>
      <c r="W287" s="2" t="s">
        <v>34</v>
      </c>
      <c r="X287">
        <v>3.1484768568353068</v>
      </c>
      <c r="Y287" t="s">
        <v>98</v>
      </c>
      <c r="Z287" s="4">
        <v>3148.4768568353065</v>
      </c>
      <c r="AA287">
        <v>14</v>
      </c>
      <c r="AC287">
        <v>7702507.2336708745</v>
      </c>
    </row>
    <row r="288" spans="1:29" x14ac:dyDescent="0.35">
      <c r="A288" s="2">
        <v>9</v>
      </c>
      <c r="B288" s="2" t="s">
        <v>116</v>
      </c>
      <c r="C288" s="2" t="s">
        <v>117</v>
      </c>
      <c r="M288" t="s">
        <v>115</v>
      </c>
      <c r="N288" t="s">
        <v>115</v>
      </c>
      <c r="O288" s="2" t="s">
        <v>45</v>
      </c>
      <c r="P288" t="s">
        <v>151</v>
      </c>
      <c r="Q288" s="2" t="s">
        <v>83</v>
      </c>
      <c r="R288" s="2" t="s">
        <v>55</v>
      </c>
      <c r="S288" s="2" t="s">
        <v>83</v>
      </c>
      <c r="V288">
        <v>5.78127E-4</v>
      </c>
      <c r="W288" s="2" t="s">
        <v>34</v>
      </c>
      <c r="X288">
        <v>61.003582776794708</v>
      </c>
      <c r="Y288" t="s">
        <v>98</v>
      </c>
      <c r="Z288" s="4">
        <v>61003.582776794705</v>
      </c>
      <c r="AA288">
        <v>14</v>
      </c>
      <c r="AC288">
        <v>105519345.70915163</v>
      </c>
    </row>
    <row r="289" spans="1:29" x14ac:dyDescent="0.35">
      <c r="A289" s="2">
        <v>9</v>
      </c>
      <c r="B289" s="2" t="s">
        <v>116</v>
      </c>
      <c r="C289" s="2" t="s">
        <v>117</v>
      </c>
      <c r="M289" t="s">
        <v>115</v>
      </c>
      <c r="N289" t="s">
        <v>115</v>
      </c>
      <c r="O289" s="2" t="s">
        <v>45</v>
      </c>
      <c r="P289" t="s">
        <v>151</v>
      </c>
      <c r="Q289" s="2" t="s">
        <v>83</v>
      </c>
      <c r="R289" s="2" t="s">
        <v>55</v>
      </c>
      <c r="S289" s="2" t="s">
        <v>83</v>
      </c>
      <c r="V289">
        <v>4.1942340000000001E-4</v>
      </c>
      <c r="W289" s="2" t="s">
        <v>34</v>
      </c>
      <c r="X289">
        <v>55.24698264331461</v>
      </c>
      <c r="Y289" t="s">
        <v>98</v>
      </c>
      <c r="Z289" s="4">
        <v>55246.982643314608</v>
      </c>
      <c r="AA289">
        <v>14</v>
      </c>
      <c r="AC289">
        <v>131721269.35052887</v>
      </c>
    </row>
    <row r="290" spans="1:29" x14ac:dyDescent="0.35">
      <c r="A290" s="2">
        <v>9</v>
      </c>
      <c r="B290" s="2" t="s">
        <v>116</v>
      </c>
      <c r="C290" s="2" t="s">
        <v>117</v>
      </c>
      <c r="M290" t="s">
        <v>115</v>
      </c>
      <c r="N290" t="s">
        <v>115</v>
      </c>
      <c r="O290" s="2" t="s">
        <v>45</v>
      </c>
      <c r="P290" t="s">
        <v>151</v>
      </c>
      <c r="Q290" s="2" t="s">
        <v>83</v>
      </c>
      <c r="R290" s="2" t="s">
        <v>55</v>
      </c>
      <c r="S290" s="2" t="s">
        <v>83</v>
      </c>
      <c r="V290">
        <v>6.8165499999999998E-4</v>
      </c>
      <c r="W290" s="2" t="s">
        <v>34</v>
      </c>
      <c r="X290">
        <v>99.877986078001342</v>
      </c>
      <c r="Y290" t="s">
        <v>98</v>
      </c>
      <c r="Z290" s="4">
        <v>99877.986078001341</v>
      </c>
      <c r="AA290">
        <v>14</v>
      </c>
      <c r="AC290">
        <v>146522780.69991615</v>
      </c>
    </row>
    <row r="291" spans="1:29" x14ac:dyDescent="0.35">
      <c r="A291" s="2">
        <v>9</v>
      </c>
      <c r="B291" s="2" t="s">
        <v>116</v>
      </c>
      <c r="C291" s="2" t="s">
        <v>117</v>
      </c>
      <c r="M291" t="s">
        <v>115</v>
      </c>
      <c r="N291" t="s">
        <v>115</v>
      </c>
      <c r="O291" s="2" t="s">
        <v>45</v>
      </c>
      <c r="P291" t="s">
        <v>151</v>
      </c>
      <c r="Q291" s="2" t="s">
        <v>83</v>
      </c>
      <c r="R291" s="2" t="s">
        <v>55</v>
      </c>
      <c r="S291" s="2" t="s">
        <v>83</v>
      </c>
      <c r="V291">
        <v>1.0859419999999999E-3</v>
      </c>
      <c r="W291" s="2" t="s">
        <v>34</v>
      </c>
      <c r="X291">
        <v>20.811285225177773</v>
      </c>
      <c r="Y291" t="s">
        <v>98</v>
      </c>
      <c r="Z291" s="4">
        <v>20811.285225177773</v>
      </c>
      <c r="AA291">
        <v>17</v>
      </c>
      <c r="AC291">
        <v>19164269.569809232</v>
      </c>
    </row>
    <row r="292" spans="1:29" x14ac:dyDescent="0.35">
      <c r="A292" s="2">
        <v>9</v>
      </c>
      <c r="B292" s="2" t="s">
        <v>116</v>
      </c>
      <c r="C292" s="2" t="s">
        <v>117</v>
      </c>
      <c r="M292" t="s">
        <v>115</v>
      </c>
      <c r="N292" t="s">
        <v>115</v>
      </c>
      <c r="O292" s="2" t="s">
        <v>45</v>
      </c>
      <c r="P292" t="s">
        <v>151</v>
      </c>
      <c r="Q292" s="2" t="s">
        <v>83</v>
      </c>
      <c r="R292" s="2" t="s">
        <v>55</v>
      </c>
      <c r="S292" s="2" t="s">
        <v>83</v>
      </c>
      <c r="V292">
        <v>7.3745199999999999E-4</v>
      </c>
      <c r="W292" s="2" t="s">
        <v>34</v>
      </c>
      <c r="X292">
        <v>13.407563746521808</v>
      </c>
      <c r="Y292" t="s">
        <v>98</v>
      </c>
      <c r="Z292" s="4">
        <v>13407.563746521808</v>
      </c>
      <c r="AA292">
        <v>17</v>
      </c>
      <c r="AC292">
        <v>18180930.754166789</v>
      </c>
    </row>
    <row r="293" spans="1:29" x14ac:dyDescent="0.35">
      <c r="A293" s="2">
        <v>9</v>
      </c>
      <c r="B293" s="2" t="s">
        <v>116</v>
      </c>
      <c r="C293" s="2" t="s">
        <v>117</v>
      </c>
      <c r="M293" t="s">
        <v>115</v>
      </c>
      <c r="N293" t="s">
        <v>115</v>
      </c>
      <c r="O293" s="2" t="s">
        <v>45</v>
      </c>
      <c r="P293" t="s">
        <v>151</v>
      </c>
      <c r="Q293" s="2" t="s">
        <v>83</v>
      </c>
      <c r="R293" s="2" t="s">
        <v>55</v>
      </c>
      <c r="S293" s="2" t="s">
        <v>83</v>
      </c>
      <c r="V293">
        <v>5.3109000000000001E-4</v>
      </c>
      <c r="W293" s="2" t="s">
        <v>34</v>
      </c>
      <c r="X293">
        <v>66.490139900958411</v>
      </c>
      <c r="Y293" t="s">
        <v>98</v>
      </c>
      <c r="Z293" s="4">
        <v>66490.139900958413</v>
      </c>
      <c r="AA293">
        <v>17</v>
      </c>
      <c r="AC293">
        <v>125195616.37567721</v>
      </c>
    </row>
    <row r="294" spans="1:29" x14ac:dyDescent="0.35">
      <c r="A294" s="2">
        <v>9</v>
      </c>
      <c r="B294" s="2" t="s">
        <v>116</v>
      </c>
      <c r="C294" s="2" t="s">
        <v>117</v>
      </c>
      <c r="M294" t="s">
        <v>115</v>
      </c>
      <c r="N294" t="s">
        <v>115</v>
      </c>
      <c r="O294" s="2" t="s">
        <v>45</v>
      </c>
      <c r="P294" t="s">
        <v>151</v>
      </c>
      <c r="Q294" s="2" t="s">
        <v>83</v>
      </c>
      <c r="R294" s="2" t="s">
        <v>55</v>
      </c>
      <c r="S294" s="2" t="s">
        <v>83</v>
      </c>
      <c r="V294">
        <v>2.9602399999999998E-4</v>
      </c>
      <c r="W294" s="2" t="s">
        <v>34</v>
      </c>
      <c r="X294">
        <v>33.400787436153827</v>
      </c>
      <c r="Y294" t="s">
        <v>98</v>
      </c>
      <c r="Z294" s="4">
        <v>33400.787436153827</v>
      </c>
      <c r="AA294">
        <v>17</v>
      </c>
      <c r="AC294">
        <v>112831349.60730828</v>
      </c>
    </row>
    <row r="295" spans="1:29" x14ac:dyDescent="0.35">
      <c r="A295" s="2">
        <v>9</v>
      </c>
      <c r="B295" s="2" t="s">
        <v>116</v>
      </c>
      <c r="C295" s="2" t="s">
        <v>117</v>
      </c>
      <c r="M295" t="s">
        <v>115</v>
      </c>
      <c r="N295" t="s">
        <v>115</v>
      </c>
      <c r="O295" s="2" t="s">
        <v>45</v>
      </c>
      <c r="P295" t="s">
        <v>151</v>
      </c>
      <c r="Q295" s="2" t="s">
        <v>83</v>
      </c>
      <c r="R295" s="2" t="s">
        <v>55</v>
      </c>
      <c r="S295" s="2" t="s">
        <v>83</v>
      </c>
      <c r="V295">
        <v>3.58935E-4</v>
      </c>
      <c r="W295" s="2" t="s">
        <v>34</v>
      </c>
      <c r="X295">
        <v>3.9352439856798589</v>
      </c>
      <c r="Y295" t="s">
        <v>98</v>
      </c>
      <c r="Z295" s="4">
        <v>3935.2439856798587</v>
      </c>
      <c r="AA295">
        <v>17</v>
      </c>
      <c r="AC295">
        <v>10963667.476506494</v>
      </c>
    </row>
    <row r="296" spans="1:29" x14ac:dyDescent="0.35">
      <c r="A296" s="2">
        <v>9</v>
      </c>
      <c r="B296" s="2" t="s">
        <v>116</v>
      </c>
      <c r="C296" s="2" t="s">
        <v>117</v>
      </c>
      <c r="M296" t="s">
        <v>115</v>
      </c>
      <c r="N296" t="s">
        <v>115</v>
      </c>
      <c r="O296" s="2" t="s">
        <v>45</v>
      </c>
      <c r="P296" t="s">
        <v>151</v>
      </c>
      <c r="Q296" s="2" t="s">
        <v>83</v>
      </c>
      <c r="R296" s="2" t="s">
        <v>55</v>
      </c>
      <c r="S296" s="2" t="s">
        <v>83</v>
      </c>
      <c r="V296">
        <v>4.4845900000000001E-4</v>
      </c>
      <c r="W296" s="2" t="s">
        <v>34</v>
      </c>
      <c r="X296">
        <v>144.88404179646298</v>
      </c>
      <c r="Y296" t="s">
        <v>98</v>
      </c>
      <c r="Z296" s="4">
        <v>144884.04179646299</v>
      </c>
      <c r="AA296">
        <v>17</v>
      </c>
      <c r="AC296">
        <v>323070875.59055114</v>
      </c>
    </row>
    <row r="297" spans="1:29" x14ac:dyDescent="0.35">
      <c r="A297" s="2">
        <v>9</v>
      </c>
      <c r="B297" s="2" t="s">
        <v>116</v>
      </c>
      <c r="C297" s="2" t="s">
        <v>117</v>
      </c>
      <c r="M297" t="s">
        <v>115</v>
      </c>
      <c r="N297" t="s">
        <v>115</v>
      </c>
      <c r="O297" s="2" t="s">
        <v>45</v>
      </c>
      <c r="P297" t="s">
        <v>151</v>
      </c>
      <c r="Q297" s="2" t="s">
        <v>83</v>
      </c>
      <c r="R297" s="2" t="s">
        <v>55</v>
      </c>
      <c r="S297" s="2" t="s">
        <v>83</v>
      </c>
      <c r="V297">
        <v>1.7076000000000001E-3</v>
      </c>
      <c r="W297" s="2" t="s">
        <v>34</v>
      </c>
      <c r="X297">
        <v>13.318528929491684</v>
      </c>
      <c r="Y297" t="s">
        <v>98</v>
      </c>
      <c r="Z297" s="4">
        <v>13318.528929491684</v>
      </c>
      <c r="AA297">
        <v>17</v>
      </c>
      <c r="AC297">
        <v>7799560.1601614449</v>
      </c>
    </row>
    <row r="298" spans="1:29" x14ac:dyDescent="0.35">
      <c r="A298" s="2">
        <v>9</v>
      </c>
      <c r="B298" s="2" t="s">
        <v>116</v>
      </c>
      <c r="C298" s="2" t="s">
        <v>117</v>
      </c>
      <c r="M298" t="s">
        <v>115</v>
      </c>
      <c r="N298" t="s">
        <v>115</v>
      </c>
      <c r="O298" s="2" t="s">
        <v>45</v>
      </c>
      <c r="P298" t="s">
        <v>151</v>
      </c>
      <c r="Q298" s="2" t="s">
        <v>83</v>
      </c>
      <c r="R298" s="2" t="s">
        <v>55</v>
      </c>
      <c r="S298" s="2" t="s">
        <v>83</v>
      </c>
      <c r="V298">
        <v>7.4799999999999997E-4</v>
      </c>
      <c r="W298" s="2" t="s">
        <v>34</v>
      </c>
      <c r="X298">
        <v>13.026764705882352</v>
      </c>
      <c r="Y298" t="s">
        <v>98</v>
      </c>
      <c r="Z298" s="4">
        <v>13026.764705882351</v>
      </c>
      <c r="AA298">
        <v>17</v>
      </c>
      <c r="AC298">
        <v>17415460.836741112</v>
      </c>
    </row>
    <row r="299" spans="1:29" x14ac:dyDescent="0.35">
      <c r="A299" s="2">
        <v>9</v>
      </c>
      <c r="B299" s="2" t="s">
        <v>116</v>
      </c>
      <c r="C299" s="2" t="s">
        <v>117</v>
      </c>
      <c r="M299" t="s">
        <v>115</v>
      </c>
      <c r="N299" t="s">
        <v>115</v>
      </c>
      <c r="O299" s="2" t="s">
        <v>45</v>
      </c>
      <c r="P299" t="s">
        <v>151</v>
      </c>
      <c r="Q299" s="2" t="s">
        <v>83</v>
      </c>
      <c r="R299" s="2" t="s">
        <v>55</v>
      </c>
      <c r="S299" s="2" t="s">
        <v>83</v>
      </c>
      <c r="V299">
        <v>5.2099999999999998E-4</v>
      </c>
      <c r="W299" s="2" t="s">
        <v>34</v>
      </c>
      <c r="X299">
        <v>68.05262955854127</v>
      </c>
      <c r="Y299" t="s">
        <v>98</v>
      </c>
      <c r="Z299" s="4">
        <v>68052.629558541274</v>
      </c>
      <c r="AA299">
        <v>17</v>
      </c>
      <c r="AC299">
        <v>130619250.59220974</v>
      </c>
    </row>
    <row r="300" spans="1:29" x14ac:dyDescent="0.35">
      <c r="A300" s="2">
        <v>9</v>
      </c>
      <c r="B300" s="2" t="s">
        <v>116</v>
      </c>
      <c r="C300" s="2" t="s">
        <v>117</v>
      </c>
      <c r="M300" t="s">
        <v>115</v>
      </c>
      <c r="N300" t="s">
        <v>115</v>
      </c>
      <c r="O300" s="2" t="s">
        <v>45</v>
      </c>
      <c r="P300" t="s">
        <v>151</v>
      </c>
      <c r="Q300" s="2" t="s">
        <v>83</v>
      </c>
      <c r="R300" s="2" t="s">
        <v>55</v>
      </c>
      <c r="S300" s="2" t="s">
        <v>83</v>
      </c>
      <c r="V300">
        <v>3.0600000000000001E-4</v>
      </c>
      <c r="W300" s="2" t="s">
        <v>34</v>
      </c>
      <c r="X300">
        <v>31.843202614379081</v>
      </c>
      <c r="Y300" t="s">
        <v>98</v>
      </c>
      <c r="Z300" s="4">
        <v>31843.202614379079</v>
      </c>
      <c r="AA300">
        <v>17</v>
      </c>
      <c r="AC300">
        <v>104062753.64176169</v>
      </c>
    </row>
    <row r="301" spans="1:29" x14ac:dyDescent="0.35">
      <c r="A301" s="2">
        <v>9</v>
      </c>
      <c r="B301" s="2" t="s">
        <v>116</v>
      </c>
      <c r="C301" s="2" t="s">
        <v>117</v>
      </c>
      <c r="M301" t="s">
        <v>115</v>
      </c>
      <c r="N301" t="s">
        <v>115</v>
      </c>
      <c r="O301" s="2" t="s">
        <v>45</v>
      </c>
      <c r="P301" t="s">
        <v>151</v>
      </c>
      <c r="Q301" s="2" t="s">
        <v>83</v>
      </c>
      <c r="R301" s="2" t="s">
        <v>55</v>
      </c>
      <c r="S301" s="2" t="s">
        <v>83</v>
      </c>
      <c r="V301">
        <v>3.4900000000000003E-4</v>
      </c>
      <c r="W301" s="2" t="s">
        <v>34</v>
      </c>
      <c r="X301">
        <v>4.4579942693409738</v>
      </c>
      <c r="Y301" t="s">
        <v>98</v>
      </c>
      <c r="Z301" s="4">
        <v>4457.9942693409739</v>
      </c>
      <c r="AA301">
        <v>17</v>
      </c>
      <c r="AC301">
        <v>12773622.548254939</v>
      </c>
    </row>
    <row r="302" spans="1:29" x14ac:dyDescent="0.35">
      <c r="A302" s="2">
        <v>9</v>
      </c>
      <c r="B302" s="2" t="s">
        <v>116</v>
      </c>
      <c r="C302" s="2" t="s">
        <v>117</v>
      </c>
      <c r="M302" t="s">
        <v>115</v>
      </c>
      <c r="N302" t="s">
        <v>115</v>
      </c>
      <c r="O302" s="2" t="s">
        <v>45</v>
      </c>
      <c r="P302" t="s">
        <v>151</v>
      </c>
      <c r="Q302" s="2" t="s">
        <v>83</v>
      </c>
      <c r="R302" s="2" t="s">
        <v>55</v>
      </c>
      <c r="S302" s="2" t="s">
        <v>83</v>
      </c>
      <c r="V302">
        <v>4.5899999999999999E-4</v>
      </c>
      <c r="W302" s="2" t="s">
        <v>34</v>
      </c>
      <c r="X302">
        <v>141.24599128540308</v>
      </c>
      <c r="Y302" t="s">
        <v>98</v>
      </c>
      <c r="Z302" s="4">
        <v>141245.99128540308</v>
      </c>
      <c r="AA302">
        <v>17</v>
      </c>
      <c r="AC302">
        <v>307725471.21002853</v>
      </c>
    </row>
    <row r="303" spans="1:29" x14ac:dyDescent="0.35">
      <c r="A303" s="2">
        <v>9</v>
      </c>
      <c r="B303" s="2" t="s">
        <v>116</v>
      </c>
      <c r="C303" s="2" t="s">
        <v>117</v>
      </c>
      <c r="M303" t="s">
        <v>115</v>
      </c>
      <c r="N303" t="s">
        <v>115</v>
      </c>
      <c r="O303" s="2" t="s">
        <v>45</v>
      </c>
      <c r="P303" t="s">
        <v>151</v>
      </c>
      <c r="Q303" s="2" t="s">
        <v>83</v>
      </c>
      <c r="R303" s="2" t="s">
        <v>55</v>
      </c>
      <c r="S303" s="2" t="s">
        <v>83</v>
      </c>
      <c r="V303">
        <v>1.0759999999999999E-3</v>
      </c>
      <c r="W303" s="2" t="s">
        <v>34</v>
      </c>
      <c r="X303">
        <v>21.136356877323422</v>
      </c>
      <c r="Y303" t="s">
        <v>98</v>
      </c>
      <c r="Z303" s="4">
        <v>21136.356877323422</v>
      </c>
      <c r="AA303">
        <v>17</v>
      </c>
      <c r="AC303">
        <v>19643454.346954856</v>
      </c>
    </row>
    <row r="304" spans="1:29" x14ac:dyDescent="0.35">
      <c r="A304" s="2">
        <v>9</v>
      </c>
      <c r="B304" s="2" t="s">
        <v>116</v>
      </c>
      <c r="C304" s="2" t="s">
        <v>117</v>
      </c>
      <c r="M304" t="s">
        <v>115</v>
      </c>
      <c r="N304" t="s">
        <v>115</v>
      </c>
      <c r="O304" s="2" t="s">
        <v>45</v>
      </c>
      <c r="P304" t="s">
        <v>151</v>
      </c>
      <c r="Q304" s="2" t="s">
        <v>83</v>
      </c>
      <c r="R304" s="2" t="s">
        <v>55</v>
      </c>
      <c r="S304" s="2" t="s">
        <v>83</v>
      </c>
      <c r="V304">
        <v>3.39E-4</v>
      </c>
      <c r="W304" s="2" t="s">
        <v>34</v>
      </c>
      <c r="X304">
        <v>5.0113274336283187</v>
      </c>
      <c r="Y304" t="s">
        <v>98</v>
      </c>
      <c r="Z304" s="4">
        <v>5011.3274336283184</v>
      </c>
      <c r="AA304">
        <v>17</v>
      </c>
      <c r="AC304">
        <v>14782676.795363771</v>
      </c>
    </row>
    <row r="305" spans="1:29" x14ac:dyDescent="0.35">
      <c r="A305" s="2">
        <v>9</v>
      </c>
      <c r="B305" s="2" t="s">
        <v>116</v>
      </c>
      <c r="C305" s="2" t="s">
        <v>117</v>
      </c>
      <c r="M305" t="s">
        <v>115</v>
      </c>
      <c r="N305" t="s">
        <v>115</v>
      </c>
      <c r="O305" s="2" t="s">
        <v>45</v>
      </c>
      <c r="P305" t="s">
        <v>151</v>
      </c>
      <c r="Q305" s="2" t="s">
        <v>83</v>
      </c>
      <c r="R305" s="2" t="s">
        <v>55</v>
      </c>
      <c r="S305" s="2" t="s">
        <v>83</v>
      </c>
      <c r="V305">
        <v>4.6900000000000002E-4</v>
      </c>
      <c r="W305" s="2" t="s">
        <v>34</v>
      </c>
      <c r="X305">
        <v>137.92944562899785</v>
      </c>
      <c r="Y305" t="s">
        <v>98</v>
      </c>
      <c r="Z305" s="4">
        <v>137929.44562899784</v>
      </c>
      <c r="AA305">
        <v>17</v>
      </c>
      <c r="AC305">
        <v>294092634.60340691</v>
      </c>
    </row>
  </sheetData>
  <autoFilter ref="A3:AC305" xr:uid="{00000000-0001-0000-0000-000000000000}"/>
  <hyperlinks>
    <hyperlink ref="L183" r:id="rId1" xr:uid="{606F77DB-58CA-40A4-BBBC-713990A18FC1}"/>
  </hyperlinks>
  <pageMargins left="0.75" right="0.75" top="1" bottom="1" header="0.5" footer="0.5"/>
  <pageSetup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3F671-158D-4125-AB90-4F869AEB30B3}">
  <dimension ref="A1:F73"/>
  <sheetViews>
    <sheetView zoomScaleNormal="100" workbookViewId="0">
      <selection activeCell="E11" sqref="E11"/>
    </sheetView>
  </sheetViews>
  <sheetFormatPr defaultRowHeight="12.75" x14ac:dyDescent="0.35"/>
  <cols>
    <col min="2" max="2" width="49.1328125" bestFit="1" customWidth="1"/>
    <col min="3" max="3" width="18.59765625" bestFit="1" customWidth="1"/>
  </cols>
  <sheetData>
    <row r="1" spans="1:6" x14ac:dyDescent="0.35">
      <c r="A1" s="2" t="s">
        <v>155</v>
      </c>
    </row>
    <row r="4" spans="1:6" ht="14.25" x14ac:dyDescent="0.45">
      <c r="A4" s="6" t="s">
        <v>26</v>
      </c>
      <c r="B4" s="11" t="s">
        <v>118</v>
      </c>
      <c r="C4" s="11" t="s">
        <v>36</v>
      </c>
      <c r="D4" s="11" t="s">
        <v>119</v>
      </c>
      <c r="E4" s="6" t="s">
        <v>120</v>
      </c>
      <c r="F4" s="11" t="s">
        <v>121</v>
      </c>
    </row>
    <row r="5" spans="1:6" x14ac:dyDescent="0.35">
      <c r="A5" t="s">
        <v>122</v>
      </c>
      <c r="B5" s="8">
        <v>14</v>
      </c>
      <c r="C5" s="7">
        <v>7.1499999999999995</v>
      </c>
      <c r="D5" s="7">
        <v>4.53024E-2</v>
      </c>
      <c r="E5" s="7">
        <v>0.11186604</v>
      </c>
      <c r="F5" s="7">
        <v>3.3559812000000001E-2</v>
      </c>
    </row>
    <row r="6" spans="1:6" x14ac:dyDescent="0.35">
      <c r="A6" t="s">
        <v>122</v>
      </c>
      <c r="B6" s="8">
        <v>14</v>
      </c>
      <c r="C6" s="7">
        <v>7.1499999999999995</v>
      </c>
      <c r="D6" s="7">
        <v>4.53024E-2</v>
      </c>
      <c r="E6" s="7">
        <v>0.11186604</v>
      </c>
      <c r="F6" s="7">
        <v>3.3559812000000001E-2</v>
      </c>
    </row>
    <row r="7" spans="1:6" x14ac:dyDescent="0.35">
      <c r="A7" t="s">
        <v>122</v>
      </c>
      <c r="B7" s="8">
        <v>14</v>
      </c>
      <c r="C7" s="7">
        <v>52.91</v>
      </c>
      <c r="D7" s="7">
        <v>0.22349184</v>
      </c>
      <c r="E7" s="7">
        <v>0.55187246400000001</v>
      </c>
      <c r="F7" s="7">
        <v>0.1655617392</v>
      </c>
    </row>
    <row r="8" spans="1:6" x14ac:dyDescent="0.35">
      <c r="A8" t="s">
        <v>122</v>
      </c>
      <c r="B8" s="8">
        <v>14</v>
      </c>
      <c r="C8" s="7">
        <v>62.443333333333335</v>
      </c>
      <c r="D8" s="7">
        <v>0.19782047999999999</v>
      </c>
      <c r="E8" s="7">
        <v>0.48848170799999996</v>
      </c>
      <c r="F8" s="7">
        <v>0.14654451239999999</v>
      </c>
    </row>
    <row r="9" spans="1:6" x14ac:dyDescent="0.35">
      <c r="A9" t="s">
        <v>122</v>
      </c>
      <c r="B9" s="8">
        <v>14</v>
      </c>
      <c r="C9" s="7">
        <v>21.092499999999998</v>
      </c>
      <c r="D9" s="7">
        <v>8.9094720000000002E-2</v>
      </c>
      <c r="E9" s="7">
        <v>0.22000321199999998</v>
      </c>
      <c r="F9" s="7">
        <v>6.600096359999999E-2</v>
      </c>
    </row>
    <row r="10" spans="1:6" x14ac:dyDescent="0.35">
      <c r="A10" t="s">
        <v>122</v>
      </c>
      <c r="B10" s="8">
        <v>14</v>
      </c>
      <c r="C10" s="7">
        <v>15.908749999999998</v>
      </c>
      <c r="D10" s="7">
        <v>0.13439711999999998</v>
      </c>
      <c r="E10" s="7">
        <v>0.331869252</v>
      </c>
      <c r="F10" s="7">
        <v>9.9560775599999998E-2</v>
      </c>
    </row>
    <row r="11" spans="1:6" x14ac:dyDescent="0.35">
      <c r="A11" t="s">
        <v>122</v>
      </c>
      <c r="B11" s="8">
        <v>14</v>
      </c>
      <c r="C11" s="7">
        <v>52.91</v>
      </c>
      <c r="D11" s="7">
        <v>0.22349184</v>
      </c>
      <c r="E11" s="7">
        <v>0.55187246400000001</v>
      </c>
      <c r="F11" s="7">
        <v>0.1655617392</v>
      </c>
    </row>
    <row r="12" spans="1:6" x14ac:dyDescent="0.35">
      <c r="A12" t="s">
        <v>122</v>
      </c>
      <c r="B12" s="8">
        <v>14</v>
      </c>
      <c r="C12" s="7">
        <v>16.873999999999999</v>
      </c>
      <c r="D12" s="7">
        <v>8.9094720000000002E-2</v>
      </c>
      <c r="E12" s="7">
        <v>0.22000321199999998</v>
      </c>
      <c r="F12" s="7">
        <v>6.600096359999999E-2</v>
      </c>
    </row>
    <row r="13" spans="1:6" x14ac:dyDescent="0.35">
      <c r="A13" t="s">
        <v>122</v>
      </c>
      <c r="B13" s="8">
        <v>14</v>
      </c>
      <c r="C13" s="7">
        <v>14.180833333333336</v>
      </c>
      <c r="D13" s="7">
        <v>0.17969952</v>
      </c>
      <c r="E13" s="7">
        <v>0.443735292</v>
      </c>
      <c r="F13" s="7">
        <v>0.13312058760000001</v>
      </c>
    </row>
    <row r="14" spans="1:6" x14ac:dyDescent="0.35">
      <c r="A14" t="s">
        <v>122</v>
      </c>
      <c r="B14" s="8">
        <v>14</v>
      </c>
      <c r="C14" s="7">
        <v>46.617999999999995</v>
      </c>
      <c r="D14" s="7">
        <v>0.24614303999999995</v>
      </c>
      <c r="E14" s="7">
        <v>0.6078054839999999</v>
      </c>
      <c r="F14" s="7">
        <v>0.18234164519999996</v>
      </c>
    </row>
    <row r="15" spans="1:6" x14ac:dyDescent="0.35">
      <c r="A15" t="s">
        <v>122</v>
      </c>
      <c r="B15" s="8">
        <v>14</v>
      </c>
      <c r="C15" s="7">
        <v>26.454999999999998</v>
      </c>
      <c r="D15" s="7">
        <v>0.11174592</v>
      </c>
      <c r="E15" s="7">
        <v>0.275936232</v>
      </c>
      <c r="F15" s="7">
        <v>8.2780869600000001E-2</v>
      </c>
    </row>
    <row r="16" spans="1:6" x14ac:dyDescent="0.35">
      <c r="A16" t="s">
        <v>122</v>
      </c>
      <c r="B16" s="8">
        <v>14</v>
      </c>
      <c r="C16" s="7">
        <v>35.273333333333333</v>
      </c>
      <c r="D16" s="7">
        <v>0.11174592</v>
      </c>
      <c r="E16" s="7">
        <v>0.275936232</v>
      </c>
      <c r="F16" s="7">
        <v>8.2780869600000001E-2</v>
      </c>
    </row>
    <row r="17" spans="1:6" x14ac:dyDescent="0.35">
      <c r="A17" t="s">
        <v>122</v>
      </c>
      <c r="B17" s="8">
        <v>14</v>
      </c>
      <c r="C17" s="7">
        <v>26.454999999999998</v>
      </c>
      <c r="D17" s="7">
        <v>0.11174592</v>
      </c>
      <c r="E17" s="7">
        <v>0.275936232</v>
      </c>
      <c r="F17" s="7">
        <v>8.2780869600000001E-2</v>
      </c>
    </row>
    <row r="18" spans="1:6" x14ac:dyDescent="0.35">
      <c r="A18" t="s">
        <v>122</v>
      </c>
      <c r="B18" s="8">
        <v>14</v>
      </c>
      <c r="C18" s="7">
        <v>26.454999999999998</v>
      </c>
      <c r="D18" s="7">
        <v>0.11174592</v>
      </c>
      <c r="E18" s="7">
        <v>0.275936232</v>
      </c>
      <c r="F18" s="7">
        <v>8.2780869600000001E-2</v>
      </c>
    </row>
    <row r="19" spans="1:6" x14ac:dyDescent="0.35">
      <c r="A19" t="s">
        <v>122</v>
      </c>
      <c r="B19" s="8">
        <v>14</v>
      </c>
      <c r="C19" s="7">
        <v>7.1499999999999995</v>
      </c>
      <c r="D19" s="7">
        <v>4.53024E-2</v>
      </c>
      <c r="E19" s="7">
        <v>0.11186604</v>
      </c>
      <c r="F19" s="7">
        <v>3.3559812000000001E-2</v>
      </c>
    </row>
    <row r="20" spans="1:6" x14ac:dyDescent="0.35">
      <c r="A20" t="s">
        <v>122</v>
      </c>
      <c r="B20" s="8">
        <v>14</v>
      </c>
      <c r="C20" s="7">
        <v>21.092499999999998</v>
      </c>
      <c r="D20" s="7">
        <v>8.9094720000000002E-2</v>
      </c>
      <c r="E20" s="7">
        <v>0.22000321199999998</v>
      </c>
      <c r="F20" s="7">
        <v>6.600096359999999E-2</v>
      </c>
    </row>
    <row r="21" spans="1:6" x14ac:dyDescent="0.35">
      <c r="A21" t="s">
        <v>122</v>
      </c>
      <c r="B21" s="8">
        <v>14</v>
      </c>
      <c r="C21" s="7">
        <v>14.180833333333336</v>
      </c>
      <c r="D21" s="7">
        <v>0.17969952</v>
      </c>
      <c r="E21" s="7">
        <v>0.443735292</v>
      </c>
      <c r="F21" s="7">
        <v>0.13312058760000001</v>
      </c>
    </row>
    <row r="22" spans="1:6" x14ac:dyDescent="0.35">
      <c r="A22" t="s">
        <v>122</v>
      </c>
      <c r="B22" s="8">
        <v>14</v>
      </c>
      <c r="C22" s="7">
        <v>46.617999999999995</v>
      </c>
      <c r="D22" s="7">
        <v>0.24614303999999995</v>
      </c>
      <c r="E22" s="7">
        <v>0.6078054839999999</v>
      </c>
      <c r="F22" s="7">
        <v>0.18234164519999996</v>
      </c>
    </row>
    <row r="23" spans="1:6" x14ac:dyDescent="0.35">
      <c r="A23" t="s">
        <v>122</v>
      </c>
      <c r="B23" s="8">
        <v>14</v>
      </c>
      <c r="C23" s="7">
        <v>35.273333333333333</v>
      </c>
      <c r="D23" s="7">
        <v>0.11174592</v>
      </c>
      <c r="E23" s="7">
        <v>0.275936232</v>
      </c>
      <c r="F23" s="7">
        <v>8.2780869600000001E-2</v>
      </c>
    </row>
    <row r="24" spans="1:6" x14ac:dyDescent="0.35">
      <c r="A24" t="s">
        <v>122</v>
      </c>
      <c r="B24" s="8">
        <v>14</v>
      </c>
      <c r="C24" s="7">
        <v>26.454999999999998</v>
      </c>
      <c r="D24" s="7">
        <v>0.11174592</v>
      </c>
      <c r="E24" s="7">
        <v>0.275936232</v>
      </c>
      <c r="F24" s="7">
        <v>8.2780869600000001E-2</v>
      </c>
    </row>
    <row r="25" spans="1:6" x14ac:dyDescent="0.35">
      <c r="A25" t="s">
        <v>122</v>
      </c>
      <c r="B25" s="8">
        <v>17</v>
      </c>
      <c r="C25" s="7">
        <v>8.8183333333333334</v>
      </c>
      <c r="D25" s="7">
        <v>5.5872959999999999E-2</v>
      </c>
      <c r="E25" s="7">
        <v>0.137968116</v>
      </c>
      <c r="F25" s="7">
        <v>4.1390434800000001E-2</v>
      </c>
    </row>
    <row r="26" spans="1:6" x14ac:dyDescent="0.35">
      <c r="A26" t="s">
        <v>122</v>
      </c>
      <c r="B26" s="8">
        <v>17</v>
      </c>
      <c r="C26" s="7">
        <v>28.599999999999998</v>
      </c>
      <c r="D26" s="7">
        <v>0.1812096</v>
      </c>
      <c r="E26" s="7">
        <v>0.44746416</v>
      </c>
      <c r="F26" s="7">
        <v>0.13423924800000001</v>
      </c>
    </row>
    <row r="27" spans="1:6" x14ac:dyDescent="0.35">
      <c r="A27" t="s">
        <v>122</v>
      </c>
      <c r="B27" s="8">
        <v>17</v>
      </c>
      <c r="C27" s="7">
        <v>8.8183333333333334</v>
      </c>
      <c r="D27" s="7">
        <v>5.5872959999999999E-2</v>
      </c>
      <c r="E27" s="7">
        <v>0.137968116</v>
      </c>
      <c r="F27" s="7">
        <v>4.1390434800000001E-2</v>
      </c>
    </row>
    <row r="28" spans="1:6" x14ac:dyDescent="0.35">
      <c r="A28" t="s">
        <v>122</v>
      </c>
      <c r="B28" s="8">
        <v>17</v>
      </c>
      <c r="C28" s="7">
        <v>10.581999999999999</v>
      </c>
      <c r="D28" s="7">
        <v>5.5872959999999999E-2</v>
      </c>
      <c r="E28" s="7">
        <v>0.137968116</v>
      </c>
      <c r="F28" s="7">
        <v>4.1390434800000001E-2</v>
      </c>
    </row>
    <row r="29" spans="1:6" x14ac:dyDescent="0.35">
      <c r="A29" t="s">
        <v>122</v>
      </c>
      <c r="B29" s="8">
        <v>17</v>
      </c>
      <c r="C29" s="7">
        <v>55.293333333333337</v>
      </c>
      <c r="D29" s="7">
        <v>0.35033855999999997</v>
      </c>
      <c r="E29" s="7">
        <v>0.86509737599999981</v>
      </c>
      <c r="F29" s="7">
        <v>0.25952921279999991</v>
      </c>
    </row>
    <row r="30" spans="1:6" x14ac:dyDescent="0.35">
      <c r="A30" t="s">
        <v>122</v>
      </c>
      <c r="B30" s="8">
        <v>17</v>
      </c>
      <c r="C30" s="7">
        <v>7.5585714285714278</v>
      </c>
      <c r="D30" s="7">
        <v>5.5872959999999999E-2</v>
      </c>
      <c r="E30" s="7">
        <v>0.137968116</v>
      </c>
      <c r="F30" s="7">
        <v>4.1390434800000001E-2</v>
      </c>
    </row>
    <row r="31" spans="1:6" x14ac:dyDescent="0.35">
      <c r="A31" t="s">
        <v>122</v>
      </c>
      <c r="B31" s="8">
        <v>17</v>
      </c>
      <c r="C31" s="7">
        <v>10.581999999999999</v>
      </c>
      <c r="D31" s="7">
        <v>5.5872959999999999E-2</v>
      </c>
      <c r="E31" s="7">
        <v>0.137968116</v>
      </c>
      <c r="F31" s="7">
        <v>4.1390434800000001E-2</v>
      </c>
    </row>
    <row r="32" spans="1:6" x14ac:dyDescent="0.35">
      <c r="A32" t="s">
        <v>122</v>
      </c>
      <c r="B32" s="8">
        <v>17</v>
      </c>
      <c r="C32" s="7">
        <v>8.5799999999999983</v>
      </c>
      <c r="D32" s="7">
        <v>6.3423359999999984E-2</v>
      </c>
      <c r="E32" s="7">
        <v>0.15661245599999996</v>
      </c>
      <c r="F32" s="7">
        <v>4.6983736799999988E-2</v>
      </c>
    </row>
    <row r="33" spans="1:6" x14ac:dyDescent="0.35">
      <c r="A33" t="s">
        <v>122</v>
      </c>
      <c r="B33" s="8">
        <v>17</v>
      </c>
      <c r="C33" s="7">
        <v>4.0039999999999996</v>
      </c>
      <c r="D33" s="7">
        <v>2.1141119999999999E-2</v>
      </c>
      <c r="E33" s="7">
        <v>5.2204151999999997E-2</v>
      </c>
      <c r="F33" s="7">
        <v>1.5661245599999998E-2</v>
      </c>
    </row>
    <row r="34" spans="1:6" x14ac:dyDescent="0.35">
      <c r="A34" t="s">
        <v>122</v>
      </c>
      <c r="B34" s="8">
        <v>17</v>
      </c>
      <c r="C34" s="7">
        <v>5.004999999999999</v>
      </c>
      <c r="D34" s="7">
        <v>2.1141119999999999E-2</v>
      </c>
      <c r="E34" s="7">
        <v>5.2204151999999997E-2</v>
      </c>
      <c r="F34" s="7">
        <v>1.5661245599999998E-2</v>
      </c>
    </row>
    <row r="35" spans="1:6" x14ac:dyDescent="0.35">
      <c r="A35" t="s">
        <v>122</v>
      </c>
      <c r="B35" s="8">
        <v>17</v>
      </c>
      <c r="C35" s="7">
        <v>4.0039999999999996</v>
      </c>
      <c r="D35" s="7">
        <v>2.1141119999999999E-2</v>
      </c>
      <c r="E35" s="7">
        <v>5.2204151999999997E-2</v>
      </c>
      <c r="F35" s="7">
        <v>1.5661245599999998E-2</v>
      </c>
    </row>
    <row r="36" spans="1:6" x14ac:dyDescent="0.35">
      <c r="A36" t="s">
        <v>122</v>
      </c>
      <c r="B36" s="8">
        <v>17</v>
      </c>
      <c r="C36" s="7">
        <v>18.59</v>
      </c>
      <c r="D36" s="7">
        <v>9.8155199999999998E-2</v>
      </c>
      <c r="E36" s="7">
        <v>0.24237641999999998</v>
      </c>
      <c r="F36" s="7">
        <v>7.2712925999999997E-2</v>
      </c>
    </row>
    <row r="37" spans="1:6" x14ac:dyDescent="0.35">
      <c r="A37" t="s">
        <v>122</v>
      </c>
      <c r="B37" s="8">
        <v>17</v>
      </c>
      <c r="C37" s="7">
        <v>13.227499999999999</v>
      </c>
      <c r="D37" s="7">
        <v>5.5872959999999999E-2</v>
      </c>
      <c r="E37" s="7">
        <v>0.137968116</v>
      </c>
      <c r="F37" s="7">
        <v>4.1390434800000001E-2</v>
      </c>
    </row>
    <row r="38" spans="1:6" x14ac:dyDescent="0.35">
      <c r="A38" t="s">
        <v>122</v>
      </c>
      <c r="B38" s="8">
        <v>17</v>
      </c>
      <c r="C38" s="7">
        <v>42.327999999999996</v>
      </c>
      <c r="D38" s="7">
        <v>0.22349184</v>
      </c>
      <c r="E38" s="7">
        <v>0.55187246400000001</v>
      </c>
      <c r="F38" s="7">
        <v>0.1655617392</v>
      </c>
    </row>
    <row r="39" spans="1:6" x14ac:dyDescent="0.35">
      <c r="A39" t="s">
        <v>122</v>
      </c>
      <c r="B39" s="8">
        <v>17</v>
      </c>
      <c r="C39" s="7">
        <v>52.91</v>
      </c>
      <c r="D39" s="7">
        <v>0.22349184</v>
      </c>
      <c r="E39" s="7">
        <v>0.55187246400000001</v>
      </c>
      <c r="F39" s="7">
        <v>0.1655617392</v>
      </c>
    </row>
    <row r="40" spans="1:6" x14ac:dyDescent="0.35">
      <c r="A40" t="s">
        <v>122</v>
      </c>
      <c r="B40" s="8">
        <v>17</v>
      </c>
      <c r="C40" s="7">
        <v>26.454999999999998</v>
      </c>
      <c r="D40" s="7">
        <v>0.22349184</v>
      </c>
      <c r="E40" s="7">
        <v>0.55187246400000001</v>
      </c>
      <c r="F40" s="7">
        <v>0.1655617392</v>
      </c>
    </row>
    <row r="41" spans="1:6" x14ac:dyDescent="0.35">
      <c r="A41" t="s">
        <v>122</v>
      </c>
      <c r="B41" s="8">
        <v>17</v>
      </c>
      <c r="C41" s="7">
        <v>10.581999999999999</v>
      </c>
      <c r="D41" s="7">
        <v>5.5872959999999999E-2</v>
      </c>
      <c r="E41" s="7">
        <v>0.137968116</v>
      </c>
      <c r="F41" s="7">
        <v>4.1390434800000001E-2</v>
      </c>
    </row>
    <row r="42" spans="1:6" x14ac:dyDescent="0.35">
      <c r="A42" t="s">
        <v>122</v>
      </c>
      <c r="B42" s="8">
        <v>17</v>
      </c>
      <c r="C42" s="7">
        <v>26.597999999999995</v>
      </c>
      <c r="D42" s="7">
        <v>0.14043744</v>
      </c>
      <c r="E42" s="7">
        <v>0.34678472399999999</v>
      </c>
      <c r="F42" s="7">
        <v>0.10403541719999999</v>
      </c>
    </row>
    <row r="43" spans="1:6" x14ac:dyDescent="0.35">
      <c r="A43" t="s">
        <v>122</v>
      </c>
      <c r="B43" s="8">
        <v>17</v>
      </c>
      <c r="C43" s="7">
        <v>13.227499999999999</v>
      </c>
      <c r="D43" s="7">
        <v>5.5872959999999999E-2</v>
      </c>
      <c r="E43" s="7">
        <v>0.137968116</v>
      </c>
      <c r="F43" s="7">
        <v>4.1390434800000001E-2</v>
      </c>
    </row>
    <row r="44" spans="1:6" x14ac:dyDescent="0.35">
      <c r="A44" t="s">
        <v>122</v>
      </c>
      <c r="B44" s="8">
        <v>17</v>
      </c>
      <c r="C44" s="7">
        <v>10.724999999999998</v>
      </c>
      <c r="D44" s="7">
        <v>2.26512E-2</v>
      </c>
      <c r="E44" s="7">
        <v>5.593302E-2</v>
      </c>
      <c r="F44" s="7">
        <v>1.6779906000000001E-2</v>
      </c>
    </row>
    <row r="45" spans="1:6" ht="14.25" x14ac:dyDescent="0.45">
      <c r="A45" t="s">
        <v>123</v>
      </c>
      <c r="B45" s="9">
        <v>14</v>
      </c>
      <c r="C45" s="7">
        <v>60.765113994015088</v>
      </c>
      <c r="D45" s="7">
        <v>0.37289734310400002</v>
      </c>
      <c r="E45" s="7">
        <v>0.92080218927840007</v>
      </c>
      <c r="F45" s="7">
        <v>0.27624065678352</v>
      </c>
    </row>
    <row r="46" spans="1:6" ht="14.25" x14ac:dyDescent="0.45">
      <c r="A46" t="s">
        <v>123</v>
      </c>
      <c r="B46" s="9">
        <v>14</v>
      </c>
      <c r="C46" s="7">
        <v>3.3818488280221231</v>
      </c>
      <c r="D46" s="7">
        <v>1.4915966208000002E-2</v>
      </c>
      <c r="E46" s="7">
        <v>3.6832266556800004E-2</v>
      </c>
      <c r="F46" s="7">
        <v>1.1049679967040002E-2</v>
      </c>
    </row>
    <row r="47" spans="1:6" ht="14.25" x14ac:dyDescent="0.45">
      <c r="A47" t="s">
        <v>123</v>
      </c>
      <c r="B47" s="9">
        <v>14</v>
      </c>
      <c r="C47" s="7">
        <v>54.377614804188539</v>
      </c>
      <c r="D47" s="7">
        <v>0.28340199887999995</v>
      </c>
      <c r="E47" s="7">
        <v>0.69980970859799996</v>
      </c>
      <c r="F47" s="7">
        <v>0.20994291257939998</v>
      </c>
    </row>
    <row r="48" spans="1:6" ht="14.25" x14ac:dyDescent="0.45">
      <c r="A48" t="s">
        <v>123</v>
      </c>
      <c r="B48" s="9">
        <v>14</v>
      </c>
      <c r="C48" s="7">
        <v>86.623513192625097</v>
      </c>
      <c r="D48" s="7">
        <v>0.37289734310400002</v>
      </c>
      <c r="E48" s="7">
        <v>0.92080218927840007</v>
      </c>
      <c r="F48" s="7">
        <v>0.27624065678352</v>
      </c>
    </row>
    <row r="49" spans="1:6" ht="14.25" x14ac:dyDescent="0.45">
      <c r="A49" t="s">
        <v>123</v>
      </c>
      <c r="B49" s="9">
        <v>14</v>
      </c>
      <c r="C49" s="7">
        <v>93.211821166723226</v>
      </c>
      <c r="D49" s="7">
        <v>0.73087887100799998</v>
      </c>
      <c r="E49" s="7">
        <v>1.8047724848867999</v>
      </c>
      <c r="F49" s="7">
        <v>0.54143174546603989</v>
      </c>
    </row>
    <row r="50" spans="1:6" ht="14.25" x14ac:dyDescent="0.45">
      <c r="A50" t="s">
        <v>123</v>
      </c>
      <c r="B50" s="9">
        <v>14</v>
      </c>
      <c r="C50" s="7">
        <v>52.87021375149429</v>
      </c>
      <c r="D50" s="7">
        <v>0.23865440227199997</v>
      </c>
      <c r="E50" s="7">
        <v>0.5893136547011999</v>
      </c>
      <c r="F50" s="7">
        <v>0.17679409641035995</v>
      </c>
    </row>
    <row r="51" spans="1:6" ht="14.25" x14ac:dyDescent="0.45">
      <c r="A51" t="s">
        <v>123</v>
      </c>
      <c r="B51" s="9">
        <v>14</v>
      </c>
      <c r="C51" s="7">
        <v>41.914708198562387</v>
      </c>
      <c r="D51" s="7">
        <v>0.19390665465599999</v>
      </c>
      <c r="E51" s="7">
        <v>0.47881722791759995</v>
      </c>
      <c r="F51" s="7">
        <v>0.14364516837527999</v>
      </c>
    </row>
    <row r="52" spans="1:6" ht="14.25" x14ac:dyDescent="0.45">
      <c r="A52" t="s">
        <v>123</v>
      </c>
      <c r="B52" s="9">
        <v>14</v>
      </c>
      <c r="C52" s="7">
        <v>68.69343194580054</v>
      </c>
      <c r="D52" s="7">
        <v>0.19390665465599999</v>
      </c>
      <c r="E52" s="7">
        <v>0.47881722791759995</v>
      </c>
      <c r="F52" s="7">
        <v>0.14364516837527999</v>
      </c>
    </row>
    <row r="53" spans="1:6" ht="14.25" x14ac:dyDescent="0.45">
      <c r="A53" t="s">
        <v>123</v>
      </c>
      <c r="B53" s="9">
        <v>14</v>
      </c>
      <c r="C53" s="7">
        <v>45.378860845707528</v>
      </c>
      <c r="D53" s="7">
        <v>0.14915890704000001</v>
      </c>
      <c r="E53" s="7">
        <v>0.36832080113399995</v>
      </c>
      <c r="F53" s="7">
        <v>0.11049624034019999</v>
      </c>
    </row>
    <row r="54" spans="1:6" ht="14.25" x14ac:dyDescent="0.45">
      <c r="A54" t="s">
        <v>123</v>
      </c>
      <c r="B54" s="9">
        <v>14</v>
      </c>
      <c r="C54" s="7">
        <v>52.839541151413933</v>
      </c>
      <c r="D54" s="7">
        <v>0.23788486550400001</v>
      </c>
      <c r="E54" s="7">
        <v>0.58741342356839987</v>
      </c>
      <c r="F54" s="7">
        <v>0.17622402707051996</v>
      </c>
    </row>
    <row r="55" spans="1:6" ht="14.25" x14ac:dyDescent="0.45">
      <c r="A55" t="s">
        <v>123</v>
      </c>
      <c r="B55" s="9">
        <v>14</v>
      </c>
      <c r="C55" s="7">
        <v>3.1484768568353068</v>
      </c>
      <c r="D55" s="7">
        <v>1.3590417984E-2</v>
      </c>
      <c r="E55" s="7">
        <v>3.3559066226400001E-2</v>
      </c>
      <c r="F55" s="7">
        <v>1.0067719867920001E-2</v>
      </c>
    </row>
    <row r="56" spans="1:6" ht="14.25" x14ac:dyDescent="0.45">
      <c r="A56" t="s">
        <v>123</v>
      </c>
      <c r="B56" s="9">
        <v>14</v>
      </c>
      <c r="C56" s="7">
        <v>61.003582776794708</v>
      </c>
      <c r="D56" s="7">
        <v>0.37242816124799993</v>
      </c>
      <c r="E56" s="7">
        <v>0.91964362999079985</v>
      </c>
      <c r="F56" s="7">
        <v>0.27589308899723997</v>
      </c>
    </row>
    <row r="57" spans="1:6" ht="14.25" x14ac:dyDescent="0.45">
      <c r="A57" t="s">
        <v>123</v>
      </c>
      <c r="B57" s="9">
        <v>14</v>
      </c>
      <c r="C57" s="7">
        <v>55.24698264331461</v>
      </c>
      <c r="D57" s="7">
        <v>0.24469502428800002</v>
      </c>
      <c r="E57" s="7">
        <v>0.60422987247480009</v>
      </c>
      <c r="F57" s="7">
        <v>0.18126896174244003</v>
      </c>
    </row>
    <row r="58" spans="1:6" ht="14.25" x14ac:dyDescent="0.45">
      <c r="A58" t="s">
        <v>123</v>
      </c>
      <c r="B58" s="9">
        <v>14</v>
      </c>
      <c r="C58" s="7">
        <v>99.877986078001342</v>
      </c>
      <c r="D58" s="7">
        <v>0.718949390016</v>
      </c>
      <c r="E58" s="7">
        <v>1.7753148005736001</v>
      </c>
      <c r="F58" s="7">
        <v>0.53259444017208002</v>
      </c>
    </row>
    <row r="59" spans="1:6" ht="14.25" x14ac:dyDescent="0.45">
      <c r="A59" t="s">
        <v>123</v>
      </c>
      <c r="B59" s="9">
        <v>17</v>
      </c>
      <c r="C59" s="7">
        <v>20.811285225177773</v>
      </c>
      <c r="D59" s="7">
        <v>0.23865440227199997</v>
      </c>
      <c r="E59" s="7">
        <v>0.5893136547011999</v>
      </c>
      <c r="F59" s="7">
        <v>0.17679409641035995</v>
      </c>
    </row>
    <row r="60" spans="1:6" ht="14.25" x14ac:dyDescent="0.45">
      <c r="A60" t="s">
        <v>123</v>
      </c>
      <c r="B60" s="9">
        <v>17</v>
      </c>
      <c r="C60" s="7">
        <v>13.407563746521808</v>
      </c>
      <c r="D60" s="7">
        <v>0.104411310432</v>
      </c>
      <c r="E60" s="7">
        <v>0.25782474723719995</v>
      </c>
      <c r="F60" s="7">
        <v>7.7347424171159987E-2</v>
      </c>
    </row>
    <row r="61" spans="1:6" ht="14.25" x14ac:dyDescent="0.45">
      <c r="A61" t="s">
        <v>123</v>
      </c>
      <c r="B61" s="9">
        <v>17</v>
      </c>
      <c r="C61" s="7">
        <v>66.490139900958411</v>
      </c>
      <c r="D61" s="7">
        <v>0.37289734310400002</v>
      </c>
      <c r="E61" s="7">
        <v>0.92080218927840007</v>
      </c>
      <c r="F61" s="7">
        <v>0.27624065678352</v>
      </c>
    </row>
    <row r="62" spans="1:6" ht="14.25" x14ac:dyDescent="0.45">
      <c r="A62" t="s">
        <v>123</v>
      </c>
      <c r="B62" s="9">
        <v>17</v>
      </c>
      <c r="C62" s="7">
        <v>33.400787436153827</v>
      </c>
      <c r="D62" s="7">
        <v>0.104411310432</v>
      </c>
      <c r="E62" s="7">
        <v>0.25782474723719995</v>
      </c>
      <c r="F62" s="7">
        <v>7.7347424171159987E-2</v>
      </c>
    </row>
    <row r="63" spans="1:6" ht="14.25" x14ac:dyDescent="0.45">
      <c r="A63" t="s">
        <v>123</v>
      </c>
      <c r="B63" s="9">
        <v>17</v>
      </c>
      <c r="C63" s="7">
        <v>3.9352439856798589</v>
      </c>
      <c r="D63" s="7">
        <v>1.4915966208000002E-2</v>
      </c>
      <c r="E63" s="7">
        <v>3.6832266556800004E-2</v>
      </c>
      <c r="F63" s="7">
        <v>1.1049679967040002E-2</v>
      </c>
    </row>
    <row r="64" spans="1:6" ht="14.25" x14ac:dyDescent="0.45">
      <c r="A64" t="s">
        <v>123</v>
      </c>
      <c r="B64" s="9">
        <v>17</v>
      </c>
      <c r="C64" s="7">
        <v>144.88404179646298</v>
      </c>
      <c r="D64" s="7">
        <v>0.68613127439999988</v>
      </c>
      <c r="E64" s="7">
        <v>1.6942764309899996</v>
      </c>
      <c r="F64" s="7">
        <v>0.50828292929699981</v>
      </c>
    </row>
    <row r="65" spans="1:6" ht="14.25" x14ac:dyDescent="0.45">
      <c r="A65" t="s">
        <v>123</v>
      </c>
      <c r="B65" s="9">
        <v>17</v>
      </c>
      <c r="C65" s="7">
        <v>13.318528929491684</v>
      </c>
      <c r="D65" s="7">
        <v>0.24016312319999999</v>
      </c>
      <c r="E65" s="7">
        <v>0.59303916672000012</v>
      </c>
      <c r="F65" s="7">
        <v>0.17791175001600004</v>
      </c>
    </row>
    <row r="66" spans="1:6" ht="14.25" x14ac:dyDescent="0.45">
      <c r="A66" t="s">
        <v>123</v>
      </c>
      <c r="B66" s="9">
        <v>17</v>
      </c>
      <c r="C66" s="7">
        <v>13.026764705882352</v>
      </c>
      <c r="D66" s="7">
        <v>0.1028968512</v>
      </c>
      <c r="E66" s="7">
        <v>0.25408506551999999</v>
      </c>
      <c r="F66" s="7">
        <v>7.6225519655999996E-2</v>
      </c>
    </row>
    <row r="67" spans="1:6" ht="14.25" x14ac:dyDescent="0.45">
      <c r="A67" t="s">
        <v>123</v>
      </c>
      <c r="B67" s="9">
        <v>17</v>
      </c>
      <c r="C67" s="7">
        <v>68.05262955854127</v>
      </c>
      <c r="D67" s="7">
        <v>0.37440923520000002</v>
      </c>
      <c r="E67" s="7">
        <v>0.92453553192000004</v>
      </c>
      <c r="F67" s="7">
        <v>0.27736065957599998</v>
      </c>
    </row>
    <row r="68" spans="1:6" ht="14.25" x14ac:dyDescent="0.45">
      <c r="A68" t="s">
        <v>123</v>
      </c>
      <c r="B68" s="9">
        <v>17</v>
      </c>
      <c r="C68" s="7">
        <v>31.843202614379081</v>
      </c>
      <c r="D68" s="7">
        <v>0.1028968512</v>
      </c>
      <c r="E68" s="7">
        <v>0.25408506551999999</v>
      </c>
      <c r="F68" s="7">
        <v>7.6225519655999996E-2</v>
      </c>
    </row>
    <row r="69" spans="1:6" ht="14.25" x14ac:dyDescent="0.45">
      <c r="A69" t="s">
        <v>123</v>
      </c>
      <c r="B69" s="9">
        <v>17</v>
      </c>
      <c r="C69" s="7">
        <v>4.4579942693409738</v>
      </c>
      <c r="D69" s="7">
        <v>1.6429670399999999E-2</v>
      </c>
      <c r="E69" s="7">
        <v>4.057008384E-2</v>
      </c>
      <c r="F69" s="7">
        <v>1.2171025152E-2</v>
      </c>
    </row>
    <row r="70" spans="1:6" ht="14.25" x14ac:dyDescent="0.45">
      <c r="A70" t="s">
        <v>123</v>
      </c>
      <c r="B70" s="9">
        <v>17</v>
      </c>
      <c r="C70" s="7">
        <v>141.24599128540308</v>
      </c>
      <c r="D70" s="7">
        <v>0.68462496960000008</v>
      </c>
      <c r="E70" s="7">
        <v>1.6905568851600001</v>
      </c>
      <c r="F70" s="7">
        <v>0.50716706554800006</v>
      </c>
    </row>
    <row r="71" spans="1:6" ht="14.25" x14ac:dyDescent="0.45">
      <c r="A71" t="s">
        <v>123</v>
      </c>
      <c r="B71" s="9">
        <v>17</v>
      </c>
      <c r="C71" s="7">
        <v>21.136356877323422</v>
      </c>
      <c r="D71" s="7">
        <v>0.24016312319999999</v>
      </c>
      <c r="E71" s="7">
        <v>0.59303916672000012</v>
      </c>
      <c r="F71" s="7">
        <v>0.17791175001600004</v>
      </c>
    </row>
    <row r="72" spans="1:6" ht="14.25" x14ac:dyDescent="0.45">
      <c r="A72" t="s">
        <v>123</v>
      </c>
      <c r="B72" s="9">
        <v>17</v>
      </c>
      <c r="C72" s="7">
        <v>5.0113274336283187</v>
      </c>
      <c r="D72" s="7">
        <v>1.7939750400000003E-2</v>
      </c>
      <c r="E72" s="7">
        <v>4.4298951839999996E-2</v>
      </c>
      <c r="F72" s="7">
        <v>1.3289685551999999E-2</v>
      </c>
    </row>
    <row r="73" spans="1:6" ht="14.25" x14ac:dyDescent="0.45">
      <c r="A73" t="s">
        <v>123</v>
      </c>
      <c r="B73" s="9">
        <v>17</v>
      </c>
      <c r="C73" s="7">
        <v>137.92944562899785</v>
      </c>
      <c r="D73" s="7">
        <v>0.6831148896</v>
      </c>
      <c r="E73" s="7">
        <v>1.6868280171600001</v>
      </c>
      <c r="F73" s="7">
        <v>0.50604840514799998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D103B-59E5-47BE-A9D9-45C9EB565332}">
  <dimension ref="A1:G34"/>
  <sheetViews>
    <sheetView workbookViewId="0">
      <selection activeCell="D9" sqref="D9"/>
    </sheetView>
  </sheetViews>
  <sheetFormatPr defaultRowHeight="12.75" x14ac:dyDescent="0.35"/>
  <sheetData>
    <row r="1" spans="1:7" x14ac:dyDescent="0.35">
      <c r="A1" s="2" t="s">
        <v>156</v>
      </c>
    </row>
    <row r="3" spans="1:7" x14ac:dyDescent="0.35">
      <c r="A3" t="s">
        <v>124</v>
      </c>
    </row>
    <row r="4" spans="1:7" x14ac:dyDescent="0.35">
      <c r="A4" t="s">
        <v>36</v>
      </c>
      <c r="B4" t="s">
        <v>125</v>
      </c>
      <c r="C4" t="s">
        <v>126</v>
      </c>
      <c r="D4" t="s">
        <v>126</v>
      </c>
      <c r="E4" t="s">
        <v>127</v>
      </c>
      <c r="F4" t="s">
        <v>128</v>
      </c>
    </row>
    <row r="5" spans="1:7" x14ac:dyDescent="0.35">
      <c r="A5" t="s">
        <v>129</v>
      </c>
      <c r="B5" t="s">
        <v>130</v>
      </c>
      <c r="C5" t="s">
        <v>131</v>
      </c>
      <c r="D5" t="s">
        <v>132</v>
      </c>
      <c r="E5" t="s">
        <v>133</v>
      </c>
      <c r="F5" t="s">
        <v>134</v>
      </c>
      <c r="G5" t="s">
        <v>135</v>
      </c>
    </row>
    <row r="6" spans="1:7" ht="14.25" x14ac:dyDescent="0.45">
      <c r="A6" t="s">
        <v>136</v>
      </c>
      <c r="B6">
        <v>1</v>
      </c>
      <c r="C6">
        <v>13713</v>
      </c>
      <c r="D6">
        <v>13713</v>
      </c>
      <c r="E6">
        <v>15.252000000000001</v>
      </c>
      <c r="F6" s="6">
        <v>1E-3</v>
      </c>
      <c r="G6">
        <v>997</v>
      </c>
    </row>
    <row r="7" spans="1:7" x14ac:dyDescent="0.35">
      <c r="A7" t="s">
        <v>137</v>
      </c>
      <c r="B7">
        <v>1</v>
      </c>
      <c r="C7">
        <v>1292.8</v>
      </c>
      <c r="D7">
        <v>1292.8</v>
      </c>
      <c r="E7">
        <v>1.4379</v>
      </c>
      <c r="F7">
        <v>0.249</v>
      </c>
      <c r="G7">
        <v>997</v>
      </c>
    </row>
    <row r="8" spans="1:7" x14ac:dyDescent="0.35">
      <c r="A8" t="s">
        <v>138</v>
      </c>
      <c r="B8">
        <v>1</v>
      </c>
      <c r="C8">
        <v>18.018000000000001</v>
      </c>
      <c r="D8">
        <v>18.018000000000001</v>
      </c>
      <c r="E8" s="10">
        <v>2.0039999999999999E-2</v>
      </c>
      <c r="F8">
        <v>0.89100000000000001</v>
      </c>
      <c r="G8">
        <v>999</v>
      </c>
    </row>
    <row r="9" spans="1:7" x14ac:dyDescent="0.35">
      <c r="A9" t="s">
        <v>139</v>
      </c>
      <c r="B9">
        <v>65</v>
      </c>
      <c r="C9">
        <v>58442</v>
      </c>
      <c r="D9">
        <v>899.11</v>
      </c>
      <c r="E9" t="s">
        <v>127</v>
      </c>
      <c r="F9" t="s">
        <v>128</v>
      </c>
      <c r="G9" t="s">
        <v>126</v>
      </c>
    </row>
    <row r="10" spans="1:7" x14ac:dyDescent="0.35">
      <c r="A10" t="s">
        <v>140</v>
      </c>
      <c r="B10">
        <v>68</v>
      </c>
      <c r="C10">
        <v>73432</v>
      </c>
      <c r="D10" t="s">
        <v>126</v>
      </c>
    </row>
    <row r="12" spans="1:7" x14ac:dyDescent="0.35">
      <c r="A12" t="s">
        <v>119</v>
      </c>
      <c r="B12" t="s">
        <v>125</v>
      </c>
      <c r="C12" t="s">
        <v>141</v>
      </c>
      <c r="D12" t="s">
        <v>141</v>
      </c>
      <c r="E12" t="s">
        <v>141</v>
      </c>
      <c r="F12" t="s">
        <v>128</v>
      </c>
    </row>
    <row r="13" spans="1:7" x14ac:dyDescent="0.35">
      <c r="A13" t="s">
        <v>129</v>
      </c>
      <c r="B13" t="s">
        <v>130</v>
      </c>
      <c r="C13" t="s">
        <v>142</v>
      </c>
      <c r="D13" t="s">
        <v>143</v>
      </c>
      <c r="E13" t="s">
        <v>144</v>
      </c>
      <c r="F13" t="s">
        <v>134</v>
      </c>
      <c r="G13" t="s">
        <v>135</v>
      </c>
    </row>
    <row r="14" spans="1:7" ht="14.25" x14ac:dyDescent="0.45">
      <c r="A14" t="s">
        <v>136</v>
      </c>
      <c r="B14">
        <v>1</v>
      </c>
      <c r="C14">
        <v>0.44119000000000003</v>
      </c>
      <c r="D14">
        <v>0.44119000000000003</v>
      </c>
      <c r="E14">
        <v>17.073</v>
      </c>
      <c r="F14" s="6">
        <v>1E-3</v>
      </c>
      <c r="G14">
        <v>997</v>
      </c>
    </row>
    <row r="15" spans="1:7" x14ac:dyDescent="0.35">
      <c r="A15" t="s">
        <v>137</v>
      </c>
      <c r="B15">
        <v>1</v>
      </c>
      <c r="C15" s="10">
        <v>1.6858000000000001E-2</v>
      </c>
      <c r="D15" s="10">
        <v>1.6858000000000001E-2</v>
      </c>
      <c r="E15">
        <v>0.65234999999999999</v>
      </c>
      <c r="F15">
        <v>0.39800000000000002</v>
      </c>
      <c r="G15">
        <v>995</v>
      </c>
    </row>
    <row r="16" spans="1:7" x14ac:dyDescent="0.35">
      <c r="A16" t="s">
        <v>138</v>
      </c>
      <c r="B16">
        <v>1</v>
      </c>
      <c r="C16" s="10">
        <v>4.8353999999999998E-5</v>
      </c>
      <c r="D16" s="10">
        <v>4.8353999999999998E-5</v>
      </c>
      <c r="E16" s="10">
        <v>1.8711000000000001E-3</v>
      </c>
      <c r="F16">
        <v>0.96099999999999997</v>
      </c>
      <c r="G16">
        <v>996</v>
      </c>
    </row>
    <row r="17" spans="1:7" x14ac:dyDescent="0.35">
      <c r="A17" t="s">
        <v>139</v>
      </c>
      <c r="B17">
        <v>65</v>
      </c>
      <c r="C17">
        <v>1.6797</v>
      </c>
      <c r="D17" s="10">
        <v>2.5842E-2</v>
      </c>
      <c r="E17" t="s">
        <v>141</v>
      </c>
      <c r="F17" t="s">
        <v>128</v>
      </c>
      <c r="G17" t="s">
        <v>126</v>
      </c>
    </row>
    <row r="18" spans="1:7" x14ac:dyDescent="0.35">
      <c r="A18" t="s">
        <v>140</v>
      </c>
      <c r="B18">
        <v>68</v>
      </c>
      <c r="C18">
        <v>2.1360999999999999</v>
      </c>
      <c r="D18" t="s">
        <v>141</v>
      </c>
      <c r="E18" t="s">
        <v>141</v>
      </c>
      <c r="F18" t="s">
        <v>128</v>
      </c>
      <c r="G18" t="s">
        <v>126</v>
      </c>
    </row>
    <row r="20" spans="1:7" x14ac:dyDescent="0.35">
      <c r="A20" t="s">
        <v>120</v>
      </c>
      <c r="B20" t="s">
        <v>125</v>
      </c>
      <c r="C20" t="s">
        <v>141</v>
      </c>
      <c r="D20" t="s">
        <v>141</v>
      </c>
      <c r="E20" t="s">
        <v>141</v>
      </c>
      <c r="F20" t="s">
        <v>128</v>
      </c>
    </row>
    <row r="21" spans="1:7" x14ac:dyDescent="0.35">
      <c r="A21" t="s">
        <v>129</v>
      </c>
      <c r="B21" t="s">
        <v>130</v>
      </c>
      <c r="C21" t="s">
        <v>142</v>
      </c>
      <c r="D21" t="s">
        <v>143</v>
      </c>
      <c r="E21" t="s">
        <v>144</v>
      </c>
      <c r="F21" t="s">
        <v>134</v>
      </c>
      <c r="G21" t="s">
        <v>135</v>
      </c>
    </row>
    <row r="22" spans="1:7" ht="14.25" x14ac:dyDescent="0.45">
      <c r="A22" t="s">
        <v>136</v>
      </c>
      <c r="B22">
        <v>1</v>
      </c>
      <c r="C22">
        <v>2.6901000000000002</v>
      </c>
      <c r="D22">
        <v>2.6901000000000002</v>
      </c>
      <c r="E22">
        <v>17.071999999999999</v>
      </c>
      <c r="F22" s="6">
        <v>1E-3</v>
      </c>
      <c r="G22">
        <v>997</v>
      </c>
    </row>
    <row r="23" spans="1:7" x14ac:dyDescent="0.35">
      <c r="A23" t="s">
        <v>137</v>
      </c>
      <c r="B23">
        <v>1</v>
      </c>
      <c r="C23">
        <v>0.10278</v>
      </c>
      <c r="D23">
        <v>0.10278</v>
      </c>
      <c r="E23">
        <v>0.65229999999999999</v>
      </c>
      <c r="F23">
        <v>0.41</v>
      </c>
      <c r="G23">
        <v>997</v>
      </c>
    </row>
    <row r="24" spans="1:7" x14ac:dyDescent="0.35">
      <c r="A24" t="s">
        <v>138</v>
      </c>
      <c r="B24">
        <v>1</v>
      </c>
      <c r="C24" s="10">
        <v>2.9522000000000001E-4</v>
      </c>
      <c r="D24" s="10">
        <v>2.9522000000000001E-4</v>
      </c>
      <c r="E24" s="10">
        <v>1.8736E-3</v>
      </c>
      <c r="F24">
        <v>0.96599999999999997</v>
      </c>
      <c r="G24">
        <v>996</v>
      </c>
    </row>
    <row r="25" spans="1:7" x14ac:dyDescent="0.35">
      <c r="A25" t="s">
        <v>139</v>
      </c>
      <c r="B25">
        <v>65</v>
      </c>
      <c r="C25">
        <v>10.242000000000001</v>
      </c>
      <c r="D25">
        <v>0.15756999999999999</v>
      </c>
      <c r="E25" t="s">
        <v>141</v>
      </c>
      <c r="F25" t="s">
        <v>128</v>
      </c>
      <c r="G25" t="s">
        <v>126</v>
      </c>
    </row>
    <row r="26" spans="1:7" x14ac:dyDescent="0.35">
      <c r="A26" t="s">
        <v>140</v>
      </c>
      <c r="B26">
        <v>68</v>
      </c>
      <c r="C26">
        <v>13.025</v>
      </c>
      <c r="D26" t="s">
        <v>141</v>
      </c>
      <c r="E26" t="s">
        <v>141</v>
      </c>
      <c r="F26" t="s">
        <v>128</v>
      </c>
      <c r="G26" t="s">
        <v>126</v>
      </c>
    </row>
    <row r="28" spans="1:7" x14ac:dyDescent="0.35">
      <c r="A28" t="s">
        <v>121</v>
      </c>
      <c r="B28" t="s">
        <v>125</v>
      </c>
      <c r="C28" t="s">
        <v>141</v>
      </c>
      <c r="D28" t="s">
        <v>141</v>
      </c>
      <c r="E28" t="s">
        <v>141</v>
      </c>
      <c r="F28" t="s">
        <v>128</v>
      </c>
    </row>
    <row r="29" spans="1:7" x14ac:dyDescent="0.35">
      <c r="A29" t="s">
        <v>129</v>
      </c>
      <c r="B29" t="s">
        <v>130</v>
      </c>
      <c r="C29" t="s">
        <v>142</v>
      </c>
      <c r="D29" t="s">
        <v>143</v>
      </c>
      <c r="E29" t="s">
        <v>144</v>
      </c>
      <c r="F29" t="s">
        <v>134</v>
      </c>
      <c r="G29" t="s">
        <v>135</v>
      </c>
    </row>
    <row r="30" spans="1:7" ht="14.25" x14ac:dyDescent="0.45">
      <c r="A30" t="s">
        <v>136</v>
      </c>
      <c r="B30">
        <v>1</v>
      </c>
      <c r="C30">
        <v>0.24212</v>
      </c>
      <c r="D30">
        <v>0.24212</v>
      </c>
      <c r="E30">
        <v>17.073</v>
      </c>
      <c r="F30" s="6">
        <v>1E-3</v>
      </c>
      <c r="G30">
        <v>998</v>
      </c>
    </row>
    <row r="31" spans="1:7" x14ac:dyDescent="0.35">
      <c r="A31" t="s">
        <v>137</v>
      </c>
      <c r="B31">
        <v>1</v>
      </c>
      <c r="C31" s="10">
        <v>9.2501000000000007E-3</v>
      </c>
      <c r="D31" s="10">
        <v>9.2501000000000007E-3</v>
      </c>
      <c r="E31">
        <v>0.65227000000000002</v>
      </c>
      <c r="F31">
        <v>0.434</v>
      </c>
      <c r="G31">
        <v>997</v>
      </c>
    </row>
    <row r="32" spans="1:7" x14ac:dyDescent="0.35">
      <c r="A32" t="s">
        <v>138</v>
      </c>
      <c r="B32">
        <v>1</v>
      </c>
      <c r="C32" s="10">
        <v>2.6550000000000002E-5</v>
      </c>
      <c r="D32" s="10">
        <v>2.6550000000000002E-5</v>
      </c>
      <c r="E32" s="10">
        <v>1.8722000000000001E-3</v>
      </c>
      <c r="F32">
        <v>0.95699999999999996</v>
      </c>
      <c r="G32">
        <v>997</v>
      </c>
    </row>
    <row r="33" spans="1:7" x14ac:dyDescent="0.35">
      <c r="A33" t="s">
        <v>139</v>
      </c>
      <c r="B33">
        <v>65</v>
      </c>
      <c r="C33">
        <v>0.92179999999999995</v>
      </c>
      <c r="D33" s="10">
        <v>1.4180999999999999E-2</v>
      </c>
      <c r="E33" t="s">
        <v>141</v>
      </c>
      <c r="F33" t="s">
        <v>128</v>
      </c>
      <c r="G33" t="s">
        <v>126</v>
      </c>
    </row>
    <row r="34" spans="1:7" x14ac:dyDescent="0.35">
      <c r="A34" t="s">
        <v>140</v>
      </c>
      <c r="B34">
        <v>68</v>
      </c>
      <c r="C34">
        <v>1.1721999999999999</v>
      </c>
      <c r="D34" t="s">
        <v>141</v>
      </c>
      <c r="E34" t="s">
        <v>141</v>
      </c>
      <c r="F34" t="s">
        <v>128</v>
      </c>
      <c r="G34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TIZIANA DI LORENZO</cp:lastModifiedBy>
  <dcterms:created xsi:type="dcterms:W3CDTF">2024-10-02T07:29:03Z</dcterms:created>
  <dcterms:modified xsi:type="dcterms:W3CDTF">2024-12-20T09:08:54Z</dcterms:modified>
</cp:coreProperties>
</file>