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E:\Submitted Manuscripts\Peanut Butter Cup Experiment\"/>
    </mc:Choice>
  </mc:AlternateContent>
  <xr:revisionPtr revIDLastSave="0" documentId="8_{0B7B47A4-A5E9-4E73-9DA2-23255FB38D94}" xr6:coauthVersionLast="45" xr6:coauthVersionMax="45" xr10:uidLastSave="{00000000-0000-0000-0000-000000000000}"/>
  <bookViews>
    <workbookView xWindow="-120" yWindow="-120" windowWidth="29040" windowHeight="15840" xr2:uid="{3DE664AE-98E3-41AB-B44A-9EF4134D3795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O20" i="1" l="1"/>
  <c r="BK21" i="1"/>
  <c r="BJ21" i="1"/>
  <c r="BI21" i="1"/>
  <c r="BH21" i="1"/>
  <c r="BF21" i="1"/>
  <c r="BE21" i="1"/>
  <c r="BD21" i="1"/>
  <c r="BC21" i="1"/>
  <c r="BA21" i="1" l="1"/>
  <c r="AZ21" i="1"/>
  <c r="AY21" i="1"/>
  <c r="AX21" i="1"/>
  <c r="AV21" i="1"/>
  <c r="AU21" i="1"/>
  <c r="AT21" i="1"/>
  <c r="AS21" i="1"/>
  <c r="M38" i="1"/>
  <c r="L38" i="1"/>
  <c r="K38" i="1"/>
  <c r="J38" i="1"/>
  <c r="H21" i="1"/>
  <c r="G21" i="1"/>
  <c r="F21" i="1"/>
  <c r="E21" i="1"/>
  <c r="M21" i="1"/>
  <c r="L21" i="1"/>
  <c r="K21" i="1"/>
  <c r="J21" i="1"/>
  <c r="AQ21" i="1"/>
  <c r="AP21" i="1"/>
  <c r="AO21" i="1"/>
  <c r="AN21" i="1"/>
  <c r="AL21" i="1"/>
  <c r="AK21" i="1"/>
  <c r="AJ21" i="1"/>
  <c r="AI21" i="1"/>
  <c r="AG21" i="1"/>
  <c r="AF21" i="1"/>
  <c r="AE21" i="1"/>
  <c r="AD21" i="1"/>
  <c r="AG38" i="1"/>
  <c r="AF38" i="1"/>
  <c r="AE38" i="1"/>
  <c r="AD38" i="1"/>
  <c r="AB38" i="1"/>
  <c r="AA38" i="1"/>
  <c r="Z38" i="1"/>
  <c r="Y38" i="1"/>
  <c r="W38" i="1"/>
  <c r="V38" i="1"/>
  <c r="U38" i="1"/>
  <c r="T38" i="1"/>
  <c r="R38" i="1"/>
  <c r="Q38" i="1"/>
  <c r="P38" i="1"/>
  <c r="O38" i="1"/>
  <c r="H38" i="1"/>
  <c r="G38" i="1"/>
  <c r="F38" i="1"/>
  <c r="E38" i="1"/>
  <c r="W21" i="1" l="1"/>
  <c r="V21" i="1"/>
  <c r="U21" i="1"/>
  <c r="T21" i="1"/>
  <c r="R20" i="1"/>
  <c r="Q20" i="1"/>
  <c r="P20" i="1"/>
  <c r="R19" i="1"/>
  <c r="Q19" i="1"/>
  <c r="P19" i="1"/>
  <c r="O19" i="1"/>
  <c r="R18" i="1"/>
  <c r="Q18" i="1"/>
  <c r="P18" i="1"/>
  <c r="O18" i="1"/>
  <c r="R17" i="1"/>
  <c r="Q17" i="1"/>
  <c r="P17" i="1"/>
  <c r="O17" i="1"/>
  <c r="R16" i="1"/>
  <c r="Q16" i="1"/>
  <c r="P16" i="1"/>
  <c r="O16" i="1"/>
  <c r="R15" i="1"/>
  <c r="Q15" i="1"/>
  <c r="P15" i="1"/>
  <c r="O15" i="1"/>
  <c r="R14" i="1"/>
  <c r="Q14" i="1"/>
  <c r="P14" i="1"/>
  <c r="O14" i="1"/>
  <c r="R13" i="1"/>
  <c r="Q13" i="1"/>
  <c r="P13" i="1"/>
  <c r="O13" i="1"/>
  <c r="R12" i="1"/>
  <c r="Q12" i="1"/>
  <c r="Q21" i="1" s="1"/>
  <c r="P12" i="1"/>
  <c r="O12" i="1"/>
  <c r="O21" i="1" s="1"/>
  <c r="R11" i="1"/>
  <c r="Q11" i="1"/>
  <c r="P11" i="1"/>
  <c r="O11" i="1"/>
  <c r="AB21" i="1"/>
  <c r="AA21" i="1"/>
  <c r="Z21" i="1"/>
  <c r="Y21" i="1"/>
  <c r="P21" i="1" l="1"/>
  <c r="R21" i="1"/>
</calcChain>
</file>

<file path=xl/sharedStrings.xml><?xml version="1.0" encoding="utf-8"?>
<sst xmlns="http://schemas.openxmlformats.org/spreadsheetml/2006/main" count="163" uniqueCount="43">
  <si>
    <t>Grams Fed</t>
  </si>
  <si>
    <t>400 gr</t>
  </si>
  <si>
    <t>500 gr</t>
  </si>
  <si>
    <t>600 gr</t>
  </si>
  <si>
    <t>700 gr</t>
  </si>
  <si>
    <t>800 gr</t>
  </si>
  <si>
    <t>1,000 gr</t>
  </si>
  <si>
    <t>1,200 gr</t>
  </si>
  <si>
    <t>1,600 g (2x 800)</t>
  </si>
  <si>
    <t>2,400 gr (3x 800)</t>
  </si>
  <si>
    <t>Start-up phase (400 g)</t>
  </si>
  <si>
    <t>Gas phase</t>
  </si>
  <si>
    <t>CO2, umoles per Liter</t>
  </si>
  <si>
    <t>CH4,  umoles per Liter</t>
  </si>
  <si>
    <t>Average</t>
  </si>
  <si>
    <t>Control</t>
  </si>
  <si>
    <t>Sound</t>
  </si>
  <si>
    <t>Microaeration &amp; Sound</t>
  </si>
  <si>
    <t>pH</t>
  </si>
  <si>
    <t>Bicarbonate</t>
  </si>
  <si>
    <t>HCO3-, Millimolar</t>
  </si>
  <si>
    <t>sCO2, Millimolar</t>
  </si>
  <si>
    <t>dissolved CH4, Millimolar</t>
  </si>
  <si>
    <t>Microaerartion</t>
  </si>
  <si>
    <t>Total Suspended Solids, milligrams per liter</t>
  </si>
  <si>
    <t>CH4,  percent of both</t>
  </si>
  <si>
    <t>Grams Volatile Solids Fed</t>
  </si>
  <si>
    <t>Liters of Biogas per Week</t>
  </si>
  <si>
    <t>SODIUM</t>
  </si>
  <si>
    <t>POTASSIUM</t>
  </si>
  <si>
    <t>CALCIUM</t>
  </si>
  <si>
    <t>MAGNESIUM</t>
  </si>
  <si>
    <t>AMMONIUM</t>
  </si>
  <si>
    <t>Major Ions in Digestate</t>
  </si>
  <si>
    <t>Dissolved Carbon, milligrams per liter</t>
  </si>
  <si>
    <t>na</t>
  </si>
  <si>
    <t>Dissolved Nitrogen, milligrams per liter</t>
  </si>
  <si>
    <t>Aqueous Carbon Dioxide (Dissolved Gas &amp; Suspended Bubbles?)</t>
  </si>
  <si>
    <t>Aqueous Methane (Dissolved Gas &amp; Suspended Bubbles?)</t>
  </si>
  <si>
    <r>
      <rPr>
        <b/>
        <i/>
        <sz val="11"/>
        <color theme="1"/>
        <rFont val="Calibri"/>
        <family val="2"/>
        <scheme val="minor"/>
      </rPr>
      <t>ortho-</t>
    </r>
    <r>
      <rPr>
        <b/>
        <sz val="11"/>
        <color theme="1"/>
        <rFont val="Calibri"/>
        <family val="2"/>
        <scheme val="minor"/>
      </rPr>
      <t>PHOSPHATE</t>
    </r>
  </si>
  <si>
    <t>Chemical Oxygen Demand, milligrams per liter</t>
  </si>
  <si>
    <t>na*</t>
  </si>
  <si>
    <t>*instrument not yet obtained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</si>
</sst>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#,##0.0"/>
    <numFmt numFmtId="165" formatCode="0.0%"/>
    <numFmt numFmtId="167" formatCode="0.0"/>
  </numFmts>
  <fonts count="11" x14ac:knownFonts="1"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2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2"/>
      <color theme="2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2"/>
      <color theme="0"/>
      <name val="Calibri"/>
      <family val="2"/>
      <scheme val="minor"/>
    </font>
    <font>
      <b/>
      <i/>
      <sz val="11"/>
      <color theme="1"/>
      <name val="Calibri"/>
      <family val="2"/>
      <scheme val="minor"/>
    </font>
  </fonts>
  <fills count="14">
    <fill>
      <patternFill patternType="none"/>
    </fill>
    <fill>
      <patternFill patternType="gray125"/>
    </fill>
    <fill>
      <patternFill patternType="solid">
        <fgColor rgb="FFC0000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5" tint="0.59999389629810485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mediumDashed">
        <color indexed="64"/>
      </left>
      <right/>
      <top/>
      <bottom style="double">
        <color indexed="64"/>
      </bottom>
      <diagonal/>
    </border>
    <border>
      <left/>
      <right style="mediumDashed">
        <color indexed="64"/>
      </right>
      <top/>
      <bottom style="double">
        <color indexed="64"/>
      </bottom>
      <diagonal/>
    </border>
    <border>
      <left/>
      <right/>
      <top style="double">
        <color indexed="64"/>
      </top>
      <bottom style="double">
        <color theme="5" tint="-0.249977111117893"/>
      </bottom>
      <diagonal/>
    </border>
  </borders>
  <cellStyleXfs count="1">
    <xf numFmtId="0" fontId="0" fillId="0" borderId="0"/>
  </cellStyleXfs>
  <cellXfs count="55">
    <xf numFmtId="0" fontId="0" fillId="0" borderId="0" xfId="0"/>
    <xf numFmtId="0" fontId="4" fillId="2" borderId="0" xfId="0" applyFont="1" applyFill="1"/>
    <xf numFmtId="0" fontId="2" fillId="0" borderId="1" xfId="0" applyFont="1" applyBorder="1"/>
    <xf numFmtId="0" fontId="2" fillId="3" borderId="1" xfId="0" applyFont="1" applyFill="1" applyBorder="1"/>
    <xf numFmtId="3" fontId="5" fillId="4" borderId="3" xfId="0" applyNumberFormat="1" applyFont="1" applyFill="1" applyBorder="1" applyAlignment="1">
      <alignment horizontal="center"/>
    </xf>
    <xf numFmtId="3" fontId="5" fillId="4" borderId="1" xfId="0" applyNumberFormat="1" applyFont="1" applyFill="1" applyBorder="1" applyAlignment="1">
      <alignment horizontal="center"/>
    </xf>
    <xf numFmtId="3" fontId="5" fillId="5" borderId="1" xfId="0" applyNumberFormat="1" applyFont="1" applyFill="1" applyBorder="1" applyAlignment="1">
      <alignment horizontal="center"/>
    </xf>
    <xf numFmtId="3" fontId="5" fillId="5" borderId="4" xfId="0" applyNumberFormat="1" applyFont="1" applyFill="1" applyBorder="1" applyAlignment="1">
      <alignment horizontal="center"/>
    </xf>
    <xf numFmtId="0" fontId="0" fillId="6" borderId="2" xfId="0" applyFill="1" applyBorder="1" applyAlignment="1">
      <alignment horizontal="center"/>
    </xf>
    <xf numFmtId="3" fontId="0" fillId="0" borderId="0" xfId="0" applyNumberFormat="1"/>
    <xf numFmtId="0" fontId="2" fillId="0" borderId="0" xfId="0" applyFont="1"/>
    <xf numFmtId="2" fontId="5" fillId="6" borderId="5" xfId="0" applyNumberFormat="1" applyFont="1" applyFill="1" applyBorder="1" applyAlignment="1">
      <alignment horizontal="center"/>
    </xf>
    <xf numFmtId="2" fontId="0" fillId="6" borderId="0" xfId="0" applyNumberFormat="1" applyFill="1" applyAlignment="1">
      <alignment horizontal="center"/>
    </xf>
    <xf numFmtId="0" fontId="6" fillId="2" borderId="0" xfId="0" applyFont="1" applyFill="1"/>
    <xf numFmtId="2" fontId="5" fillId="7" borderId="5" xfId="0" applyNumberFormat="1" applyFont="1" applyFill="1" applyBorder="1" applyAlignment="1">
      <alignment horizontal="center"/>
    </xf>
    <xf numFmtId="2" fontId="0" fillId="7" borderId="0" xfId="0" applyNumberFormat="1" applyFill="1" applyAlignment="1">
      <alignment horizontal="center"/>
    </xf>
    <xf numFmtId="2" fontId="5" fillId="8" borderId="5" xfId="0" applyNumberFormat="1" applyFont="1" applyFill="1" applyBorder="1" applyAlignment="1">
      <alignment horizontal="center"/>
    </xf>
    <xf numFmtId="2" fontId="0" fillId="8" borderId="0" xfId="0" applyNumberFormat="1" applyFill="1" applyAlignment="1">
      <alignment horizontal="center"/>
    </xf>
    <xf numFmtId="0" fontId="2" fillId="0" borderId="1" xfId="0" applyFont="1" applyBorder="1" applyAlignment="1">
      <alignment horizontal="left"/>
    </xf>
    <xf numFmtId="2" fontId="5" fillId="9" borderId="5" xfId="0" applyNumberFormat="1" applyFont="1" applyFill="1" applyBorder="1" applyAlignment="1">
      <alignment horizontal="center"/>
    </xf>
    <xf numFmtId="2" fontId="0" fillId="9" borderId="0" xfId="0" applyNumberFormat="1" applyFill="1" applyAlignment="1">
      <alignment horizontal="center"/>
    </xf>
    <xf numFmtId="3" fontId="5" fillId="10" borderId="5" xfId="0" applyNumberFormat="1" applyFont="1" applyFill="1" applyBorder="1" applyAlignment="1">
      <alignment horizontal="center"/>
    </xf>
    <xf numFmtId="3" fontId="0" fillId="11" borderId="0" xfId="0" applyNumberFormat="1" applyFill="1" applyAlignment="1">
      <alignment horizontal="center"/>
    </xf>
    <xf numFmtId="0" fontId="2" fillId="12" borderId="1" xfId="0" applyFont="1" applyFill="1" applyBorder="1"/>
    <xf numFmtId="164" fontId="5" fillId="12" borderId="5" xfId="0" applyNumberFormat="1" applyFont="1" applyFill="1" applyBorder="1" applyAlignment="1">
      <alignment horizontal="center"/>
    </xf>
    <xf numFmtId="164" fontId="0" fillId="12" borderId="0" xfId="0" applyNumberFormat="1" applyFill="1" applyAlignment="1">
      <alignment horizontal="center"/>
    </xf>
    <xf numFmtId="2" fontId="7" fillId="13" borderId="0" xfId="0" applyNumberFormat="1" applyFont="1" applyFill="1" applyAlignment="1">
      <alignment horizontal="center"/>
    </xf>
    <xf numFmtId="165" fontId="5" fillId="5" borderId="1" xfId="0" applyNumberFormat="1" applyFont="1" applyFill="1" applyBorder="1" applyAlignment="1">
      <alignment horizontal="center"/>
    </xf>
    <xf numFmtId="3" fontId="7" fillId="4" borderId="1" xfId="0" applyNumberFormat="1" applyFont="1" applyFill="1" applyBorder="1" applyAlignment="1">
      <alignment horizontal="center"/>
    </xf>
    <xf numFmtId="0" fontId="8" fillId="0" borderId="0" xfId="0" applyFont="1"/>
    <xf numFmtId="3" fontId="7" fillId="5" borderId="1" xfId="0" applyNumberFormat="1" applyFont="1" applyFill="1" applyBorder="1" applyAlignment="1">
      <alignment horizontal="center"/>
    </xf>
    <xf numFmtId="165" fontId="7" fillId="5" borderId="1" xfId="0" applyNumberFormat="1" applyFont="1" applyFill="1" applyBorder="1" applyAlignment="1">
      <alignment horizontal="center"/>
    </xf>
    <xf numFmtId="3" fontId="7" fillId="4" borderId="0" xfId="0" applyNumberFormat="1" applyFont="1" applyFill="1" applyAlignment="1">
      <alignment horizontal="center"/>
    </xf>
    <xf numFmtId="3" fontId="7" fillId="5" borderId="0" xfId="0" applyNumberFormat="1" applyFont="1" applyFill="1" applyAlignment="1">
      <alignment horizontal="center"/>
    </xf>
    <xf numFmtId="165" fontId="7" fillId="5" borderId="0" xfId="0" applyNumberFormat="1" applyFont="1" applyFill="1" applyAlignment="1">
      <alignment horizontal="center"/>
    </xf>
    <xf numFmtId="2" fontId="0" fillId="0" borderId="0" xfId="0" applyNumberFormat="1"/>
    <xf numFmtId="167" fontId="0" fillId="0" borderId="0" xfId="0" applyNumberFormat="1"/>
    <xf numFmtId="2" fontId="5" fillId="13" borderId="5" xfId="0" applyNumberFormat="1" applyFont="1" applyFill="1" applyBorder="1" applyAlignment="1">
      <alignment horizontal="center"/>
    </xf>
    <xf numFmtId="0" fontId="1" fillId="0" borderId="0" xfId="0" applyFont="1"/>
    <xf numFmtId="2" fontId="0" fillId="0" borderId="1" xfId="0" applyNumberFormat="1" applyBorder="1"/>
    <xf numFmtId="2" fontId="7" fillId="13" borderId="1" xfId="0" applyNumberFormat="1" applyFont="1" applyFill="1" applyBorder="1" applyAlignment="1">
      <alignment horizontal="center"/>
    </xf>
    <xf numFmtId="2" fontId="0" fillId="6" borderId="1" xfId="0" applyNumberFormat="1" applyFill="1" applyBorder="1" applyAlignment="1">
      <alignment horizontal="center"/>
    </xf>
    <xf numFmtId="2" fontId="0" fillId="7" borderId="1" xfId="0" applyNumberFormat="1" applyFill="1" applyBorder="1" applyAlignment="1">
      <alignment horizontal="center"/>
    </xf>
    <xf numFmtId="2" fontId="0" fillId="0" borderId="0" xfId="0" applyNumberFormat="1" applyAlignment="1">
      <alignment horizontal="center"/>
    </xf>
    <xf numFmtId="2" fontId="0" fillId="8" borderId="1" xfId="0" applyNumberFormat="1" applyFill="1" applyBorder="1" applyAlignment="1">
      <alignment horizontal="center"/>
    </xf>
    <xf numFmtId="2" fontId="0" fillId="9" borderId="1" xfId="0" applyNumberFormat="1" applyFill="1" applyBorder="1" applyAlignment="1">
      <alignment horizontal="center"/>
    </xf>
    <xf numFmtId="10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0" fontId="0" fillId="3" borderId="1" xfId="0" applyFill="1" applyBorder="1"/>
    <xf numFmtId="3" fontId="0" fillId="11" borderId="1" xfId="0" applyNumberFormat="1" applyFill="1" applyBorder="1" applyAlignment="1">
      <alignment horizontal="center"/>
    </xf>
    <xf numFmtId="0" fontId="9" fillId="11" borderId="0" xfId="0" applyFont="1" applyFill="1"/>
    <xf numFmtId="0" fontId="3" fillId="11" borderId="0" xfId="0" applyFont="1" applyFill="1"/>
    <xf numFmtId="0" fontId="0" fillId="2" borderId="0" xfId="0" applyFill="1"/>
    <xf numFmtId="3" fontId="0" fillId="12" borderId="0" xfId="0" applyNumberFormat="1" applyFill="1" applyAlignment="1">
      <alignment horizontal="center"/>
    </xf>
    <xf numFmtId="3" fontId="0" fillId="12" borderId="1" xfId="0" applyNumberFormat="1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2FA1A-989C-438F-AF78-7FC4206EA628}">
  <dimension ref="C8:BK38"/>
  <sheetViews>
    <sheetView tabSelected="1" topLeftCell="A10" workbookViewId="0">
      <selection activeCell="T28" sqref="T28:W37"/>
    </sheetView>
  </sheetViews>
  <sheetFormatPr defaultRowHeight="15" x14ac:dyDescent="0.25"/>
  <cols>
    <col min="3" max="3" width="23" customWidth="1"/>
    <col min="4" max="4" width="24.140625" customWidth="1"/>
    <col min="7" max="7" width="21.7109375" customWidth="1"/>
    <col min="8" max="8" width="15.5703125" customWidth="1"/>
    <col min="12" max="12" width="21.5703125" customWidth="1"/>
    <col min="13" max="13" width="16" customWidth="1"/>
    <col min="17" max="17" width="21.5703125" customWidth="1"/>
    <col min="18" max="18" width="17.140625" customWidth="1"/>
    <col min="22" max="22" width="20.85546875" customWidth="1"/>
    <col min="23" max="23" width="15.85546875" customWidth="1"/>
    <col min="27" max="27" width="20.7109375" customWidth="1"/>
    <col min="28" max="28" width="16.85546875" customWidth="1"/>
    <col min="32" max="32" width="21.5703125" customWidth="1"/>
    <col min="33" max="33" width="21.28515625" customWidth="1"/>
    <col min="37" max="37" width="20.5703125" customWidth="1"/>
    <col min="38" max="38" width="17.7109375" customWidth="1"/>
    <col min="42" max="42" width="22.28515625" customWidth="1"/>
    <col min="43" max="43" width="17.7109375" customWidth="1"/>
    <col min="47" max="47" width="21.85546875" customWidth="1"/>
    <col min="48" max="48" width="15.28515625" customWidth="1"/>
    <col min="52" max="52" width="20.28515625" customWidth="1"/>
    <col min="53" max="53" width="17.28515625" customWidth="1"/>
    <col min="57" max="57" width="21.140625" customWidth="1"/>
    <col min="58" max="58" width="16.28515625" customWidth="1"/>
    <col min="62" max="62" width="21.140625" customWidth="1"/>
    <col min="63" max="63" width="16.7109375" customWidth="1"/>
  </cols>
  <sheetData>
    <row r="8" spans="3:63" ht="16.5" thickBot="1" x14ac:dyDescent="0.3">
      <c r="E8" s="3"/>
      <c r="F8" s="3"/>
      <c r="G8" s="3"/>
      <c r="H8" s="3"/>
      <c r="I8" s="3" t="s">
        <v>11</v>
      </c>
      <c r="J8" s="3"/>
      <c r="K8" s="3"/>
      <c r="L8" s="3"/>
      <c r="M8" s="3"/>
      <c r="N8" s="3"/>
      <c r="AD8" s="13" t="s">
        <v>19</v>
      </c>
      <c r="AE8" s="13"/>
      <c r="AF8" s="13"/>
      <c r="AI8" s="50" t="s">
        <v>37</v>
      </c>
      <c r="AJ8" s="50"/>
      <c r="AK8" s="50"/>
      <c r="AL8" s="51"/>
      <c r="AN8" s="13" t="s">
        <v>38</v>
      </c>
      <c r="AO8" s="13"/>
      <c r="AP8" s="13"/>
      <c r="AQ8" s="52"/>
    </row>
    <row r="9" spans="3:63" ht="16.5" thickTop="1" thickBot="1" x14ac:dyDescent="0.3">
      <c r="E9" s="2" t="s">
        <v>12</v>
      </c>
      <c r="F9" s="2"/>
      <c r="G9" s="2"/>
      <c r="H9" s="2"/>
      <c r="J9" s="2" t="s">
        <v>13</v>
      </c>
      <c r="K9" s="2"/>
      <c r="L9" s="2"/>
      <c r="M9" s="2"/>
      <c r="O9" s="2" t="s">
        <v>25</v>
      </c>
      <c r="P9" s="2"/>
      <c r="Q9" s="2"/>
      <c r="R9" s="2"/>
      <c r="T9" s="10" t="s">
        <v>27</v>
      </c>
      <c r="Y9" s="10" t="s">
        <v>18</v>
      </c>
      <c r="AD9" s="2" t="s">
        <v>20</v>
      </c>
      <c r="AE9" s="2"/>
      <c r="AF9" s="2"/>
      <c r="AG9" s="2"/>
      <c r="AI9" s="2" t="s">
        <v>21</v>
      </c>
      <c r="AJ9" s="2"/>
      <c r="AK9" s="2"/>
      <c r="AL9" s="2"/>
      <c r="AN9" s="2" t="s">
        <v>22</v>
      </c>
      <c r="AO9" s="2"/>
      <c r="AP9" s="2"/>
      <c r="AQ9" s="18"/>
      <c r="AS9" s="23" t="s">
        <v>40</v>
      </c>
      <c r="AT9" s="23"/>
      <c r="AU9" s="23"/>
      <c r="AV9" s="23"/>
      <c r="AX9" s="23" t="s">
        <v>24</v>
      </c>
      <c r="AY9" s="23"/>
      <c r="AZ9" s="23"/>
      <c r="BA9" s="23"/>
      <c r="BC9" s="23" t="s">
        <v>34</v>
      </c>
      <c r="BD9" s="23"/>
      <c r="BE9" s="23"/>
      <c r="BF9" s="23"/>
      <c r="BH9" s="23" t="s">
        <v>36</v>
      </c>
      <c r="BI9" s="23"/>
      <c r="BJ9" s="23"/>
      <c r="BK9" s="23"/>
    </row>
    <row r="10" spans="3:63" ht="16.5" thickTop="1" thickBot="1" x14ac:dyDescent="0.3">
      <c r="C10" s="2" t="s">
        <v>0</v>
      </c>
      <c r="D10" t="s">
        <v>26</v>
      </c>
      <c r="E10" s="8" t="s">
        <v>15</v>
      </c>
      <c r="F10" s="8" t="s">
        <v>16</v>
      </c>
      <c r="G10" s="8" t="s">
        <v>17</v>
      </c>
      <c r="H10" s="8" t="s">
        <v>23</v>
      </c>
      <c r="J10" s="8" t="s">
        <v>15</v>
      </c>
      <c r="K10" s="8" t="s">
        <v>16</v>
      </c>
      <c r="L10" s="8" t="s">
        <v>17</v>
      </c>
      <c r="M10" s="8" t="s">
        <v>23</v>
      </c>
      <c r="O10" s="8" t="s">
        <v>15</v>
      </c>
      <c r="P10" s="8" t="s">
        <v>16</v>
      </c>
      <c r="Q10" s="8" t="s">
        <v>17</v>
      </c>
      <c r="R10" s="8" t="s">
        <v>23</v>
      </c>
      <c r="T10" s="8" t="s">
        <v>15</v>
      </c>
      <c r="U10" s="8" t="s">
        <v>16</v>
      </c>
      <c r="V10" s="8" t="s">
        <v>17</v>
      </c>
      <c r="W10" s="8" t="s">
        <v>23</v>
      </c>
      <c r="Y10" s="8" t="s">
        <v>15</v>
      </c>
      <c r="Z10" s="8" t="s">
        <v>16</v>
      </c>
      <c r="AA10" s="8" t="s">
        <v>17</v>
      </c>
      <c r="AB10" s="8" t="s">
        <v>23</v>
      </c>
      <c r="AD10" s="8" t="s">
        <v>15</v>
      </c>
      <c r="AE10" s="8" t="s">
        <v>16</v>
      </c>
      <c r="AF10" s="8" t="s">
        <v>17</v>
      </c>
      <c r="AG10" s="8" t="s">
        <v>23</v>
      </c>
      <c r="AI10" s="8" t="s">
        <v>15</v>
      </c>
      <c r="AJ10" s="8" t="s">
        <v>16</v>
      </c>
      <c r="AK10" s="8" t="s">
        <v>17</v>
      </c>
      <c r="AL10" s="8" t="s">
        <v>23</v>
      </c>
      <c r="AN10" s="8" t="s">
        <v>15</v>
      </c>
      <c r="AO10" s="8" t="s">
        <v>16</v>
      </c>
      <c r="AP10" s="8" t="s">
        <v>17</v>
      </c>
      <c r="AQ10" s="8" t="s">
        <v>23</v>
      </c>
      <c r="AS10" s="8" t="s">
        <v>15</v>
      </c>
      <c r="AT10" s="8" t="s">
        <v>16</v>
      </c>
      <c r="AU10" s="8" t="s">
        <v>17</v>
      </c>
      <c r="AV10" s="8" t="s">
        <v>23</v>
      </c>
      <c r="AX10" s="8" t="s">
        <v>15</v>
      </c>
      <c r="AY10" s="8" t="s">
        <v>16</v>
      </c>
      <c r="AZ10" s="8" t="s">
        <v>17</v>
      </c>
      <c r="BA10" s="8" t="s">
        <v>23</v>
      </c>
      <c r="BC10" s="8" t="s">
        <v>15</v>
      </c>
      <c r="BD10" s="8" t="s">
        <v>16</v>
      </c>
      <c r="BE10" s="8" t="s">
        <v>17</v>
      </c>
      <c r="BF10" s="8" t="s">
        <v>23</v>
      </c>
      <c r="BH10" s="8" t="s">
        <v>15</v>
      </c>
      <c r="BI10" s="8" t="s">
        <v>16</v>
      </c>
      <c r="BJ10" s="8" t="s">
        <v>17</v>
      </c>
      <c r="BK10" s="8" t="s">
        <v>23</v>
      </c>
    </row>
    <row r="11" spans="3:63" ht="16.5" thickTop="1" thickBot="1" x14ac:dyDescent="0.3">
      <c r="C11" s="1" t="s">
        <v>10</v>
      </c>
      <c r="D11" s="9">
        <v>232.83520000000001</v>
      </c>
      <c r="E11" s="4">
        <v>6933.2110667488996</v>
      </c>
      <c r="F11" s="5">
        <v>6989.700392767877</v>
      </c>
      <c r="G11" s="5">
        <v>7633.7672174072986</v>
      </c>
      <c r="H11" s="5">
        <v>7778.7310243342981</v>
      </c>
      <c r="I11" s="38"/>
      <c r="J11" s="6">
        <v>4160.9262068350126</v>
      </c>
      <c r="K11" s="6">
        <v>4721.1415484369891</v>
      </c>
      <c r="L11" s="6">
        <v>6963.9421789952703</v>
      </c>
      <c r="M11" s="7">
        <v>7164.6619672228662</v>
      </c>
      <c r="N11" s="38"/>
      <c r="O11" s="27">
        <f>J11/(J11+E11)</f>
        <v>0.375056311655935</v>
      </c>
      <c r="P11" s="27">
        <f t="shared" ref="P11:R11" si="0">K11/(K11+F11)</f>
        <v>0.40314279469741149</v>
      </c>
      <c r="Q11" s="27">
        <f t="shared" si="0"/>
        <v>0.47705718684271453</v>
      </c>
      <c r="R11" s="27">
        <f t="shared" si="0"/>
        <v>0.47945349300997525</v>
      </c>
      <c r="T11" s="37">
        <v>13.673957142857143</v>
      </c>
      <c r="U11" s="37">
        <v>15.188285714285714</v>
      </c>
      <c r="V11" s="37">
        <v>24.152142857142856</v>
      </c>
      <c r="W11" s="37">
        <v>18.677714285714284</v>
      </c>
      <c r="Y11" s="11">
        <v>6.6157142857142857</v>
      </c>
      <c r="Z11" s="11">
        <v>6.6257142857142854</v>
      </c>
      <c r="AA11" s="11">
        <v>6.6</v>
      </c>
      <c r="AB11" s="11">
        <v>6.6114285714285703</v>
      </c>
      <c r="AD11" s="14">
        <v>8.5309658362990444</v>
      </c>
      <c r="AE11" s="14">
        <v>9.1581936563037818</v>
      </c>
      <c r="AF11" s="14">
        <v>10.898049039465352</v>
      </c>
      <c r="AG11" s="14">
        <v>11.030606987541589</v>
      </c>
      <c r="AI11" s="16">
        <v>5.7129527536318161</v>
      </c>
      <c r="AJ11" s="16">
        <v>6.2148709069448316</v>
      </c>
      <c r="AK11" s="16">
        <v>7.0363554789882468</v>
      </c>
      <c r="AL11" s="16">
        <v>7.1542795642161296</v>
      </c>
      <c r="AN11" s="19">
        <v>9.4343649447809046</v>
      </c>
      <c r="AO11" s="19">
        <v>11.624373672960457</v>
      </c>
      <c r="AP11" s="19">
        <v>14.37125536159601</v>
      </c>
      <c r="AQ11" s="19">
        <v>15.494575863911649</v>
      </c>
      <c r="AS11" s="21">
        <v>740.92857142857144</v>
      </c>
      <c r="AT11" s="21">
        <v>817.42857142857144</v>
      </c>
      <c r="AU11" s="21">
        <v>859.57142857142856</v>
      </c>
      <c r="AV11" s="21">
        <v>830.57142857142856</v>
      </c>
      <c r="AX11" s="24">
        <v>40.917142857142849</v>
      </c>
      <c r="AY11" s="24">
        <v>45.125714285714288</v>
      </c>
      <c r="AZ11" s="24">
        <v>45.317142857142862</v>
      </c>
      <c r="BA11" s="24">
        <v>46.850000000000009</v>
      </c>
      <c r="BC11" s="24" t="s">
        <v>41</v>
      </c>
      <c r="BD11" s="24" t="s">
        <v>35</v>
      </c>
      <c r="BE11" s="24" t="s">
        <v>35</v>
      </c>
      <c r="BF11" s="24" t="s">
        <v>35</v>
      </c>
      <c r="BH11" s="24" t="s">
        <v>35</v>
      </c>
      <c r="BI11" s="24" t="s">
        <v>35</v>
      </c>
      <c r="BJ11" s="24" t="s">
        <v>35</v>
      </c>
      <c r="BK11" s="24" t="s">
        <v>35</v>
      </c>
    </row>
    <row r="12" spans="3:63" ht="15.75" thickTop="1" x14ac:dyDescent="0.25">
      <c r="C12" s="1" t="s">
        <v>1</v>
      </c>
      <c r="D12" s="9">
        <v>232.83520000000001</v>
      </c>
      <c r="E12" s="32">
        <v>14793.525751723095</v>
      </c>
      <c r="F12" s="32">
        <v>15202.94756242268</v>
      </c>
      <c r="G12" s="32">
        <v>13633.736019591508</v>
      </c>
      <c r="H12" s="32">
        <v>15154.018026206168</v>
      </c>
      <c r="I12" s="29"/>
      <c r="J12" s="33">
        <v>29320.813380526059</v>
      </c>
      <c r="K12" s="33">
        <v>24393.691442848216</v>
      </c>
      <c r="L12" s="33">
        <v>24663.318065098203</v>
      </c>
      <c r="M12" s="33">
        <v>28036.237768061626</v>
      </c>
      <c r="N12" s="29"/>
      <c r="O12" s="34">
        <f t="shared" ref="O12:O19" si="1">J12/(J12+E12)</f>
        <v>0.66465493889925464</v>
      </c>
      <c r="P12" s="34">
        <f t="shared" ref="P12:P20" si="2">K12/(K12+F12)</f>
        <v>0.61605459593681822</v>
      </c>
      <c r="Q12" s="34">
        <f t="shared" ref="Q12:Q20" si="3">L12/(L12+G12)</f>
        <v>0.64400039779973661</v>
      </c>
      <c r="R12" s="34">
        <f t="shared" ref="R12:R20" si="4">M12/(M12+H12)</f>
        <v>0.64913340410877107</v>
      </c>
      <c r="T12" s="26">
        <v>140.94405</v>
      </c>
      <c r="U12" s="26">
        <v>132.74999213333334</v>
      </c>
      <c r="V12" s="26">
        <v>142.70099999999999</v>
      </c>
      <c r="W12" s="26">
        <v>133.57600000000002</v>
      </c>
      <c r="Y12" s="12">
        <v>6.75</v>
      </c>
      <c r="Z12" s="12">
        <v>6.668333333333333</v>
      </c>
      <c r="AA12" s="12">
        <v>6.77</v>
      </c>
      <c r="AB12" s="12">
        <v>6.7549999999999999</v>
      </c>
      <c r="AD12" s="15">
        <v>30.732182837320934</v>
      </c>
      <c r="AE12" s="15">
        <v>25.674796175255533</v>
      </c>
      <c r="AF12" s="15">
        <v>28.200068231095532</v>
      </c>
      <c r="AG12" s="15">
        <v>28.960220172218488</v>
      </c>
      <c r="AI12" s="17">
        <v>11.990561993399359</v>
      </c>
      <c r="AJ12" s="17">
        <v>12.37501068682127</v>
      </c>
      <c r="AK12" s="17">
        <v>10.409338721869705</v>
      </c>
      <c r="AL12" s="17">
        <v>11.132713252003285</v>
      </c>
      <c r="AN12" s="20">
        <v>37.889693682460511</v>
      </c>
      <c r="AO12" s="20">
        <v>34.611959268495433</v>
      </c>
      <c r="AP12" s="20">
        <v>30.299099750623444</v>
      </c>
      <c r="AQ12" s="20">
        <v>29.51436118038238</v>
      </c>
      <c r="AS12" s="22">
        <v>2462.6666666666665</v>
      </c>
      <c r="AT12" s="22">
        <v>2883.8333333333335</v>
      </c>
      <c r="AU12" s="22">
        <v>2354.1666666666665</v>
      </c>
      <c r="AV12" s="22">
        <v>2452.5</v>
      </c>
      <c r="AX12" s="53">
        <v>197.39</v>
      </c>
      <c r="AY12" s="53">
        <v>203.70500000000001</v>
      </c>
      <c r="AZ12" s="53">
        <v>233.79</v>
      </c>
      <c r="BA12" s="53">
        <v>248.09333333333333</v>
      </c>
      <c r="BC12" s="25" t="s">
        <v>35</v>
      </c>
      <c r="BD12" s="25" t="s">
        <v>35</v>
      </c>
      <c r="BE12" s="25" t="s">
        <v>35</v>
      </c>
      <c r="BF12" s="25" t="s">
        <v>35</v>
      </c>
      <c r="BH12" s="25" t="s">
        <v>35</v>
      </c>
      <c r="BI12" s="25" t="s">
        <v>35</v>
      </c>
      <c r="BJ12" s="25" t="s">
        <v>35</v>
      </c>
      <c r="BK12" s="25" t="s">
        <v>35</v>
      </c>
    </row>
    <row r="13" spans="3:63" x14ac:dyDescent="0.25">
      <c r="C13" s="1" t="s">
        <v>2</v>
      </c>
      <c r="D13" s="9">
        <v>291.04399999999998</v>
      </c>
      <c r="E13" s="32">
        <v>14554.960993713552</v>
      </c>
      <c r="F13" s="32">
        <v>13473.413870584969</v>
      </c>
      <c r="G13" s="32">
        <v>13482.644096038779</v>
      </c>
      <c r="H13" s="32">
        <v>13465.592415865085</v>
      </c>
      <c r="I13" s="29"/>
      <c r="J13" s="33">
        <v>29519.845235616624</v>
      </c>
      <c r="K13" s="33">
        <v>30229.755708237906</v>
      </c>
      <c r="L13" s="33">
        <v>28158.227496703446</v>
      </c>
      <c r="M13" s="33">
        <v>28751.485182871813</v>
      </c>
      <c r="N13" s="29"/>
      <c r="O13" s="34">
        <f t="shared" si="1"/>
        <v>0.66976687502649168</v>
      </c>
      <c r="P13" s="34">
        <f t="shared" si="2"/>
        <v>0.69170625379277428</v>
      </c>
      <c r="Q13" s="34">
        <f t="shared" si="3"/>
        <v>0.67621609297945795</v>
      </c>
      <c r="R13" s="34">
        <f t="shared" si="4"/>
        <v>0.68103921015442426</v>
      </c>
      <c r="T13" s="26">
        <v>127.18485</v>
      </c>
      <c r="U13" s="26">
        <v>155.26833333333335</v>
      </c>
      <c r="V13" s="26">
        <v>148.74599999999998</v>
      </c>
      <c r="W13" s="26">
        <v>162.191</v>
      </c>
      <c r="Y13" s="12">
        <v>7.208333333333333</v>
      </c>
      <c r="Z13" s="12">
        <v>7.2416666666666671</v>
      </c>
      <c r="AA13" s="12">
        <v>7.1983333333333333</v>
      </c>
      <c r="AB13" s="12">
        <v>7.1750000000000007</v>
      </c>
      <c r="AD13" s="15">
        <v>60.6181658785165</v>
      </c>
      <c r="AE13" s="15">
        <v>53.949010843817298</v>
      </c>
      <c r="AF13" s="15">
        <v>56.497979427176347</v>
      </c>
      <c r="AG13" s="15">
        <v>54.521063424742941</v>
      </c>
      <c r="AI13" s="17">
        <v>8.3379350076457452</v>
      </c>
      <c r="AJ13" s="17">
        <v>6.7823002218496002</v>
      </c>
      <c r="AK13" s="17">
        <v>7.9686872394903245</v>
      </c>
      <c r="AL13" s="17">
        <v>8.0808452323804385</v>
      </c>
      <c r="AN13" s="20">
        <v>25.626770573566088</v>
      </c>
      <c r="AO13" s="20">
        <v>25.102705735660848</v>
      </c>
      <c r="AP13" s="20">
        <v>27.424118869492933</v>
      </c>
      <c r="AQ13" s="20">
        <v>28.685756442227767</v>
      </c>
      <c r="AS13" s="22">
        <v>2264.3333333333335</v>
      </c>
      <c r="AT13" s="22">
        <v>3022.3333333333335</v>
      </c>
      <c r="AU13" s="22">
        <v>2296.8333333333335</v>
      </c>
      <c r="AV13" s="22">
        <v>2807.5</v>
      </c>
      <c r="AX13" s="53">
        <v>258.52166666666665</v>
      </c>
      <c r="AY13" s="53">
        <v>505.31666666666661</v>
      </c>
      <c r="AZ13" s="53">
        <v>212.79833333333332</v>
      </c>
      <c r="BA13" s="53">
        <v>259.45333333333332</v>
      </c>
      <c r="BC13" s="25" t="s">
        <v>35</v>
      </c>
      <c r="BD13" s="25" t="s">
        <v>35</v>
      </c>
      <c r="BE13" s="25" t="s">
        <v>35</v>
      </c>
      <c r="BF13" s="25" t="s">
        <v>35</v>
      </c>
      <c r="BH13" s="25" t="s">
        <v>35</v>
      </c>
      <c r="BI13" s="25" t="s">
        <v>35</v>
      </c>
      <c r="BJ13" s="25" t="s">
        <v>35</v>
      </c>
      <c r="BK13" s="25" t="s">
        <v>35</v>
      </c>
    </row>
    <row r="14" spans="3:63" x14ac:dyDescent="0.25">
      <c r="C14" s="1" t="s">
        <v>3</v>
      </c>
      <c r="D14" s="9">
        <v>349.25279999999998</v>
      </c>
      <c r="E14" s="32">
        <v>14186.434269989142</v>
      </c>
      <c r="F14" s="32">
        <v>13679.753970057309</v>
      </c>
      <c r="G14" s="32">
        <v>12910.745663864273</v>
      </c>
      <c r="H14" s="32">
        <v>13124.982958418543</v>
      </c>
      <c r="I14" s="29"/>
      <c r="J14" s="33">
        <v>26266.310986189179</v>
      </c>
      <c r="K14" s="33">
        <v>25967.848219862582</v>
      </c>
      <c r="L14" s="33">
        <v>25016.404677632036</v>
      </c>
      <c r="M14" s="33">
        <v>27877.213894093969</v>
      </c>
      <c r="N14" s="29"/>
      <c r="O14" s="34">
        <f t="shared" si="1"/>
        <v>0.64930849117533107</v>
      </c>
      <c r="P14" s="34">
        <f t="shared" si="2"/>
        <v>0.65496642383242831</v>
      </c>
      <c r="Q14" s="34">
        <f t="shared" si="3"/>
        <v>0.65959093821666448</v>
      </c>
      <c r="R14" s="34">
        <f t="shared" si="4"/>
        <v>0.67989561618783656</v>
      </c>
      <c r="T14" s="26">
        <v>117.74294999999996</v>
      </c>
      <c r="U14" s="26">
        <v>133.43439999999998</v>
      </c>
      <c r="V14" s="26">
        <v>153.4572</v>
      </c>
      <c r="W14" s="26">
        <v>165.84900000000002</v>
      </c>
      <c r="Y14" s="12">
        <v>7.3499999999999988</v>
      </c>
      <c r="Z14" s="12">
        <v>7.3833333333333329</v>
      </c>
      <c r="AA14" s="12">
        <v>7.3516666666666666</v>
      </c>
      <c r="AB14" s="12">
        <v>7.3633333333333324</v>
      </c>
      <c r="AD14" s="15">
        <v>83.068194851031237</v>
      </c>
      <c r="AE14" s="15">
        <v>81.864954053821663</v>
      </c>
      <c r="AF14" s="15">
        <v>77.764881596231604</v>
      </c>
      <c r="AG14" s="15">
        <v>78.970591219928366</v>
      </c>
      <c r="AI14" s="17">
        <v>8.2973129880962446</v>
      </c>
      <c r="AJ14" s="17">
        <v>7.5819898225700628</v>
      </c>
      <c r="AK14" s="17">
        <v>7.7221895239683462</v>
      </c>
      <c r="AL14" s="17">
        <v>7.6593565192218307</v>
      </c>
      <c r="AN14" s="20">
        <v>26.476920199501251</v>
      </c>
      <c r="AO14" s="20">
        <v>30.088115128844553</v>
      </c>
      <c r="AP14" s="20">
        <v>30.004652950955943</v>
      </c>
      <c r="AQ14" s="20">
        <v>31.232323358270989</v>
      </c>
      <c r="AS14" s="22">
        <v>2977.6666666666665</v>
      </c>
      <c r="AT14" s="22">
        <v>3349</v>
      </c>
      <c r="AU14" s="22">
        <v>2805.8333333333335</v>
      </c>
      <c r="AV14" s="22">
        <v>2792.1666666666665</v>
      </c>
      <c r="AX14" s="53">
        <v>217.17499999999998</v>
      </c>
      <c r="AY14" s="53">
        <v>440.22166666666664</v>
      </c>
      <c r="AZ14" s="53">
        <v>201.94666666666663</v>
      </c>
      <c r="BA14" s="53">
        <v>216.40499999999997</v>
      </c>
      <c r="BC14" s="25" t="s">
        <v>35</v>
      </c>
      <c r="BD14" s="25" t="s">
        <v>35</v>
      </c>
      <c r="BE14" s="25" t="s">
        <v>35</v>
      </c>
      <c r="BF14" s="25" t="s">
        <v>35</v>
      </c>
      <c r="BH14" s="25" t="s">
        <v>35</v>
      </c>
      <c r="BI14" s="25" t="s">
        <v>35</v>
      </c>
      <c r="BJ14" s="25" t="s">
        <v>35</v>
      </c>
      <c r="BK14" s="25" t="s">
        <v>35</v>
      </c>
    </row>
    <row r="15" spans="3:63" x14ac:dyDescent="0.25">
      <c r="C15" s="1" t="s">
        <v>4</v>
      </c>
      <c r="D15" s="9">
        <v>407.46159999999998</v>
      </c>
      <c r="E15" s="32">
        <v>13711.219041127017</v>
      </c>
      <c r="F15" s="32">
        <v>12613.309475119291</v>
      </c>
      <c r="G15" s="32">
        <v>12214.058673533791</v>
      </c>
      <c r="H15" s="32">
        <v>12033.53863640181</v>
      </c>
      <c r="I15" s="29"/>
      <c r="J15" s="33">
        <v>25380.496564647092</v>
      </c>
      <c r="K15" s="33">
        <v>23814.171698244154</v>
      </c>
      <c r="L15" s="33">
        <v>23335.663474217501</v>
      </c>
      <c r="M15" s="33">
        <v>23395.157540426117</v>
      </c>
      <c r="N15" s="29"/>
      <c r="O15" s="34">
        <f t="shared" si="1"/>
        <v>0.6492551214840574</v>
      </c>
      <c r="P15" s="34">
        <f t="shared" si="2"/>
        <v>0.65374192590778379</v>
      </c>
      <c r="Q15" s="34">
        <f t="shared" si="3"/>
        <v>0.65642323102358213</v>
      </c>
      <c r="R15" s="34">
        <f t="shared" si="4"/>
        <v>0.66034486348745947</v>
      </c>
      <c r="T15" s="26">
        <v>158.19570000000002</v>
      </c>
      <c r="U15" s="26">
        <v>168.74</v>
      </c>
      <c r="V15" s="26">
        <v>158.57399999999998</v>
      </c>
      <c r="W15" s="26">
        <v>206.32299999999998</v>
      </c>
      <c r="Y15" s="12">
        <v>7.4349999999999996</v>
      </c>
      <c r="Z15" s="12">
        <v>7.4616666666666669</v>
      </c>
      <c r="AA15" s="12">
        <v>7.4366666666666665</v>
      </c>
      <c r="AB15" s="12">
        <v>7.4450000000000003</v>
      </c>
      <c r="AD15" s="15">
        <v>99.989850855359236</v>
      </c>
      <c r="AE15" s="15">
        <v>98.612693467834063</v>
      </c>
      <c r="AF15" s="15">
        <v>77.017143333962238</v>
      </c>
      <c r="AG15" s="15">
        <v>91.65947080300792</v>
      </c>
      <c r="AI15" s="17">
        <v>8.2037415100122661</v>
      </c>
      <c r="AJ15" s="17">
        <v>7.6306148711797972</v>
      </c>
      <c r="AK15" s="17">
        <v>6.3229157435201655</v>
      </c>
      <c r="AL15" s="17">
        <v>7.3843828666126301</v>
      </c>
      <c r="AN15" s="20">
        <v>24.565248129675808</v>
      </c>
      <c r="AO15" s="20">
        <v>27.195079243557771</v>
      </c>
      <c r="AP15" s="20">
        <v>22.239951093100583</v>
      </c>
      <c r="AQ15" s="20">
        <v>32.512514767248547</v>
      </c>
      <c r="AS15" s="22">
        <v>4251</v>
      </c>
      <c r="AT15" s="22">
        <v>4659.166666666667</v>
      </c>
      <c r="AU15" s="22">
        <v>3793.6666666666665</v>
      </c>
      <c r="AV15" s="22">
        <v>3655.8333333333335</v>
      </c>
      <c r="AX15" s="53">
        <v>348.32499999999999</v>
      </c>
      <c r="AY15" s="53">
        <v>1080.7783333333334</v>
      </c>
      <c r="AZ15" s="53">
        <v>410.23999999999995</v>
      </c>
      <c r="BA15" s="53">
        <v>313.64333333333337</v>
      </c>
      <c r="BC15" s="25" t="s">
        <v>35</v>
      </c>
      <c r="BD15" s="25" t="s">
        <v>35</v>
      </c>
      <c r="BE15" s="25" t="s">
        <v>35</v>
      </c>
      <c r="BF15" s="25" t="s">
        <v>35</v>
      </c>
      <c r="BH15" s="25" t="s">
        <v>35</v>
      </c>
      <c r="BI15" s="25" t="s">
        <v>35</v>
      </c>
      <c r="BJ15" s="25" t="s">
        <v>35</v>
      </c>
      <c r="BK15" s="25" t="s">
        <v>35</v>
      </c>
    </row>
    <row r="16" spans="3:63" x14ac:dyDescent="0.25">
      <c r="C16" s="1" t="s">
        <v>5</v>
      </c>
      <c r="D16" s="9">
        <v>465.67040000000003</v>
      </c>
      <c r="E16" s="32">
        <v>14862.821423161404</v>
      </c>
      <c r="F16" s="32">
        <v>14005.078864651974</v>
      </c>
      <c r="G16" s="32">
        <v>15203.064171021737</v>
      </c>
      <c r="H16" s="32">
        <v>14185.397731576157</v>
      </c>
      <c r="I16" s="29"/>
      <c r="J16" s="33">
        <v>25317.196283572765</v>
      </c>
      <c r="K16" s="33">
        <v>24459.19607536956</v>
      </c>
      <c r="L16" s="33">
        <v>27316.921715594417</v>
      </c>
      <c r="M16" s="33">
        <v>25284.327503643552</v>
      </c>
      <c r="N16" s="29"/>
      <c r="O16" s="34">
        <f t="shared" si="1"/>
        <v>0.63009420424744123</v>
      </c>
      <c r="P16" s="34">
        <f t="shared" si="2"/>
        <v>0.63589385510345642</v>
      </c>
      <c r="Q16" s="34">
        <f t="shared" si="3"/>
        <v>0.64244898360121183</v>
      </c>
      <c r="R16" s="34">
        <f t="shared" si="4"/>
        <v>0.64060054517637699</v>
      </c>
      <c r="T16" s="26">
        <v>206.68635000000003</v>
      </c>
      <c r="U16" s="26">
        <v>212.49833333333331</v>
      </c>
      <c r="V16" s="26">
        <v>302.83500000000004</v>
      </c>
      <c r="W16" s="26">
        <v>302.2766666666667</v>
      </c>
      <c r="Y16" s="12">
        <v>7.4050000000000002</v>
      </c>
      <c r="Z16" s="12">
        <v>7.3937500000000007</v>
      </c>
      <c r="AA16" s="12">
        <v>7.3712499999999999</v>
      </c>
      <c r="AB16" s="12">
        <v>7.3737500000000002</v>
      </c>
      <c r="AD16" s="15">
        <v>108.72864013753639</v>
      </c>
      <c r="AE16" s="15">
        <v>108.23971427552907</v>
      </c>
      <c r="AF16" s="15">
        <v>104.45451304257429</v>
      </c>
      <c r="AG16" s="15">
        <v>107.03777292071642</v>
      </c>
      <c r="AI16" s="17">
        <v>10.171462111952357</v>
      </c>
      <c r="AJ16" s="17">
        <v>10.374225738104213</v>
      </c>
      <c r="AK16" s="17">
        <v>10.546816200779512</v>
      </c>
      <c r="AL16" s="17">
        <v>10.712363411935266</v>
      </c>
      <c r="AN16" s="20">
        <v>24.168458260598502</v>
      </c>
      <c r="AO16" s="20">
        <v>26.574993110972571</v>
      </c>
      <c r="AP16" s="20">
        <v>29.441234725685785</v>
      </c>
      <c r="AQ16" s="20">
        <v>28.76556957605985</v>
      </c>
      <c r="AS16" s="22">
        <v>5595.625</v>
      </c>
      <c r="AT16" s="22">
        <v>5868.5</v>
      </c>
      <c r="AU16" s="22">
        <v>4639.875</v>
      </c>
      <c r="AV16" s="22">
        <v>4513.125</v>
      </c>
      <c r="AX16" s="53">
        <v>740.125</v>
      </c>
      <c r="AY16" s="53">
        <v>1959.1624999999999</v>
      </c>
      <c r="AZ16" s="53">
        <v>643.25</v>
      </c>
      <c r="BA16" s="53">
        <v>615</v>
      </c>
      <c r="BC16" s="53">
        <v>4002</v>
      </c>
      <c r="BD16" s="53">
        <v>4257</v>
      </c>
      <c r="BE16" s="53">
        <v>3386</v>
      </c>
      <c r="BF16" s="53">
        <v>3198</v>
      </c>
      <c r="BH16" s="53">
        <v>971</v>
      </c>
      <c r="BI16" s="53">
        <v>969</v>
      </c>
      <c r="BJ16" s="53">
        <v>756</v>
      </c>
      <c r="BK16" s="53">
        <v>711</v>
      </c>
    </row>
    <row r="17" spans="3:63" x14ac:dyDescent="0.25">
      <c r="C17" s="1" t="s">
        <v>6</v>
      </c>
      <c r="D17" s="9">
        <v>582.08799999999997</v>
      </c>
      <c r="E17" s="32">
        <v>15873.455708118285</v>
      </c>
      <c r="F17" s="32">
        <v>15936.027526211577</v>
      </c>
      <c r="G17" s="32">
        <v>14743.81038941366</v>
      </c>
      <c r="H17" s="32">
        <v>14808.736109758609</v>
      </c>
      <c r="I17" s="29"/>
      <c r="J17" s="33">
        <v>29460.599030367917</v>
      </c>
      <c r="K17" s="33">
        <v>29449.867642247402</v>
      </c>
      <c r="L17" s="33">
        <v>27765.926058118432</v>
      </c>
      <c r="M17" s="33">
        <v>27144.231284018912</v>
      </c>
      <c r="N17" s="29"/>
      <c r="O17" s="34">
        <f t="shared" si="1"/>
        <v>0.649855813699308</v>
      </c>
      <c r="P17" s="34">
        <f t="shared" si="2"/>
        <v>0.64887709128437876</v>
      </c>
      <c r="Q17" s="34">
        <f t="shared" si="3"/>
        <v>0.65316627150555728</v>
      </c>
      <c r="R17" s="34">
        <f t="shared" si="4"/>
        <v>0.64701576480249057</v>
      </c>
      <c r="T17" s="26">
        <v>210.56740714285712</v>
      </c>
      <c r="U17" s="26">
        <v>241.48419047619046</v>
      </c>
      <c r="V17" s="26">
        <v>258.20785714285711</v>
      </c>
      <c r="W17" s="26">
        <v>270.75099999999992</v>
      </c>
      <c r="Y17" s="12">
        <v>7.3000000000000007</v>
      </c>
      <c r="Z17" s="12">
        <v>7.2837500000000004</v>
      </c>
      <c r="AA17" s="12">
        <v>7.2749999999999995</v>
      </c>
      <c r="AB17" s="12">
        <v>7.2474999999999996</v>
      </c>
      <c r="AD17" s="15">
        <v>115.654021165449</v>
      </c>
      <c r="AE17" s="15">
        <v>118.00702739787545</v>
      </c>
      <c r="AF17" s="15">
        <v>116.11352994517162</v>
      </c>
      <c r="AG17" s="15">
        <v>121.72501677132998</v>
      </c>
      <c r="AI17" s="17">
        <v>12.995501670270171</v>
      </c>
      <c r="AJ17" s="17">
        <v>13.74539250669171</v>
      </c>
      <c r="AK17" s="17">
        <v>13.775802024835185</v>
      </c>
      <c r="AL17" s="17">
        <v>15.402011176863629</v>
      </c>
      <c r="AN17" s="20">
        <v>24.803712188279302</v>
      </c>
      <c r="AO17" s="20">
        <v>25.326437749376566</v>
      </c>
      <c r="AP17" s="20">
        <v>27.529795573566084</v>
      </c>
      <c r="AQ17" s="20">
        <v>30.710068485037404</v>
      </c>
      <c r="AS17" s="22">
        <v>6888.375</v>
      </c>
      <c r="AT17" s="22">
        <v>6885.125</v>
      </c>
      <c r="AU17" s="22">
        <v>5650.25</v>
      </c>
      <c r="AV17" s="22">
        <v>5491.5</v>
      </c>
      <c r="AX17" s="53">
        <v>609.625</v>
      </c>
      <c r="AY17" s="53">
        <v>1531.4499999999998</v>
      </c>
      <c r="AZ17" s="53">
        <v>534.17499999999995</v>
      </c>
      <c r="BA17" s="53">
        <v>534.25</v>
      </c>
      <c r="BC17" s="53">
        <v>2926</v>
      </c>
      <c r="BD17" s="53">
        <v>4808</v>
      </c>
      <c r="BE17" s="53">
        <v>3880</v>
      </c>
      <c r="BF17" s="53">
        <v>3603</v>
      </c>
      <c r="BH17" s="53">
        <v>1428</v>
      </c>
      <c r="BI17" s="53">
        <v>1287</v>
      </c>
      <c r="BJ17" s="53">
        <v>1044</v>
      </c>
      <c r="BK17" s="53">
        <v>902</v>
      </c>
    </row>
    <row r="18" spans="3:63" x14ac:dyDescent="0.25">
      <c r="C18" s="1" t="s">
        <v>7</v>
      </c>
      <c r="D18" s="9">
        <v>698.50559999999996</v>
      </c>
      <c r="E18" s="32">
        <v>15976.230510381842</v>
      </c>
      <c r="F18" s="32">
        <v>15921.016688126438</v>
      </c>
      <c r="G18" s="32">
        <v>14671.695195536369</v>
      </c>
      <c r="H18" s="32">
        <v>15614.771534607935</v>
      </c>
      <c r="I18" s="29"/>
      <c r="J18" s="33">
        <v>29000.347996787721</v>
      </c>
      <c r="K18" s="33">
        <v>29283.787910333816</v>
      </c>
      <c r="L18" s="33">
        <v>27552.73266708307</v>
      </c>
      <c r="M18" s="33">
        <v>28976.470063353259</v>
      </c>
      <c r="N18" s="29"/>
      <c r="O18" s="34">
        <f t="shared" si="1"/>
        <v>0.64478777531209652</v>
      </c>
      <c r="P18" s="34">
        <f t="shared" si="2"/>
        <v>0.64780255484903193</v>
      </c>
      <c r="Q18" s="34">
        <f t="shared" si="3"/>
        <v>0.65253063361161678</v>
      </c>
      <c r="R18" s="34">
        <f t="shared" si="4"/>
        <v>0.64982424855104559</v>
      </c>
      <c r="T18" s="26">
        <v>201.45394285714286</v>
      </c>
      <c r="U18" s="26">
        <v>276.15933333333334</v>
      </c>
      <c r="V18" s="26">
        <v>312.44850000000002</v>
      </c>
      <c r="W18" s="26">
        <v>299.26485714285718</v>
      </c>
      <c r="Y18" s="12">
        <v>7.330000000000001</v>
      </c>
      <c r="Z18" s="12">
        <v>7.3283333333333331</v>
      </c>
      <c r="AA18" s="12">
        <v>7.32</v>
      </c>
      <c r="AB18" s="12">
        <v>7.1066071428571416</v>
      </c>
      <c r="AD18" s="15">
        <v>123.84595950260524</v>
      </c>
      <c r="AE18" s="15">
        <v>121.0481349856136</v>
      </c>
      <c r="AF18" s="15">
        <v>121.8514819876426</v>
      </c>
      <c r="AG18" s="15">
        <v>123.02129219300953</v>
      </c>
      <c r="AI18" s="17">
        <v>12.973263401280249</v>
      </c>
      <c r="AJ18" s="17">
        <v>12.744957493368455</v>
      </c>
      <c r="AK18" s="17">
        <v>13.047949959642116</v>
      </c>
      <c r="AL18" s="17">
        <v>13.93121859999205</v>
      </c>
      <c r="AN18" s="20">
        <v>22.856990856192851</v>
      </c>
      <c r="AO18" s="20">
        <v>22.837581047381548</v>
      </c>
      <c r="AP18" s="20">
        <v>25.098823773898587</v>
      </c>
      <c r="AQ18" s="20">
        <v>26.67878221113882</v>
      </c>
      <c r="AS18" s="22">
        <v>7570.7142857142853</v>
      </c>
      <c r="AT18" s="22">
        <v>8015.1428571428569</v>
      </c>
      <c r="AU18" s="22">
        <v>6860.5714285714284</v>
      </c>
      <c r="AV18" s="22">
        <v>6248</v>
      </c>
      <c r="AX18" s="53">
        <v>639.5</v>
      </c>
      <c r="AY18" s="53">
        <v>1804.9857142857145</v>
      </c>
      <c r="AZ18" s="53">
        <v>552.52857142857135</v>
      </c>
      <c r="BA18" s="53">
        <v>537.12857142857138</v>
      </c>
      <c r="BC18" s="53">
        <v>5543</v>
      </c>
      <c r="BD18" s="53">
        <v>5734</v>
      </c>
      <c r="BE18" s="53">
        <v>4827</v>
      </c>
      <c r="BF18" s="53">
        <v>4358</v>
      </c>
      <c r="BH18" s="53">
        <v>1566</v>
      </c>
      <c r="BI18" s="53">
        <v>1526</v>
      </c>
      <c r="BJ18" s="53">
        <v>1279</v>
      </c>
      <c r="BK18" s="53">
        <v>1082</v>
      </c>
    </row>
    <row r="19" spans="3:63" x14ac:dyDescent="0.25">
      <c r="C19" s="1" t="s">
        <v>8</v>
      </c>
      <c r="D19" s="9">
        <v>931.34080000000006</v>
      </c>
      <c r="E19" s="32">
        <v>15458.861622358556</v>
      </c>
      <c r="F19" s="32">
        <v>15342.291524653489</v>
      </c>
      <c r="G19" s="32">
        <v>14762.772665303341</v>
      </c>
      <c r="H19" s="32">
        <v>14664.283369941177</v>
      </c>
      <c r="I19" s="29"/>
      <c r="J19" s="33">
        <v>29607.644527725726</v>
      </c>
      <c r="K19" s="33">
        <v>29431.070858491217</v>
      </c>
      <c r="L19" s="33">
        <v>28120.553126518145</v>
      </c>
      <c r="M19" s="33">
        <v>28605.066278020677</v>
      </c>
      <c r="N19" s="29"/>
      <c r="O19" s="34">
        <f t="shared" si="1"/>
        <v>0.65697670081465487</v>
      </c>
      <c r="P19" s="34">
        <f t="shared" si="2"/>
        <v>0.65733439018130979</v>
      </c>
      <c r="Q19" s="34">
        <f t="shared" si="3"/>
        <v>0.65574562157399574</v>
      </c>
      <c r="R19" s="34">
        <f t="shared" si="4"/>
        <v>0.66109304879205832</v>
      </c>
      <c r="T19" s="26">
        <v>251.5968</v>
      </c>
      <c r="U19" s="26">
        <v>337.65699999999998</v>
      </c>
      <c r="V19" s="26">
        <v>338.30549999999999</v>
      </c>
      <c r="W19" s="26">
        <v>372.48666666666668</v>
      </c>
      <c r="Y19" s="12">
        <v>7.44</v>
      </c>
      <c r="Z19" s="12">
        <v>7.4383333333333335</v>
      </c>
      <c r="AA19" s="12">
        <v>7.456666666666667</v>
      </c>
      <c r="AB19" s="12">
        <v>7.4250000000000007</v>
      </c>
      <c r="AD19" s="15">
        <v>141.27368061667107</v>
      </c>
      <c r="AE19" s="15">
        <v>145.06440519314936</v>
      </c>
      <c r="AF19" s="15">
        <v>147.04580626786154</v>
      </c>
      <c r="AG19" s="15">
        <v>142.37678156615888</v>
      </c>
      <c r="AI19" s="17">
        <v>11.477648626682727</v>
      </c>
      <c r="AJ19" s="17">
        <v>11.903374856839301</v>
      </c>
      <c r="AK19" s="17">
        <v>11.562646356542041</v>
      </c>
      <c r="AL19" s="17">
        <v>12.113606981898394</v>
      </c>
      <c r="AN19" s="20">
        <v>25.355033250207814</v>
      </c>
      <c r="AO19" s="20">
        <v>26.810768911055693</v>
      </c>
      <c r="AP19" s="20">
        <v>28.685756442227767</v>
      </c>
      <c r="AQ19" s="20">
        <v>27.971475477971737</v>
      </c>
      <c r="AS19" s="22">
        <v>8781.3333333333339</v>
      </c>
      <c r="AT19" s="22">
        <v>9158.3333333333339</v>
      </c>
      <c r="AU19" s="22">
        <v>8299.5</v>
      </c>
      <c r="AV19" s="22">
        <v>7802.166666666667</v>
      </c>
      <c r="AX19" s="53">
        <v>1149.7166666666667</v>
      </c>
      <c r="AY19" s="53">
        <v>2022.1166666666668</v>
      </c>
      <c r="AZ19" s="53">
        <v>1298.75</v>
      </c>
      <c r="BA19" s="53">
        <v>1210.6666666666667</v>
      </c>
      <c r="BC19" s="53">
        <v>6209</v>
      </c>
      <c r="BD19" s="53">
        <v>6168</v>
      </c>
      <c r="BE19" s="53">
        <v>5426</v>
      </c>
      <c r="BF19" s="53">
        <v>5024</v>
      </c>
      <c r="BH19" s="53">
        <v>1900</v>
      </c>
      <c r="BI19" s="53">
        <v>1729</v>
      </c>
      <c r="BJ19" s="53">
        <v>1487</v>
      </c>
      <c r="BK19" s="53">
        <v>1271</v>
      </c>
    </row>
    <row r="20" spans="3:63" ht="15.75" thickBot="1" x14ac:dyDescent="0.3">
      <c r="C20" s="1" t="s">
        <v>9</v>
      </c>
      <c r="D20" s="9">
        <v>1397.0111999999999</v>
      </c>
      <c r="E20" s="28">
        <v>15399.653109141862</v>
      </c>
      <c r="F20" s="28">
        <v>15518</v>
      </c>
      <c r="G20" s="28">
        <v>15591.467090812695</v>
      </c>
      <c r="H20" s="28">
        <v>15585.097326365223</v>
      </c>
      <c r="I20" s="29"/>
      <c r="J20" s="30">
        <v>28448.053300020816</v>
      </c>
      <c r="K20" s="30">
        <v>28584.522173641471</v>
      </c>
      <c r="L20" s="30">
        <v>28511.959192171558</v>
      </c>
      <c r="M20" s="30">
        <v>28503.989173433263</v>
      </c>
      <c r="N20" s="29"/>
      <c r="O20" s="31">
        <f>J20/(J20+E20)</f>
        <v>0.64879227740122203</v>
      </c>
      <c r="P20" s="31">
        <f t="shared" si="2"/>
        <v>0.64813803757294952</v>
      </c>
      <c r="Q20" s="31">
        <f t="shared" si="3"/>
        <v>0.64647945965077747</v>
      </c>
      <c r="R20" s="31">
        <f t="shared" si="4"/>
        <v>0.64650895349268667</v>
      </c>
      <c r="T20" s="40">
        <v>274.15439999999995</v>
      </c>
      <c r="U20" s="40">
        <v>345.85144444444444</v>
      </c>
      <c r="V20" s="40">
        <v>385.61899999999997</v>
      </c>
      <c r="W20" s="40">
        <v>451.28444444444443</v>
      </c>
      <c r="Y20" s="41">
        <v>7.5359999999999996</v>
      </c>
      <c r="Z20" s="41">
        <v>7.5479999999999992</v>
      </c>
      <c r="AA20" s="41">
        <v>7.5260000000000007</v>
      </c>
      <c r="AB20" s="41">
        <v>7.5220000000000002</v>
      </c>
      <c r="AD20" s="42">
        <v>144.00405378750915</v>
      </c>
      <c r="AE20" s="42">
        <v>143.74931446813213</v>
      </c>
      <c r="AF20" s="42">
        <v>145.56791007475096</v>
      </c>
      <c r="AG20" s="42">
        <v>149.95205042782629</v>
      </c>
      <c r="AI20" s="44">
        <v>9.4327832949721149</v>
      </c>
      <c r="AJ20" s="44">
        <v>9.1627509715406852</v>
      </c>
      <c r="AK20" s="44">
        <v>9.7349120111386416</v>
      </c>
      <c r="AL20" s="44">
        <v>10.121432871423867</v>
      </c>
      <c r="AN20" s="45">
        <v>22.087586034912718</v>
      </c>
      <c r="AO20" s="45">
        <v>19.63496259351621</v>
      </c>
      <c r="AP20" s="45">
        <v>19.030541147132169</v>
      </c>
      <c r="AQ20" s="45">
        <v>27.062708229426438</v>
      </c>
      <c r="AS20" s="49">
        <v>9944.25</v>
      </c>
      <c r="AT20" s="49">
        <v>10072.75</v>
      </c>
      <c r="AU20" s="49">
        <v>9511.5</v>
      </c>
      <c r="AV20" s="49">
        <v>9023.75</v>
      </c>
      <c r="AX20" s="54">
        <v>1452.7800000000002</v>
      </c>
      <c r="AY20" s="54">
        <v>4357.34</v>
      </c>
      <c r="AZ20" s="54">
        <v>2946.2599999999998</v>
      </c>
      <c r="BA20" s="54">
        <v>2307.84</v>
      </c>
      <c r="BC20" s="54">
        <v>6745</v>
      </c>
      <c r="BD20" s="54">
        <v>6739</v>
      </c>
      <c r="BE20" s="54">
        <v>6269</v>
      </c>
      <c r="BF20" s="54">
        <v>5996</v>
      </c>
      <c r="BH20" s="54">
        <v>1865</v>
      </c>
      <c r="BI20" s="54">
        <v>1721</v>
      </c>
      <c r="BJ20" s="54">
        <v>1591</v>
      </c>
      <c r="BK20" s="54">
        <v>1469</v>
      </c>
    </row>
    <row r="21" spans="3:63" ht="15.75" thickTop="1" x14ac:dyDescent="0.25">
      <c r="D21" t="s">
        <v>14</v>
      </c>
      <c r="E21" s="47">
        <f>AVERAGE(E12:E20)</f>
        <v>14979.68471441275</v>
      </c>
      <c r="F21" s="47">
        <f>AVERAGE(F12:F20)</f>
        <v>14632.426609091972</v>
      </c>
      <c r="G21" s="47">
        <f>AVERAGE(G12:G20)</f>
        <v>14134.888218346241</v>
      </c>
      <c r="H21" s="47">
        <f>AVERAGE(H12:H20)</f>
        <v>14292.935345460079</v>
      </c>
      <c r="J21" s="47">
        <f>AVERAGE(J12:J20)</f>
        <v>28035.700811717099</v>
      </c>
      <c r="K21" s="47">
        <f>AVERAGE(K12:K20)</f>
        <v>27290.434636586258</v>
      </c>
      <c r="L21" s="47">
        <f>AVERAGE(L12:L20)</f>
        <v>26715.74516368187</v>
      </c>
      <c r="M21" s="47">
        <f>AVERAGE(M12:M20)</f>
        <v>27397.130965324799</v>
      </c>
      <c r="O21" s="46">
        <f>AVERAGE(O12:O20)</f>
        <v>0.65149913311776197</v>
      </c>
      <c r="P21" s="46">
        <f>AVERAGE(P12:P20)</f>
        <v>0.65050168094010341</v>
      </c>
      <c r="Q21" s="46">
        <f>AVERAGE(Q12:Q20)</f>
        <v>0.65406684777362223</v>
      </c>
      <c r="R21" s="46">
        <f>AVERAGE(R12:R20)</f>
        <v>0.65727285052812767</v>
      </c>
      <c r="S21" t="s">
        <v>14</v>
      </c>
      <c r="T21" s="43">
        <f>AVERAGE(T12:T20)</f>
        <v>187.61405000000002</v>
      </c>
      <c r="U21" s="43">
        <f>AVERAGE(U12:U20)</f>
        <v>222.64922522821868</v>
      </c>
      <c r="V21" s="43">
        <f>AVERAGE(V12:V20)</f>
        <v>244.54378412698412</v>
      </c>
      <c r="W21" s="43">
        <f>AVERAGE(W12:W20)</f>
        <v>262.6669594356261</v>
      </c>
      <c r="Y21" s="43">
        <f>AVERAGE(Y12:Y20)</f>
        <v>7.3060370370370356</v>
      </c>
      <c r="Z21" s="43">
        <f>AVERAGE(Z12:Z20)</f>
        <v>7.3052407407407394</v>
      </c>
      <c r="AA21" s="43">
        <f>AVERAGE(AA12:AA20)</f>
        <v>7.3006203703703694</v>
      </c>
      <c r="AB21" s="43">
        <f>AVERAGE(AB12:AB20)</f>
        <v>7.2681322751322757</v>
      </c>
      <c r="AD21" s="43">
        <f>AVERAGE(AD12:AD20)</f>
        <v>100.87941662577764</v>
      </c>
      <c r="AE21" s="43">
        <f>AVERAGE(AE12:AE20)</f>
        <v>99.578894540114234</v>
      </c>
      <c r="AF21" s="43">
        <f>AVERAGE(AF12:AF20)</f>
        <v>97.16814598960741</v>
      </c>
      <c r="AG21" s="43">
        <f>AVERAGE(AG12:AG20)</f>
        <v>99.802695499882091</v>
      </c>
      <c r="AI21" s="43">
        <f>AVERAGE(AI12:AI20)</f>
        <v>10.431134511590137</v>
      </c>
      <c r="AJ21" s="43">
        <f>AVERAGE(AJ12:AJ20)</f>
        <v>10.255624129885012</v>
      </c>
      <c r="AK21" s="43">
        <f>AVERAGE(AK12:AK20)</f>
        <v>10.121250864642894</v>
      </c>
      <c r="AL21" s="43">
        <f>AVERAGE(AL12:AL20)</f>
        <v>10.726436768036823</v>
      </c>
      <c r="AN21" s="43">
        <f>AVERAGE(AN12:AN20)</f>
        <v>25.981157019488315</v>
      </c>
      <c r="AO21" s="43">
        <f>AVERAGE(AO12:AO20)</f>
        <v>26.464733643206799</v>
      </c>
      <c r="AP21" s="43">
        <f>AVERAGE(AP12:AP20)</f>
        <v>26.639330480742586</v>
      </c>
      <c r="AQ21" s="43">
        <f>AVERAGE(AQ12:AQ20)</f>
        <v>29.237062191973774</v>
      </c>
      <c r="AS21" s="43">
        <f>AVERAGE(AS12:AS20)</f>
        <v>5637.3293650793648</v>
      </c>
      <c r="AT21" s="43">
        <f>AVERAGE(AT12:AT20)</f>
        <v>5990.4649470899476</v>
      </c>
      <c r="AU21" s="43">
        <f>AVERAGE(AU12:AU20)</f>
        <v>5134.688492063492</v>
      </c>
      <c r="AV21" s="43">
        <f>AVERAGE(AV12:AV20)</f>
        <v>4976.2824074074069</v>
      </c>
      <c r="AX21" s="43">
        <f>AVERAGE(AX12:AX20)</f>
        <v>623.68425925925942</v>
      </c>
      <c r="AY21" s="43">
        <f>AVERAGE(AY12:AY20)</f>
        <v>1545.0085052910051</v>
      </c>
      <c r="AZ21" s="43">
        <f>AVERAGE(AZ12:AZ20)</f>
        <v>781.52650793650787</v>
      </c>
      <c r="BA21" s="43">
        <f>AVERAGE(BA12:BA20)</f>
        <v>693.60891534391544</v>
      </c>
      <c r="BC21" s="43">
        <f>AVERAGE(BC12:BC20)</f>
        <v>5085</v>
      </c>
      <c r="BD21" s="43">
        <f>AVERAGE(BD12:BD20)</f>
        <v>5541.2</v>
      </c>
      <c r="BE21" s="43">
        <f>AVERAGE(BE12:BE20)</f>
        <v>4757.6000000000004</v>
      </c>
      <c r="BF21" s="43">
        <f>AVERAGE(BF12:BF20)</f>
        <v>4435.8</v>
      </c>
      <c r="BH21" s="43">
        <f>AVERAGE(BH12:BH20)</f>
        <v>1546</v>
      </c>
      <c r="BI21" s="43">
        <f>AVERAGE(BI12:BI20)</f>
        <v>1446.4</v>
      </c>
      <c r="BJ21" s="43">
        <f>AVERAGE(BJ12:BJ20)</f>
        <v>1231.4000000000001</v>
      </c>
      <c r="BK21" s="43">
        <f>AVERAGE(BK12:BK20)</f>
        <v>1087</v>
      </c>
    </row>
    <row r="22" spans="3:63" x14ac:dyDescent="0.25">
      <c r="BC22" t="s">
        <v>42</v>
      </c>
    </row>
    <row r="25" spans="3:63" ht="15.75" thickBot="1" x14ac:dyDescent="0.3">
      <c r="D25" s="3" t="s">
        <v>33</v>
      </c>
      <c r="E25" s="48"/>
      <c r="F25" s="48"/>
      <c r="G25" s="48"/>
      <c r="H25" s="48"/>
      <c r="I25" s="48"/>
      <c r="J25" s="48"/>
      <c r="K25" s="48"/>
      <c r="L25" s="48"/>
      <c r="M25" s="48"/>
      <c r="N25" s="48"/>
      <c r="O25" s="48"/>
      <c r="P25" s="48"/>
      <c r="Q25" s="48"/>
      <c r="R25" s="48"/>
      <c r="S25" s="48"/>
      <c r="T25" s="48"/>
      <c r="U25" s="48"/>
      <c r="V25" s="48"/>
      <c r="W25" s="48"/>
      <c r="X25" s="48"/>
      <c r="Y25" s="48"/>
      <c r="Z25" s="48"/>
      <c r="AA25" s="48"/>
      <c r="AB25" s="48"/>
      <c r="AC25" s="48"/>
      <c r="AD25" s="48"/>
      <c r="AE25" s="48"/>
      <c r="AF25" s="48"/>
      <c r="AG25" s="48"/>
    </row>
    <row r="26" spans="3:63" ht="16.5" thickTop="1" thickBot="1" x14ac:dyDescent="0.3">
      <c r="D26" s="10" t="s">
        <v>28</v>
      </c>
      <c r="E26" s="10" t="s">
        <v>28</v>
      </c>
      <c r="J26" s="10" t="s">
        <v>29</v>
      </c>
      <c r="O26" s="10" t="s">
        <v>30</v>
      </c>
      <c r="T26" s="10" t="s">
        <v>31</v>
      </c>
      <c r="Y26" s="10" t="s">
        <v>32</v>
      </c>
      <c r="AD26" s="10" t="s">
        <v>39</v>
      </c>
    </row>
    <row r="27" spans="3:63" ht="16.5" thickTop="1" thickBot="1" x14ac:dyDescent="0.3">
      <c r="C27" s="2" t="s">
        <v>0</v>
      </c>
      <c r="D27" t="s">
        <v>26</v>
      </c>
      <c r="E27" s="8" t="s">
        <v>15</v>
      </c>
      <c r="F27" s="8" t="s">
        <v>16</v>
      </c>
      <c r="G27" s="8" t="s">
        <v>17</v>
      </c>
      <c r="H27" s="8" t="s">
        <v>23</v>
      </c>
      <c r="J27" s="8" t="s">
        <v>15</v>
      </c>
      <c r="K27" s="8" t="s">
        <v>16</v>
      </c>
      <c r="L27" s="8" t="s">
        <v>17</v>
      </c>
      <c r="M27" s="8" t="s">
        <v>23</v>
      </c>
      <c r="O27" s="8" t="s">
        <v>15</v>
      </c>
      <c r="P27" s="8" t="s">
        <v>16</v>
      </c>
      <c r="Q27" s="8" t="s">
        <v>17</v>
      </c>
      <c r="R27" s="8" t="s">
        <v>23</v>
      </c>
      <c r="T27" s="8" t="s">
        <v>15</v>
      </c>
      <c r="U27" s="8" t="s">
        <v>16</v>
      </c>
      <c r="V27" s="8" t="s">
        <v>17</v>
      </c>
      <c r="W27" s="8" t="s">
        <v>23</v>
      </c>
      <c r="Y27" s="8" t="s">
        <v>15</v>
      </c>
      <c r="Z27" s="8" t="s">
        <v>16</v>
      </c>
      <c r="AA27" s="8" t="s">
        <v>17</v>
      </c>
      <c r="AB27" s="8" t="s">
        <v>23</v>
      </c>
      <c r="AD27" s="8" t="s">
        <v>15</v>
      </c>
      <c r="AE27" s="8" t="s">
        <v>16</v>
      </c>
      <c r="AF27" s="8" t="s">
        <v>17</v>
      </c>
      <c r="AG27" s="8" t="s">
        <v>23</v>
      </c>
    </row>
    <row r="28" spans="3:63" ht="15.75" thickTop="1" x14ac:dyDescent="0.25">
      <c r="C28" s="1" t="s">
        <v>10</v>
      </c>
      <c r="D28" s="9">
        <v>232.83520000000001</v>
      </c>
      <c r="E28" s="35">
        <v>40.287293103980168</v>
      </c>
      <c r="F28" s="35">
        <v>38.400765103786931</v>
      </c>
      <c r="G28" s="35">
        <v>44.218611174775354</v>
      </c>
      <c r="H28" s="35">
        <v>41.857053887861447</v>
      </c>
      <c r="J28" s="36">
        <v>76.484713313511364</v>
      </c>
      <c r="K28" s="36">
        <v>71.353684570497521</v>
      </c>
      <c r="L28" s="36">
        <v>80.926027389833735</v>
      </c>
      <c r="M28" s="36">
        <v>75.476987210279958</v>
      </c>
      <c r="O28" s="36">
        <v>29.770750469219639</v>
      </c>
      <c r="P28" s="36">
        <v>29.580746135921157</v>
      </c>
      <c r="Q28" s="36">
        <v>34.633988812793561</v>
      </c>
      <c r="R28" s="36">
        <v>30.677674382161932</v>
      </c>
      <c r="T28" s="36">
        <v>10.667755414332193</v>
      </c>
      <c r="U28" s="36">
        <v>9.5528436871315012</v>
      </c>
      <c r="V28" s="36">
        <v>12.101837366167759</v>
      </c>
      <c r="W28" s="36">
        <v>252.64330097260296</v>
      </c>
      <c r="Y28" s="36">
        <v>32.190414931240618</v>
      </c>
      <c r="Z28" s="36">
        <v>32.289709103209582</v>
      </c>
      <c r="AA28" s="36">
        <v>36.478015978921697</v>
      </c>
      <c r="AB28" s="36">
        <v>35.122142209679723</v>
      </c>
      <c r="AD28" s="36">
        <v>33.031185559764801</v>
      </c>
      <c r="AE28" s="36">
        <v>34.681914773232236</v>
      </c>
      <c r="AF28" s="36">
        <v>37.238620975683034</v>
      </c>
      <c r="AG28" s="36">
        <v>33.349338040489236</v>
      </c>
    </row>
    <row r="29" spans="3:63" x14ac:dyDescent="0.25">
      <c r="C29" s="1" t="s">
        <v>1</v>
      </c>
      <c r="D29" s="9">
        <v>232.83520000000001</v>
      </c>
      <c r="E29" s="35">
        <v>99.269225945240336</v>
      </c>
      <c r="F29" s="35">
        <v>112.06353058318685</v>
      </c>
      <c r="G29" s="35">
        <v>92.036859374871071</v>
      </c>
      <c r="H29" s="35">
        <v>95.761293524567122</v>
      </c>
      <c r="J29" s="36">
        <v>156.05557840767142</v>
      </c>
      <c r="K29" s="36">
        <v>167.0418973728691</v>
      </c>
      <c r="L29" s="36">
        <v>141.53690320633956</v>
      </c>
      <c r="M29" s="36">
        <v>148.61323932172735</v>
      </c>
      <c r="O29" s="36">
        <v>39.387216271386698</v>
      </c>
      <c r="P29" s="36">
        <v>42.954879738493617</v>
      </c>
      <c r="Q29" s="36">
        <v>39.475863886277395</v>
      </c>
      <c r="R29" s="36">
        <v>39.92479376352648</v>
      </c>
      <c r="T29" s="36">
        <v>5.573389659315132</v>
      </c>
      <c r="U29" s="36">
        <v>6.3772694402661116</v>
      </c>
      <c r="V29" s="36">
        <v>5.1059345148249422</v>
      </c>
      <c r="W29" s="36">
        <v>4.4525465041289438</v>
      </c>
      <c r="Y29" s="36">
        <v>46.39462875882527</v>
      </c>
      <c r="Z29" s="36">
        <v>50.32042879878599</v>
      </c>
      <c r="AA29" s="36">
        <v>45.437479950879208</v>
      </c>
      <c r="AB29" s="36">
        <v>47.857758410352147</v>
      </c>
      <c r="AD29" s="36">
        <v>27.25264769550833</v>
      </c>
      <c r="AE29" s="36">
        <v>24.753148734771965</v>
      </c>
      <c r="AF29" s="36">
        <v>22.811735818927009</v>
      </c>
      <c r="AG29" s="36">
        <v>24.810931514352436</v>
      </c>
    </row>
    <row r="30" spans="3:63" x14ac:dyDescent="0.25">
      <c r="C30" s="1" t="s">
        <v>2</v>
      </c>
      <c r="D30" s="9">
        <v>291.04399999999998</v>
      </c>
      <c r="E30" s="35">
        <v>213.91230133318314</v>
      </c>
      <c r="F30" s="35">
        <v>217.28805304402385</v>
      </c>
      <c r="G30" s="35">
        <v>201.82245343563827</v>
      </c>
      <c r="H30" s="35">
        <v>202.90032169204048</v>
      </c>
      <c r="J30" s="36">
        <v>531.82034599649421</v>
      </c>
      <c r="K30" s="36">
        <v>529.8979353489276</v>
      </c>
      <c r="L30" s="36">
        <v>483.11348753317981</v>
      </c>
      <c r="M30" s="36">
        <v>483.12923833722624</v>
      </c>
      <c r="O30" s="36">
        <v>48.148836367982561</v>
      </c>
      <c r="P30" s="36">
        <v>41.451687258721869</v>
      </c>
      <c r="Q30" s="36">
        <v>43.1869981336176</v>
      </c>
      <c r="R30" s="36">
        <v>41.620680491664153</v>
      </c>
      <c r="T30" s="36">
        <v>19.545773244259319</v>
      </c>
      <c r="U30" s="36">
        <v>22.555695693993034</v>
      </c>
      <c r="V30" s="36">
        <v>20.685450380611577</v>
      </c>
      <c r="W30" s="36">
        <v>19.228423847654323</v>
      </c>
      <c r="Y30" s="36">
        <v>161.95677531609354</v>
      </c>
      <c r="Z30" s="36">
        <v>161.56489822941455</v>
      </c>
      <c r="AA30" s="36">
        <v>155.86361905785245</v>
      </c>
      <c r="AB30" s="36">
        <v>157.4551016735692</v>
      </c>
      <c r="AD30" s="36">
        <v>10.800520656543235</v>
      </c>
      <c r="AE30" s="36">
        <v>9.0949433160949642</v>
      </c>
      <c r="AF30" s="36">
        <v>10.560686682182103</v>
      </c>
      <c r="AG30" s="36">
        <v>10.698072884521885</v>
      </c>
    </row>
    <row r="31" spans="3:63" x14ac:dyDescent="0.25">
      <c r="C31" s="1" t="s">
        <v>3</v>
      </c>
      <c r="D31" s="9">
        <v>349.25279999999998</v>
      </c>
      <c r="E31" s="35">
        <v>384.91717843884271</v>
      </c>
      <c r="F31" s="35">
        <v>385.76020833156809</v>
      </c>
      <c r="G31" s="35">
        <v>337.44825323341314</v>
      </c>
      <c r="H31" s="35">
        <v>359.99899992502651</v>
      </c>
      <c r="J31" s="36">
        <v>1040.3305108054217</v>
      </c>
      <c r="K31" s="36">
        <v>1003.818415840224</v>
      </c>
      <c r="L31" s="36">
        <v>880.42955908358988</v>
      </c>
      <c r="M31" s="36">
        <v>945.33283780122326</v>
      </c>
      <c r="O31" s="36">
        <v>11.944985913694245</v>
      </c>
      <c r="P31" s="36">
        <v>10.189292516057501</v>
      </c>
      <c r="Q31" s="36">
        <v>13.576200012223252</v>
      </c>
      <c r="R31" s="36">
        <v>12.244874470060431</v>
      </c>
      <c r="T31" s="36">
        <v>27.551418518894909</v>
      </c>
      <c r="U31" s="36">
        <v>32.504290790258686</v>
      </c>
      <c r="V31" s="36">
        <v>26.777958877411152</v>
      </c>
      <c r="W31" s="36">
        <v>27.327572426649812</v>
      </c>
      <c r="Y31" s="36">
        <v>80.191904019185429</v>
      </c>
      <c r="Z31" s="36">
        <v>77.780195407180656</v>
      </c>
      <c r="AA31" s="36">
        <v>75.257348651512629</v>
      </c>
      <c r="AB31" s="36">
        <v>83.373546586120767</v>
      </c>
      <c r="AD31" s="36">
        <v>2.9358662947708076</v>
      </c>
      <c r="AE31" s="36">
        <v>3.0386731749960973</v>
      </c>
      <c r="AF31" s="36">
        <v>2.6319900255744533</v>
      </c>
      <c r="AG31" s="36">
        <v>3.3928928275736379</v>
      </c>
    </row>
    <row r="32" spans="3:63" x14ac:dyDescent="0.25">
      <c r="C32" s="1" t="s">
        <v>4</v>
      </c>
      <c r="D32" s="9">
        <v>407.46159999999998</v>
      </c>
      <c r="E32" s="35">
        <v>472.2103116633337</v>
      </c>
      <c r="F32" s="35">
        <v>441.53715398376522</v>
      </c>
      <c r="G32" s="35">
        <v>415.5924017225941</v>
      </c>
      <c r="H32" s="35">
        <v>394.39217156577433</v>
      </c>
      <c r="J32" s="36">
        <v>1210.3369438696318</v>
      </c>
      <c r="K32" s="36">
        <v>1126.4407548995919</v>
      </c>
      <c r="L32" s="36">
        <v>1043.9717891235832</v>
      </c>
      <c r="M32" s="36">
        <v>986.18308244656862</v>
      </c>
      <c r="O32" s="36">
        <v>4.5038137582480164</v>
      </c>
      <c r="P32" s="36">
        <v>4.4783069387017358</v>
      </c>
      <c r="Q32" s="36">
        <v>5.7040760368563106</v>
      </c>
      <c r="R32" s="36">
        <v>4.0898810676421267</v>
      </c>
      <c r="T32" s="36">
        <v>28.379897977466516</v>
      </c>
      <c r="U32" s="36">
        <v>28.664668616250321</v>
      </c>
      <c r="V32" s="36">
        <v>25.907609148256075</v>
      </c>
      <c r="W32" s="36">
        <v>22.926093973777128</v>
      </c>
      <c r="Y32" s="36">
        <v>37.358286287460274</v>
      </c>
      <c r="Z32" s="36">
        <v>113.7251217499404</v>
      </c>
      <c r="AA32" s="36">
        <v>110.89821953148821</v>
      </c>
      <c r="AB32" s="36">
        <v>109.36935730284638</v>
      </c>
      <c r="AD32" s="36">
        <v>2.240976261823159</v>
      </c>
      <c r="AE32" s="36">
        <v>1.854626198866022</v>
      </c>
      <c r="AF32" s="36">
        <v>2.8376325326940433</v>
      </c>
      <c r="AG32" s="36">
        <v>1.8230389912987028</v>
      </c>
    </row>
    <row r="33" spans="3:33" x14ac:dyDescent="0.25">
      <c r="C33" s="1" t="s">
        <v>5</v>
      </c>
      <c r="D33" s="9">
        <v>465.67040000000003</v>
      </c>
      <c r="E33" s="35">
        <v>516.26153218458762</v>
      </c>
      <c r="F33" s="35">
        <v>481.67979645391375</v>
      </c>
      <c r="G33" s="35">
        <v>450.41648296143302</v>
      </c>
      <c r="H33" s="35">
        <v>439.27641845045537</v>
      </c>
      <c r="J33" s="36">
        <v>1544.0287392802554</v>
      </c>
      <c r="K33" s="36">
        <v>1409.268172145185</v>
      </c>
      <c r="L33" s="36">
        <v>1303.3233193134333</v>
      </c>
      <c r="M33" s="36">
        <v>1263.8447896310684</v>
      </c>
      <c r="O33" s="36">
        <v>14.341338193210454</v>
      </c>
      <c r="P33" s="36">
        <v>9.5885286890161581</v>
      </c>
      <c r="Q33" s="36">
        <v>13.227213221215088</v>
      </c>
      <c r="R33" s="36">
        <v>12.047666130354434</v>
      </c>
      <c r="T33" s="36">
        <v>17.958167169890405</v>
      </c>
      <c r="U33" s="36">
        <v>19.162108683355964</v>
      </c>
      <c r="V33" s="36">
        <v>17.829369038353907</v>
      </c>
      <c r="W33" s="36">
        <v>16.413330320399517</v>
      </c>
      <c r="Y33" s="36">
        <v>113.92577816947238</v>
      </c>
      <c r="Z33" s="36">
        <v>113.2533629052916</v>
      </c>
      <c r="AA33" s="36">
        <v>111.22610635559423</v>
      </c>
      <c r="AB33" s="36">
        <v>109.72262774696966</v>
      </c>
      <c r="AD33" s="36">
        <v>7.2398792084709704</v>
      </c>
      <c r="AE33" s="36">
        <v>7.1260608620653381</v>
      </c>
      <c r="AF33" s="36">
        <v>6.8592384764210337</v>
      </c>
      <c r="AG33" s="36">
        <v>11.576438734565816</v>
      </c>
    </row>
    <row r="34" spans="3:33" x14ac:dyDescent="0.25">
      <c r="C34" s="1" t="s">
        <v>6</v>
      </c>
      <c r="D34" s="9">
        <v>582.08799999999997</v>
      </c>
      <c r="E34" s="35">
        <v>539.92190942021398</v>
      </c>
      <c r="F34" s="35">
        <v>509.25928686892536</v>
      </c>
      <c r="G34" s="35">
        <v>458.52214789779151</v>
      </c>
      <c r="H34" s="35">
        <v>431.86575040300312</v>
      </c>
      <c r="J34" s="36">
        <v>1853.3188083075497</v>
      </c>
      <c r="K34" s="36">
        <v>1620.2723716995931</v>
      </c>
      <c r="L34" s="36">
        <v>1450.4992665090649</v>
      </c>
      <c r="M34" s="36">
        <v>1359.7448827272649</v>
      </c>
      <c r="O34" s="36">
        <v>12.64750796848706</v>
      </c>
      <c r="P34" s="36">
        <v>5.5518524447401605</v>
      </c>
      <c r="Q34" s="36">
        <v>10.226146869263282</v>
      </c>
      <c r="R34" s="36">
        <v>14.421074211235561</v>
      </c>
      <c r="T34" s="36">
        <v>20.384684174402192</v>
      </c>
      <c r="U34" s="36">
        <v>20.235396210859889</v>
      </c>
      <c r="V34" s="36">
        <v>19.09845930939818</v>
      </c>
      <c r="W34" s="36">
        <v>17.881092380784118</v>
      </c>
      <c r="Y34" s="36">
        <v>99.622306601023581</v>
      </c>
      <c r="Z34" s="36">
        <v>98.799379996957811</v>
      </c>
      <c r="AA34" s="36">
        <v>94.758202627776228</v>
      </c>
      <c r="AB34" s="36">
        <v>92.217129051036508</v>
      </c>
      <c r="AD34" s="36">
        <v>5.3674186121176923</v>
      </c>
      <c r="AE34" s="36">
        <v>14.96056756988561</v>
      </c>
      <c r="AF34" s="36">
        <v>19.272578151917706</v>
      </c>
      <c r="AG34" s="36">
        <v>6.3684336284394529</v>
      </c>
    </row>
    <row r="35" spans="3:33" x14ac:dyDescent="0.25">
      <c r="C35" s="1" t="s">
        <v>7</v>
      </c>
      <c r="D35" s="9">
        <v>698.50559999999996</v>
      </c>
      <c r="E35" s="35">
        <v>507.78199999999998</v>
      </c>
      <c r="F35" s="35">
        <v>489.488</v>
      </c>
      <c r="G35" s="35">
        <v>455.64299999999997</v>
      </c>
      <c r="H35" s="35">
        <v>425.00299999999999</v>
      </c>
      <c r="J35" s="35">
        <v>1704.91</v>
      </c>
      <c r="K35" s="35">
        <v>1572.3009999999999</v>
      </c>
      <c r="L35" s="35">
        <v>1407.0809999999999</v>
      </c>
      <c r="M35" s="35">
        <v>1280.6469999999999</v>
      </c>
      <c r="O35" s="35">
        <v>12.311999999999999</v>
      </c>
      <c r="P35" s="35">
        <v>15.426</v>
      </c>
      <c r="Q35" s="35">
        <v>10.154</v>
      </c>
      <c r="R35" s="35">
        <v>11.51</v>
      </c>
      <c r="T35" s="35">
        <v>35.725000000000001</v>
      </c>
      <c r="U35" s="35">
        <v>32.003</v>
      </c>
      <c r="V35" s="35">
        <v>31.774000000000001</v>
      </c>
      <c r="W35" s="35">
        <v>32.389000000000003</v>
      </c>
      <c r="Y35" s="35">
        <v>106.04</v>
      </c>
      <c r="Z35" s="35">
        <v>110.639</v>
      </c>
      <c r="AA35" s="35">
        <v>108.476</v>
      </c>
      <c r="AB35" s="35">
        <v>110.215</v>
      </c>
      <c r="AD35" s="35">
        <v>1.528</v>
      </c>
      <c r="AE35" s="35">
        <v>6.3529999999999998</v>
      </c>
      <c r="AF35" s="35">
        <v>2.1920000000000002</v>
      </c>
      <c r="AG35" s="35">
        <v>1.5309999999999999</v>
      </c>
    </row>
    <row r="36" spans="3:33" x14ac:dyDescent="0.25">
      <c r="C36" s="1" t="s">
        <v>8</v>
      </c>
      <c r="D36" s="9">
        <v>931.34080000000006</v>
      </c>
      <c r="E36" s="35">
        <v>571.23</v>
      </c>
      <c r="F36" s="35">
        <v>549.48299999999995</v>
      </c>
      <c r="G36" s="35">
        <v>527.19600000000003</v>
      </c>
      <c r="H36" s="35">
        <v>501.54599999999999</v>
      </c>
      <c r="J36" s="35">
        <v>1774.4280000000001</v>
      </c>
      <c r="K36" s="35">
        <v>1662.6669999999999</v>
      </c>
      <c r="L36" s="35">
        <v>1579.989</v>
      </c>
      <c r="M36" s="35">
        <v>1491.8620000000001</v>
      </c>
      <c r="O36" s="35">
        <v>53.11</v>
      </c>
      <c r="P36" s="35">
        <v>48.435000000000002</v>
      </c>
      <c r="Q36" s="35">
        <v>48.648000000000003</v>
      </c>
      <c r="R36" s="35">
        <v>50.093000000000004</v>
      </c>
      <c r="T36" s="35">
        <v>35.451000000000001</v>
      </c>
      <c r="U36" s="35">
        <v>29.61</v>
      </c>
      <c r="V36" s="35">
        <v>30.472000000000001</v>
      </c>
      <c r="W36" s="35">
        <v>31.245000000000001</v>
      </c>
      <c r="Y36" s="35">
        <v>149.24100000000001</v>
      </c>
      <c r="Z36" s="35">
        <v>146.792</v>
      </c>
      <c r="AA36" s="35">
        <v>144.68600000000001</v>
      </c>
      <c r="AB36" s="35">
        <v>139.09299999999999</v>
      </c>
      <c r="AD36" s="35">
        <v>1.5840000000000001</v>
      </c>
      <c r="AE36" s="35">
        <v>1.5029999999999999</v>
      </c>
      <c r="AF36" s="35">
        <v>2.3029999999999999</v>
      </c>
      <c r="AG36" s="35">
        <v>1.3839999999999999</v>
      </c>
    </row>
    <row r="37" spans="3:33" ht="15.75" thickBot="1" x14ac:dyDescent="0.3">
      <c r="C37" s="1" t="s">
        <v>9</v>
      </c>
      <c r="D37" s="9">
        <v>1397.0111999999999</v>
      </c>
      <c r="E37" s="39">
        <v>677.96799999999996</v>
      </c>
      <c r="F37" s="39">
        <v>630.58900000000006</v>
      </c>
      <c r="G37" s="39">
        <v>612.88900000000001</v>
      </c>
      <c r="H37" s="39">
        <v>605.52</v>
      </c>
      <c r="J37" s="39">
        <v>2106.5079999999998</v>
      </c>
      <c r="K37" s="39">
        <v>1931.9749999999999</v>
      </c>
      <c r="L37" s="39">
        <v>1729.2660000000001</v>
      </c>
      <c r="M37" s="39">
        <v>1717.0909999999999</v>
      </c>
      <c r="O37" s="39">
        <v>31.167999999999999</v>
      </c>
      <c r="P37" s="39">
        <v>18.460999999999999</v>
      </c>
      <c r="Q37" s="39">
        <v>25.803999999999998</v>
      </c>
      <c r="R37" s="39">
        <v>25.811</v>
      </c>
      <c r="T37" s="39">
        <v>48.868000000000002</v>
      </c>
      <c r="U37" s="39">
        <v>41.551000000000002</v>
      </c>
      <c r="V37" s="39">
        <v>45.154000000000003</v>
      </c>
      <c r="W37" s="39">
        <v>46.521000000000001</v>
      </c>
      <c r="Y37" s="39">
        <v>249.28299999999999</v>
      </c>
      <c r="Z37" s="39">
        <v>240.71899999999999</v>
      </c>
      <c r="AA37" s="39">
        <v>233.03800000000001</v>
      </c>
      <c r="AB37" s="39">
        <v>236.517</v>
      </c>
      <c r="AD37" s="39">
        <v>1.0129999999999999</v>
      </c>
      <c r="AE37" s="39">
        <v>1.3919999999999999</v>
      </c>
      <c r="AF37" s="39">
        <v>1.129</v>
      </c>
      <c r="AG37" s="39">
        <v>1.3140000000000001</v>
      </c>
    </row>
    <row r="38" spans="3:33" ht="15.75" thickTop="1" x14ac:dyDescent="0.25">
      <c r="E38" s="35">
        <f>AVERAGE(E28:E37)</f>
        <v>402.3759752089382</v>
      </c>
      <c r="F38" s="35">
        <f>AVERAGE(F28:F37)</f>
        <v>385.55487943691696</v>
      </c>
      <c r="G38" s="35">
        <f>AVERAGE(G28:G37)</f>
        <v>359.57852098005162</v>
      </c>
      <c r="H38" s="35">
        <f>AVERAGE(H28:H37)</f>
        <v>349.81210094487284</v>
      </c>
      <c r="J38" s="35">
        <f>AVERAGE(J28:J37)</f>
        <v>1199.8221639980534</v>
      </c>
      <c r="K38" s="35">
        <f>AVERAGE(K28:K37)</f>
        <v>1109.5036231876888</v>
      </c>
      <c r="L38" s="35">
        <f>AVERAGE(L28:L37)</f>
        <v>1010.0136352159025</v>
      </c>
      <c r="M38" s="35">
        <f>AVERAGE(M28:M37)</f>
        <v>975.19250574753585</v>
      </c>
      <c r="O38" s="35">
        <f>AVERAGE(O28:O37)</f>
        <v>25.733444894222867</v>
      </c>
      <c r="P38" s="35">
        <f>AVERAGE(P28:P37)</f>
        <v>22.611729372165218</v>
      </c>
      <c r="Q38" s="35">
        <f>AVERAGE(Q28:Q37)</f>
        <v>24.463648697224649</v>
      </c>
      <c r="R38" s="35">
        <f>AVERAGE(R28:R37)</f>
        <v>24.24406445166451</v>
      </c>
      <c r="T38" s="35">
        <f>AVERAGE(T28:T37)</f>
        <v>25.010508615856061</v>
      </c>
      <c r="U38" s="35">
        <f>AVERAGE(U28:U37)</f>
        <v>24.221627312211552</v>
      </c>
      <c r="V38" s="35">
        <f>AVERAGE(V28:V37)</f>
        <v>23.490661863502361</v>
      </c>
      <c r="W38" s="35">
        <f>AVERAGE(W28:W37)</f>
        <v>47.10273604259968</v>
      </c>
      <c r="Y38" s="35">
        <f>AVERAGE(Y28:Y37)</f>
        <v>107.6204094083301</v>
      </c>
      <c r="Z38" s="35">
        <f>AVERAGE(Z28:Z37)</f>
        <v>114.58830961907806</v>
      </c>
      <c r="AA38" s="35">
        <f>AVERAGE(AA28:AA37)</f>
        <v>111.61189921540247</v>
      </c>
      <c r="AB38" s="35">
        <f>AVERAGE(AB28:AB37)</f>
        <v>112.09426629805743</v>
      </c>
      <c r="AD38" s="35">
        <f>AVERAGE(AD28:AD37)</f>
        <v>9.2993494288998999</v>
      </c>
      <c r="AE38" s="35">
        <f>AVERAGE(AE28:AE37)</f>
        <v>10.475793462991223</v>
      </c>
      <c r="AF38" s="35">
        <f>AVERAGE(AF28:AF37)</f>
        <v>10.78364826633994</v>
      </c>
      <c r="AG38" s="35">
        <f>AVERAGE(AG28:AG37)</f>
        <v>9.6248146621241144</v>
      </c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Loughrin, John</dc:creator>
  <cp:lastModifiedBy>Loughrin, John</cp:lastModifiedBy>
  <dcterms:created xsi:type="dcterms:W3CDTF">2020-08-04T16:12:58Z</dcterms:created>
  <dcterms:modified xsi:type="dcterms:W3CDTF">2020-08-06T19:44:16Z</dcterms:modified>
</cp:coreProperties>
</file>