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680" yWindow="-120" windowWidth="25440" windowHeight="15840"/>
  </bookViews>
  <sheets>
    <sheet name="Cinnamon" sheetId="1" r:id="rId1"/>
    <sheet name="Clary" sheetId="2" r:id="rId2"/>
    <sheet name="Tea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50" i="3" l="1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" i="3"/>
  <c r="K3" i="3"/>
  <c r="K2" i="3"/>
  <c r="L51" i="3"/>
  <c r="M4" i="3" s="1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K2" i="2"/>
  <c r="L49" i="2"/>
  <c r="M4" i="2" s="1"/>
  <c r="K47" i="1"/>
  <c r="K48" i="1"/>
  <c r="K46" i="1"/>
  <c r="L49" i="1"/>
  <c r="K44" i="1"/>
  <c r="K45" i="1"/>
  <c r="K43" i="1"/>
  <c r="K37" i="1"/>
  <c r="K38" i="1"/>
  <c r="K39" i="1"/>
  <c r="K40" i="1"/>
  <c r="K41" i="1"/>
  <c r="K42" i="1"/>
  <c r="K36" i="1"/>
  <c r="K30" i="1"/>
  <c r="K31" i="1"/>
  <c r="K32" i="1"/>
  <c r="K33" i="1"/>
  <c r="K34" i="1"/>
  <c r="K35" i="1"/>
  <c r="K29" i="1"/>
  <c r="K28" i="1"/>
  <c r="K23" i="1"/>
  <c r="K24" i="1"/>
  <c r="K25" i="1"/>
  <c r="K26" i="1"/>
  <c r="K27" i="1"/>
  <c r="K22" i="1"/>
  <c r="M2" i="3" l="1"/>
  <c r="M49" i="3"/>
  <c r="M47" i="3"/>
  <c r="M45" i="3"/>
  <c r="M43" i="3"/>
  <c r="M41" i="3"/>
  <c r="M39" i="3"/>
  <c r="M37" i="3"/>
  <c r="M35" i="3"/>
  <c r="M33" i="3"/>
  <c r="M31" i="3"/>
  <c r="M29" i="3"/>
  <c r="M27" i="3"/>
  <c r="M25" i="3"/>
  <c r="M23" i="3"/>
  <c r="M21" i="3"/>
  <c r="M19" i="3"/>
  <c r="M17" i="3"/>
  <c r="M15" i="3"/>
  <c r="M13" i="3"/>
  <c r="M11" i="3"/>
  <c r="M9" i="3"/>
  <c r="M7" i="3"/>
  <c r="M5" i="3"/>
  <c r="M3" i="3"/>
  <c r="M50" i="3"/>
  <c r="M48" i="3"/>
  <c r="M46" i="3"/>
  <c r="M44" i="3"/>
  <c r="M42" i="3"/>
  <c r="M40" i="3"/>
  <c r="M38" i="3"/>
  <c r="M36" i="3"/>
  <c r="M34" i="3"/>
  <c r="M32" i="3"/>
  <c r="M30" i="3"/>
  <c r="M28" i="3"/>
  <c r="M26" i="3"/>
  <c r="M24" i="3"/>
  <c r="M22" i="3"/>
  <c r="M20" i="3"/>
  <c r="M18" i="3"/>
  <c r="M16" i="3"/>
  <c r="M14" i="3"/>
  <c r="M12" i="3"/>
  <c r="M10" i="3"/>
  <c r="M8" i="3"/>
  <c r="M6" i="3"/>
  <c r="M2" i="2"/>
  <c r="M47" i="2"/>
  <c r="M45" i="2"/>
  <c r="M43" i="2"/>
  <c r="M41" i="2"/>
  <c r="M39" i="2"/>
  <c r="M37" i="2"/>
  <c r="M35" i="2"/>
  <c r="M33" i="2"/>
  <c r="M31" i="2"/>
  <c r="M29" i="2"/>
  <c r="M27" i="2"/>
  <c r="M25" i="2"/>
  <c r="M23" i="2"/>
  <c r="M21" i="2"/>
  <c r="M19" i="2"/>
  <c r="M17" i="2"/>
  <c r="M15" i="2"/>
  <c r="M13" i="2"/>
  <c r="M11" i="2"/>
  <c r="M9" i="2"/>
  <c r="M7" i="2"/>
  <c r="M5" i="2"/>
  <c r="M3" i="2"/>
  <c r="M48" i="2"/>
  <c r="M46" i="2"/>
  <c r="M44" i="2"/>
  <c r="M42" i="2"/>
  <c r="M40" i="2"/>
  <c r="M38" i="2"/>
  <c r="M36" i="2"/>
  <c r="M34" i="2"/>
  <c r="M32" i="2"/>
  <c r="M30" i="2"/>
  <c r="M28" i="2"/>
  <c r="M26" i="2"/>
  <c r="M24" i="2"/>
  <c r="M22" i="2"/>
  <c r="M20" i="2"/>
  <c r="M18" i="2"/>
  <c r="M16" i="2"/>
  <c r="M14" i="2"/>
  <c r="M12" i="2"/>
  <c r="M10" i="2"/>
  <c r="M8" i="2"/>
  <c r="M6" i="2"/>
  <c r="K15" i="1"/>
  <c r="K10" i="1"/>
  <c r="K11" i="1"/>
  <c r="K12" i="1"/>
  <c r="K13" i="1"/>
  <c r="K14" i="1"/>
  <c r="K16" i="1"/>
  <c r="K17" i="1"/>
  <c r="K18" i="1"/>
  <c r="K19" i="1"/>
  <c r="K20" i="1"/>
  <c r="K21" i="1"/>
  <c r="K9" i="1"/>
  <c r="K8" i="1"/>
  <c r="K3" i="1"/>
  <c r="K4" i="1"/>
  <c r="K5" i="1"/>
  <c r="K6" i="1"/>
  <c r="K7" i="1"/>
  <c r="K2" i="1"/>
  <c r="M9" i="1" l="1"/>
  <c r="M42" i="1"/>
  <c r="M7" i="1"/>
  <c r="M6" i="1"/>
  <c r="M35" i="1"/>
  <c r="M10" i="1"/>
  <c r="M4" i="1"/>
  <c r="M12" i="1"/>
  <c r="M47" i="1"/>
  <c r="M24" i="1"/>
  <c r="M16" i="1"/>
  <c r="M11" i="1"/>
  <c r="M41" i="1"/>
  <c r="M37" i="1"/>
  <c r="M33" i="1"/>
  <c r="M5" i="1"/>
  <c r="M29" i="1"/>
  <c r="M28" i="1"/>
  <c r="M8" i="1"/>
  <c r="M13" i="1"/>
  <c r="M38" i="1"/>
  <c r="M36" i="1"/>
  <c r="M27" i="1"/>
  <c r="M25" i="1"/>
  <c r="M2" i="1"/>
  <c r="M30" i="1"/>
  <c r="M46" i="1"/>
  <c r="M45" i="1"/>
  <c r="M40" i="1"/>
  <c r="M44" i="1"/>
  <c r="M31" i="1"/>
  <c r="M20" i="1"/>
  <c r="M23" i="1"/>
  <c r="M48" i="1"/>
  <c r="M18" i="1"/>
  <c r="M26" i="1"/>
  <c r="M14" i="1"/>
  <c r="M22" i="1"/>
  <c r="M15" i="1"/>
  <c r="M3" i="1"/>
  <c r="M43" i="1"/>
  <c r="M19" i="1"/>
  <c r="M21" i="1"/>
  <c r="M34" i="1"/>
  <c r="M39" i="1"/>
  <c r="M17" i="1"/>
  <c r="M32" i="1"/>
  <c r="M49" i="1" l="1"/>
</calcChain>
</file>

<file path=xl/sharedStrings.xml><?xml version="1.0" encoding="utf-8"?>
<sst xmlns="http://schemas.openxmlformats.org/spreadsheetml/2006/main" count="754" uniqueCount="306">
  <si>
    <t>Component RT</t>
  </si>
  <si>
    <t>Compound Name</t>
  </si>
  <si>
    <t>Match Factor</t>
  </si>
  <si>
    <t>CAS#</t>
  </si>
  <si>
    <t>Formula</t>
  </si>
  <si>
    <t>Model Peak Deconvoluted Area</t>
  </si>
  <si>
    <t>Styrene</t>
  </si>
  <si>
    <t>100-42-5</t>
  </si>
  <si>
    <t>C8H8</t>
  </si>
  <si>
    <t>Bicyclo[3.1.0]hex-2-ene, 4-methyl-1-(1-methylethyl)-</t>
  </si>
  <si>
    <t>28634-89-1</t>
  </si>
  <si>
    <t>C10H16</t>
  </si>
  <si>
    <t>(1R)-2,6,6-Trimethylbicyclo[3.1.1]hept-2-ene</t>
  </si>
  <si>
    <t>7785-70-8</t>
  </si>
  <si>
    <t>Camphene</t>
  </si>
  <si>
    <t>79-92-5</t>
  </si>
  <si>
    <t>Benzaldehyde</t>
  </si>
  <si>
    <t>100-52-7</t>
  </si>
  <si>
    <t>C7H6O</t>
  </si>
  <si>
    <t>Bicyclo[3.1.1]heptane, 6,6-dimethyl-2-methylene-, (1S)-</t>
  </si>
  <si>
    <t>18172-67-3</t>
  </si>
  <si>
    <t>1,6-Octadien-3-ol, 3,7-dimethyl-, propanoate</t>
  </si>
  <si>
    <t>144-39-8</t>
  </si>
  <si>
    <t>C13H22O2</t>
  </si>
  <si>
    <t>.alpha.-Phellandrene</t>
  </si>
  <si>
    <t>99-83-2</t>
  </si>
  <si>
    <t>Cyclohexene, 4-methylene-1-(1-methylethyl)-</t>
  </si>
  <si>
    <t>99-84-3</t>
  </si>
  <si>
    <t>(+)-2-Carene</t>
  </si>
  <si>
    <t>1000149-94-6</t>
  </si>
  <si>
    <t>p-Cymene</t>
  </si>
  <si>
    <t>99-87-6</t>
  </si>
  <si>
    <t>C10H14</t>
  </si>
  <si>
    <t>Cyclobutaneacetonitrile, 1-methyl-2-(1-methylethenyl)-</t>
  </si>
  <si>
    <t>55760-15-1</t>
  </si>
  <si>
    <t>C10H15N</t>
  </si>
  <si>
    <t>.beta.-Phellandrene</t>
  </si>
  <si>
    <t>555-10-2</t>
  </si>
  <si>
    <t>Eucalyptol</t>
  </si>
  <si>
    <t>470-82-6</t>
  </si>
  <si>
    <t>C10H18O</t>
  </si>
  <si>
    <t>Pivalic acid, 2-methylpropyl ester</t>
  </si>
  <si>
    <t>5129-38-4</t>
  </si>
  <si>
    <t>C9H18O2</t>
  </si>
  <si>
    <t>1,4-Cyclohexadiene, 3,3,6,6-tetramethyl-</t>
  </si>
  <si>
    <t>2223-54-3</t>
  </si>
  <si>
    <t>3,5-Dimethylanisole</t>
  </si>
  <si>
    <t>874-63-5</t>
  </si>
  <si>
    <t>C9H12O</t>
  </si>
  <si>
    <t>p-Mentha-1,5-dien-8-ol</t>
  </si>
  <si>
    <t>1686-20-0</t>
  </si>
  <si>
    <t>C10H16O</t>
  </si>
  <si>
    <t>Cyclohexene, 3-methyl-6-(1-methylethylidene)-</t>
  </si>
  <si>
    <t>586-63-0</t>
  </si>
  <si>
    <t>1,6-Octadien-3-ol, 3,7-dimethyl-</t>
  </si>
  <si>
    <t>78-70-6</t>
  </si>
  <si>
    <t>(-)-trans-Pinocarvyl acetate</t>
  </si>
  <si>
    <t>1000149-85-7</t>
  </si>
  <si>
    <t>C12H18O2</t>
  </si>
  <si>
    <t>(+)-2-Bornanone</t>
  </si>
  <si>
    <t>464-49-3</t>
  </si>
  <si>
    <t>3,3-Dimethyl-2,4-pentane dione</t>
  </si>
  <si>
    <t>3142-58-3</t>
  </si>
  <si>
    <t>C7H12O2</t>
  </si>
  <si>
    <t>Isoborneol</t>
  </si>
  <si>
    <t>124-76-5</t>
  </si>
  <si>
    <t>Terpinen-4-ol</t>
  </si>
  <si>
    <t>562-74-3</t>
  </si>
  <si>
    <t>.alpha.-Terpineol</t>
  </si>
  <si>
    <t>98-55-5</t>
  </si>
  <si>
    <t>Benzoic acid, 2-(pentyloxy)-, methyl ester</t>
  </si>
  <si>
    <t>21018-10-0</t>
  </si>
  <si>
    <t>C13H18O3</t>
  </si>
  <si>
    <t>1,5-Diazabicyclo[3.1.0]hexane</t>
  </si>
  <si>
    <t>13090-31-8</t>
  </si>
  <si>
    <t>C4H8N2</t>
  </si>
  <si>
    <t>Cinnamaldehyde, (E)-</t>
  </si>
  <si>
    <t>14371-10-9</t>
  </si>
  <si>
    <t>C9H8O</t>
  </si>
  <si>
    <t>3-Phenylpropanol</t>
  </si>
  <si>
    <t>122-97-4</t>
  </si>
  <si>
    <t>Dinocap</t>
  </si>
  <si>
    <t>39300-45-3</t>
  </si>
  <si>
    <t>C10H9NO4</t>
  </si>
  <si>
    <t>2,3-Dihydro-2-acetoxy-2,5-dimethyl-3,6-diphenyl-1,4-dioxin</t>
  </si>
  <si>
    <t>1000103-68-3</t>
  </si>
  <si>
    <t>C20H20O4</t>
  </si>
  <si>
    <t>epiphotocitral A</t>
  </si>
  <si>
    <t>1000365-93-8</t>
  </si>
  <si>
    <t>2-Propen-1-ol, 3-phenyl-</t>
  </si>
  <si>
    <t>104-54-1</t>
  </si>
  <si>
    <t>C9H10O</t>
  </si>
  <si>
    <t>Decane, 5,6-dipropyl-</t>
  </si>
  <si>
    <t>119209-20-0</t>
  </si>
  <si>
    <t>C16H34</t>
  </si>
  <si>
    <t>Phenol, 2-methoxy-4-(1-propenyl)-</t>
  </si>
  <si>
    <t>97-54-1</t>
  </si>
  <si>
    <t>C10H12O2</t>
  </si>
  <si>
    <t>Propanoic acid, 2-methyl-, 3-phenylpropyl ester</t>
  </si>
  <si>
    <t>103-58-2</t>
  </si>
  <si>
    <t>C13H18O2</t>
  </si>
  <si>
    <t>Copaene</t>
  </si>
  <si>
    <t>3856-25-5</t>
  </si>
  <si>
    <t>C15H24</t>
  </si>
  <si>
    <t>Benzylphenethylamine, N-ethoxycarbonyl-</t>
  </si>
  <si>
    <t>1000343-97-4</t>
  </si>
  <si>
    <t>C18H21NO2</t>
  </si>
  <si>
    <t>Caryophyllene</t>
  </si>
  <si>
    <t>87-44-5</t>
  </si>
  <si>
    <t>Acetic acid, cinnamyl ester</t>
  </si>
  <si>
    <t>103-54-8</t>
  </si>
  <si>
    <t>C11H12O2</t>
  </si>
  <si>
    <t>Humulene</t>
  </si>
  <si>
    <t>6753-98-6</t>
  </si>
  <si>
    <t>1-Methylene-2b-hydroxymethyl-3,3-dimethyl-4b-(3-methylbut-2-enyl)-cyclohexane</t>
  </si>
  <si>
    <t>1000144-10-6</t>
  </si>
  <si>
    <t>C15H26O</t>
  </si>
  <si>
    <t>5,5,8a-Trimethyldecalin-1-one</t>
  </si>
  <si>
    <t>1000195-96-1</t>
  </si>
  <si>
    <t>C13H22O</t>
  </si>
  <si>
    <t>Caryophyllene oxide</t>
  </si>
  <si>
    <t>1139-30-6</t>
  </si>
  <si>
    <t>C15H24O</t>
  </si>
  <si>
    <t>n-Hexane</t>
  </si>
  <si>
    <t>110-54-3</t>
  </si>
  <si>
    <t>C6H14</t>
  </si>
  <si>
    <t>.beta.-Pinene</t>
  </si>
  <si>
    <t>127-91-3</t>
  </si>
  <si>
    <t>.beta.-Myrcene</t>
  </si>
  <si>
    <t>123-35-3</t>
  </si>
  <si>
    <t>3-Octanol</t>
  </si>
  <si>
    <t>589-98-0</t>
  </si>
  <si>
    <t>C8H18O</t>
  </si>
  <si>
    <t>o-Cymene</t>
  </si>
  <si>
    <t>527-84-4</t>
  </si>
  <si>
    <t>D-Limonene</t>
  </si>
  <si>
    <t>5989-27-5</t>
  </si>
  <si>
    <t>trans-.beta.-Ocimene</t>
  </si>
  <si>
    <t>3779-61-1</t>
  </si>
  <si>
    <t>.beta.-Ocimene</t>
  </si>
  <si>
    <t>13877-91-3</t>
  </si>
  <si>
    <t>Bicyclo[3.1.1]heptane, 6-methyl-2-methylene-6-(4-methyl-3-pentenyl)-, [1R-(1.alpha.,5.alpha.,6.beta.)]-</t>
  </si>
  <si>
    <t>55123-21-2</t>
  </si>
  <si>
    <t>Bicyclo[3.1.0]hexan-2-ol, 2-methyl-5-(1-methylethyl)-, (1.alpha.,2.beta.,5.alpha.)-</t>
  </si>
  <si>
    <t>15537-55-0</t>
  </si>
  <si>
    <t>cis-Linaloloxide</t>
  </si>
  <si>
    <t>1000121-97-4</t>
  </si>
  <si>
    <t>C10H18O2</t>
  </si>
  <si>
    <t>1,2-Benzenediol, O-(4-methylbenzoyl)-O'-propoxycarbonyl-</t>
  </si>
  <si>
    <t>1000329-75-8</t>
  </si>
  <si>
    <t>C18H18O5</t>
  </si>
  <si>
    <t>2-Furanmethanol, 5-ethenyltetrahydro-.alpha.,.alpha.,5-trimethyl-, cis-</t>
  </si>
  <si>
    <t>5989-33-3</t>
  </si>
  <si>
    <t>1-Pentanone, 1-(4-methylphenyl)-</t>
  </si>
  <si>
    <t>1671-77-8</t>
  </si>
  <si>
    <t>C12H16O</t>
  </si>
  <si>
    <t>4(1H)-Pyridone</t>
  </si>
  <si>
    <t>108-96-3</t>
  </si>
  <si>
    <t>C5H5NO</t>
  </si>
  <si>
    <t>Bromonitromethane</t>
  </si>
  <si>
    <t>563-70-2</t>
  </si>
  <si>
    <t>CH2BrNO2</t>
  </si>
  <si>
    <t>Bicyclo[3.1.1]heptan-endo-6-ol, syn-7-bromo-</t>
  </si>
  <si>
    <t>1000142-77-8</t>
  </si>
  <si>
    <t>C7H11BrO</t>
  </si>
  <si>
    <t>Benzeneethanamine, N,.alpha.-dimethyl-N-(phenylmethyl)-, (+)-</t>
  </si>
  <si>
    <t>156-08-1</t>
  </si>
  <si>
    <t>C17H21N</t>
  </si>
  <si>
    <t>2,6-Octadien-1-ol, 3,7-dimethyl-, (Z)-</t>
  </si>
  <si>
    <t>106-25-2</t>
  </si>
  <si>
    <t>Cyclohexanol, 1-methyl-4-(1-methylethenyl)-, acetate</t>
  </si>
  <si>
    <t>10198-23-9</t>
  </si>
  <si>
    <t>C12H20O2</t>
  </si>
  <si>
    <t>1,6-Octadien-3-ol, 3,7-dimethyl-, 2-aminobenzoate</t>
  </si>
  <si>
    <t>7149-26-0</t>
  </si>
  <si>
    <t>C17H23NO2</t>
  </si>
  <si>
    <t>Bicyclo[2.2.1]heptan-2-ol, 1,7,7-trimethyl-, acetate, (1S-endo)-</t>
  </si>
  <si>
    <t>5655-61-8</t>
  </si>
  <si>
    <t>4,4'-Bitriazolyl</t>
  </si>
  <si>
    <t>16227-15-9</t>
  </si>
  <si>
    <t>C4H4N6</t>
  </si>
  <si>
    <t>Hexane, 2,2,5-trimethyl-</t>
  </si>
  <si>
    <t>3522-94-9</t>
  </si>
  <si>
    <t>C9H20</t>
  </si>
  <si>
    <t>4-Chlorobutyric acid, 4-isopropylphenyl ester</t>
  </si>
  <si>
    <t>1000357-38-8</t>
  </si>
  <si>
    <t>C13H17ClO2</t>
  </si>
  <si>
    <t>cis-3-Hexenyl iso-butyrate</t>
  </si>
  <si>
    <t>41519-23-7</t>
  </si>
  <si>
    <t>2,4,6-Octatriene, 2,6-dimethyl-</t>
  </si>
  <si>
    <t>673-84-7</t>
  </si>
  <si>
    <t>4,8-Dioxatricyclo[5.1.0.0(3,5)]octane, 1-methyl-5-(1-methylethyl)-, (1.alpha.,3.beta.,5.beta.,7.alpha.)-</t>
  </si>
  <si>
    <t>42569-59-5</t>
  </si>
  <si>
    <t>C10H16O2</t>
  </si>
  <si>
    <t>2,6-Octadien-1-ol, 3,7-dimethyl-, acetate</t>
  </si>
  <si>
    <t>16409-44-2</t>
  </si>
  <si>
    <t>5,6-Decadien-3-yne, 5,7-diethyl-</t>
  </si>
  <si>
    <t>61227-89-2</t>
  </si>
  <si>
    <t>C14H22</t>
  </si>
  <si>
    <t>1,5-Cyclodecadiene, 1,5-dimethyl-8-(1-methylethenyl)-, [S-(Z,E)]-</t>
  </si>
  <si>
    <t>75023-40-4</t>
  </si>
  <si>
    <t>1H-Cycloprop[e]azulene, 1a,2,3,4,4a,5,6,7b-octahydro-1,1,4,7-tetramethyl-, [1aR-(1a.alpha.,4.alpha.,4a.beta.,7b.alpha.)]-</t>
  </si>
  <si>
    <t>489-40-7</t>
  </si>
  <si>
    <t>4-Butylbenzoic acid, 4-nitrophenyl ester</t>
  </si>
  <si>
    <t>1000307-50-9</t>
  </si>
  <si>
    <t>C17H17NO4</t>
  </si>
  <si>
    <t>Bicyclo[4.1.0]heptane, 7-methylene-</t>
  </si>
  <si>
    <t>54211-14-2</t>
  </si>
  <si>
    <t>C8H12</t>
  </si>
  <si>
    <t>1,4-Methano-1H-Cyclopropa[d]pyridazine, 4,4a,5,5a-tetrahydro-6,6-dimethyl-, (1.alpha.,4.alpha.,4a.alpha.,5a.alpha.)-</t>
  </si>
  <si>
    <t>109746-10-3</t>
  </si>
  <si>
    <t>C8H12N2</t>
  </si>
  <si>
    <t>1,6-Cyclodecadiene, 1-methyl-5-methylene-8-(1-methylethyl)-, [S-(E,E)]-</t>
  </si>
  <si>
    <t>23986-74-5</t>
  </si>
  <si>
    <t>3-Pyrrolidinecarboxylic acid, 5-oxo-1-(2-pyridinylmethyl)-</t>
  </si>
  <si>
    <t>1000337-74-3</t>
  </si>
  <si>
    <t>C11H12N2O3</t>
  </si>
  <si>
    <t>1,2-Benzenediol, O,O'-di(4-butylbenzoyl)-</t>
  </si>
  <si>
    <t>1000330-49-7</t>
  </si>
  <si>
    <t>C28H30O4</t>
  </si>
  <si>
    <t>Naphthalene, 1,2,3,5,6,8a-hexahydro-4,7-dimethyl-1-(1-methylethyl)-, (1S-cis)-</t>
  </si>
  <si>
    <t>483-76-1</t>
  </si>
  <si>
    <t>3-Pentanone</t>
  </si>
  <si>
    <t>96-22-0</t>
  </si>
  <si>
    <t>C5H10O</t>
  </si>
  <si>
    <t>2H-Tetrazole, 2-methyl-</t>
  </si>
  <si>
    <t>16681-78-0</t>
  </si>
  <si>
    <t>C2H4N4</t>
  </si>
  <si>
    <t>.gamma.-Terpinene</t>
  </si>
  <si>
    <t>99-85-4</t>
  </si>
  <si>
    <t>3-Methoxy-1-pentene</t>
  </si>
  <si>
    <t>14092-18-3</t>
  </si>
  <si>
    <t>C6H12O</t>
  </si>
  <si>
    <t>Cyclohexene, 1-methyl-4-(1-methylethylidene)-</t>
  </si>
  <si>
    <t>586-62-9</t>
  </si>
  <si>
    <t>1-Trifluoroacetoxy-2-methylpentane</t>
  </si>
  <si>
    <t>155089-96-6</t>
  </si>
  <si>
    <t>C8H13F3O2</t>
  </si>
  <si>
    <t>2-Cyclohexen-1-ol, 1-methyl-4-(1-methylethyl)-, trans-</t>
  </si>
  <si>
    <t>29803-81-4</t>
  </si>
  <si>
    <t>Pentandioic acid, (p-t-butylphenyl) ester</t>
  </si>
  <si>
    <t>212762-88-4</t>
  </si>
  <si>
    <t>C15H20O4</t>
  </si>
  <si>
    <t>2-Heptanone, 6-(2-furanyl)-6-methyl-</t>
  </si>
  <si>
    <t>51595-87-0</t>
  </si>
  <si>
    <t>Pentane, 2,2,4,4-tetramethyl-</t>
  </si>
  <si>
    <t>1070-87-7</t>
  </si>
  <si>
    <t>cis-muurola-4(14),5-diene</t>
  </si>
  <si>
    <t>1000365-95-5</t>
  </si>
  <si>
    <t>Guaia-1(10),11-diene</t>
  </si>
  <si>
    <t>1000374-19-7</t>
  </si>
  <si>
    <t>Azulene, 1,2,3,3a,4,5,6,7-octahydro-1,4-dimethyl-7-(1-methylethenyl)-, [1R-(1.alpha.,3a.beta.,4.alpha.,7.beta.)]-</t>
  </si>
  <si>
    <t>22567-17-5</t>
  </si>
  <si>
    <t>.alpha.-Campholenal</t>
  </si>
  <si>
    <t>4501-58-0</t>
  </si>
  <si>
    <t>3-Carene</t>
  </si>
  <si>
    <t>13466-78-9</t>
  </si>
  <si>
    <t>Alloaromadendrene</t>
  </si>
  <si>
    <t>25246-27-9</t>
  </si>
  <si>
    <t>cis-muurola-3,5-diene</t>
  </si>
  <si>
    <t>1000365-95-4</t>
  </si>
  <si>
    <t>1,4-Methanocycloocta[d]pyridazine, 1,4,4a,5,6,9,10,10a-octahydro-11,11-dimethyl-, (1.alpha.,4.alpha.,4a.alpha.,10a.alpha.)-</t>
  </si>
  <si>
    <t>1000221-85-9</t>
  </si>
  <si>
    <t>C13H20N2</t>
  </si>
  <si>
    <t>10-epi-.gamma.-Eudesmol</t>
  </si>
  <si>
    <t>15051-81-7</t>
  </si>
  <si>
    <t>Himachala-2,4-diene</t>
  </si>
  <si>
    <t>60909-27-5</t>
  </si>
  <si>
    <t>1-Methyl-6-methylenebicyclo[3.2.0]heptane</t>
  </si>
  <si>
    <t>1000210-90-0</t>
  </si>
  <si>
    <t>C9H14</t>
  </si>
  <si>
    <t>Adamantane, 1-(2-bromoethenyl)-</t>
  </si>
  <si>
    <t>57040-44-5</t>
  </si>
  <si>
    <t>C12H17Br</t>
  </si>
  <si>
    <t>Tricyclo[5.4.0.0(2,8)]undec-9-ene, 2,6,6,9-tetramethyl-, (1R,2S,7R,8R)-</t>
  </si>
  <si>
    <t>Naphthalene, 1,2,3,4,4a,7-hexahydro-1,6-dimethyl-4-(1-methylethyl)-</t>
  </si>
  <si>
    <t>16728-99-7</t>
  </si>
  <si>
    <t>5-Acetoxymethyl-2,6,10-trimethyl-2,9-undecadien-6-ol</t>
  </si>
  <si>
    <t>1000144-12-3</t>
  </si>
  <si>
    <t>C17H30O3</t>
  </si>
  <si>
    <t>1,3,3-Trimethyl-2-hydroxymethyl-3,3-dimethyl-4-(3-methylbut-2-enyl)-cyclohexene</t>
  </si>
  <si>
    <t>1000144-10-7</t>
  </si>
  <si>
    <t>Viridiflorol</t>
  </si>
  <si>
    <t>1000122-17-3</t>
  </si>
  <si>
    <t>1,3-Dimethyl-5-n-propyl-adamantane</t>
  </si>
  <si>
    <t>19385-87-6</t>
  </si>
  <si>
    <t>C15H26</t>
  </si>
  <si>
    <t>2-Naphthalenemethanol, 2,3,4,4a,5,6,7,8-octahydro-.alpha.,.alpha.,4a,8-tetramethyl-, [2R-(2.alpha.,4a.beta.,8.beta.)]-</t>
  </si>
  <si>
    <t>63891-61-2</t>
  </si>
  <si>
    <t>C9</t>
  </si>
  <si>
    <t>C10</t>
  </si>
  <si>
    <t>n-alkane</t>
  </si>
  <si>
    <t>RT</t>
  </si>
  <si>
    <t>KI</t>
  </si>
  <si>
    <t>C11</t>
  </si>
  <si>
    <t>C12</t>
  </si>
  <si>
    <t>C13</t>
  </si>
  <si>
    <t>C14</t>
  </si>
  <si>
    <t>C15</t>
  </si>
  <si>
    <t>C16</t>
  </si>
  <si>
    <t>%</t>
  </si>
  <si>
    <t>Copaene alpha</t>
  </si>
  <si>
    <t>n</t>
  </si>
  <si>
    <t>1,6-Octadien-3-ol, 3,7-dimethyl- (Linalool)</t>
  </si>
  <si>
    <t>2867-5-2</t>
  </si>
  <si>
    <t>Bicyclo[3.1.0]hex-2-ene, 2-methyl-5-(1-methylethyl)- (Thujene)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</si>
</sst>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2">
    <xf numFmtId="0" fontId="0" fillId="0" borderId="0" xfId="0"/>
    <xf numFmtId="14" fontId="0" fillId="0" borderId="0" xfId="0" applyNumberFormat="1"/>
    <xf numFmtId="164" fontId="0" fillId="0" borderId="0" xfId="0" applyNumberFormat="1" applyAlignment="1">
      <alignment horizontal="center"/>
    </xf>
    <xf numFmtId="2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6" fillId="2" borderId="0" xfId="6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10" xfId="0" applyBorder="1"/>
    <xf numFmtId="164" fontId="0" fillId="0" borderId="10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0" fillId="0" borderId="10" xfId="0" applyFill="1" applyBorder="1"/>
    <xf numFmtId="1" fontId="0" fillId="0" borderId="10" xfId="0" applyNumberFormat="1" applyFill="1" applyBorder="1"/>
    <xf numFmtId="1" fontId="0" fillId="0" borderId="0" xfId="0" applyNumberFormat="1" applyFill="1" applyAlignment="1">
      <alignment horizontal="center"/>
    </xf>
    <xf numFmtId="1" fontId="0" fillId="0" borderId="1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1" fontId="0" fillId="0" borderId="0" xfId="0" applyNumberFormat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0" fontId="0" fillId="0" borderId="11" xfId="0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49" fontId="6" fillId="0" borderId="0" xfId="6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49" fontId="6" fillId="0" borderId="10" xfId="6" applyNumberFormat="1" applyFill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1" fontId="6" fillId="2" borderId="0" xfId="6" applyNumberFormat="1"/>
    <xf numFmtId="1" fontId="6" fillId="2" borderId="0" xfId="6" applyNumberFormat="1" applyAlignment="1">
      <alignment horizontal="center"/>
    </xf>
    <xf numFmtId="1" fontId="0" fillId="0" borderId="10" xfId="0" applyNumberFormat="1" applyBorder="1"/>
    <xf numFmtId="49" fontId="6" fillId="0" borderId="0" xfId="6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2" fontId="0" fillId="0" borderId="10" xfId="0" applyNumberFormat="1" applyBorder="1"/>
    <xf numFmtId="164" fontId="0" fillId="0" borderId="0" xfId="0" applyNumberFormat="1" applyBorder="1" applyAlignment="1">
      <alignment horizontal="center"/>
    </xf>
    <xf numFmtId="49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tabSelected="1" workbookViewId="0">
      <selection activeCell="J50" sqref="J50"/>
    </sheetView>
  </sheetViews>
  <sheetFormatPr defaultRowHeight="15" x14ac:dyDescent="0.25"/>
  <cols>
    <col min="1" max="1" width="18.140625" style="5" customWidth="1"/>
    <col min="2" max="2" width="68.140625" style="5" customWidth="1"/>
    <col min="3" max="3" width="14.42578125" style="5" customWidth="1"/>
    <col min="4" max="4" width="12.85546875" style="5" customWidth="1"/>
    <col min="5" max="11" width="9.140625" style="5"/>
    <col min="12" max="12" width="16.28515625" style="5" customWidth="1"/>
    <col min="13" max="16384" width="9.140625" style="5"/>
  </cols>
  <sheetData>
    <row r="1" spans="1:13" s="9" customFormat="1" ht="24.75" customHeight="1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291</v>
      </c>
      <c r="G1" s="9" t="s">
        <v>292</v>
      </c>
      <c r="H1" s="9" t="s">
        <v>291</v>
      </c>
      <c r="I1" s="9" t="s">
        <v>292</v>
      </c>
      <c r="J1" s="9" t="s">
        <v>302</v>
      </c>
      <c r="K1" s="9" t="s">
        <v>293</v>
      </c>
      <c r="L1" s="10" t="s">
        <v>5</v>
      </c>
      <c r="M1" s="9" t="s">
        <v>300</v>
      </c>
    </row>
    <row r="2" spans="1:13" x14ac:dyDescent="0.25">
      <c r="A2" s="2">
        <v>4.2860323870428401</v>
      </c>
      <c r="B2" s="5" t="s">
        <v>6</v>
      </c>
      <c r="C2" s="6">
        <v>96.125653224878903</v>
      </c>
      <c r="D2" s="5" t="s">
        <v>7</v>
      </c>
      <c r="E2" s="5" t="s">
        <v>8</v>
      </c>
      <c r="F2" s="25" t="s">
        <v>289</v>
      </c>
      <c r="G2" s="26">
        <v>4.38</v>
      </c>
      <c r="H2" s="27" t="s">
        <v>290</v>
      </c>
      <c r="I2" s="27">
        <v>6.806</v>
      </c>
      <c r="J2" s="17">
        <v>9</v>
      </c>
      <c r="K2" s="17">
        <f t="shared" ref="K2:K48" si="0">100*J2+(100*((A2-G2)/(I2-G2)))</f>
        <v>896.12664414850951</v>
      </c>
      <c r="L2" s="6">
        <v>20982.1022177142</v>
      </c>
      <c r="M2" s="7">
        <f t="shared" ref="M2:M48" si="1">L2/$L$49*100</f>
        <v>0.26699089053032604</v>
      </c>
    </row>
    <row r="3" spans="1:13" x14ac:dyDescent="0.25">
      <c r="A3" s="2">
        <v>4.9987124911160699</v>
      </c>
      <c r="B3" s="5" t="s">
        <v>9</v>
      </c>
      <c r="C3" s="6">
        <v>92.600376929163701</v>
      </c>
      <c r="D3" s="5" t="s">
        <v>10</v>
      </c>
      <c r="E3" s="5" t="s">
        <v>11</v>
      </c>
      <c r="F3" s="25" t="s">
        <v>289</v>
      </c>
      <c r="G3" s="26">
        <v>4.38</v>
      </c>
      <c r="H3" s="27" t="s">
        <v>290</v>
      </c>
      <c r="I3" s="27">
        <v>6.806</v>
      </c>
      <c r="J3" s="17">
        <v>9</v>
      </c>
      <c r="K3" s="17">
        <f t="shared" si="0"/>
        <v>925.50340029332517</v>
      </c>
      <c r="L3" s="6">
        <v>24837.408695915001</v>
      </c>
      <c r="M3" s="7">
        <f t="shared" si="1"/>
        <v>0.31604849682742764</v>
      </c>
    </row>
    <row r="4" spans="1:13" x14ac:dyDescent="0.25">
      <c r="A4" s="2">
        <v>5.1670236125101798</v>
      </c>
      <c r="B4" s="5" t="s">
        <v>12</v>
      </c>
      <c r="C4" s="6">
        <v>99.370272660162499</v>
      </c>
      <c r="D4" s="5" t="s">
        <v>13</v>
      </c>
      <c r="E4" s="5" t="s">
        <v>11</v>
      </c>
      <c r="F4" s="25" t="s">
        <v>289</v>
      </c>
      <c r="G4" s="26">
        <v>4.38</v>
      </c>
      <c r="H4" s="27" t="s">
        <v>290</v>
      </c>
      <c r="I4" s="27">
        <v>6.806</v>
      </c>
      <c r="J4" s="17">
        <v>9</v>
      </c>
      <c r="K4" s="17">
        <f t="shared" si="0"/>
        <v>932.4412041430412</v>
      </c>
      <c r="L4" s="6">
        <v>235322.676857905</v>
      </c>
      <c r="M4" s="7">
        <f t="shared" si="1"/>
        <v>2.9944097309386195</v>
      </c>
    </row>
    <row r="5" spans="1:13" x14ac:dyDescent="0.25">
      <c r="A5" s="2">
        <v>5.51912046183722</v>
      </c>
      <c r="B5" s="5" t="s">
        <v>14</v>
      </c>
      <c r="C5" s="6">
        <v>96.166271401563705</v>
      </c>
      <c r="D5" s="5" t="s">
        <v>15</v>
      </c>
      <c r="E5" s="5" t="s">
        <v>11</v>
      </c>
      <c r="F5" s="25" t="s">
        <v>289</v>
      </c>
      <c r="G5" s="26">
        <v>4.38</v>
      </c>
      <c r="H5" s="27" t="s">
        <v>290</v>
      </c>
      <c r="I5" s="27">
        <v>6.806</v>
      </c>
      <c r="J5" s="17">
        <v>9</v>
      </c>
      <c r="K5" s="17">
        <f t="shared" si="0"/>
        <v>946.95467691002557</v>
      </c>
      <c r="L5" s="6">
        <v>49101.313470048401</v>
      </c>
      <c r="M5" s="7">
        <f t="shared" si="1"/>
        <v>0.62479933009329702</v>
      </c>
    </row>
    <row r="6" spans="1:13" x14ac:dyDescent="0.25">
      <c r="A6" s="2">
        <v>5.7829450327868503</v>
      </c>
      <c r="B6" s="5" t="s">
        <v>16</v>
      </c>
      <c r="C6" s="6">
        <v>97.547017626811694</v>
      </c>
      <c r="D6" s="5" t="s">
        <v>17</v>
      </c>
      <c r="E6" s="5" t="s">
        <v>18</v>
      </c>
      <c r="F6" s="25" t="s">
        <v>289</v>
      </c>
      <c r="G6" s="26">
        <v>4.38</v>
      </c>
      <c r="H6" s="27" t="s">
        <v>290</v>
      </c>
      <c r="I6" s="27">
        <v>6.806</v>
      </c>
      <c r="J6" s="17">
        <v>9</v>
      </c>
      <c r="K6" s="17">
        <f t="shared" si="0"/>
        <v>957.82955617423124</v>
      </c>
      <c r="L6" s="6">
        <v>58194.183065775404</v>
      </c>
      <c r="M6" s="7">
        <f t="shared" si="1"/>
        <v>0.74050333942700786</v>
      </c>
    </row>
    <row r="7" spans="1:13" x14ac:dyDescent="0.25">
      <c r="A7" s="2">
        <v>6.2225509883896297</v>
      </c>
      <c r="B7" s="5" t="s">
        <v>19</v>
      </c>
      <c r="C7" s="6">
        <v>94.992222246291803</v>
      </c>
      <c r="D7" s="5" t="s">
        <v>20</v>
      </c>
      <c r="E7" s="5" t="s">
        <v>11</v>
      </c>
      <c r="F7" s="25" t="s">
        <v>289</v>
      </c>
      <c r="G7" s="26">
        <v>4.38</v>
      </c>
      <c r="H7" s="27" t="s">
        <v>290</v>
      </c>
      <c r="I7" s="27">
        <v>6.806</v>
      </c>
      <c r="J7" s="17">
        <v>9</v>
      </c>
      <c r="K7" s="17">
        <f t="shared" si="0"/>
        <v>975.9501644018809</v>
      </c>
      <c r="L7" s="6">
        <v>63995.010459174198</v>
      </c>
      <c r="M7" s="7">
        <f t="shared" si="1"/>
        <v>0.81431710963487114</v>
      </c>
    </row>
    <row r="8" spans="1:13" s="9" customFormat="1" x14ac:dyDescent="0.25">
      <c r="A8" s="12">
        <v>6.5683271826595204</v>
      </c>
      <c r="B8" s="9" t="s">
        <v>21</v>
      </c>
      <c r="C8" s="13">
        <v>70.541244820700896</v>
      </c>
      <c r="D8" s="9" t="s">
        <v>22</v>
      </c>
      <c r="E8" s="9" t="s">
        <v>23</v>
      </c>
      <c r="F8" s="28" t="s">
        <v>289</v>
      </c>
      <c r="G8" s="29">
        <v>4.38</v>
      </c>
      <c r="H8" s="30" t="s">
        <v>290</v>
      </c>
      <c r="I8" s="30">
        <v>6.806</v>
      </c>
      <c r="J8" s="18">
        <v>9</v>
      </c>
      <c r="K8" s="18">
        <f t="shared" si="0"/>
        <v>990.20309903790269</v>
      </c>
      <c r="L8" s="13">
        <v>14672.282739538599</v>
      </c>
      <c r="M8" s="14">
        <f t="shared" si="1"/>
        <v>0.18670035033166954</v>
      </c>
    </row>
    <row r="9" spans="1:13" x14ac:dyDescent="0.25">
      <c r="A9" s="2">
        <v>6.9763922823812496</v>
      </c>
      <c r="B9" s="5" t="s">
        <v>24</v>
      </c>
      <c r="C9" s="6">
        <v>95.844171843948402</v>
      </c>
      <c r="D9" s="5" t="s">
        <v>25</v>
      </c>
      <c r="E9" s="5" t="s">
        <v>11</v>
      </c>
      <c r="F9" s="5" t="s">
        <v>290</v>
      </c>
      <c r="G9" s="2">
        <v>6.806</v>
      </c>
      <c r="H9" s="5" t="s">
        <v>294</v>
      </c>
      <c r="I9" s="5">
        <v>10.164</v>
      </c>
      <c r="J9" s="5">
        <v>10</v>
      </c>
      <c r="K9" s="6">
        <f t="shared" si="0"/>
        <v>1005.074219248995</v>
      </c>
      <c r="L9" s="6">
        <v>89609.746496459906</v>
      </c>
      <c r="M9" s="7">
        <f t="shared" si="1"/>
        <v>1.1402568612542481</v>
      </c>
    </row>
    <row r="10" spans="1:13" x14ac:dyDescent="0.25">
      <c r="A10" s="2">
        <v>7.1468173332792198</v>
      </c>
      <c r="B10" s="5" t="s">
        <v>26</v>
      </c>
      <c r="C10" s="6">
        <v>88.257401918369396</v>
      </c>
      <c r="D10" s="5" t="s">
        <v>27</v>
      </c>
      <c r="E10" s="5" t="s">
        <v>11</v>
      </c>
      <c r="F10" s="5" t="s">
        <v>290</v>
      </c>
      <c r="G10" s="2">
        <v>6.806</v>
      </c>
      <c r="H10" s="5" t="s">
        <v>294</v>
      </c>
      <c r="I10" s="5">
        <v>10.164</v>
      </c>
      <c r="J10" s="5">
        <v>10</v>
      </c>
      <c r="K10" s="6">
        <f t="shared" si="0"/>
        <v>1010.1494143323174</v>
      </c>
      <c r="L10" s="6">
        <v>2585.67160442668</v>
      </c>
      <c r="M10" s="7">
        <f t="shared" si="1"/>
        <v>3.2901887385813303E-2</v>
      </c>
    </row>
    <row r="11" spans="1:13" x14ac:dyDescent="0.25">
      <c r="A11" s="2">
        <v>7.3419898318042804</v>
      </c>
      <c r="B11" s="5" t="s">
        <v>28</v>
      </c>
      <c r="C11" s="6">
        <v>93.436603329684203</v>
      </c>
      <c r="D11" s="5" t="s">
        <v>29</v>
      </c>
      <c r="E11" s="5" t="s">
        <v>11</v>
      </c>
      <c r="F11" s="5" t="s">
        <v>290</v>
      </c>
      <c r="G11" s="2">
        <v>6.806</v>
      </c>
      <c r="H11" s="5" t="s">
        <v>294</v>
      </c>
      <c r="I11" s="5">
        <v>10.164</v>
      </c>
      <c r="J11" s="5">
        <v>10</v>
      </c>
      <c r="K11" s="6">
        <f t="shared" si="0"/>
        <v>1015.9615792675486</v>
      </c>
      <c r="L11" s="6">
        <v>53073.069868582097</v>
      </c>
      <c r="M11" s="7">
        <f t="shared" si="1"/>
        <v>0.67533872632780623</v>
      </c>
    </row>
    <row r="12" spans="1:13" x14ac:dyDescent="0.25">
      <c r="A12" s="2">
        <v>7.5835876520012899</v>
      </c>
      <c r="B12" s="5" t="s">
        <v>30</v>
      </c>
      <c r="C12" s="6">
        <v>96.561609914750903</v>
      </c>
      <c r="D12" s="5" t="s">
        <v>31</v>
      </c>
      <c r="E12" s="5" t="s">
        <v>32</v>
      </c>
      <c r="F12" s="5" t="s">
        <v>290</v>
      </c>
      <c r="G12" s="2">
        <v>6.806</v>
      </c>
      <c r="H12" s="5" t="s">
        <v>294</v>
      </c>
      <c r="I12" s="5">
        <v>10.164</v>
      </c>
      <c r="J12" s="5">
        <v>10</v>
      </c>
      <c r="K12" s="6">
        <f t="shared" si="0"/>
        <v>1023.1562731388115</v>
      </c>
      <c r="L12" s="6">
        <v>516440.06758047699</v>
      </c>
      <c r="M12" s="7">
        <f t="shared" si="1"/>
        <v>6.5715433143035433</v>
      </c>
    </row>
    <row r="13" spans="1:13" x14ac:dyDescent="0.25">
      <c r="A13" s="2">
        <v>7.71741035726878</v>
      </c>
      <c r="B13" s="5" t="s">
        <v>33</v>
      </c>
      <c r="C13" s="6">
        <v>68.930653665804599</v>
      </c>
      <c r="D13" s="5" t="s">
        <v>34</v>
      </c>
      <c r="E13" s="5" t="s">
        <v>35</v>
      </c>
      <c r="F13" s="5" t="s">
        <v>290</v>
      </c>
      <c r="G13" s="2">
        <v>6.806</v>
      </c>
      <c r="H13" s="5" t="s">
        <v>294</v>
      </c>
      <c r="I13" s="5">
        <v>10.164</v>
      </c>
      <c r="J13" s="5">
        <v>10</v>
      </c>
      <c r="K13" s="6">
        <f t="shared" si="0"/>
        <v>1027.1414638853121</v>
      </c>
      <c r="L13" s="6">
        <v>129692.37520280899</v>
      </c>
      <c r="M13" s="7">
        <f t="shared" si="1"/>
        <v>1.6502961615141434</v>
      </c>
    </row>
    <row r="14" spans="1:13" x14ac:dyDescent="0.25">
      <c r="A14" s="2">
        <v>7.7318395111075198</v>
      </c>
      <c r="B14" s="5" t="s">
        <v>36</v>
      </c>
      <c r="C14" s="6">
        <v>93.028499269903705</v>
      </c>
      <c r="D14" s="5" t="s">
        <v>37</v>
      </c>
      <c r="E14" s="5" t="s">
        <v>11</v>
      </c>
      <c r="F14" s="5" t="s">
        <v>290</v>
      </c>
      <c r="G14" s="2">
        <v>6.806</v>
      </c>
      <c r="H14" s="5" t="s">
        <v>294</v>
      </c>
      <c r="I14" s="5">
        <v>10.164</v>
      </c>
      <c r="J14" s="5">
        <v>10</v>
      </c>
      <c r="K14" s="6">
        <f t="shared" si="0"/>
        <v>1027.5711587584133</v>
      </c>
      <c r="L14" s="6">
        <v>447924.47880531702</v>
      </c>
      <c r="M14" s="7">
        <f t="shared" si="1"/>
        <v>5.6997032158959762</v>
      </c>
    </row>
    <row r="15" spans="1:13" x14ac:dyDescent="0.25">
      <c r="A15" s="2">
        <v>7.7862371463620397</v>
      </c>
      <c r="B15" s="5" t="s">
        <v>38</v>
      </c>
      <c r="C15" s="6">
        <v>78.386474783769003</v>
      </c>
      <c r="D15" s="5" t="s">
        <v>39</v>
      </c>
      <c r="E15" s="5" t="s">
        <v>40</v>
      </c>
      <c r="F15" s="5" t="s">
        <v>290</v>
      </c>
      <c r="G15" s="2">
        <v>6.806</v>
      </c>
      <c r="H15" s="5" t="s">
        <v>294</v>
      </c>
      <c r="I15" s="5">
        <v>10.164</v>
      </c>
      <c r="J15" s="5">
        <v>10</v>
      </c>
      <c r="K15" s="6">
        <f t="shared" si="0"/>
        <v>1029.1911002490185</v>
      </c>
      <c r="L15" s="6">
        <v>6885.3186444170196</v>
      </c>
      <c r="M15" s="7">
        <f t="shared" si="1"/>
        <v>8.7613592641158353E-2</v>
      </c>
    </row>
    <row r="16" spans="1:13" x14ac:dyDescent="0.25">
      <c r="A16" s="2">
        <v>8.1071316845521704</v>
      </c>
      <c r="B16" s="5" t="s">
        <v>41</v>
      </c>
      <c r="C16" s="6">
        <v>82.868080361723599</v>
      </c>
      <c r="D16" s="5" t="s">
        <v>42</v>
      </c>
      <c r="E16" s="5" t="s">
        <v>43</v>
      </c>
      <c r="F16" s="5" t="s">
        <v>290</v>
      </c>
      <c r="G16" s="2">
        <v>6.806</v>
      </c>
      <c r="H16" s="5" t="s">
        <v>294</v>
      </c>
      <c r="I16" s="5">
        <v>10.164</v>
      </c>
      <c r="J16" s="5">
        <v>10</v>
      </c>
      <c r="K16" s="6">
        <f t="shared" si="0"/>
        <v>1038.7472211004219</v>
      </c>
      <c r="L16" s="6">
        <v>11071.1939950336</v>
      </c>
      <c r="M16" s="7">
        <f t="shared" si="1"/>
        <v>0.14087758763621333</v>
      </c>
    </row>
    <row r="17" spans="1:13" x14ac:dyDescent="0.25">
      <c r="A17" s="2">
        <v>8.4897800099891008</v>
      </c>
      <c r="B17" s="5" t="s">
        <v>44</v>
      </c>
      <c r="C17" s="6">
        <v>64.584504529838895</v>
      </c>
      <c r="D17" s="5" t="s">
        <v>45</v>
      </c>
      <c r="E17" s="5" t="s">
        <v>11</v>
      </c>
      <c r="F17" s="5" t="s">
        <v>290</v>
      </c>
      <c r="G17" s="2">
        <v>6.806</v>
      </c>
      <c r="H17" s="5" t="s">
        <v>294</v>
      </c>
      <c r="I17" s="5">
        <v>10.164</v>
      </c>
      <c r="J17" s="5">
        <v>10</v>
      </c>
      <c r="K17" s="6">
        <f t="shared" si="0"/>
        <v>1050.1423469323734</v>
      </c>
      <c r="L17" s="6">
        <v>5444.2652732350098</v>
      </c>
      <c r="M17" s="7">
        <f t="shared" si="1"/>
        <v>6.9276625311507814E-2</v>
      </c>
    </row>
    <row r="18" spans="1:13" x14ac:dyDescent="0.25">
      <c r="A18" s="2">
        <v>8.6980400620764797</v>
      </c>
      <c r="B18" s="5" t="s">
        <v>46</v>
      </c>
      <c r="C18" s="6">
        <v>67.335322519799504</v>
      </c>
      <c r="D18" s="5" t="s">
        <v>47</v>
      </c>
      <c r="E18" s="5" t="s">
        <v>48</v>
      </c>
      <c r="F18" s="5" t="s">
        <v>290</v>
      </c>
      <c r="G18" s="2">
        <v>6.806</v>
      </c>
      <c r="H18" s="5" t="s">
        <v>294</v>
      </c>
      <c r="I18" s="5">
        <v>10.164</v>
      </c>
      <c r="J18" s="5">
        <v>10</v>
      </c>
      <c r="K18" s="6">
        <f t="shared" si="0"/>
        <v>1056.3442543798833</v>
      </c>
      <c r="L18" s="6">
        <v>2001.80799230194</v>
      </c>
      <c r="M18" s="7">
        <f t="shared" si="1"/>
        <v>2.5472399904914948E-2</v>
      </c>
    </row>
    <row r="19" spans="1:13" x14ac:dyDescent="0.25">
      <c r="A19" s="2">
        <v>9.16507533305629</v>
      </c>
      <c r="B19" s="5" t="s">
        <v>49</v>
      </c>
      <c r="C19" s="6">
        <v>65.111856116253705</v>
      </c>
      <c r="D19" s="5" t="s">
        <v>50</v>
      </c>
      <c r="E19" s="5" t="s">
        <v>51</v>
      </c>
      <c r="F19" s="5" t="s">
        <v>290</v>
      </c>
      <c r="G19" s="2">
        <v>6.806</v>
      </c>
      <c r="H19" s="5" t="s">
        <v>294</v>
      </c>
      <c r="I19" s="5">
        <v>10.164</v>
      </c>
      <c r="J19" s="5">
        <v>10</v>
      </c>
      <c r="K19" s="6">
        <f t="shared" si="0"/>
        <v>1070.2523922887519</v>
      </c>
      <c r="L19" s="6">
        <v>1539.1698087495599</v>
      </c>
      <c r="M19" s="7">
        <f t="shared" si="1"/>
        <v>1.9585469256197582E-2</v>
      </c>
    </row>
    <row r="20" spans="1:13" x14ac:dyDescent="0.25">
      <c r="A20" s="2">
        <v>9.7436067384441607</v>
      </c>
      <c r="B20" s="5" t="s">
        <v>52</v>
      </c>
      <c r="C20" s="6">
        <v>68.961217048479597</v>
      </c>
      <c r="D20" s="5" t="s">
        <v>53</v>
      </c>
      <c r="E20" s="5" t="s">
        <v>11</v>
      </c>
      <c r="F20" s="5" t="s">
        <v>290</v>
      </c>
      <c r="G20" s="2">
        <v>6.806</v>
      </c>
      <c r="H20" s="5" t="s">
        <v>294</v>
      </c>
      <c r="I20" s="5">
        <v>10.164</v>
      </c>
      <c r="J20" s="5">
        <v>10</v>
      </c>
      <c r="K20" s="6">
        <f t="shared" si="0"/>
        <v>1087.4808439084027</v>
      </c>
      <c r="L20" s="6">
        <v>7309.1573586204804</v>
      </c>
      <c r="M20" s="7">
        <f t="shared" si="1"/>
        <v>9.3006811803482026E-2</v>
      </c>
    </row>
    <row r="21" spans="1:13" s="9" customFormat="1" x14ac:dyDescent="0.25">
      <c r="A21" s="12">
        <v>10.1486409915988</v>
      </c>
      <c r="B21" s="9" t="s">
        <v>54</v>
      </c>
      <c r="C21" s="13">
        <v>92.552070471996203</v>
      </c>
      <c r="D21" s="9" t="s">
        <v>55</v>
      </c>
      <c r="E21" s="9" t="s">
        <v>40</v>
      </c>
      <c r="F21" s="9" t="s">
        <v>290</v>
      </c>
      <c r="G21" s="12">
        <v>6.806</v>
      </c>
      <c r="H21" s="9" t="s">
        <v>294</v>
      </c>
      <c r="I21" s="9">
        <v>10.164</v>
      </c>
      <c r="J21" s="9">
        <v>10</v>
      </c>
      <c r="K21" s="13">
        <f t="shared" si="0"/>
        <v>1099.5426144013936</v>
      </c>
      <c r="L21" s="13">
        <v>177271.219753599</v>
      </c>
      <c r="M21" s="14">
        <f t="shared" si="1"/>
        <v>2.2557225361075686</v>
      </c>
    </row>
    <row r="22" spans="1:13" x14ac:dyDescent="0.25">
      <c r="A22" s="2">
        <v>10.929740076836501</v>
      </c>
      <c r="B22" s="5" t="s">
        <v>56</v>
      </c>
      <c r="C22" s="6">
        <v>61.910175996135997</v>
      </c>
      <c r="D22" s="5" t="s">
        <v>57</v>
      </c>
      <c r="E22" s="5" t="s">
        <v>58</v>
      </c>
      <c r="F22" s="27" t="s">
        <v>294</v>
      </c>
      <c r="G22" s="27">
        <v>10.164</v>
      </c>
      <c r="H22" s="27" t="s">
        <v>295</v>
      </c>
      <c r="I22" s="27">
        <v>14.117000000000001</v>
      </c>
      <c r="J22" s="5">
        <v>11</v>
      </c>
      <c r="K22" s="20">
        <f t="shared" si="0"/>
        <v>1119.3711124927017</v>
      </c>
      <c r="L22" s="6">
        <v>2295.2084935133198</v>
      </c>
      <c r="M22" s="7">
        <f t="shared" si="1"/>
        <v>2.9205832345937731E-2</v>
      </c>
    </row>
    <row r="23" spans="1:13" x14ac:dyDescent="0.25">
      <c r="A23" s="2">
        <v>11.7956811815337</v>
      </c>
      <c r="B23" s="5" t="s">
        <v>59</v>
      </c>
      <c r="C23" s="6">
        <v>95.328389706909306</v>
      </c>
      <c r="D23" s="5" t="s">
        <v>60</v>
      </c>
      <c r="E23" s="5" t="s">
        <v>51</v>
      </c>
      <c r="F23" s="31" t="s">
        <v>294</v>
      </c>
      <c r="G23" s="31">
        <v>10.164</v>
      </c>
      <c r="H23" s="31" t="s">
        <v>295</v>
      </c>
      <c r="I23" s="31">
        <v>14.117000000000001</v>
      </c>
      <c r="J23" s="19">
        <v>11</v>
      </c>
      <c r="K23" s="20">
        <f t="shared" si="0"/>
        <v>1141.2770346960208</v>
      </c>
      <c r="L23" s="6">
        <v>2151.9801438447998</v>
      </c>
      <c r="M23" s="7">
        <f t="shared" si="1"/>
        <v>2.7383295012433452E-2</v>
      </c>
    </row>
    <row r="24" spans="1:13" x14ac:dyDescent="0.25">
      <c r="A24" s="2">
        <v>11.959415191671001</v>
      </c>
      <c r="B24" s="5" t="s">
        <v>61</v>
      </c>
      <c r="C24" s="6">
        <v>78.954165868424298</v>
      </c>
      <c r="D24" s="5" t="s">
        <v>62</v>
      </c>
      <c r="E24" s="5" t="s">
        <v>63</v>
      </c>
      <c r="F24" s="31" t="s">
        <v>294</v>
      </c>
      <c r="G24" s="31">
        <v>10.164</v>
      </c>
      <c r="H24" s="31" t="s">
        <v>295</v>
      </c>
      <c r="I24" s="31">
        <v>14.117000000000001</v>
      </c>
      <c r="J24" s="19">
        <v>11</v>
      </c>
      <c r="K24" s="20">
        <f t="shared" si="0"/>
        <v>1145.4190536724261</v>
      </c>
      <c r="L24" s="6">
        <v>1683.3863908334199</v>
      </c>
      <c r="M24" s="7">
        <f t="shared" si="1"/>
        <v>2.1420581547629568E-2</v>
      </c>
    </row>
    <row r="25" spans="1:13" x14ac:dyDescent="0.25">
      <c r="A25" s="2">
        <v>12.6677637478756</v>
      </c>
      <c r="B25" s="5" t="s">
        <v>64</v>
      </c>
      <c r="C25" s="6">
        <v>78.571871617425103</v>
      </c>
      <c r="D25" s="5" t="s">
        <v>65</v>
      </c>
      <c r="E25" s="5" t="s">
        <v>40</v>
      </c>
      <c r="F25" s="31" t="s">
        <v>294</v>
      </c>
      <c r="G25" s="31">
        <v>10.164</v>
      </c>
      <c r="H25" s="31" t="s">
        <v>295</v>
      </c>
      <c r="I25" s="31">
        <v>14.117000000000001</v>
      </c>
      <c r="J25" s="19">
        <v>11</v>
      </c>
      <c r="K25" s="20">
        <f t="shared" si="0"/>
        <v>1163.3383189444878</v>
      </c>
      <c r="L25" s="6">
        <v>59240.262859089104</v>
      </c>
      <c r="M25" s="7">
        <f t="shared" si="1"/>
        <v>0.75381438770446829</v>
      </c>
    </row>
    <row r="26" spans="1:13" x14ac:dyDescent="0.25">
      <c r="A26" s="2">
        <v>13.1538465924626</v>
      </c>
      <c r="B26" s="5" t="s">
        <v>66</v>
      </c>
      <c r="C26" s="6">
        <v>87.663128289825806</v>
      </c>
      <c r="D26" s="5" t="s">
        <v>67</v>
      </c>
      <c r="E26" s="5" t="s">
        <v>40</v>
      </c>
      <c r="F26" s="31" t="s">
        <v>294</v>
      </c>
      <c r="G26" s="31">
        <v>10.164</v>
      </c>
      <c r="H26" s="31" t="s">
        <v>295</v>
      </c>
      <c r="I26" s="31">
        <v>14.117000000000001</v>
      </c>
      <c r="J26" s="19">
        <v>11</v>
      </c>
      <c r="K26" s="20">
        <f t="shared" si="0"/>
        <v>1175.6348745879736</v>
      </c>
      <c r="L26" s="6">
        <v>3009.63216622042</v>
      </c>
      <c r="M26" s="7">
        <f t="shared" si="1"/>
        <v>3.8296657021788284E-2</v>
      </c>
    </row>
    <row r="27" spans="1:13" x14ac:dyDescent="0.25">
      <c r="A27" s="2">
        <v>13.7051950275581</v>
      </c>
      <c r="B27" s="5" t="s">
        <v>68</v>
      </c>
      <c r="C27" s="6">
        <v>92.168467176698002</v>
      </c>
      <c r="D27" s="5" t="s">
        <v>69</v>
      </c>
      <c r="E27" s="5" t="s">
        <v>40</v>
      </c>
      <c r="F27" s="31" t="s">
        <v>294</v>
      </c>
      <c r="G27" s="31">
        <v>10.164</v>
      </c>
      <c r="H27" s="31" t="s">
        <v>295</v>
      </c>
      <c r="I27" s="31">
        <v>14.117000000000001</v>
      </c>
      <c r="J27" s="19">
        <v>11</v>
      </c>
      <c r="K27" s="20">
        <f t="shared" si="0"/>
        <v>1189.5824697080218</v>
      </c>
      <c r="L27" s="6">
        <v>114983.978570908</v>
      </c>
      <c r="M27" s="7">
        <f t="shared" si="1"/>
        <v>1.4631362728491697</v>
      </c>
    </row>
    <row r="28" spans="1:13" s="9" customFormat="1" x14ac:dyDescent="0.25">
      <c r="A28" s="12">
        <v>13.8933825228549</v>
      </c>
      <c r="B28" s="9" t="s">
        <v>70</v>
      </c>
      <c r="C28" s="13">
        <v>60.177076562178698</v>
      </c>
      <c r="D28" s="9" t="s">
        <v>71</v>
      </c>
      <c r="E28" s="9" t="s">
        <v>72</v>
      </c>
      <c r="F28" s="30" t="s">
        <v>294</v>
      </c>
      <c r="G28" s="30">
        <v>10.164</v>
      </c>
      <c r="H28" s="30" t="s">
        <v>295</v>
      </c>
      <c r="I28" s="30">
        <v>14.117000000000001</v>
      </c>
      <c r="J28" s="9">
        <v>11</v>
      </c>
      <c r="K28" s="21">
        <f t="shared" si="0"/>
        <v>1194.3430944309359</v>
      </c>
      <c r="L28" s="13">
        <v>2553.7536296072199</v>
      </c>
      <c r="M28" s="14">
        <f t="shared" si="1"/>
        <v>3.249574083135711E-2</v>
      </c>
    </row>
    <row r="29" spans="1:13" x14ac:dyDescent="0.25">
      <c r="A29" s="2">
        <v>14.4276872443944</v>
      </c>
      <c r="B29" s="5" t="s">
        <v>73</v>
      </c>
      <c r="C29" s="6">
        <v>63.029758299525298</v>
      </c>
      <c r="D29" s="5" t="s">
        <v>74</v>
      </c>
      <c r="E29" s="5" t="s">
        <v>75</v>
      </c>
      <c r="F29" s="5" t="s">
        <v>295</v>
      </c>
      <c r="G29" s="5">
        <v>14.117000000000001</v>
      </c>
      <c r="H29" s="5" t="s">
        <v>296</v>
      </c>
      <c r="I29" s="5">
        <v>18.285</v>
      </c>
      <c r="J29" s="5">
        <v>12</v>
      </c>
      <c r="K29" s="6">
        <f t="shared" si="0"/>
        <v>1207.4541085507294</v>
      </c>
      <c r="L29" s="6">
        <v>3794.08938438935</v>
      </c>
      <c r="M29" s="7">
        <f t="shared" si="1"/>
        <v>4.8278637334754355E-2</v>
      </c>
    </row>
    <row r="30" spans="1:13" x14ac:dyDescent="0.25">
      <c r="A30" s="2">
        <v>14.909048410430501</v>
      </c>
      <c r="B30" s="5" t="s">
        <v>76</v>
      </c>
      <c r="C30" s="6">
        <v>93.894540134988304</v>
      </c>
      <c r="D30" s="5" t="s">
        <v>77</v>
      </c>
      <c r="E30" s="5" t="s">
        <v>78</v>
      </c>
      <c r="F30" s="19" t="s">
        <v>295</v>
      </c>
      <c r="G30" s="19">
        <v>14.117000000000001</v>
      </c>
      <c r="H30" s="19" t="s">
        <v>296</v>
      </c>
      <c r="I30" s="19">
        <v>18.285</v>
      </c>
      <c r="J30" s="19">
        <v>12</v>
      </c>
      <c r="K30" s="6">
        <f t="shared" si="0"/>
        <v>1219.0030808644553</v>
      </c>
      <c r="L30" s="6">
        <v>38256.1237072164</v>
      </c>
      <c r="M30" s="7">
        <f t="shared" si="1"/>
        <v>0.48679757780442012</v>
      </c>
    </row>
    <row r="31" spans="1:13" x14ac:dyDescent="0.25">
      <c r="A31" s="2">
        <v>15.369784323291899</v>
      </c>
      <c r="B31" s="5" t="s">
        <v>79</v>
      </c>
      <c r="C31" s="6">
        <v>94.853416939056103</v>
      </c>
      <c r="D31" s="5" t="s">
        <v>80</v>
      </c>
      <c r="E31" s="5" t="s">
        <v>48</v>
      </c>
      <c r="F31" s="19" t="s">
        <v>295</v>
      </c>
      <c r="G31" s="19">
        <v>14.117000000000001</v>
      </c>
      <c r="H31" s="19" t="s">
        <v>296</v>
      </c>
      <c r="I31" s="19">
        <v>18.285</v>
      </c>
      <c r="J31" s="19">
        <v>12</v>
      </c>
      <c r="K31" s="6">
        <f t="shared" si="0"/>
        <v>1230.0572054532606</v>
      </c>
      <c r="L31" s="6">
        <v>33632.8354881798</v>
      </c>
      <c r="M31" s="7">
        <f t="shared" si="1"/>
        <v>0.42796763664929494</v>
      </c>
    </row>
    <row r="32" spans="1:13" x14ac:dyDescent="0.25">
      <c r="A32" s="2">
        <v>16.385948102542699</v>
      </c>
      <c r="B32" s="5" t="s">
        <v>81</v>
      </c>
      <c r="C32" s="6">
        <v>72.162506631759101</v>
      </c>
      <c r="D32" s="5" t="s">
        <v>82</v>
      </c>
      <c r="E32" s="5" t="s">
        <v>83</v>
      </c>
      <c r="F32" s="19" t="s">
        <v>295</v>
      </c>
      <c r="G32" s="19">
        <v>14.117000000000001</v>
      </c>
      <c r="H32" s="19" t="s">
        <v>296</v>
      </c>
      <c r="I32" s="19">
        <v>18.285</v>
      </c>
      <c r="J32" s="19">
        <v>12</v>
      </c>
      <c r="K32" s="6">
        <f t="shared" si="0"/>
        <v>1254.4373345139802</v>
      </c>
      <c r="L32" s="6">
        <v>3412.7281170031802</v>
      </c>
      <c r="M32" s="7">
        <f t="shared" si="1"/>
        <v>4.3425930807224171E-2</v>
      </c>
    </row>
    <row r="33" spans="1:13" x14ac:dyDescent="0.25">
      <c r="A33" s="2">
        <v>16.683207238594601</v>
      </c>
      <c r="B33" s="5" t="s">
        <v>84</v>
      </c>
      <c r="C33" s="6">
        <v>61.186272562677999</v>
      </c>
      <c r="D33" s="5" t="s">
        <v>85</v>
      </c>
      <c r="E33" s="5" t="s">
        <v>86</v>
      </c>
      <c r="F33" s="19" t="s">
        <v>295</v>
      </c>
      <c r="G33" s="19">
        <v>14.117000000000001</v>
      </c>
      <c r="H33" s="19" t="s">
        <v>296</v>
      </c>
      <c r="I33" s="19">
        <v>18.285</v>
      </c>
      <c r="J33" s="19">
        <v>12</v>
      </c>
      <c r="K33" s="6">
        <f t="shared" si="0"/>
        <v>1261.5692715593714</v>
      </c>
      <c r="L33" s="6">
        <v>1612.39938898478</v>
      </c>
      <c r="M33" s="7">
        <f t="shared" si="1"/>
        <v>2.0517293467007921E-2</v>
      </c>
    </row>
    <row r="34" spans="1:13" x14ac:dyDescent="0.25">
      <c r="A34" s="2">
        <v>17.071074460853101</v>
      </c>
      <c r="B34" s="5" t="s">
        <v>76</v>
      </c>
      <c r="C34" s="6">
        <v>96.577687767948703</v>
      </c>
      <c r="D34" s="5" t="s">
        <v>77</v>
      </c>
      <c r="E34" s="5" t="s">
        <v>78</v>
      </c>
      <c r="F34" s="19" t="s">
        <v>295</v>
      </c>
      <c r="G34" s="19">
        <v>14.117000000000001</v>
      </c>
      <c r="H34" s="19" t="s">
        <v>296</v>
      </c>
      <c r="I34" s="19">
        <v>18.285</v>
      </c>
      <c r="J34" s="19">
        <v>12</v>
      </c>
      <c r="K34" s="6">
        <f t="shared" si="0"/>
        <v>1270.875107026226</v>
      </c>
      <c r="L34" s="6">
        <v>4419880.7692331504</v>
      </c>
      <c r="M34" s="7">
        <f t="shared" si="1"/>
        <v>56.241643014165923</v>
      </c>
    </row>
    <row r="35" spans="1:13" s="9" customFormat="1" x14ac:dyDescent="0.25">
      <c r="A35" s="12">
        <v>17.176124963605801</v>
      </c>
      <c r="B35" s="9" t="s">
        <v>87</v>
      </c>
      <c r="C35" s="13">
        <v>73.529412960689399</v>
      </c>
      <c r="D35" s="9" t="s">
        <v>88</v>
      </c>
      <c r="E35" s="9" t="s">
        <v>51</v>
      </c>
      <c r="F35" s="9" t="s">
        <v>295</v>
      </c>
      <c r="G35" s="9">
        <v>14.117000000000001</v>
      </c>
      <c r="H35" s="9" t="s">
        <v>296</v>
      </c>
      <c r="I35" s="9">
        <v>18.285</v>
      </c>
      <c r="J35" s="9">
        <v>12</v>
      </c>
      <c r="K35" s="13">
        <f t="shared" si="0"/>
        <v>1273.3955125625191</v>
      </c>
      <c r="L35" s="13">
        <v>2163.7612155955999</v>
      </c>
      <c r="M35" s="14">
        <f t="shared" si="1"/>
        <v>2.7533205579330425E-2</v>
      </c>
    </row>
    <row r="36" spans="1:13" x14ac:dyDescent="0.25">
      <c r="A36" s="2">
        <v>18.638360056221</v>
      </c>
      <c r="B36" s="5" t="s">
        <v>89</v>
      </c>
      <c r="C36" s="6">
        <v>77.780526478462804</v>
      </c>
      <c r="D36" s="5" t="s">
        <v>90</v>
      </c>
      <c r="E36" s="5" t="s">
        <v>91</v>
      </c>
      <c r="F36" s="27" t="s">
        <v>296</v>
      </c>
      <c r="G36" s="27">
        <v>18.285</v>
      </c>
      <c r="H36" s="27" t="s">
        <v>297</v>
      </c>
      <c r="I36" s="27">
        <v>22.431000000000001</v>
      </c>
      <c r="J36" s="5">
        <v>13</v>
      </c>
      <c r="K36" s="6">
        <f t="shared" si="0"/>
        <v>1308.5229150077423</v>
      </c>
      <c r="L36" s="6">
        <v>15293.2318981433</v>
      </c>
      <c r="M36" s="7">
        <f t="shared" si="1"/>
        <v>0.19460174014998619</v>
      </c>
    </row>
    <row r="37" spans="1:13" x14ac:dyDescent="0.25">
      <c r="A37" s="2">
        <v>19.108641135881101</v>
      </c>
      <c r="B37" s="5" t="s">
        <v>92</v>
      </c>
      <c r="C37" s="6">
        <v>66.862994428277602</v>
      </c>
      <c r="D37" s="5" t="s">
        <v>93</v>
      </c>
      <c r="E37" s="5" t="s">
        <v>94</v>
      </c>
      <c r="F37" s="27" t="s">
        <v>296</v>
      </c>
      <c r="G37" s="27">
        <v>18.285</v>
      </c>
      <c r="H37" s="27" t="s">
        <v>297</v>
      </c>
      <c r="I37" s="27">
        <v>22.431000000000001</v>
      </c>
      <c r="J37" s="5">
        <v>13</v>
      </c>
      <c r="K37" s="6">
        <f t="shared" si="0"/>
        <v>1319.8659222354343</v>
      </c>
      <c r="L37" s="6">
        <v>2094.0680236908602</v>
      </c>
      <c r="M37" s="7">
        <f t="shared" si="1"/>
        <v>2.6646380838059369E-2</v>
      </c>
    </row>
    <row r="38" spans="1:13" x14ac:dyDescent="0.25">
      <c r="A38" s="2">
        <v>20.652517131583</v>
      </c>
      <c r="B38" s="5" t="s">
        <v>95</v>
      </c>
      <c r="C38" s="6">
        <v>80.035878477229303</v>
      </c>
      <c r="D38" s="5" t="s">
        <v>96</v>
      </c>
      <c r="E38" s="5" t="s">
        <v>97</v>
      </c>
      <c r="F38" s="27" t="s">
        <v>296</v>
      </c>
      <c r="G38" s="27">
        <v>18.285</v>
      </c>
      <c r="H38" s="27" t="s">
        <v>297</v>
      </c>
      <c r="I38" s="27">
        <v>22.431000000000001</v>
      </c>
      <c r="J38" s="5">
        <v>13</v>
      </c>
      <c r="K38" s="6">
        <f t="shared" si="0"/>
        <v>1357.1036452383744</v>
      </c>
      <c r="L38" s="6">
        <v>164813.058608124</v>
      </c>
      <c r="M38" s="7">
        <f t="shared" si="1"/>
        <v>2.0971962119057683</v>
      </c>
    </row>
    <row r="39" spans="1:13" x14ac:dyDescent="0.25">
      <c r="A39" s="2">
        <v>21.191810134185999</v>
      </c>
      <c r="B39" s="5" t="s">
        <v>98</v>
      </c>
      <c r="C39" s="6">
        <v>83.906774991303905</v>
      </c>
      <c r="D39" s="5" t="s">
        <v>99</v>
      </c>
      <c r="E39" s="5" t="s">
        <v>100</v>
      </c>
      <c r="F39" s="27" t="s">
        <v>296</v>
      </c>
      <c r="G39" s="27">
        <v>18.285</v>
      </c>
      <c r="H39" s="27" t="s">
        <v>297</v>
      </c>
      <c r="I39" s="27">
        <v>22.431000000000001</v>
      </c>
      <c r="J39" s="5">
        <v>13</v>
      </c>
      <c r="K39" s="6">
        <f t="shared" si="0"/>
        <v>1370.1111947464062</v>
      </c>
      <c r="L39" s="6">
        <v>46130.415500000003</v>
      </c>
      <c r="M39" s="7">
        <f t="shared" si="1"/>
        <v>0.58699555397651237</v>
      </c>
    </row>
    <row r="40" spans="1:13" x14ac:dyDescent="0.25">
      <c r="A40" s="2">
        <v>21.338536003447899</v>
      </c>
      <c r="B40" s="5" t="s">
        <v>301</v>
      </c>
      <c r="C40" s="6">
        <v>90.4667294691222</v>
      </c>
      <c r="D40" s="5" t="s">
        <v>102</v>
      </c>
      <c r="E40" s="5" t="s">
        <v>103</v>
      </c>
      <c r="F40" s="27" t="s">
        <v>296</v>
      </c>
      <c r="G40" s="27">
        <v>18.285</v>
      </c>
      <c r="H40" s="27" t="s">
        <v>297</v>
      </c>
      <c r="I40" s="27">
        <v>22.431000000000001</v>
      </c>
      <c r="J40" s="5">
        <v>13</v>
      </c>
      <c r="K40" s="6">
        <f t="shared" si="0"/>
        <v>1373.6501689205957</v>
      </c>
      <c r="L40" s="6">
        <v>831.86256105233099</v>
      </c>
      <c r="M40" s="7">
        <f t="shared" si="1"/>
        <v>1.0585198931434583E-2</v>
      </c>
    </row>
    <row r="41" spans="1:13" x14ac:dyDescent="0.25">
      <c r="A41" s="2">
        <v>21.8378155977224</v>
      </c>
      <c r="B41" s="5" t="s">
        <v>104</v>
      </c>
      <c r="C41" s="6">
        <v>64.665544311882798</v>
      </c>
      <c r="D41" s="5" t="s">
        <v>105</v>
      </c>
      <c r="E41" s="5" t="s">
        <v>106</v>
      </c>
      <c r="F41" s="27" t="s">
        <v>296</v>
      </c>
      <c r="G41" s="27">
        <v>18.285</v>
      </c>
      <c r="H41" s="27" t="s">
        <v>297</v>
      </c>
      <c r="I41" s="27">
        <v>22.431000000000001</v>
      </c>
      <c r="J41" s="5">
        <v>13</v>
      </c>
      <c r="K41" s="6">
        <f t="shared" si="0"/>
        <v>1385.6926096893969</v>
      </c>
      <c r="L41" s="6">
        <v>29.1374999999972</v>
      </c>
      <c r="M41" s="7">
        <f t="shared" si="1"/>
        <v>3.7076585520867428E-4</v>
      </c>
    </row>
    <row r="42" spans="1:13" s="9" customFormat="1" x14ac:dyDescent="0.25">
      <c r="A42" s="12">
        <v>21.8578478878648</v>
      </c>
      <c r="B42" s="9" t="s">
        <v>104</v>
      </c>
      <c r="C42" s="13">
        <v>67.571461291755796</v>
      </c>
      <c r="D42" s="9" t="s">
        <v>105</v>
      </c>
      <c r="E42" s="9" t="s">
        <v>106</v>
      </c>
      <c r="F42" s="30" t="s">
        <v>296</v>
      </c>
      <c r="G42" s="30">
        <v>18.285</v>
      </c>
      <c r="H42" s="30" t="s">
        <v>297</v>
      </c>
      <c r="I42" s="30">
        <v>22.431000000000001</v>
      </c>
      <c r="J42" s="9">
        <v>13</v>
      </c>
      <c r="K42" s="13">
        <f t="shared" si="0"/>
        <v>1386.175781183425</v>
      </c>
      <c r="L42" s="13">
        <v>77.511499999994896</v>
      </c>
      <c r="M42" s="14">
        <f t="shared" si="1"/>
        <v>9.8631034186213713E-4</v>
      </c>
    </row>
    <row r="43" spans="1:13" x14ac:dyDescent="0.25">
      <c r="A43" s="2">
        <v>23.083762719165101</v>
      </c>
      <c r="B43" s="5" t="s">
        <v>107</v>
      </c>
      <c r="C43" s="6">
        <v>90.585831510982999</v>
      </c>
      <c r="D43" s="5" t="s">
        <v>108</v>
      </c>
      <c r="E43" s="5" t="s">
        <v>103</v>
      </c>
      <c r="F43" s="5" t="s">
        <v>297</v>
      </c>
      <c r="G43" s="5">
        <v>22.431000000000001</v>
      </c>
      <c r="H43" s="5" t="s">
        <v>298</v>
      </c>
      <c r="I43" s="5">
        <v>26.440999999999999</v>
      </c>
      <c r="J43" s="5">
        <v>14</v>
      </c>
      <c r="K43" s="23">
        <f t="shared" si="0"/>
        <v>1416.2783720490049</v>
      </c>
      <c r="L43" s="6">
        <v>112333.65264210101</v>
      </c>
      <c r="M43" s="7">
        <f t="shared" si="1"/>
        <v>1.4294116787839291</v>
      </c>
    </row>
    <row r="44" spans="1:13" x14ac:dyDescent="0.25">
      <c r="A44" s="2">
        <v>24.2111042325933</v>
      </c>
      <c r="B44" s="5" t="s">
        <v>109</v>
      </c>
      <c r="C44" s="6">
        <v>88.273124386029494</v>
      </c>
      <c r="D44" s="5" t="s">
        <v>110</v>
      </c>
      <c r="E44" s="5" t="s">
        <v>111</v>
      </c>
      <c r="F44" s="19" t="s">
        <v>297</v>
      </c>
      <c r="G44" s="19">
        <v>22.431000000000001</v>
      </c>
      <c r="H44" s="19" t="s">
        <v>298</v>
      </c>
      <c r="I44" s="19">
        <v>26.440999999999999</v>
      </c>
      <c r="J44" s="19">
        <v>14</v>
      </c>
      <c r="K44" s="24">
        <f t="shared" si="0"/>
        <v>1444.3916267479626</v>
      </c>
      <c r="L44" s="6">
        <v>819213.44201360305</v>
      </c>
      <c r="M44" s="7">
        <f t="shared" si="1"/>
        <v>10.424242725925161</v>
      </c>
    </row>
    <row r="45" spans="1:13" s="9" customFormat="1" x14ac:dyDescent="0.25">
      <c r="A45" s="12">
        <v>24.450341306731101</v>
      </c>
      <c r="B45" s="9" t="s">
        <v>112</v>
      </c>
      <c r="C45" s="13">
        <v>87.572547555546706</v>
      </c>
      <c r="D45" s="9" t="s">
        <v>113</v>
      </c>
      <c r="E45" s="9" t="s">
        <v>103</v>
      </c>
      <c r="F45" s="9" t="s">
        <v>297</v>
      </c>
      <c r="G45" s="9">
        <v>22.431000000000001</v>
      </c>
      <c r="H45" s="9" t="s">
        <v>298</v>
      </c>
      <c r="I45" s="9">
        <v>26.440999999999999</v>
      </c>
      <c r="J45" s="9">
        <v>14</v>
      </c>
      <c r="K45" s="13">
        <f t="shared" si="0"/>
        <v>1450.3576385718479</v>
      </c>
      <c r="L45" s="13">
        <v>86977.432750692693</v>
      </c>
      <c r="M45" s="14">
        <f t="shared" si="1"/>
        <v>1.1067614667582542</v>
      </c>
    </row>
    <row r="46" spans="1:13" x14ac:dyDescent="0.25">
      <c r="A46" s="2">
        <v>28.3164882678727</v>
      </c>
      <c r="B46" s="5" t="s">
        <v>114</v>
      </c>
      <c r="C46" s="6">
        <v>69.527027888553405</v>
      </c>
      <c r="D46" s="5" t="s">
        <v>115</v>
      </c>
      <c r="E46" s="5" t="s">
        <v>116</v>
      </c>
      <c r="F46" s="32" t="s">
        <v>298</v>
      </c>
      <c r="G46" s="32">
        <v>26.440999999999999</v>
      </c>
      <c r="H46" s="32" t="s">
        <v>299</v>
      </c>
      <c r="I46" s="32">
        <v>30.289000000000001</v>
      </c>
      <c r="J46" s="22">
        <v>15</v>
      </c>
      <c r="K46" s="23">
        <f t="shared" si="0"/>
        <v>1548.7393001006419</v>
      </c>
      <c r="L46" s="6">
        <v>1967.14834684424</v>
      </c>
      <c r="M46" s="7">
        <f t="shared" si="1"/>
        <v>2.503136642265481E-2</v>
      </c>
    </row>
    <row r="47" spans="1:13" x14ac:dyDescent="0.25">
      <c r="A47" s="2">
        <v>28.989201839464901</v>
      </c>
      <c r="B47" s="5" t="s">
        <v>117</v>
      </c>
      <c r="C47" s="6">
        <v>64.072235563120699</v>
      </c>
      <c r="D47" s="5" t="s">
        <v>118</v>
      </c>
      <c r="E47" s="5" t="s">
        <v>119</v>
      </c>
      <c r="F47" s="31" t="s">
        <v>298</v>
      </c>
      <c r="G47" s="31">
        <v>26.440999999999999</v>
      </c>
      <c r="H47" s="31" t="s">
        <v>299</v>
      </c>
      <c r="I47" s="31">
        <v>30.289000000000001</v>
      </c>
      <c r="J47" s="19">
        <v>15</v>
      </c>
      <c r="K47" s="24">
        <f t="shared" si="0"/>
        <v>1566.2214615245557</v>
      </c>
      <c r="L47" s="6">
        <v>1802.1280839067799</v>
      </c>
      <c r="M47" s="7">
        <f t="shared" si="1"/>
        <v>2.2931533598466957E-2</v>
      </c>
    </row>
    <row r="48" spans="1:13" s="9" customFormat="1" x14ac:dyDescent="0.25">
      <c r="A48" s="12">
        <v>29.4808850311307</v>
      </c>
      <c r="B48" s="9" t="s">
        <v>120</v>
      </c>
      <c r="C48" s="13">
        <v>77.248650534274901</v>
      </c>
      <c r="D48" s="9" t="s">
        <v>121</v>
      </c>
      <c r="E48" s="9" t="s">
        <v>122</v>
      </c>
      <c r="F48" s="30" t="s">
        <v>298</v>
      </c>
      <c r="G48" s="30">
        <v>26.440999999999999</v>
      </c>
      <c r="H48" s="30" t="s">
        <v>299</v>
      </c>
      <c r="I48" s="30">
        <v>30.289000000000001</v>
      </c>
      <c r="J48" s="9">
        <v>15</v>
      </c>
      <c r="K48" s="13">
        <f t="shared" si="0"/>
        <v>1578.9990912456003</v>
      </c>
      <c r="L48" s="13">
        <v>546.85516946093401</v>
      </c>
      <c r="M48" s="14">
        <f t="shared" si="1"/>
        <v>6.9585662661685865E-3</v>
      </c>
    </row>
    <row r="49" spans="1:14" x14ac:dyDescent="0.25">
      <c r="A49" s="2"/>
      <c r="C49" s="6"/>
      <c r="L49" s="34">
        <f>SUM(L2:L48)</f>
        <v>7858733.3732762542</v>
      </c>
      <c r="M49" s="8">
        <f>SUM(M2:M48)</f>
        <v>100</v>
      </c>
      <c r="N49" s="5" t="s">
        <v>300</v>
      </c>
    </row>
    <row r="50" spans="1:14" x14ac:dyDescent="0.25">
      <c r="A50" s="2"/>
      <c r="C50" s="6"/>
      <c r="M50" s="7"/>
    </row>
    <row r="51" spans="1:14" x14ac:dyDescent="0.25">
      <c r="A51" s="2"/>
      <c r="C51" s="6"/>
      <c r="M51" s="7"/>
    </row>
    <row r="52" spans="1:14" x14ac:dyDescent="0.25">
      <c r="A52" s="2"/>
      <c r="C52" s="6"/>
      <c r="M52" s="7"/>
    </row>
    <row r="53" spans="1:14" x14ac:dyDescent="0.25">
      <c r="A53" s="2"/>
      <c r="C53" s="6"/>
      <c r="M53" s="7"/>
    </row>
    <row r="54" spans="1:14" x14ac:dyDescent="0.25">
      <c r="A54" s="2"/>
      <c r="C54" s="6"/>
      <c r="M54" s="7"/>
    </row>
    <row r="55" spans="1:14" x14ac:dyDescent="0.25">
      <c r="A55" s="2"/>
      <c r="C55" s="6"/>
      <c r="M55" s="7"/>
    </row>
    <row r="56" spans="1:14" x14ac:dyDescent="0.25">
      <c r="A56" s="2"/>
      <c r="C56" s="6"/>
      <c r="M56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topLeftCell="A19" workbookViewId="0">
      <selection activeCell="L1" sqref="L1:M1048576"/>
    </sheetView>
  </sheetViews>
  <sheetFormatPr defaultRowHeight="15" x14ac:dyDescent="0.25"/>
  <cols>
    <col min="1" max="1" width="24.7109375" style="5" customWidth="1"/>
    <col min="2" max="2" width="55.7109375" customWidth="1"/>
    <col min="3" max="3" width="19.42578125" style="5" customWidth="1"/>
    <col min="4" max="4" width="13.28515625" customWidth="1"/>
    <col min="5" max="5" width="12.5703125" customWidth="1"/>
    <col min="12" max="12" width="17.85546875" customWidth="1"/>
  </cols>
  <sheetData>
    <row r="1" spans="1:13" s="11" customFormat="1" ht="45" x14ac:dyDescent="0.25">
      <c r="A1" s="9" t="s">
        <v>0</v>
      </c>
      <c r="B1" s="11" t="s">
        <v>1</v>
      </c>
      <c r="C1" s="9" t="s">
        <v>2</v>
      </c>
      <c r="D1" s="11" t="s">
        <v>3</v>
      </c>
      <c r="E1" s="11" t="s">
        <v>4</v>
      </c>
      <c r="F1" s="9" t="s">
        <v>291</v>
      </c>
      <c r="G1" s="9" t="s">
        <v>292</v>
      </c>
      <c r="H1" s="9" t="s">
        <v>291</v>
      </c>
      <c r="I1" s="9" t="s">
        <v>292</v>
      </c>
      <c r="J1" s="9" t="s">
        <v>302</v>
      </c>
      <c r="K1" s="9" t="s">
        <v>293</v>
      </c>
      <c r="L1" s="10" t="s">
        <v>5</v>
      </c>
      <c r="M1" s="11" t="s">
        <v>300</v>
      </c>
    </row>
    <row r="2" spans="1:13" x14ac:dyDescent="0.25">
      <c r="A2" s="2">
        <v>4.1313478886439503</v>
      </c>
      <c r="B2" t="s">
        <v>123</v>
      </c>
      <c r="C2" s="6">
        <v>84.861285635337495</v>
      </c>
      <c r="D2" t="s">
        <v>124</v>
      </c>
      <c r="E2" t="s">
        <v>125</v>
      </c>
      <c r="F2" s="25" t="s">
        <v>289</v>
      </c>
      <c r="G2" s="26">
        <v>4.38</v>
      </c>
      <c r="H2" s="27" t="s">
        <v>290</v>
      </c>
      <c r="I2" s="27">
        <v>6.806</v>
      </c>
      <c r="J2" s="17">
        <v>9</v>
      </c>
      <c r="K2" s="17">
        <f>100*J2+(100*((A2-G2)/(I2-G2)))</f>
        <v>889.7505312713912</v>
      </c>
      <c r="L2" s="4">
        <v>67252.3207723261</v>
      </c>
      <c r="M2" s="7">
        <f>L2/$L$49*100</f>
        <v>0.64601493360892348</v>
      </c>
    </row>
    <row r="3" spans="1:13" x14ac:dyDescent="0.25">
      <c r="A3" s="2">
        <v>5.1614659013905504</v>
      </c>
      <c r="B3" t="s">
        <v>12</v>
      </c>
      <c r="C3" s="6">
        <v>98.335043672585002</v>
      </c>
      <c r="D3" t="s">
        <v>13</v>
      </c>
      <c r="E3" t="s">
        <v>11</v>
      </c>
      <c r="F3" s="36" t="s">
        <v>289</v>
      </c>
      <c r="G3" s="37">
        <v>4.38</v>
      </c>
      <c r="H3" s="31" t="s">
        <v>290</v>
      </c>
      <c r="I3" s="31">
        <v>6.806</v>
      </c>
      <c r="J3" s="38">
        <v>9</v>
      </c>
      <c r="K3" s="38">
        <f t="shared" ref="K3:K6" si="0">100*J3+(100*((A3-G3)/(I3-G3)))</f>
        <v>932.21211464923954</v>
      </c>
      <c r="L3" s="4">
        <v>65749.802804057705</v>
      </c>
      <c r="M3" s="7">
        <f t="shared" ref="M3:M48" si="1">L3/$L$49*100</f>
        <v>0.6315819886284354</v>
      </c>
    </row>
    <row r="4" spans="1:13" x14ac:dyDescent="0.25">
      <c r="A4" s="2">
        <v>5.8079221335556701</v>
      </c>
      <c r="B4" t="s">
        <v>16</v>
      </c>
      <c r="C4" s="6">
        <v>85.817552531606793</v>
      </c>
      <c r="D4" t="s">
        <v>17</v>
      </c>
      <c r="E4" t="s">
        <v>18</v>
      </c>
      <c r="F4" s="36" t="s">
        <v>289</v>
      </c>
      <c r="G4" s="37">
        <v>4.38</v>
      </c>
      <c r="H4" s="31" t="s">
        <v>290</v>
      </c>
      <c r="I4" s="31">
        <v>6.806</v>
      </c>
      <c r="J4" s="38">
        <v>9</v>
      </c>
      <c r="K4" s="38">
        <f t="shared" si="0"/>
        <v>958.8591151506871</v>
      </c>
      <c r="L4" s="4">
        <v>789.07422967067998</v>
      </c>
      <c r="M4" s="7">
        <f t="shared" si="1"/>
        <v>7.5797196325599094E-3</v>
      </c>
    </row>
    <row r="5" spans="1:13" x14ac:dyDescent="0.25">
      <c r="A5" s="2">
        <v>6.2184320625833003</v>
      </c>
      <c r="B5" t="s">
        <v>126</v>
      </c>
      <c r="C5" s="6">
        <v>92.645998086210994</v>
      </c>
      <c r="D5" t="s">
        <v>127</v>
      </c>
      <c r="E5" t="s">
        <v>11</v>
      </c>
      <c r="F5" s="36" t="s">
        <v>289</v>
      </c>
      <c r="G5" s="37">
        <v>4.38</v>
      </c>
      <c r="H5" s="31" t="s">
        <v>290</v>
      </c>
      <c r="I5" s="31">
        <v>6.806</v>
      </c>
      <c r="J5" s="38">
        <v>9</v>
      </c>
      <c r="K5" s="38">
        <f t="shared" si="0"/>
        <v>975.78038180475266</v>
      </c>
      <c r="L5" s="4">
        <v>25780.6931787172</v>
      </c>
      <c r="M5" s="7">
        <f t="shared" si="1"/>
        <v>0.24764517567539956</v>
      </c>
    </row>
    <row r="6" spans="1:13" s="11" customFormat="1" x14ac:dyDescent="0.25">
      <c r="A6" s="12">
        <v>6.5642888058224997</v>
      </c>
      <c r="B6" s="11" t="s">
        <v>128</v>
      </c>
      <c r="C6" s="13">
        <v>91.910155129565496</v>
      </c>
      <c r="D6" s="11" t="s">
        <v>129</v>
      </c>
      <c r="E6" s="11" t="s">
        <v>11</v>
      </c>
      <c r="F6" s="28" t="s">
        <v>289</v>
      </c>
      <c r="G6" s="29">
        <v>4.38</v>
      </c>
      <c r="H6" s="30" t="s">
        <v>290</v>
      </c>
      <c r="I6" s="30">
        <v>6.806</v>
      </c>
      <c r="J6" s="18">
        <v>9</v>
      </c>
      <c r="K6" s="18">
        <f t="shared" si="0"/>
        <v>990.03663667858609</v>
      </c>
      <c r="L6" s="35">
        <v>54499.256733642404</v>
      </c>
      <c r="M6" s="14">
        <f t="shared" si="1"/>
        <v>0.52351105978497725</v>
      </c>
    </row>
    <row r="7" spans="1:13" x14ac:dyDescent="0.25">
      <c r="A7" s="2">
        <v>6.6819100231071697</v>
      </c>
      <c r="B7" t="s">
        <v>130</v>
      </c>
      <c r="C7" s="6">
        <v>60.221884606748397</v>
      </c>
      <c r="D7" t="s">
        <v>131</v>
      </c>
      <c r="E7" t="s">
        <v>132</v>
      </c>
      <c r="F7" s="5" t="s">
        <v>290</v>
      </c>
      <c r="G7" s="2">
        <v>6.806</v>
      </c>
      <c r="H7" s="5" t="s">
        <v>294</v>
      </c>
      <c r="I7" s="5">
        <v>10.164</v>
      </c>
      <c r="J7" s="5">
        <v>10</v>
      </c>
      <c r="K7" s="6">
        <f>100*J7+(100*((A7-G7)/(I7-G7)))</f>
        <v>996.30464631051723</v>
      </c>
      <c r="L7" s="4">
        <v>2384.57271758258</v>
      </c>
      <c r="M7" s="7">
        <f t="shared" si="1"/>
        <v>2.2905820470490796E-2</v>
      </c>
    </row>
    <row r="8" spans="1:13" x14ac:dyDescent="0.25">
      <c r="A8" s="2">
        <v>6.9727919490896504</v>
      </c>
      <c r="B8" t="s">
        <v>24</v>
      </c>
      <c r="C8" s="6">
        <v>93.204819892712393</v>
      </c>
      <c r="D8" t="s">
        <v>25</v>
      </c>
      <c r="E8" t="s">
        <v>11</v>
      </c>
      <c r="F8" s="5" t="s">
        <v>290</v>
      </c>
      <c r="G8" s="2">
        <v>6.806</v>
      </c>
      <c r="H8" s="5" t="s">
        <v>294</v>
      </c>
      <c r="I8" s="5">
        <v>10.164</v>
      </c>
      <c r="J8" s="5">
        <v>10</v>
      </c>
      <c r="K8" s="6">
        <f t="shared" ref="K8:K17" si="2">100*J8+(100*((A8-G8)/(I8-G8)))</f>
        <v>1004.9670026530569</v>
      </c>
      <c r="L8" s="4">
        <v>31016.346890320099</v>
      </c>
      <c r="M8" s="7">
        <f t="shared" si="1"/>
        <v>0.29793801978929751</v>
      </c>
    </row>
    <row r="9" spans="1:13" x14ac:dyDescent="0.25">
      <c r="A9" s="2">
        <v>7.5835346329858302</v>
      </c>
      <c r="B9" t="s">
        <v>133</v>
      </c>
      <c r="C9" s="6">
        <v>90.104580356774207</v>
      </c>
      <c r="D9" t="s">
        <v>134</v>
      </c>
      <c r="E9" t="s">
        <v>32</v>
      </c>
      <c r="F9" s="5" t="s">
        <v>290</v>
      </c>
      <c r="G9" s="2">
        <v>6.806</v>
      </c>
      <c r="H9" s="5" t="s">
        <v>294</v>
      </c>
      <c r="I9" s="5">
        <v>10.164</v>
      </c>
      <c r="J9" s="5">
        <v>10</v>
      </c>
      <c r="K9" s="6">
        <f t="shared" si="2"/>
        <v>1023.1546942521093</v>
      </c>
      <c r="L9" s="4">
        <v>20818.587154931301</v>
      </c>
      <c r="M9" s="7">
        <f t="shared" si="1"/>
        <v>0.19997998647890169</v>
      </c>
    </row>
    <row r="10" spans="1:13" x14ac:dyDescent="0.25">
      <c r="A10" s="2">
        <v>7.7118158598178903</v>
      </c>
      <c r="B10" t="s">
        <v>135</v>
      </c>
      <c r="C10" s="6">
        <v>94.424587642469504</v>
      </c>
      <c r="D10" t="s">
        <v>136</v>
      </c>
      <c r="E10" t="s">
        <v>11</v>
      </c>
      <c r="F10" s="5" t="s">
        <v>290</v>
      </c>
      <c r="G10" s="2">
        <v>6.806</v>
      </c>
      <c r="H10" s="5" t="s">
        <v>294</v>
      </c>
      <c r="I10" s="5">
        <v>10.164</v>
      </c>
      <c r="J10" s="5">
        <v>10</v>
      </c>
      <c r="K10" s="6">
        <f t="shared" si="2"/>
        <v>1026.9748618170902</v>
      </c>
      <c r="L10" s="4">
        <v>44128.706911362897</v>
      </c>
      <c r="M10" s="7">
        <f t="shared" si="1"/>
        <v>0.42389323280160351</v>
      </c>
    </row>
    <row r="11" spans="1:13" x14ac:dyDescent="0.25">
      <c r="A11" s="2">
        <v>7.9915250132026898</v>
      </c>
      <c r="B11" t="s">
        <v>137</v>
      </c>
      <c r="C11" s="6">
        <v>93.458855651125504</v>
      </c>
      <c r="D11" t="s">
        <v>138</v>
      </c>
      <c r="E11" t="s">
        <v>11</v>
      </c>
      <c r="F11" s="5" t="s">
        <v>290</v>
      </c>
      <c r="G11" s="2">
        <v>6.806</v>
      </c>
      <c r="H11" s="5" t="s">
        <v>294</v>
      </c>
      <c r="I11" s="5">
        <v>10.164</v>
      </c>
      <c r="J11" s="5">
        <v>10</v>
      </c>
      <c r="K11" s="6">
        <f t="shared" si="2"/>
        <v>1035.3044971174118</v>
      </c>
      <c r="L11" s="4">
        <v>27298.094523269599</v>
      </c>
      <c r="M11" s="7">
        <f t="shared" si="1"/>
        <v>0.26222108796514287</v>
      </c>
    </row>
    <row r="12" spans="1:13" x14ac:dyDescent="0.25">
      <c r="A12" s="2">
        <v>8.3384345292092004</v>
      </c>
      <c r="B12" t="s">
        <v>139</v>
      </c>
      <c r="C12" s="6">
        <v>94.231466263552093</v>
      </c>
      <c r="D12" t="s">
        <v>140</v>
      </c>
      <c r="E12" t="s">
        <v>11</v>
      </c>
      <c r="F12" s="5" t="s">
        <v>290</v>
      </c>
      <c r="G12" s="2">
        <v>6.806</v>
      </c>
      <c r="H12" s="5" t="s">
        <v>294</v>
      </c>
      <c r="I12" s="5">
        <v>10.164</v>
      </c>
      <c r="J12" s="5">
        <v>10</v>
      </c>
      <c r="K12" s="6">
        <f t="shared" si="2"/>
        <v>1045.6353344017034</v>
      </c>
      <c r="L12" s="4">
        <v>30997.5090345768</v>
      </c>
      <c r="M12" s="7">
        <f t="shared" si="1"/>
        <v>0.29775706638891541</v>
      </c>
    </row>
    <row r="13" spans="1:13" x14ac:dyDescent="0.25">
      <c r="A13" s="2">
        <v>8.7041355918822898</v>
      </c>
      <c r="B13" t="s">
        <v>141</v>
      </c>
      <c r="C13" s="6">
        <v>62.5270692498339</v>
      </c>
      <c r="D13" t="s">
        <v>142</v>
      </c>
      <c r="E13" t="s">
        <v>103</v>
      </c>
      <c r="F13" s="5" t="s">
        <v>290</v>
      </c>
      <c r="G13" s="2">
        <v>6.806</v>
      </c>
      <c r="H13" s="5" t="s">
        <v>294</v>
      </c>
      <c r="I13" s="5">
        <v>10.164</v>
      </c>
      <c r="J13" s="5">
        <v>10</v>
      </c>
      <c r="K13" s="6">
        <f t="shared" si="2"/>
        <v>1056.5257770066198</v>
      </c>
      <c r="L13" s="4">
        <v>1975.2836231422</v>
      </c>
      <c r="M13" s="7">
        <f t="shared" si="1"/>
        <v>1.8974255520236172E-2</v>
      </c>
    </row>
    <row r="14" spans="1:13" x14ac:dyDescent="0.25">
      <c r="A14" s="2">
        <v>8.9802101670562706</v>
      </c>
      <c r="B14" t="s">
        <v>143</v>
      </c>
      <c r="C14" s="6">
        <v>61.261717892293703</v>
      </c>
      <c r="D14" t="s">
        <v>144</v>
      </c>
      <c r="E14" t="s">
        <v>40</v>
      </c>
      <c r="F14" s="5" t="s">
        <v>290</v>
      </c>
      <c r="G14" s="2">
        <v>6.806</v>
      </c>
      <c r="H14" s="5" t="s">
        <v>294</v>
      </c>
      <c r="I14" s="5">
        <v>10.164</v>
      </c>
      <c r="J14" s="5">
        <v>10</v>
      </c>
      <c r="K14" s="6">
        <f t="shared" si="2"/>
        <v>1064.7471759099544</v>
      </c>
      <c r="L14" s="4">
        <v>1386.14374222998</v>
      </c>
      <c r="M14" s="7">
        <f t="shared" si="1"/>
        <v>1.3315072956970807E-2</v>
      </c>
    </row>
    <row r="15" spans="1:13" x14ac:dyDescent="0.25">
      <c r="A15" s="2">
        <v>9.1688585553247393</v>
      </c>
      <c r="B15" t="s">
        <v>145</v>
      </c>
      <c r="C15" s="6">
        <v>85.382481940939002</v>
      </c>
      <c r="D15" t="s">
        <v>146</v>
      </c>
      <c r="E15" t="s">
        <v>147</v>
      </c>
      <c r="F15" s="5" t="s">
        <v>290</v>
      </c>
      <c r="G15" s="2">
        <v>6.806</v>
      </c>
      <c r="H15" s="5" t="s">
        <v>294</v>
      </c>
      <c r="I15" s="5">
        <v>10.164</v>
      </c>
      <c r="J15" s="5">
        <v>10</v>
      </c>
      <c r="K15" s="6">
        <f t="shared" si="2"/>
        <v>1070.3650552508857</v>
      </c>
      <c r="L15" s="4">
        <v>2278.0222038439301</v>
      </c>
      <c r="M15" s="7">
        <f t="shared" si="1"/>
        <v>2.1882313441017473E-2</v>
      </c>
    </row>
    <row r="16" spans="1:13" x14ac:dyDescent="0.25">
      <c r="A16" s="2">
        <v>9.3280885964534903</v>
      </c>
      <c r="B16" t="s">
        <v>148</v>
      </c>
      <c r="C16" s="6">
        <v>77.843481764117001</v>
      </c>
      <c r="D16" t="s">
        <v>149</v>
      </c>
      <c r="E16" t="s">
        <v>150</v>
      </c>
      <c r="F16" s="5" t="s">
        <v>290</v>
      </c>
      <c r="G16" s="2">
        <v>6.806</v>
      </c>
      <c r="H16" s="5" t="s">
        <v>294</v>
      </c>
      <c r="I16" s="5">
        <v>10.164</v>
      </c>
      <c r="J16" s="5">
        <v>10</v>
      </c>
      <c r="K16" s="6">
        <f t="shared" si="2"/>
        <v>1075.1068670772331</v>
      </c>
      <c r="L16" s="4">
        <v>2710.1781335290798</v>
      </c>
      <c r="M16" s="7">
        <f t="shared" si="1"/>
        <v>2.6033533518156213E-2</v>
      </c>
    </row>
    <row r="17" spans="1:13" s="11" customFormat="1" x14ac:dyDescent="0.25">
      <c r="A17" s="12">
        <v>9.7257855046497195</v>
      </c>
      <c r="B17" s="11" t="s">
        <v>151</v>
      </c>
      <c r="C17" s="13">
        <v>79.173924321029801</v>
      </c>
      <c r="D17" s="11" t="s">
        <v>152</v>
      </c>
      <c r="E17" s="11" t="s">
        <v>147</v>
      </c>
      <c r="F17" s="9" t="s">
        <v>290</v>
      </c>
      <c r="G17" s="12">
        <v>6.806</v>
      </c>
      <c r="H17" s="9" t="s">
        <v>294</v>
      </c>
      <c r="I17" s="9">
        <v>10.164</v>
      </c>
      <c r="J17" s="9">
        <v>10</v>
      </c>
      <c r="K17" s="13">
        <f t="shared" si="2"/>
        <v>1086.9501341468053</v>
      </c>
      <c r="L17" s="35">
        <v>5266.7522600968896</v>
      </c>
      <c r="M17" s="14">
        <f t="shared" si="1"/>
        <v>5.059157174901846E-2</v>
      </c>
    </row>
    <row r="18" spans="1:13" x14ac:dyDescent="0.25">
      <c r="A18" s="2">
        <v>10.180349227150501</v>
      </c>
      <c r="B18" t="s">
        <v>303</v>
      </c>
      <c r="C18" s="6">
        <v>97.678260450370004</v>
      </c>
      <c r="D18" t="s">
        <v>55</v>
      </c>
      <c r="E18" t="s">
        <v>40</v>
      </c>
      <c r="F18" s="31" t="s">
        <v>294</v>
      </c>
      <c r="G18" s="31">
        <v>10.164</v>
      </c>
      <c r="H18" s="31" t="s">
        <v>295</v>
      </c>
      <c r="I18" s="31">
        <v>14.117000000000001</v>
      </c>
      <c r="J18" s="19">
        <v>11</v>
      </c>
      <c r="K18" s="20">
        <f>100*J18+(100*((A18-G18)/(I18-G18)))</f>
        <v>1100.4135903655579</v>
      </c>
      <c r="L18" s="4">
        <v>1765596.6367613301</v>
      </c>
      <c r="M18" s="7">
        <f t="shared" si="1"/>
        <v>16.96003618877134</v>
      </c>
    </row>
    <row r="19" spans="1:13" x14ac:dyDescent="0.25">
      <c r="A19" s="2">
        <v>10.9413029599271</v>
      </c>
      <c r="B19" t="s">
        <v>153</v>
      </c>
      <c r="C19" s="6">
        <v>66.696763699746995</v>
      </c>
      <c r="D19" t="s">
        <v>154</v>
      </c>
      <c r="E19" t="s">
        <v>155</v>
      </c>
      <c r="F19" s="31" t="s">
        <v>294</v>
      </c>
      <c r="G19" s="31">
        <v>10.164</v>
      </c>
      <c r="H19" s="31" t="s">
        <v>295</v>
      </c>
      <c r="I19" s="31">
        <v>14.117000000000001</v>
      </c>
      <c r="J19" s="19">
        <v>11</v>
      </c>
      <c r="K19" s="20">
        <f t="shared" ref="K19:K24" si="3">100*J19+(100*((A19-G19)/(I19-G19)))</f>
        <v>1119.6636215514065</v>
      </c>
      <c r="L19" s="4">
        <v>2268.6126327235102</v>
      </c>
      <c r="M19" s="7">
        <f t="shared" si="1"/>
        <v>2.1791926620267819E-2</v>
      </c>
    </row>
    <row r="20" spans="1:13" x14ac:dyDescent="0.25">
      <c r="A20" s="2">
        <v>11.8025107881351</v>
      </c>
      <c r="B20" t="s">
        <v>59</v>
      </c>
      <c r="C20" s="6">
        <v>75.353213035265298</v>
      </c>
      <c r="D20" t="s">
        <v>60</v>
      </c>
      <c r="E20" t="s">
        <v>51</v>
      </c>
      <c r="F20" s="31" t="s">
        <v>294</v>
      </c>
      <c r="G20" s="31">
        <v>10.164</v>
      </c>
      <c r="H20" s="31" t="s">
        <v>295</v>
      </c>
      <c r="I20" s="31">
        <v>14.117000000000001</v>
      </c>
      <c r="J20" s="19">
        <v>11</v>
      </c>
      <c r="K20" s="20">
        <f t="shared" si="3"/>
        <v>1141.4498049110828</v>
      </c>
      <c r="L20" s="4">
        <v>7853.7742423604004</v>
      </c>
      <c r="M20" s="7">
        <f t="shared" si="1"/>
        <v>7.5442087165052962E-2</v>
      </c>
    </row>
    <row r="21" spans="1:13" x14ac:dyDescent="0.25">
      <c r="A21" s="2">
        <v>12.3126115541756</v>
      </c>
      <c r="B21" t="s">
        <v>156</v>
      </c>
      <c r="C21" s="6">
        <v>69.245944088841995</v>
      </c>
      <c r="D21" t="s">
        <v>157</v>
      </c>
      <c r="E21" t="s">
        <v>158</v>
      </c>
      <c r="F21" s="31" t="s">
        <v>294</v>
      </c>
      <c r="G21" s="31">
        <v>10.164</v>
      </c>
      <c r="H21" s="31" t="s">
        <v>295</v>
      </c>
      <c r="I21" s="31">
        <v>14.117000000000001</v>
      </c>
      <c r="J21" s="19">
        <v>11</v>
      </c>
      <c r="K21" s="20">
        <f t="shared" si="3"/>
        <v>1154.353947740339</v>
      </c>
      <c r="L21" s="4">
        <v>2360.3954499329998</v>
      </c>
      <c r="M21" s="7">
        <f t="shared" si="1"/>
        <v>2.2673577541531299E-2</v>
      </c>
    </row>
    <row r="22" spans="1:13" x14ac:dyDescent="0.25">
      <c r="A22" s="2">
        <v>12.663790237558</v>
      </c>
      <c r="B22" t="s">
        <v>159</v>
      </c>
      <c r="C22" s="6">
        <v>69.606788593825101</v>
      </c>
      <c r="D22" t="s">
        <v>160</v>
      </c>
      <c r="E22" t="s">
        <v>161</v>
      </c>
      <c r="F22" s="31" t="s">
        <v>294</v>
      </c>
      <c r="G22" s="31">
        <v>10.164</v>
      </c>
      <c r="H22" s="31" t="s">
        <v>295</v>
      </c>
      <c r="I22" s="31">
        <v>14.117000000000001</v>
      </c>
      <c r="J22" s="19">
        <v>11</v>
      </c>
      <c r="K22" s="20">
        <f t="shared" si="3"/>
        <v>1163.2378000900076</v>
      </c>
      <c r="L22" s="4">
        <v>5425.0176145641899</v>
      </c>
      <c r="M22" s="7">
        <f t="shared" si="1"/>
        <v>5.2111843187753061E-2</v>
      </c>
    </row>
    <row r="23" spans="1:13" x14ac:dyDescent="0.25">
      <c r="A23" s="2">
        <v>13.147810383730601</v>
      </c>
      <c r="B23" t="s">
        <v>162</v>
      </c>
      <c r="C23" s="6">
        <v>70.175561761565206</v>
      </c>
      <c r="D23" t="s">
        <v>163</v>
      </c>
      <c r="E23" t="s">
        <v>164</v>
      </c>
      <c r="F23" s="31" t="s">
        <v>294</v>
      </c>
      <c r="G23" s="31">
        <v>10.164</v>
      </c>
      <c r="H23" s="31" t="s">
        <v>295</v>
      </c>
      <c r="I23" s="31">
        <v>14.117000000000001</v>
      </c>
      <c r="J23" s="19">
        <v>11</v>
      </c>
      <c r="K23" s="20">
        <f t="shared" si="3"/>
        <v>1175.4821751512927</v>
      </c>
      <c r="L23" s="4">
        <v>6033.6707861282102</v>
      </c>
      <c r="M23" s="7">
        <f t="shared" si="1"/>
        <v>5.7958467270064144E-2</v>
      </c>
    </row>
    <row r="24" spans="1:13" x14ac:dyDescent="0.25">
      <c r="A24" s="2">
        <v>13.7031567626801</v>
      </c>
      <c r="B24" t="s">
        <v>68</v>
      </c>
      <c r="C24" s="6">
        <v>82.760035552312999</v>
      </c>
      <c r="D24" t="s">
        <v>69</v>
      </c>
      <c r="E24" t="s">
        <v>40</v>
      </c>
      <c r="F24" s="31" t="s">
        <v>294</v>
      </c>
      <c r="G24" s="31">
        <v>10.164</v>
      </c>
      <c r="H24" s="31" t="s">
        <v>295</v>
      </c>
      <c r="I24" s="31">
        <v>14.117000000000001</v>
      </c>
      <c r="J24" s="19">
        <v>11</v>
      </c>
      <c r="K24" s="20">
        <f t="shared" si="3"/>
        <v>1189.5309072269188</v>
      </c>
      <c r="L24" s="4">
        <v>322798.86053895898</v>
      </c>
      <c r="M24" s="7">
        <f t="shared" si="1"/>
        <v>3.1007537296158514</v>
      </c>
    </row>
    <row r="25" spans="1:13" s="11" customFormat="1" x14ac:dyDescent="0.25">
      <c r="A25" s="12">
        <v>13.946125</v>
      </c>
      <c r="B25" s="11" t="s">
        <v>165</v>
      </c>
      <c r="C25" s="13">
        <v>76.579970454348597</v>
      </c>
      <c r="D25" s="11" t="s">
        <v>166</v>
      </c>
      <c r="E25" s="11" t="s">
        <v>167</v>
      </c>
      <c r="F25" s="30" t="s">
        <v>294</v>
      </c>
      <c r="G25" s="30">
        <v>10.164</v>
      </c>
      <c r="H25" s="30" t="s">
        <v>295</v>
      </c>
      <c r="I25" s="30">
        <v>14.117000000000001</v>
      </c>
      <c r="J25" s="9">
        <v>11</v>
      </c>
      <c r="K25" s="21">
        <f>100*J25+(100*((A25-G25)/(I25-G25)))</f>
        <v>1195.6773336706299</v>
      </c>
      <c r="L25" s="35">
        <v>2170.0650387916198</v>
      </c>
      <c r="M25" s="14">
        <f t="shared" si="1"/>
        <v>2.0845294346167529E-2</v>
      </c>
    </row>
    <row r="26" spans="1:13" x14ac:dyDescent="0.25">
      <c r="A26" s="2">
        <v>15.292150114483899</v>
      </c>
      <c r="B26" t="s">
        <v>168</v>
      </c>
      <c r="C26" s="6">
        <v>86.357123535746695</v>
      </c>
      <c r="D26" t="s">
        <v>169</v>
      </c>
      <c r="E26" t="s">
        <v>40</v>
      </c>
      <c r="F26" s="19" t="s">
        <v>295</v>
      </c>
      <c r="G26" s="19">
        <v>14.117000000000001</v>
      </c>
      <c r="H26" s="19" t="s">
        <v>296</v>
      </c>
      <c r="I26" s="19">
        <v>18.285</v>
      </c>
      <c r="J26" s="19">
        <v>12</v>
      </c>
      <c r="K26" s="6">
        <f>100*J26+(100*((A26-G26)/(I26-G26)))</f>
        <v>1228.1945804818595</v>
      </c>
      <c r="L26" s="4">
        <v>32485.423409642</v>
      </c>
      <c r="M26" s="7">
        <f t="shared" si="1"/>
        <v>0.31204973161124394</v>
      </c>
    </row>
    <row r="27" spans="1:13" x14ac:dyDescent="0.25">
      <c r="A27" s="2">
        <v>15.6110413981637</v>
      </c>
      <c r="B27" t="s">
        <v>170</v>
      </c>
      <c r="C27" s="6">
        <v>71.448544218788598</v>
      </c>
      <c r="D27" t="s">
        <v>171</v>
      </c>
      <c r="E27" t="s">
        <v>172</v>
      </c>
      <c r="F27" s="19" t="s">
        <v>295</v>
      </c>
      <c r="G27" s="19">
        <v>14.117000000000001</v>
      </c>
      <c r="H27" s="19" t="s">
        <v>296</v>
      </c>
      <c r="I27" s="19">
        <v>18.285</v>
      </c>
      <c r="J27" s="19">
        <v>12</v>
      </c>
      <c r="K27" s="6">
        <f t="shared" ref="K27:K30" si="4">100*J27+(100*((A27-G27)/(I27-G27)))</f>
        <v>1235.8455229885724</v>
      </c>
      <c r="L27" s="4">
        <v>6271.53086762783</v>
      </c>
      <c r="M27" s="7">
        <f t="shared" si="1"/>
        <v>6.0243312803921471E-2</v>
      </c>
    </row>
    <row r="28" spans="1:13" x14ac:dyDescent="0.25">
      <c r="A28" s="2">
        <v>16.4972502479242</v>
      </c>
      <c r="B28" t="s">
        <v>173</v>
      </c>
      <c r="C28" s="6">
        <v>97.595510333532403</v>
      </c>
      <c r="D28" t="s">
        <v>174</v>
      </c>
      <c r="E28" t="s">
        <v>175</v>
      </c>
      <c r="F28" s="19" t="s">
        <v>295</v>
      </c>
      <c r="G28" s="19">
        <v>14.117000000000001</v>
      </c>
      <c r="H28" s="19" t="s">
        <v>296</v>
      </c>
      <c r="I28" s="19">
        <v>18.285</v>
      </c>
      <c r="J28" s="19">
        <v>12</v>
      </c>
      <c r="K28" s="6">
        <f t="shared" si="4"/>
        <v>1257.1077314761085</v>
      </c>
      <c r="L28" s="4">
        <v>7366184.9689459503</v>
      </c>
      <c r="M28" s="7">
        <f t="shared" si="1"/>
        <v>70.758383339282886</v>
      </c>
    </row>
    <row r="29" spans="1:13" x14ac:dyDescent="0.25">
      <c r="A29" s="2">
        <v>17.617651644873799</v>
      </c>
      <c r="B29" t="s">
        <v>176</v>
      </c>
      <c r="C29" s="6">
        <v>68.758105331658996</v>
      </c>
      <c r="D29" t="s">
        <v>177</v>
      </c>
      <c r="E29" t="s">
        <v>172</v>
      </c>
      <c r="F29" s="19" t="s">
        <v>295</v>
      </c>
      <c r="G29" s="19">
        <v>14.117000000000001</v>
      </c>
      <c r="H29" s="19" t="s">
        <v>296</v>
      </c>
      <c r="I29" s="19">
        <v>18.285</v>
      </c>
      <c r="J29" s="19">
        <v>12</v>
      </c>
      <c r="K29" s="24">
        <f t="shared" si="4"/>
        <v>1283.9887630727878</v>
      </c>
      <c r="L29" s="4">
        <v>662.65859097105294</v>
      </c>
      <c r="M29" s="7">
        <f t="shared" si="1"/>
        <v>6.3653914204802103E-3</v>
      </c>
    </row>
    <row r="30" spans="1:13" s="11" customFormat="1" x14ac:dyDescent="0.25">
      <c r="A30" s="12">
        <v>18.013308333333299</v>
      </c>
      <c r="B30" s="11" t="s">
        <v>178</v>
      </c>
      <c r="C30" s="13">
        <v>61.447906671299002</v>
      </c>
      <c r="D30" s="11" t="s">
        <v>179</v>
      </c>
      <c r="E30" s="11" t="s">
        <v>180</v>
      </c>
      <c r="F30" s="9" t="s">
        <v>295</v>
      </c>
      <c r="G30" s="9">
        <v>14.117000000000001</v>
      </c>
      <c r="H30" s="9" t="s">
        <v>296</v>
      </c>
      <c r="I30" s="9">
        <v>18.285</v>
      </c>
      <c r="J30" s="9">
        <v>12</v>
      </c>
      <c r="K30" s="13">
        <f t="shared" si="4"/>
        <v>1293.4814859245034</v>
      </c>
      <c r="L30" s="35">
        <v>930.153748831352</v>
      </c>
      <c r="M30" s="14">
        <f t="shared" si="1"/>
        <v>8.9349067124630879E-3</v>
      </c>
    </row>
    <row r="31" spans="1:13" x14ac:dyDescent="0.25">
      <c r="A31" s="2">
        <v>19.082095124452199</v>
      </c>
      <c r="B31" t="s">
        <v>181</v>
      </c>
      <c r="C31" s="6">
        <v>72.713206193694006</v>
      </c>
      <c r="D31" t="s">
        <v>182</v>
      </c>
      <c r="E31" t="s">
        <v>183</v>
      </c>
      <c r="F31" s="27" t="s">
        <v>296</v>
      </c>
      <c r="G31" s="27">
        <v>18.285</v>
      </c>
      <c r="H31" s="27" t="s">
        <v>297</v>
      </c>
      <c r="I31" s="27">
        <v>22.431000000000001</v>
      </c>
      <c r="J31" s="5">
        <v>13</v>
      </c>
      <c r="K31" s="6">
        <f>100*J31+(100*((A31-G31)/(I31-G31)))</f>
        <v>1319.225642172026</v>
      </c>
      <c r="L31" s="4">
        <v>1977.51191297169</v>
      </c>
      <c r="M31" s="7">
        <f t="shared" si="1"/>
        <v>1.8995660112519797E-2</v>
      </c>
    </row>
    <row r="32" spans="1:13" x14ac:dyDescent="0.25">
      <c r="A32" s="2">
        <v>19.781908302605601</v>
      </c>
      <c r="B32" t="s">
        <v>184</v>
      </c>
      <c r="C32" s="6">
        <v>73.165385543969293</v>
      </c>
      <c r="D32" t="s">
        <v>185</v>
      </c>
      <c r="E32" t="s">
        <v>186</v>
      </c>
      <c r="F32" s="27" t="s">
        <v>296</v>
      </c>
      <c r="G32" s="27">
        <v>18.285</v>
      </c>
      <c r="H32" s="27" t="s">
        <v>297</v>
      </c>
      <c r="I32" s="27">
        <v>22.431000000000001</v>
      </c>
      <c r="J32" s="5">
        <v>13</v>
      </c>
      <c r="K32" s="6">
        <f t="shared" ref="K32:K39" si="5">100*J32+(100*((A32-G32)/(I32-G32)))</f>
        <v>1336.1048794646792</v>
      </c>
      <c r="L32" s="4">
        <v>2505.28416503268</v>
      </c>
      <c r="M32" s="7">
        <f t="shared" si="1"/>
        <v>2.4065355142525523E-2</v>
      </c>
    </row>
    <row r="33" spans="1:13" x14ac:dyDescent="0.25">
      <c r="A33" s="2">
        <v>19.935602065204701</v>
      </c>
      <c r="B33" t="s">
        <v>187</v>
      </c>
      <c r="C33" s="6">
        <v>78.820754644575103</v>
      </c>
      <c r="D33" t="s">
        <v>188</v>
      </c>
      <c r="E33" t="s">
        <v>147</v>
      </c>
      <c r="F33" s="27" t="s">
        <v>296</v>
      </c>
      <c r="G33" s="27">
        <v>18.285</v>
      </c>
      <c r="H33" s="27" t="s">
        <v>297</v>
      </c>
      <c r="I33" s="27">
        <v>22.431000000000001</v>
      </c>
      <c r="J33" s="5">
        <v>13</v>
      </c>
      <c r="K33" s="6">
        <f t="shared" si="5"/>
        <v>1339.811916671604</v>
      </c>
      <c r="L33" s="4">
        <v>9095.6205914227394</v>
      </c>
      <c r="M33" s="7">
        <f t="shared" si="1"/>
        <v>8.7371062664023572E-2</v>
      </c>
    </row>
    <row r="34" spans="1:13" x14ac:dyDescent="0.25">
      <c r="A34" s="2">
        <v>20.294654745812501</v>
      </c>
      <c r="B34" t="s">
        <v>189</v>
      </c>
      <c r="C34" s="6">
        <v>68.458926628552604</v>
      </c>
      <c r="D34" t="s">
        <v>190</v>
      </c>
      <c r="E34" t="s">
        <v>11</v>
      </c>
      <c r="F34" s="27" t="s">
        <v>296</v>
      </c>
      <c r="G34" s="27">
        <v>18.285</v>
      </c>
      <c r="H34" s="27" t="s">
        <v>297</v>
      </c>
      <c r="I34" s="27">
        <v>22.431000000000001</v>
      </c>
      <c r="J34" s="5">
        <v>13</v>
      </c>
      <c r="K34" s="6">
        <f t="shared" si="5"/>
        <v>1348.4721356925349</v>
      </c>
      <c r="L34" s="4">
        <v>4037.8557787193799</v>
      </c>
      <c r="M34" s="7">
        <f t="shared" si="1"/>
        <v>3.8786990587917312E-2</v>
      </c>
    </row>
    <row r="35" spans="1:13" x14ac:dyDescent="0.25">
      <c r="A35" s="2">
        <v>20.560384763228502</v>
      </c>
      <c r="B35" t="s">
        <v>191</v>
      </c>
      <c r="C35" s="6">
        <v>71.709743659474498</v>
      </c>
      <c r="D35" t="s">
        <v>192</v>
      </c>
      <c r="E35" t="s">
        <v>193</v>
      </c>
      <c r="F35" s="27" t="s">
        <v>296</v>
      </c>
      <c r="G35" s="27">
        <v>18.285</v>
      </c>
      <c r="H35" s="27" t="s">
        <v>297</v>
      </c>
      <c r="I35" s="27">
        <v>22.431000000000001</v>
      </c>
      <c r="J35" s="5">
        <v>13</v>
      </c>
      <c r="K35" s="6">
        <f t="shared" si="5"/>
        <v>1354.8814462910877</v>
      </c>
      <c r="L35" s="4">
        <v>3074.53932709729</v>
      </c>
      <c r="M35" s="7">
        <f t="shared" si="1"/>
        <v>2.9533528307473484E-2</v>
      </c>
    </row>
    <row r="36" spans="1:13" x14ac:dyDescent="0.25">
      <c r="A36" s="2">
        <v>20.973008695375999</v>
      </c>
      <c r="B36" t="s">
        <v>194</v>
      </c>
      <c r="C36" s="6">
        <v>90.283067982419794</v>
      </c>
      <c r="D36" t="s">
        <v>195</v>
      </c>
      <c r="E36" t="s">
        <v>172</v>
      </c>
      <c r="F36" s="27" t="s">
        <v>296</v>
      </c>
      <c r="G36" s="27">
        <v>18.285</v>
      </c>
      <c r="H36" s="27" t="s">
        <v>297</v>
      </c>
      <c r="I36" s="27">
        <v>22.431000000000001</v>
      </c>
      <c r="J36" s="5">
        <v>13</v>
      </c>
      <c r="K36" s="6">
        <f t="shared" si="5"/>
        <v>1364.8337842589483</v>
      </c>
      <c r="L36" s="4">
        <v>123130.37587606</v>
      </c>
      <c r="M36" s="7">
        <f t="shared" si="1"/>
        <v>1.1827705078922208</v>
      </c>
    </row>
    <row r="37" spans="1:13" x14ac:dyDescent="0.25">
      <c r="A37" s="2">
        <v>21.344594938722199</v>
      </c>
      <c r="B37" t="s">
        <v>196</v>
      </c>
      <c r="C37" s="6">
        <v>68.342047746589301</v>
      </c>
      <c r="D37" t="s">
        <v>197</v>
      </c>
      <c r="E37" t="s">
        <v>198</v>
      </c>
      <c r="F37" s="27" t="s">
        <v>296</v>
      </c>
      <c r="G37" s="27">
        <v>18.285</v>
      </c>
      <c r="H37" s="27" t="s">
        <v>297</v>
      </c>
      <c r="I37" s="27">
        <v>22.431000000000001</v>
      </c>
      <c r="J37" s="5">
        <v>13</v>
      </c>
      <c r="K37" s="6">
        <f t="shared" si="5"/>
        <v>1373.7963082180945</v>
      </c>
      <c r="L37" s="4">
        <v>3578.2003582543002</v>
      </c>
      <c r="M37" s="7">
        <f t="shared" si="1"/>
        <v>3.4371614842892896E-2</v>
      </c>
    </row>
    <row r="38" spans="1:13" x14ac:dyDescent="0.25">
      <c r="A38" s="2">
        <v>21.770280655291099</v>
      </c>
      <c r="B38" t="s">
        <v>194</v>
      </c>
      <c r="C38" s="6">
        <v>87.233055894794106</v>
      </c>
      <c r="D38" t="s">
        <v>195</v>
      </c>
      <c r="E38" t="s">
        <v>172</v>
      </c>
      <c r="F38" s="27" t="s">
        <v>296</v>
      </c>
      <c r="G38" s="27">
        <v>18.285</v>
      </c>
      <c r="H38" s="27" t="s">
        <v>297</v>
      </c>
      <c r="I38" s="27">
        <v>22.431000000000001</v>
      </c>
      <c r="J38" s="5">
        <v>13</v>
      </c>
      <c r="K38" s="6">
        <f t="shared" si="5"/>
        <v>1384.0636916375083</v>
      </c>
      <c r="L38" s="4">
        <v>331798.304174305</v>
      </c>
      <c r="M38" s="7">
        <f t="shared" si="1"/>
        <v>3.187200931970207</v>
      </c>
    </row>
    <row r="39" spans="1:13" s="11" customFormat="1" x14ac:dyDescent="0.25">
      <c r="A39" s="12">
        <v>22.0227845374115</v>
      </c>
      <c r="B39" s="11" t="s">
        <v>199</v>
      </c>
      <c r="C39" s="13">
        <v>80.310813523378101</v>
      </c>
      <c r="D39" s="11" t="s">
        <v>200</v>
      </c>
      <c r="E39" s="11" t="s">
        <v>103</v>
      </c>
      <c r="F39" s="30" t="s">
        <v>296</v>
      </c>
      <c r="G39" s="30">
        <v>18.285</v>
      </c>
      <c r="H39" s="30" t="s">
        <v>297</v>
      </c>
      <c r="I39" s="30">
        <v>22.431000000000001</v>
      </c>
      <c r="J39" s="9">
        <v>13</v>
      </c>
      <c r="K39" s="13">
        <f t="shared" si="5"/>
        <v>1390.1539927016763</v>
      </c>
      <c r="L39" s="35">
        <v>9312.5214577386905</v>
      </c>
      <c r="M39" s="14">
        <f t="shared" si="1"/>
        <v>8.9454577361266205E-2</v>
      </c>
    </row>
    <row r="40" spans="1:13" x14ac:dyDescent="0.25">
      <c r="A40" s="2">
        <v>22.698454393553799</v>
      </c>
      <c r="B40" t="s">
        <v>201</v>
      </c>
      <c r="C40" s="6">
        <v>71.929672895194898</v>
      </c>
      <c r="D40" t="s">
        <v>202</v>
      </c>
      <c r="E40" t="s">
        <v>103</v>
      </c>
      <c r="F40" s="19" t="s">
        <v>297</v>
      </c>
      <c r="G40" s="19">
        <v>22.431000000000001</v>
      </c>
      <c r="H40" s="19" t="s">
        <v>298</v>
      </c>
      <c r="I40" s="19">
        <v>26.440999999999999</v>
      </c>
      <c r="J40" s="19">
        <v>14</v>
      </c>
      <c r="K40" s="24">
        <f>100*J40+(100*((A40-G40)/(I40-G40)))</f>
        <v>1406.6696856247829</v>
      </c>
      <c r="L40" s="4">
        <v>2328.22508161838</v>
      </c>
      <c r="M40" s="7">
        <f t="shared" si="1"/>
        <v>2.2364554178288559E-2</v>
      </c>
    </row>
    <row r="41" spans="1:13" x14ac:dyDescent="0.25">
      <c r="A41" s="2">
        <v>23.087091590143999</v>
      </c>
      <c r="B41" t="s">
        <v>107</v>
      </c>
      <c r="C41" s="6">
        <v>85.405871298143396</v>
      </c>
      <c r="D41" t="s">
        <v>108</v>
      </c>
      <c r="E41" t="s">
        <v>103</v>
      </c>
      <c r="F41" s="19" t="s">
        <v>297</v>
      </c>
      <c r="G41" s="19">
        <v>22.431000000000001</v>
      </c>
      <c r="H41" s="19" t="s">
        <v>298</v>
      </c>
      <c r="I41" s="19">
        <v>26.440999999999999</v>
      </c>
      <c r="J41" s="19">
        <v>14</v>
      </c>
      <c r="K41" s="24">
        <f t="shared" ref="K41:K46" si="6">100*J41+(100*((A41-G41)/(I41-G41)))</f>
        <v>1416.3613862878804</v>
      </c>
      <c r="L41" s="4">
        <v>3990.0640233511699</v>
      </c>
      <c r="M41" s="7">
        <f t="shared" si="1"/>
        <v>3.8327910703138783E-2</v>
      </c>
    </row>
    <row r="42" spans="1:13" x14ac:dyDescent="0.25">
      <c r="A42" s="2">
        <v>23.468232089516899</v>
      </c>
      <c r="B42" t="s">
        <v>203</v>
      </c>
      <c r="C42" s="6">
        <v>71.09923354723</v>
      </c>
      <c r="D42" t="s">
        <v>204</v>
      </c>
      <c r="E42" t="s">
        <v>205</v>
      </c>
      <c r="F42" s="19" t="s">
        <v>297</v>
      </c>
      <c r="G42" s="19">
        <v>22.431000000000001</v>
      </c>
      <c r="H42" s="19" t="s">
        <v>298</v>
      </c>
      <c r="I42" s="19">
        <v>26.440999999999999</v>
      </c>
      <c r="J42" s="19">
        <v>14</v>
      </c>
      <c r="K42" s="24">
        <f t="shared" si="6"/>
        <v>1425.8661368956832</v>
      </c>
      <c r="L42" s="4">
        <v>1290.92770994235</v>
      </c>
      <c r="M42" s="7">
        <f t="shared" si="1"/>
        <v>1.2400443126053363E-2</v>
      </c>
    </row>
    <row r="43" spans="1:13" x14ac:dyDescent="0.25">
      <c r="A43" s="2">
        <v>24.439736298252299</v>
      </c>
      <c r="B43" t="s">
        <v>206</v>
      </c>
      <c r="C43" s="6">
        <v>78.809568057926299</v>
      </c>
      <c r="D43" t="s">
        <v>207</v>
      </c>
      <c r="E43" t="s">
        <v>208</v>
      </c>
      <c r="F43" s="19" t="s">
        <v>297</v>
      </c>
      <c r="G43" s="19">
        <v>22.431000000000001</v>
      </c>
      <c r="H43" s="19" t="s">
        <v>298</v>
      </c>
      <c r="I43" s="19">
        <v>26.440999999999999</v>
      </c>
      <c r="J43" s="19">
        <v>14</v>
      </c>
      <c r="K43" s="24">
        <f t="shared" si="6"/>
        <v>1450.0931745200076</v>
      </c>
      <c r="L43" s="4">
        <v>1194.74622024616</v>
      </c>
      <c r="M43" s="7">
        <f t="shared" si="1"/>
        <v>1.1476539267168842E-2</v>
      </c>
    </row>
    <row r="44" spans="1:13" x14ac:dyDescent="0.25">
      <c r="A44" s="2">
        <v>25.2368882653114</v>
      </c>
      <c r="B44" t="s">
        <v>209</v>
      </c>
      <c r="C44" s="6">
        <v>61.063866332263302</v>
      </c>
      <c r="D44" t="s">
        <v>210</v>
      </c>
      <c r="E44" t="s">
        <v>211</v>
      </c>
      <c r="F44" s="19" t="s">
        <v>297</v>
      </c>
      <c r="G44" s="19">
        <v>22.431000000000001</v>
      </c>
      <c r="H44" s="19" t="s">
        <v>298</v>
      </c>
      <c r="I44" s="19">
        <v>26.440999999999999</v>
      </c>
      <c r="J44" s="19">
        <v>14</v>
      </c>
      <c r="K44" s="24">
        <f t="shared" si="6"/>
        <v>1469.9722759429276</v>
      </c>
      <c r="L44" s="4">
        <v>828.27078270586003</v>
      </c>
      <c r="M44" s="7">
        <f t="shared" si="1"/>
        <v>7.9562353916582951E-3</v>
      </c>
    </row>
    <row r="45" spans="1:13" x14ac:dyDescent="0.25">
      <c r="A45" s="2">
        <v>25.578945546244601</v>
      </c>
      <c r="B45" t="s">
        <v>212</v>
      </c>
      <c r="C45" s="6">
        <v>77.556270988790402</v>
      </c>
      <c r="D45" t="s">
        <v>213</v>
      </c>
      <c r="E45" t="s">
        <v>103</v>
      </c>
      <c r="F45" s="19" t="s">
        <v>297</v>
      </c>
      <c r="G45" s="19">
        <v>22.431000000000001</v>
      </c>
      <c r="H45" s="19" t="s">
        <v>298</v>
      </c>
      <c r="I45" s="19">
        <v>26.440999999999999</v>
      </c>
      <c r="J45" s="19">
        <v>14</v>
      </c>
      <c r="K45" s="24">
        <f t="shared" si="6"/>
        <v>1478.5023826993665</v>
      </c>
      <c r="L45" s="4">
        <v>2547.6411792162999</v>
      </c>
      <c r="M45" s="7">
        <f t="shared" si="1"/>
        <v>2.4472229781072771E-2</v>
      </c>
    </row>
    <row r="46" spans="1:13" s="11" customFormat="1" x14ac:dyDescent="0.25">
      <c r="A46" s="12">
        <v>26.204471696027401</v>
      </c>
      <c r="B46" s="11" t="s">
        <v>214</v>
      </c>
      <c r="C46" s="13">
        <v>63.084077780565998</v>
      </c>
      <c r="D46" s="11" t="s">
        <v>215</v>
      </c>
      <c r="E46" s="11" t="s">
        <v>216</v>
      </c>
      <c r="F46" s="9" t="s">
        <v>297</v>
      </c>
      <c r="G46" s="9">
        <v>22.431000000000001</v>
      </c>
      <c r="H46" s="9" t="s">
        <v>298</v>
      </c>
      <c r="I46" s="9">
        <v>26.440999999999999</v>
      </c>
      <c r="J46" s="9">
        <v>14</v>
      </c>
      <c r="K46" s="13">
        <f t="shared" si="6"/>
        <v>1494.1015385542994</v>
      </c>
      <c r="L46" s="35">
        <v>1891.4451424321701</v>
      </c>
      <c r="M46" s="14">
        <f t="shared" si="1"/>
        <v>1.8168916612555683E-2</v>
      </c>
    </row>
    <row r="47" spans="1:13" x14ac:dyDescent="0.25">
      <c r="A47" s="2">
        <v>26.874333099165899</v>
      </c>
      <c r="B47" t="s">
        <v>217</v>
      </c>
      <c r="C47" s="6">
        <v>73.585628220796394</v>
      </c>
      <c r="D47" t="s">
        <v>218</v>
      </c>
      <c r="E47" t="s">
        <v>219</v>
      </c>
      <c r="F47" s="31" t="s">
        <v>298</v>
      </c>
      <c r="G47" s="31">
        <v>26.440999999999999</v>
      </c>
      <c r="H47" s="31" t="s">
        <v>299</v>
      </c>
      <c r="I47" s="31">
        <v>30.289000000000001</v>
      </c>
      <c r="J47" s="19">
        <v>15</v>
      </c>
      <c r="K47" s="24">
        <f>100*J47+(100*((A47-G47)/(I47-G47)))</f>
        <v>1511.2612551758291</v>
      </c>
      <c r="L47" s="4">
        <v>780.541812100274</v>
      </c>
      <c r="M47" s="7">
        <f t="shared" si="1"/>
        <v>7.4977586071712128E-3</v>
      </c>
    </row>
    <row r="48" spans="1:13" s="15" customFormat="1" x14ac:dyDescent="0.25">
      <c r="A48" s="29">
        <v>27.2892570433097</v>
      </c>
      <c r="B48" s="15" t="s">
        <v>220</v>
      </c>
      <c r="C48" s="18">
        <v>70.550950785878797</v>
      </c>
      <c r="D48" s="15" t="s">
        <v>221</v>
      </c>
      <c r="E48" s="15" t="s">
        <v>103</v>
      </c>
      <c r="F48" s="30" t="s">
        <v>298</v>
      </c>
      <c r="G48" s="30">
        <v>26.440999999999999</v>
      </c>
      <c r="H48" s="30" t="s">
        <v>299</v>
      </c>
      <c r="I48" s="30">
        <v>30.289000000000001</v>
      </c>
      <c r="J48" s="30">
        <v>15</v>
      </c>
      <c r="K48" s="18">
        <f>100*J48+(100*((A48-G48)/(I48-G48)))</f>
        <v>1522.0441019571128</v>
      </c>
      <c r="L48" s="16">
        <v>1600.1256586378299</v>
      </c>
      <c r="M48" s="14">
        <f t="shared" si="1"/>
        <v>1.5370548692740665E-2</v>
      </c>
    </row>
    <row r="49" spans="1:12" x14ac:dyDescent="0.25">
      <c r="A49" s="2"/>
      <c r="C49" s="6"/>
      <c r="L49" s="33">
        <f>SUM(L2:L48)</f>
        <v>10410335.314792966</v>
      </c>
    </row>
    <row r="50" spans="1:12" x14ac:dyDescent="0.25">
      <c r="A50" s="2"/>
      <c r="C50" s="6"/>
    </row>
    <row r="51" spans="1:12" x14ac:dyDescent="0.25">
      <c r="A51" s="2"/>
      <c r="C51" s="6"/>
    </row>
    <row r="52" spans="1:12" x14ac:dyDescent="0.25">
      <c r="A52" s="2"/>
      <c r="C52" s="6"/>
    </row>
    <row r="53" spans="1:12" x14ac:dyDescent="0.25">
      <c r="A53" s="2"/>
      <c r="C53" s="6"/>
    </row>
    <row r="54" spans="1:12" x14ac:dyDescent="0.25">
      <c r="A54" s="2"/>
      <c r="C54" s="6"/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13" workbookViewId="0">
      <selection activeCell="P8" sqref="P8"/>
    </sheetView>
  </sheetViews>
  <sheetFormatPr defaultRowHeight="15" x14ac:dyDescent="0.25"/>
  <cols>
    <col min="1" max="1" width="24.42578125" customWidth="1"/>
    <col min="2" max="2" width="57.140625" customWidth="1"/>
    <col min="3" max="3" width="17.140625" style="5" customWidth="1"/>
    <col min="4" max="4" width="12.42578125" customWidth="1"/>
    <col min="5" max="5" width="11.42578125" customWidth="1"/>
    <col min="12" max="12" width="19.42578125" customWidth="1"/>
  </cols>
  <sheetData>
    <row r="1" spans="1:13" s="11" customFormat="1" ht="30" x14ac:dyDescent="0.25">
      <c r="A1" s="9" t="s">
        <v>0</v>
      </c>
      <c r="B1" s="11" t="s">
        <v>1</v>
      </c>
      <c r="C1" s="9" t="s">
        <v>2</v>
      </c>
      <c r="D1" s="11" t="s">
        <v>3</v>
      </c>
      <c r="E1" s="11" t="s">
        <v>4</v>
      </c>
      <c r="F1" s="9" t="s">
        <v>291</v>
      </c>
      <c r="G1" s="9" t="s">
        <v>292</v>
      </c>
      <c r="H1" s="9" t="s">
        <v>291</v>
      </c>
      <c r="I1" s="9" t="s">
        <v>292</v>
      </c>
      <c r="J1" s="9" t="s">
        <v>302</v>
      </c>
      <c r="K1" s="9" t="s">
        <v>293</v>
      </c>
      <c r="L1" s="10" t="s">
        <v>5</v>
      </c>
      <c r="M1" s="10" t="s">
        <v>300</v>
      </c>
    </row>
    <row r="2" spans="1:13" x14ac:dyDescent="0.25">
      <c r="A2" s="2">
        <v>4.1295719969969902</v>
      </c>
      <c r="B2" t="s">
        <v>222</v>
      </c>
      <c r="C2" s="6">
        <v>75.108968668744595</v>
      </c>
      <c r="D2" t="s">
        <v>223</v>
      </c>
      <c r="E2" t="s">
        <v>224</v>
      </c>
      <c r="F2" s="25" t="s">
        <v>289</v>
      </c>
      <c r="G2" s="26">
        <v>4.38</v>
      </c>
      <c r="H2" s="27" t="s">
        <v>290</v>
      </c>
      <c r="I2" s="27">
        <v>6.806</v>
      </c>
      <c r="J2" s="17">
        <v>9</v>
      </c>
      <c r="K2" s="17">
        <f>100*J2+(100*((A2-G2)/(I2-G2)))</f>
        <v>889.67732881273662</v>
      </c>
      <c r="L2" s="4">
        <v>38823.046736816097</v>
      </c>
      <c r="M2" s="3">
        <f>L2/$L$51*100</f>
        <v>0.35730883471888225</v>
      </c>
    </row>
    <row r="3" spans="1:13" x14ac:dyDescent="0.25">
      <c r="A3" s="2">
        <v>4.2275644794400602</v>
      </c>
      <c r="B3" t="s">
        <v>225</v>
      </c>
      <c r="C3" s="6">
        <v>71.264838834137905</v>
      </c>
      <c r="D3" t="s">
        <v>226</v>
      </c>
      <c r="E3" t="s">
        <v>227</v>
      </c>
      <c r="F3" s="25" t="s">
        <v>289</v>
      </c>
      <c r="G3" s="26">
        <v>4.38</v>
      </c>
      <c r="H3" s="27" t="s">
        <v>290</v>
      </c>
      <c r="I3" s="27">
        <v>6.806</v>
      </c>
      <c r="J3" s="17">
        <v>9</v>
      </c>
      <c r="K3" s="17">
        <f t="shared" ref="K3:K7" si="0">100*J3+(100*((A3-G3)/(I3-G3)))</f>
        <v>893.71659024897201</v>
      </c>
      <c r="L3" s="4">
        <v>16150.9438440255</v>
      </c>
      <c r="M3" s="3">
        <f t="shared" ref="M3:M50" si="1">L3/$L$51*100</f>
        <v>0.14864559609759598</v>
      </c>
    </row>
    <row r="4" spans="1:13" x14ac:dyDescent="0.25">
      <c r="A4" s="2">
        <v>4.9983727736242898</v>
      </c>
      <c r="B4" t="s">
        <v>305</v>
      </c>
      <c r="C4" s="6">
        <v>95.526509184629603</v>
      </c>
      <c r="D4" s="41" t="s">
        <v>304</v>
      </c>
      <c r="E4" t="s">
        <v>11</v>
      </c>
      <c r="F4" s="25" t="s">
        <v>289</v>
      </c>
      <c r="G4" s="26">
        <v>4.38</v>
      </c>
      <c r="H4" s="27" t="s">
        <v>290</v>
      </c>
      <c r="I4" s="27">
        <v>6.806</v>
      </c>
      <c r="J4" s="17">
        <v>9</v>
      </c>
      <c r="K4" s="17">
        <f t="shared" si="0"/>
        <v>925.48939709910508</v>
      </c>
      <c r="L4" s="4">
        <v>156210.52921362201</v>
      </c>
      <c r="M4" s="3">
        <f t="shared" si="1"/>
        <v>1.4376873237825809</v>
      </c>
    </row>
    <row r="5" spans="1:13" x14ac:dyDescent="0.25">
      <c r="A5" s="2">
        <v>5.1674096762181598</v>
      </c>
      <c r="B5" t="s">
        <v>12</v>
      </c>
      <c r="C5" s="6">
        <v>99.4577317592546</v>
      </c>
      <c r="D5" t="s">
        <v>13</v>
      </c>
      <c r="E5" t="s">
        <v>11</v>
      </c>
      <c r="F5" s="25" t="s">
        <v>289</v>
      </c>
      <c r="G5" s="26">
        <v>4.38</v>
      </c>
      <c r="H5" s="27" t="s">
        <v>290</v>
      </c>
      <c r="I5" s="27">
        <v>6.806</v>
      </c>
      <c r="J5" s="17">
        <v>9</v>
      </c>
      <c r="K5" s="17">
        <f t="shared" si="0"/>
        <v>932.45711773364224</v>
      </c>
      <c r="L5" s="4">
        <v>388992.10910645803</v>
      </c>
      <c r="M5" s="3">
        <f t="shared" si="1"/>
        <v>3.580098135056041</v>
      </c>
    </row>
    <row r="6" spans="1:13" x14ac:dyDescent="0.25">
      <c r="A6" s="2">
        <v>6.12517106600846</v>
      </c>
      <c r="B6" t="s">
        <v>9</v>
      </c>
      <c r="C6" s="6">
        <v>91.420557114740902</v>
      </c>
      <c r="D6" t="s">
        <v>10</v>
      </c>
      <c r="E6" t="s">
        <v>11</v>
      </c>
      <c r="F6" s="25" t="s">
        <v>289</v>
      </c>
      <c r="G6" s="26">
        <v>4.38</v>
      </c>
      <c r="H6" s="27" t="s">
        <v>290</v>
      </c>
      <c r="I6" s="27">
        <v>6.806</v>
      </c>
      <c r="J6" s="17">
        <v>9</v>
      </c>
      <c r="K6" s="17">
        <f t="shared" si="0"/>
        <v>971.93615276209641</v>
      </c>
      <c r="L6" s="4">
        <v>13819.7131021448</v>
      </c>
      <c r="M6" s="3">
        <f t="shared" si="1"/>
        <v>0.12719005847611611</v>
      </c>
    </row>
    <row r="7" spans="1:13" x14ac:dyDescent="0.25">
      <c r="A7" s="2">
        <v>6.2203852951337604</v>
      </c>
      <c r="B7" t="s">
        <v>19</v>
      </c>
      <c r="C7" s="6">
        <v>94.750461119479098</v>
      </c>
      <c r="D7" t="s">
        <v>20</v>
      </c>
      <c r="E7" t="s">
        <v>11</v>
      </c>
      <c r="F7" s="25" t="s">
        <v>289</v>
      </c>
      <c r="G7" s="26">
        <v>4.38</v>
      </c>
      <c r="H7" s="27" t="s">
        <v>290</v>
      </c>
      <c r="I7" s="27">
        <v>6.806</v>
      </c>
      <c r="J7" s="17">
        <v>9</v>
      </c>
      <c r="K7" s="17">
        <f t="shared" si="0"/>
        <v>975.86089427591753</v>
      </c>
      <c r="L7" s="4">
        <v>100837.92983127599</v>
      </c>
      <c r="M7" s="3">
        <f t="shared" si="1"/>
        <v>0.92806428737366309</v>
      </c>
    </row>
    <row r="8" spans="1:13" s="11" customFormat="1" x14ac:dyDescent="0.25">
      <c r="A8" s="12">
        <v>6.56786880305512</v>
      </c>
      <c r="B8" s="11" t="s">
        <v>128</v>
      </c>
      <c r="C8" s="13">
        <v>92.815727255748996</v>
      </c>
      <c r="D8" s="11" t="s">
        <v>129</v>
      </c>
      <c r="E8" s="11" t="s">
        <v>11</v>
      </c>
      <c r="F8" s="28" t="s">
        <v>289</v>
      </c>
      <c r="G8" s="29">
        <v>4.38</v>
      </c>
      <c r="H8" s="30" t="s">
        <v>290</v>
      </c>
      <c r="I8" s="30">
        <v>6.806</v>
      </c>
      <c r="J8" s="18">
        <v>9</v>
      </c>
      <c r="K8" s="18">
        <f>100*J8+(100*((A8-G8)/(I8-G8)))</f>
        <v>990.1842045777048</v>
      </c>
      <c r="L8" s="35">
        <v>74772.290944698601</v>
      </c>
      <c r="M8" s="39">
        <f t="shared" si="1"/>
        <v>0.6881685594597039</v>
      </c>
    </row>
    <row r="9" spans="1:13" x14ac:dyDescent="0.25">
      <c r="A9" s="2">
        <v>6.9768024403905899</v>
      </c>
      <c r="B9" t="s">
        <v>24</v>
      </c>
      <c r="C9" s="6">
        <v>95.025372048945201</v>
      </c>
      <c r="D9" t="s">
        <v>25</v>
      </c>
      <c r="E9" t="s">
        <v>11</v>
      </c>
      <c r="F9" s="5" t="s">
        <v>290</v>
      </c>
      <c r="G9" s="2">
        <v>6.806</v>
      </c>
      <c r="H9" s="5" t="s">
        <v>294</v>
      </c>
      <c r="I9" s="5">
        <v>10.164</v>
      </c>
      <c r="J9" s="5">
        <v>10</v>
      </c>
      <c r="K9" s="6">
        <f t="shared" ref="K9" si="2">100*J9+(100*((A9-G9)/(I9-G9)))</f>
        <v>1005.0864336030551</v>
      </c>
      <c r="L9" s="4">
        <v>68004.425846793194</v>
      </c>
      <c r="M9" s="3">
        <f t="shared" si="1"/>
        <v>0.62588035194058689</v>
      </c>
    </row>
    <row r="10" spans="1:13" x14ac:dyDescent="0.25">
      <c r="A10" s="2">
        <v>7.3444468579930202</v>
      </c>
      <c r="B10" t="s">
        <v>28</v>
      </c>
      <c r="C10" s="6">
        <v>96.015829324443501</v>
      </c>
      <c r="D10" t="s">
        <v>29</v>
      </c>
      <c r="E10" t="s">
        <v>11</v>
      </c>
      <c r="F10" s="19" t="s">
        <v>290</v>
      </c>
      <c r="G10" s="40">
        <v>6.806</v>
      </c>
      <c r="H10" s="19" t="s">
        <v>294</v>
      </c>
      <c r="I10" s="19">
        <v>10.164</v>
      </c>
      <c r="J10" s="19">
        <v>10</v>
      </c>
      <c r="K10" s="24">
        <f t="shared" ref="K10:K18" si="3">100*J10+(100*((A10-G10)/(I10-G10)))</f>
        <v>1016.0347486001496</v>
      </c>
      <c r="L10" s="4">
        <v>860048.81665536598</v>
      </c>
      <c r="M10" s="3">
        <f t="shared" si="1"/>
        <v>7.9154797552008036</v>
      </c>
    </row>
    <row r="11" spans="1:13" x14ac:dyDescent="0.25">
      <c r="A11" s="2">
        <v>7.5845216944657903</v>
      </c>
      <c r="B11" t="s">
        <v>30</v>
      </c>
      <c r="C11" s="6">
        <v>96.922667189732806</v>
      </c>
      <c r="D11" t="s">
        <v>31</v>
      </c>
      <c r="E11" t="s">
        <v>32</v>
      </c>
      <c r="F11" s="19" t="s">
        <v>290</v>
      </c>
      <c r="G11" s="40">
        <v>6.806</v>
      </c>
      <c r="H11" s="19" t="s">
        <v>294</v>
      </c>
      <c r="I11" s="19">
        <v>10.164</v>
      </c>
      <c r="J11" s="19">
        <v>10</v>
      </c>
      <c r="K11" s="24">
        <f t="shared" si="3"/>
        <v>1023.1840885784928</v>
      </c>
      <c r="L11" s="4">
        <v>956873.86593426496</v>
      </c>
      <c r="M11" s="3">
        <f t="shared" si="1"/>
        <v>8.8066114008950045</v>
      </c>
    </row>
    <row r="12" spans="1:13" x14ac:dyDescent="0.25">
      <c r="A12" s="2">
        <v>7.7263626514734796</v>
      </c>
      <c r="B12" t="s">
        <v>36</v>
      </c>
      <c r="C12" s="6">
        <v>89.677745841595595</v>
      </c>
      <c r="D12" t="s">
        <v>37</v>
      </c>
      <c r="E12" t="s">
        <v>11</v>
      </c>
      <c r="F12" s="19" t="s">
        <v>290</v>
      </c>
      <c r="G12" s="40">
        <v>6.806</v>
      </c>
      <c r="H12" s="19" t="s">
        <v>294</v>
      </c>
      <c r="I12" s="19">
        <v>10.164</v>
      </c>
      <c r="J12" s="19">
        <v>10</v>
      </c>
      <c r="K12" s="24">
        <f t="shared" si="3"/>
        <v>1027.4080599009374</v>
      </c>
      <c r="L12" s="4">
        <v>201097.642352519</v>
      </c>
      <c r="M12" s="3">
        <f t="shared" si="1"/>
        <v>1.8508069379715535</v>
      </c>
    </row>
    <row r="13" spans="1:13" x14ac:dyDescent="0.25">
      <c r="A13" s="2">
        <v>7.7857768698665799</v>
      </c>
      <c r="B13" t="s">
        <v>38</v>
      </c>
      <c r="C13" s="6">
        <v>95.174401344416907</v>
      </c>
      <c r="D13" t="s">
        <v>39</v>
      </c>
      <c r="E13" t="s">
        <v>40</v>
      </c>
      <c r="F13" s="19" t="s">
        <v>290</v>
      </c>
      <c r="G13" s="40">
        <v>6.806</v>
      </c>
      <c r="H13" s="19" t="s">
        <v>294</v>
      </c>
      <c r="I13" s="19">
        <v>10.164</v>
      </c>
      <c r="J13" s="19">
        <v>10</v>
      </c>
      <c r="K13" s="24">
        <f t="shared" si="3"/>
        <v>1029.1773933849488</v>
      </c>
      <c r="L13" s="4">
        <v>577.87821992156</v>
      </c>
      <c r="M13" s="3">
        <f t="shared" si="1"/>
        <v>5.3185159518608213E-3</v>
      </c>
    </row>
    <row r="14" spans="1:13" x14ac:dyDescent="0.25">
      <c r="A14" s="2">
        <v>8.7183859657390794</v>
      </c>
      <c r="B14" t="s">
        <v>228</v>
      </c>
      <c r="C14" s="6">
        <v>97.850953880265195</v>
      </c>
      <c r="D14" t="s">
        <v>229</v>
      </c>
      <c r="E14" t="s">
        <v>11</v>
      </c>
      <c r="F14" s="19" t="s">
        <v>290</v>
      </c>
      <c r="G14" s="40">
        <v>6.806</v>
      </c>
      <c r="H14" s="19" t="s">
        <v>294</v>
      </c>
      <c r="I14" s="19">
        <v>10.164</v>
      </c>
      <c r="J14" s="19">
        <v>10</v>
      </c>
      <c r="K14" s="24">
        <f t="shared" si="3"/>
        <v>1056.9501478778761</v>
      </c>
      <c r="L14" s="4">
        <v>2610999.7336003999</v>
      </c>
      <c r="M14" s="3">
        <f t="shared" si="1"/>
        <v>24.030398195908862</v>
      </c>
    </row>
    <row r="15" spans="1:13" x14ac:dyDescent="0.25">
      <c r="A15" s="2">
        <v>9.2746750000000002</v>
      </c>
      <c r="B15" t="s">
        <v>230</v>
      </c>
      <c r="C15" s="6">
        <v>67.901269657428301</v>
      </c>
      <c r="D15" t="s">
        <v>231</v>
      </c>
      <c r="E15" t="s">
        <v>232</v>
      </c>
      <c r="F15" s="19" t="s">
        <v>290</v>
      </c>
      <c r="G15" s="40">
        <v>6.806</v>
      </c>
      <c r="H15" s="19" t="s">
        <v>294</v>
      </c>
      <c r="I15" s="19">
        <v>10.164</v>
      </c>
      <c r="J15" s="19">
        <v>10</v>
      </c>
      <c r="K15" s="24">
        <f t="shared" si="3"/>
        <v>1073.5162298987493</v>
      </c>
      <c r="L15" s="4">
        <v>1660.4782426470599</v>
      </c>
      <c r="M15" s="3">
        <f t="shared" si="1"/>
        <v>1.5282251029351736E-2</v>
      </c>
    </row>
    <row r="16" spans="1:13" x14ac:dyDescent="0.25">
      <c r="A16" s="2">
        <v>9.7339214341898703</v>
      </c>
      <c r="B16" t="s">
        <v>233</v>
      </c>
      <c r="C16" s="6">
        <v>95.478039143788195</v>
      </c>
      <c r="D16" t="s">
        <v>234</v>
      </c>
      <c r="E16" t="s">
        <v>11</v>
      </c>
      <c r="F16" s="19" t="s">
        <v>290</v>
      </c>
      <c r="G16" s="40">
        <v>6.806</v>
      </c>
      <c r="H16" s="19" t="s">
        <v>294</v>
      </c>
      <c r="I16" s="19">
        <v>10.164</v>
      </c>
      <c r="J16" s="19">
        <v>10</v>
      </c>
      <c r="K16" s="24">
        <f t="shared" si="3"/>
        <v>1087.1924191241771</v>
      </c>
      <c r="L16" s="4">
        <v>272777.96612121898</v>
      </c>
      <c r="M16" s="3">
        <f t="shared" si="1"/>
        <v>2.5105185039311202</v>
      </c>
    </row>
    <row r="17" spans="1:13" s="11" customFormat="1" x14ac:dyDescent="0.25">
      <c r="A17" s="12">
        <v>10.1623383394912</v>
      </c>
      <c r="B17" s="11" t="s">
        <v>235</v>
      </c>
      <c r="C17" s="13">
        <v>67.388478949362394</v>
      </c>
      <c r="D17" s="11" t="s">
        <v>236</v>
      </c>
      <c r="E17" s="11" t="s">
        <v>237</v>
      </c>
      <c r="F17" s="9" t="s">
        <v>290</v>
      </c>
      <c r="G17" s="12">
        <v>6.806</v>
      </c>
      <c r="H17" s="9" t="s">
        <v>294</v>
      </c>
      <c r="I17" s="9">
        <v>10.164</v>
      </c>
      <c r="J17" s="9">
        <v>10</v>
      </c>
      <c r="K17" s="13">
        <f t="shared" si="3"/>
        <v>1099.950516363645</v>
      </c>
      <c r="L17" s="35">
        <v>6940.9076760281296</v>
      </c>
      <c r="M17" s="39">
        <f t="shared" si="1"/>
        <v>6.3880809005675332E-2</v>
      </c>
    </row>
    <row r="18" spans="1:13" x14ac:dyDescent="0.25">
      <c r="A18" s="2">
        <v>10.9663656904892</v>
      </c>
      <c r="B18" t="s">
        <v>238</v>
      </c>
      <c r="C18" s="6">
        <v>77.558202140936302</v>
      </c>
      <c r="D18" t="s">
        <v>239</v>
      </c>
      <c r="E18" t="s">
        <v>40</v>
      </c>
      <c r="F18" s="31" t="s">
        <v>294</v>
      </c>
      <c r="G18" s="31">
        <v>10.164</v>
      </c>
      <c r="H18" s="31" t="s">
        <v>295</v>
      </c>
      <c r="I18" s="31">
        <v>14.117000000000001</v>
      </c>
      <c r="J18" s="19">
        <v>11</v>
      </c>
      <c r="K18" s="20">
        <f t="shared" si="3"/>
        <v>1120.2976395266683</v>
      </c>
      <c r="L18" s="4">
        <v>2783.1335723599</v>
      </c>
      <c r="M18" s="3">
        <f t="shared" si="1"/>
        <v>2.5614636078107825E-2</v>
      </c>
    </row>
    <row r="19" spans="1:13" x14ac:dyDescent="0.25">
      <c r="A19" s="2">
        <v>11.655713265902699</v>
      </c>
      <c r="B19" t="s">
        <v>238</v>
      </c>
      <c r="C19" s="6">
        <v>77.127533131656193</v>
      </c>
      <c r="D19" t="s">
        <v>239</v>
      </c>
      <c r="E19" t="s">
        <v>40</v>
      </c>
      <c r="F19" s="31" t="s">
        <v>294</v>
      </c>
      <c r="G19" s="31">
        <v>10.164</v>
      </c>
      <c r="H19" s="31" t="s">
        <v>295</v>
      </c>
      <c r="I19" s="31">
        <v>14.117000000000001</v>
      </c>
      <c r="J19" s="19">
        <v>11</v>
      </c>
      <c r="K19" s="20">
        <f t="shared" ref="K19:K23" si="4">100*J19+(100*((A19-G19)/(I19-G19)))</f>
        <v>1137.7362323780092</v>
      </c>
      <c r="L19" s="4">
        <v>3487.5177851481999</v>
      </c>
      <c r="M19" s="3">
        <f t="shared" si="1"/>
        <v>3.2097452946447336E-2</v>
      </c>
    </row>
    <row r="20" spans="1:13" x14ac:dyDescent="0.25">
      <c r="A20" s="2">
        <v>13.2217859638644</v>
      </c>
      <c r="B20" t="s">
        <v>66</v>
      </c>
      <c r="C20" s="6">
        <v>97.182085159552003</v>
      </c>
      <c r="D20" t="s">
        <v>67</v>
      </c>
      <c r="E20" t="s">
        <v>40</v>
      </c>
      <c r="F20" s="31" t="s">
        <v>294</v>
      </c>
      <c r="G20" s="31">
        <v>10.164</v>
      </c>
      <c r="H20" s="31" t="s">
        <v>295</v>
      </c>
      <c r="I20" s="31">
        <v>14.117000000000001</v>
      </c>
      <c r="J20" s="19">
        <v>11</v>
      </c>
      <c r="K20" s="20">
        <f t="shared" si="4"/>
        <v>1177.3535533484544</v>
      </c>
      <c r="L20" s="4">
        <v>4759260.4944883799</v>
      </c>
      <c r="M20" s="3">
        <f t="shared" si="1"/>
        <v>43.801967242221536</v>
      </c>
    </row>
    <row r="21" spans="1:13" x14ac:dyDescent="0.25">
      <c r="A21" s="2">
        <v>13.4778799498747</v>
      </c>
      <c r="B21" t="s">
        <v>240</v>
      </c>
      <c r="C21" s="6">
        <v>64.940450943501304</v>
      </c>
      <c r="D21" t="s">
        <v>241</v>
      </c>
      <c r="E21" t="s">
        <v>242</v>
      </c>
      <c r="F21" s="31" t="s">
        <v>294</v>
      </c>
      <c r="G21" s="31">
        <v>10.164</v>
      </c>
      <c r="H21" s="31" t="s">
        <v>295</v>
      </c>
      <c r="I21" s="31">
        <v>14.117000000000001</v>
      </c>
      <c r="J21" s="19">
        <v>11</v>
      </c>
      <c r="K21" s="20">
        <f t="shared" si="4"/>
        <v>1183.8320250411005</v>
      </c>
      <c r="L21" s="4">
        <v>550.90750000000298</v>
      </c>
      <c r="M21" s="3">
        <f t="shared" si="1"/>
        <v>5.0702902890984438E-3</v>
      </c>
    </row>
    <row r="22" spans="1:13" s="11" customFormat="1" x14ac:dyDescent="0.25">
      <c r="A22" s="12">
        <v>13.703655978316601</v>
      </c>
      <c r="B22" s="11" t="s">
        <v>68</v>
      </c>
      <c r="C22" s="13">
        <v>92.566725954950002</v>
      </c>
      <c r="D22" s="11" t="s">
        <v>69</v>
      </c>
      <c r="E22" s="11" t="s">
        <v>40</v>
      </c>
      <c r="F22" s="30" t="s">
        <v>294</v>
      </c>
      <c r="G22" s="30">
        <v>10.164</v>
      </c>
      <c r="H22" s="30" t="s">
        <v>295</v>
      </c>
      <c r="I22" s="30">
        <v>14.117000000000001</v>
      </c>
      <c r="J22" s="9">
        <v>11</v>
      </c>
      <c r="K22" s="21">
        <f t="shared" si="4"/>
        <v>1189.5435360059853</v>
      </c>
      <c r="L22" s="35">
        <v>210814.043089174</v>
      </c>
      <c r="M22" s="39">
        <f t="shared" si="1"/>
        <v>1.9402320634237402</v>
      </c>
    </row>
    <row r="23" spans="1:13" x14ac:dyDescent="0.25">
      <c r="A23" s="2">
        <v>14.4015236495528</v>
      </c>
      <c r="B23" t="s">
        <v>73</v>
      </c>
      <c r="C23" s="6">
        <v>61.153195472351698</v>
      </c>
      <c r="D23" t="s">
        <v>74</v>
      </c>
      <c r="E23" t="s">
        <v>75</v>
      </c>
      <c r="F23" s="19" t="s">
        <v>295</v>
      </c>
      <c r="G23" s="19">
        <v>14.117000000000001</v>
      </c>
      <c r="H23" s="19" t="s">
        <v>296</v>
      </c>
      <c r="I23" s="19">
        <v>18.285</v>
      </c>
      <c r="J23" s="19">
        <v>12</v>
      </c>
      <c r="K23" s="6">
        <f t="shared" si="4"/>
        <v>1206.8263831466602</v>
      </c>
      <c r="L23" s="4">
        <v>4927.2082377425204</v>
      </c>
      <c r="M23" s="3">
        <f t="shared" si="1"/>
        <v>4.5347678294798355E-2</v>
      </c>
    </row>
    <row r="24" spans="1:13" s="11" customFormat="1" x14ac:dyDescent="0.25">
      <c r="A24" s="12">
        <v>17.1333277667282</v>
      </c>
      <c r="B24" s="11" t="s">
        <v>243</v>
      </c>
      <c r="C24" s="13">
        <v>61.646298037068902</v>
      </c>
      <c r="D24" s="11" t="s">
        <v>244</v>
      </c>
      <c r="E24" s="11" t="s">
        <v>58</v>
      </c>
      <c r="F24" s="9" t="s">
        <v>295</v>
      </c>
      <c r="G24" s="9">
        <v>14.117000000000001</v>
      </c>
      <c r="H24" s="9" t="s">
        <v>296</v>
      </c>
      <c r="I24" s="9">
        <v>18.285</v>
      </c>
      <c r="J24" s="9">
        <v>12</v>
      </c>
      <c r="K24" s="13">
        <f t="shared" ref="K24:K25" si="5">100*J24+(100*((A24-G24)/(I24-G24)))</f>
        <v>1272.3687084147841</v>
      </c>
      <c r="L24" s="35">
        <v>5357.0859908137099</v>
      </c>
      <c r="M24" s="39">
        <f t="shared" si="1"/>
        <v>4.9304068427254891E-2</v>
      </c>
    </row>
    <row r="25" spans="1:13" x14ac:dyDescent="0.25">
      <c r="A25" s="2">
        <v>18.782117004569599</v>
      </c>
      <c r="B25" t="s">
        <v>245</v>
      </c>
      <c r="C25" s="6">
        <v>73.830421519706107</v>
      </c>
      <c r="D25" t="s">
        <v>246</v>
      </c>
      <c r="E25" t="s">
        <v>183</v>
      </c>
      <c r="F25" s="27" t="s">
        <v>296</v>
      </c>
      <c r="G25" s="27">
        <v>18.285</v>
      </c>
      <c r="H25" s="27" t="s">
        <v>297</v>
      </c>
      <c r="I25" s="27">
        <v>22.431000000000001</v>
      </c>
      <c r="J25" s="5">
        <v>13</v>
      </c>
      <c r="K25" s="6">
        <f t="shared" si="5"/>
        <v>1311.9902798979642</v>
      </c>
      <c r="L25" s="4">
        <v>415.97540501508598</v>
      </c>
      <c r="M25" s="3">
        <f t="shared" si="1"/>
        <v>3.8284395412147621E-3</v>
      </c>
    </row>
    <row r="26" spans="1:13" x14ac:dyDescent="0.25">
      <c r="A26" s="2">
        <v>20.271672472818</v>
      </c>
      <c r="B26" t="s">
        <v>196</v>
      </c>
      <c r="C26" s="6">
        <v>70.396702900517795</v>
      </c>
      <c r="D26" t="s">
        <v>197</v>
      </c>
      <c r="E26" t="s">
        <v>198</v>
      </c>
      <c r="F26" s="27" t="s">
        <v>296</v>
      </c>
      <c r="G26" s="27">
        <v>18.285</v>
      </c>
      <c r="H26" s="27" t="s">
        <v>297</v>
      </c>
      <c r="I26" s="27">
        <v>22.431000000000001</v>
      </c>
      <c r="J26" s="5">
        <v>13</v>
      </c>
      <c r="K26" s="6">
        <f t="shared" ref="K26:K29" si="6">100*J26+(100*((A26-G26)/(I26-G26)))</f>
        <v>1347.9178116936323</v>
      </c>
      <c r="L26" s="4">
        <v>418.85755020572998</v>
      </c>
      <c r="M26" s="3">
        <f t="shared" si="1"/>
        <v>3.8549654330784482E-3</v>
      </c>
    </row>
    <row r="27" spans="1:13" x14ac:dyDescent="0.25">
      <c r="A27" s="2">
        <v>21.2087867653687</v>
      </c>
      <c r="B27" t="s">
        <v>247</v>
      </c>
      <c r="C27" s="6">
        <v>71.241700583473403</v>
      </c>
      <c r="D27" t="s">
        <v>248</v>
      </c>
      <c r="E27" t="s">
        <v>103</v>
      </c>
      <c r="F27" s="31" t="s">
        <v>296</v>
      </c>
      <c r="G27" s="31">
        <v>18.285</v>
      </c>
      <c r="H27" s="31" t="s">
        <v>297</v>
      </c>
      <c r="I27" s="31">
        <v>22.431000000000001</v>
      </c>
      <c r="J27" s="19">
        <v>13</v>
      </c>
      <c r="K27" s="24">
        <f t="shared" si="6"/>
        <v>1370.5206648665871</v>
      </c>
      <c r="L27" s="4">
        <v>2755.8222173433401</v>
      </c>
      <c r="M27" s="3">
        <f t="shared" si="1"/>
        <v>2.5363275372140701E-2</v>
      </c>
    </row>
    <row r="28" spans="1:13" s="11" customFormat="1" x14ac:dyDescent="0.25">
      <c r="A28" s="12">
        <v>21.339502896150599</v>
      </c>
      <c r="B28" s="11" t="s">
        <v>101</v>
      </c>
      <c r="C28" s="13">
        <v>71.680307639702505</v>
      </c>
      <c r="D28" s="11" t="s">
        <v>102</v>
      </c>
      <c r="E28" s="11" t="s">
        <v>103</v>
      </c>
      <c r="F28" s="30" t="s">
        <v>296</v>
      </c>
      <c r="G28" s="30">
        <v>18.285</v>
      </c>
      <c r="H28" s="30" t="s">
        <v>297</v>
      </c>
      <c r="I28" s="30">
        <v>22.431000000000001</v>
      </c>
      <c r="J28" s="9">
        <v>13</v>
      </c>
      <c r="K28" s="13">
        <f t="shared" si="6"/>
        <v>1373.6734900181041</v>
      </c>
      <c r="L28" s="35">
        <v>3232.0061860369401</v>
      </c>
      <c r="M28" s="39">
        <f t="shared" si="1"/>
        <v>2.9745845862271088E-2</v>
      </c>
    </row>
    <row r="29" spans="1:13" x14ac:dyDescent="0.25">
      <c r="A29" s="2">
        <v>22.703065914822101</v>
      </c>
      <c r="B29" t="s">
        <v>201</v>
      </c>
      <c r="C29" s="6">
        <v>91.1934694118425</v>
      </c>
      <c r="D29" t="s">
        <v>202</v>
      </c>
      <c r="E29" t="s">
        <v>103</v>
      </c>
      <c r="F29" s="19" t="s">
        <v>297</v>
      </c>
      <c r="G29" s="19">
        <v>22.431000000000001</v>
      </c>
      <c r="H29" s="19" t="s">
        <v>298</v>
      </c>
      <c r="I29" s="19">
        <v>26.440999999999999</v>
      </c>
      <c r="J29" s="19">
        <v>14</v>
      </c>
      <c r="K29" s="24">
        <f t="shared" si="6"/>
        <v>1406.7846861551645</v>
      </c>
      <c r="L29" s="4">
        <v>2169.6499560944999</v>
      </c>
      <c r="M29" s="3">
        <f t="shared" si="1"/>
        <v>1.9968425013507256E-2</v>
      </c>
    </row>
    <row r="30" spans="1:13" x14ac:dyDescent="0.25">
      <c r="A30" s="2">
        <v>23.0744396857373</v>
      </c>
      <c r="B30" t="s">
        <v>107</v>
      </c>
      <c r="C30" s="6">
        <v>89.583656159404001</v>
      </c>
      <c r="D30" t="s">
        <v>108</v>
      </c>
      <c r="E30" t="s">
        <v>103</v>
      </c>
      <c r="F30" s="19" t="s">
        <v>297</v>
      </c>
      <c r="G30" s="19">
        <v>22.431000000000001</v>
      </c>
      <c r="H30" s="19" t="s">
        <v>298</v>
      </c>
      <c r="I30" s="19">
        <v>26.440999999999999</v>
      </c>
      <c r="J30" s="19">
        <v>14</v>
      </c>
      <c r="K30" s="24">
        <f t="shared" ref="K30:K42" si="7">100*J30+(100*((A30-G30)/(I30-G30)))</f>
        <v>1416.0458774498079</v>
      </c>
      <c r="L30" s="4">
        <v>439.139212059393</v>
      </c>
      <c r="M30" s="3">
        <f t="shared" si="1"/>
        <v>4.041628190698204E-3</v>
      </c>
    </row>
    <row r="31" spans="1:13" x14ac:dyDescent="0.25">
      <c r="A31" s="2">
        <v>23.421702286117998</v>
      </c>
      <c r="B31" t="s">
        <v>249</v>
      </c>
      <c r="C31" s="6">
        <v>68.734583639496606</v>
      </c>
      <c r="D31" t="s">
        <v>250</v>
      </c>
      <c r="E31" t="s">
        <v>103</v>
      </c>
      <c r="F31" s="19" t="s">
        <v>297</v>
      </c>
      <c r="G31" s="19">
        <v>22.431000000000001</v>
      </c>
      <c r="H31" s="19" t="s">
        <v>298</v>
      </c>
      <c r="I31" s="19">
        <v>26.440999999999999</v>
      </c>
      <c r="J31" s="19">
        <v>14</v>
      </c>
      <c r="K31" s="24">
        <f t="shared" si="7"/>
        <v>1424.7057926712719</v>
      </c>
      <c r="L31" s="4">
        <v>1828.8887508026201</v>
      </c>
      <c r="M31" s="3">
        <f t="shared" si="1"/>
        <v>1.6832221149713625E-2</v>
      </c>
    </row>
    <row r="32" spans="1:13" x14ac:dyDescent="0.25">
      <c r="A32" s="2">
        <v>23.868529738144499</v>
      </c>
      <c r="B32" t="s">
        <v>251</v>
      </c>
      <c r="C32" s="6">
        <v>91.5680840420751</v>
      </c>
      <c r="D32" t="s">
        <v>252</v>
      </c>
      <c r="E32" t="s">
        <v>103</v>
      </c>
      <c r="F32" s="19" t="s">
        <v>297</v>
      </c>
      <c r="G32" s="19">
        <v>22.431000000000001</v>
      </c>
      <c r="H32" s="19" t="s">
        <v>298</v>
      </c>
      <c r="I32" s="19">
        <v>26.440999999999999</v>
      </c>
      <c r="J32" s="19">
        <v>14</v>
      </c>
      <c r="K32" s="24">
        <f t="shared" si="7"/>
        <v>1435.8486218988653</v>
      </c>
      <c r="L32" s="4">
        <v>31018.125862433899</v>
      </c>
      <c r="M32" s="3">
        <f t="shared" si="1"/>
        <v>0.28547605967668083</v>
      </c>
    </row>
    <row r="33" spans="1:13" x14ac:dyDescent="0.25">
      <c r="A33" s="2">
        <v>24.072377762119501</v>
      </c>
      <c r="B33" t="s">
        <v>253</v>
      </c>
      <c r="C33" s="6">
        <v>65.793316854676505</v>
      </c>
      <c r="D33" t="s">
        <v>254</v>
      </c>
      <c r="E33" t="s">
        <v>51</v>
      </c>
      <c r="F33" s="19" t="s">
        <v>297</v>
      </c>
      <c r="G33" s="19">
        <v>22.431000000000001</v>
      </c>
      <c r="H33" s="19" t="s">
        <v>298</v>
      </c>
      <c r="I33" s="19">
        <v>26.440999999999999</v>
      </c>
      <c r="J33" s="19">
        <v>14</v>
      </c>
      <c r="K33" s="24">
        <f t="shared" si="7"/>
        <v>1440.9321137685661</v>
      </c>
      <c r="L33" s="4">
        <v>1751.6980000000301</v>
      </c>
      <c r="M33" s="3">
        <f t="shared" si="1"/>
        <v>1.6121794237386987E-2</v>
      </c>
    </row>
    <row r="34" spans="1:13" x14ac:dyDescent="0.25">
      <c r="A34" s="2">
        <v>24.3460087914995</v>
      </c>
      <c r="B34" t="s">
        <v>247</v>
      </c>
      <c r="C34" s="6">
        <v>77.890974999256599</v>
      </c>
      <c r="D34" t="s">
        <v>248</v>
      </c>
      <c r="E34" t="s">
        <v>103</v>
      </c>
      <c r="F34" s="19" t="s">
        <v>297</v>
      </c>
      <c r="G34" s="19">
        <v>22.431000000000001</v>
      </c>
      <c r="H34" s="19" t="s">
        <v>298</v>
      </c>
      <c r="I34" s="19">
        <v>26.440999999999999</v>
      </c>
      <c r="J34" s="19">
        <v>14</v>
      </c>
      <c r="K34" s="24">
        <f t="shared" si="7"/>
        <v>1447.7558302119576</v>
      </c>
      <c r="L34" s="4">
        <v>2681.7464475996899</v>
      </c>
      <c r="M34" s="3">
        <f t="shared" si="1"/>
        <v>2.4681517262133634E-2</v>
      </c>
    </row>
    <row r="35" spans="1:13" x14ac:dyDescent="0.25">
      <c r="A35" s="2">
        <v>24.435467727221798</v>
      </c>
      <c r="B35" t="s">
        <v>255</v>
      </c>
      <c r="C35" s="6">
        <v>77.10259948449</v>
      </c>
      <c r="D35" t="s">
        <v>256</v>
      </c>
      <c r="E35" t="s">
        <v>11</v>
      </c>
      <c r="F35" s="19" t="s">
        <v>297</v>
      </c>
      <c r="G35" s="19">
        <v>22.431000000000001</v>
      </c>
      <c r="H35" s="19" t="s">
        <v>298</v>
      </c>
      <c r="I35" s="19">
        <v>26.440999999999999</v>
      </c>
      <c r="J35" s="19">
        <v>14</v>
      </c>
      <c r="K35" s="24">
        <f t="shared" si="7"/>
        <v>1449.9867263646333</v>
      </c>
      <c r="L35" s="4">
        <v>4008.77740956254</v>
      </c>
      <c r="M35" s="3">
        <f t="shared" si="1"/>
        <v>3.689487830690643E-2</v>
      </c>
    </row>
    <row r="36" spans="1:13" x14ac:dyDescent="0.25">
      <c r="A36" s="2">
        <v>24.745654290598999</v>
      </c>
      <c r="B36" t="s">
        <v>257</v>
      </c>
      <c r="C36" s="6">
        <v>92.658862122354506</v>
      </c>
      <c r="D36" t="s">
        <v>258</v>
      </c>
      <c r="E36" t="s">
        <v>103</v>
      </c>
      <c r="F36" s="19" t="s">
        <v>297</v>
      </c>
      <c r="G36" s="19">
        <v>22.431000000000001</v>
      </c>
      <c r="H36" s="19" t="s">
        <v>298</v>
      </c>
      <c r="I36" s="19">
        <v>26.440999999999999</v>
      </c>
      <c r="J36" s="19">
        <v>14</v>
      </c>
      <c r="K36" s="24">
        <f t="shared" si="7"/>
        <v>1457.7220521346385</v>
      </c>
      <c r="L36" s="4">
        <v>2029.7674445955099</v>
      </c>
      <c r="M36" s="3">
        <f t="shared" si="1"/>
        <v>1.8681012989405159E-2</v>
      </c>
    </row>
    <row r="37" spans="1:13" x14ac:dyDescent="0.25">
      <c r="A37" s="2">
        <v>25.295136516451901</v>
      </c>
      <c r="B37" t="s">
        <v>259</v>
      </c>
      <c r="C37" s="6">
        <v>79.509592246655004</v>
      </c>
      <c r="D37" t="s">
        <v>260</v>
      </c>
      <c r="E37" t="s">
        <v>103</v>
      </c>
      <c r="F37" s="19" t="s">
        <v>297</v>
      </c>
      <c r="G37" s="19">
        <v>22.431000000000001</v>
      </c>
      <c r="H37" s="19" t="s">
        <v>298</v>
      </c>
      <c r="I37" s="19">
        <v>26.440999999999999</v>
      </c>
      <c r="J37" s="19">
        <v>14</v>
      </c>
      <c r="K37" s="24">
        <f t="shared" si="7"/>
        <v>1471.4248507843367</v>
      </c>
      <c r="L37" s="4">
        <v>4630.6883483335996</v>
      </c>
      <c r="M37" s="3">
        <f t="shared" si="1"/>
        <v>4.2618650434777229E-2</v>
      </c>
    </row>
    <row r="38" spans="1:13" x14ac:dyDescent="0.25">
      <c r="A38" s="2">
        <v>25.8457173553719</v>
      </c>
      <c r="B38" t="s">
        <v>261</v>
      </c>
      <c r="C38" s="6">
        <v>73.472631807316404</v>
      </c>
      <c r="D38" t="s">
        <v>262</v>
      </c>
      <c r="E38" t="s">
        <v>263</v>
      </c>
      <c r="F38" s="19" t="s">
        <v>297</v>
      </c>
      <c r="G38" s="19">
        <v>22.431000000000001</v>
      </c>
      <c r="H38" s="19" t="s">
        <v>298</v>
      </c>
      <c r="I38" s="19">
        <v>26.440999999999999</v>
      </c>
      <c r="J38" s="19">
        <v>14</v>
      </c>
      <c r="K38" s="24">
        <f t="shared" si="7"/>
        <v>1485.1550462686259</v>
      </c>
      <c r="L38" s="4">
        <v>3070.2312477794899</v>
      </c>
      <c r="M38" s="3">
        <f t="shared" si="1"/>
        <v>2.8256946367408071E-2</v>
      </c>
    </row>
    <row r="39" spans="1:13" x14ac:dyDescent="0.25">
      <c r="A39" s="2">
        <v>26.002060187486599</v>
      </c>
      <c r="B39" t="s">
        <v>264</v>
      </c>
      <c r="C39" s="6">
        <v>68.368805702492097</v>
      </c>
      <c r="D39" t="s">
        <v>265</v>
      </c>
      <c r="E39" t="s">
        <v>116</v>
      </c>
      <c r="F39" s="19" t="s">
        <v>297</v>
      </c>
      <c r="G39" s="19">
        <v>22.431000000000001</v>
      </c>
      <c r="H39" s="19" t="s">
        <v>298</v>
      </c>
      <c r="I39" s="19">
        <v>26.440999999999999</v>
      </c>
      <c r="J39" s="19">
        <v>14</v>
      </c>
      <c r="K39" s="24">
        <f t="shared" si="7"/>
        <v>1489.0538700121347</v>
      </c>
      <c r="L39" s="4">
        <v>8400.4131906815001</v>
      </c>
      <c r="M39" s="3">
        <f t="shared" si="1"/>
        <v>7.7313402749330254E-2</v>
      </c>
    </row>
    <row r="40" spans="1:13" x14ac:dyDescent="0.25">
      <c r="A40" s="2">
        <v>26.1382467414976</v>
      </c>
      <c r="B40" t="s">
        <v>266</v>
      </c>
      <c r="C40" s="6">
        <v>65.378484012801707</v>
      </c>
      <c r="D40" t="s">
        <v>267</v>
      </c>
      <c r="E40" t="s">
        <v>103</v>
      </c>
      <c r="F40" s="19" t="s">
        <v>297</v>
      </c>
      <c r="G40" s="19">
        <v>22.431000000000001</v>
      </c>
      <c r="H40" s="19" t="s">
        <v>298</v>
      </c>
      <c r="I40" s="19">
        <v>26.440999999999999</v>
      </c>
      <c r="J40" s="19">
        <v>14</v>
      </c>
      <c r="K40" s="24">
        <f t="shared" si="7"/>
        <v>1492.450043428868</v>
      </c>
      <c r="L40" s="4">
        <v>2946.1814020582201</v>
      </c>
      <c r="M40" s="3">
        <f t="shared" si="1"/>
        <v>2.7115250659644593E-2</v>
      </c>
    </row>
    <row r="41" spans="1:13" x14ac:dyDescent="0.25">
      <c r="A41" s="2">
        <v>26.155842426009301</v>
      </c>
      <c r="B41" t="s">
        <v>268</v>
      </c>
      <c r="C41" s="6">
        <v>80.038536240500505</v>
      </c>
      <c r="D41" t="s">
        <v>269</v>
      </c>
      <c r="E41" t="s">
        <v>270</v>
      </c>
      <c r="F41" s="19" t="s">
        <v>297</v>
      </c>
      <c r="G41" s="19">
        <v>22.431000000000001</v>
      </c>
      <c r="H41" s="19" t="s">
        <v>298</v>
      </c>
      <c r="I41" s="19">
        <v>26.440999999999999</v>
      </c>
      <c r="J41" s="19">
        <v>14</v>
      </c>
      <c r="K41" s="24">
        <f t="shared" si="7"/>
        <v>1492.888838553848</v>
      </c>
      <c r="L41" s="4">
        <v>2276.2552589378702</v>
      </c>
      <c r="M41" s="3">
        <f t="shared" si="1"/>
        <v>2.0949569455674291E-2</v>
      </c>
    </row>
    <row r="42" spans="1:13" s="11" customFormat="1" x14ac:dyDescent="0.25">
      <c r="A42" s="12">
        <v>26.366784756804801</v>
      </c>
      <c r="B42" s="11" t="s">
        <v>271</v>
      </c>
      <c r="C42" s="13">
        <v>63.037881751380802</v>
      </c>
      <c r="D42" s="11" t="s">
        <v>272</v>
      </c>
      <c r="E42" s="11" t="s">
        <v>273</v>
      </c>
      <c r="F42" s="9" t="s">
        <v>297</v>
      </c>
      <c r="G42" s="9">
        <v>22.431000000000001</v>
      </c>
      <c r="H42" s="9" t="s">
        <v>298</v>
      </c>
      <c r="I42" s="9">
        <v>26.440999999999999</v>
      </c>
      <c r="J42" s="9">
        <v>14</v>
      </c>
      <c r="K42" s="13">
        <f t="shared" si="7"/>
        <v>1498.1492458056059</v>
      </c>
      <c r="L42" s="35">
        <v>13153.4855372125</v>
      </c>
      <c r="M42" s="39">
        <f t="shared" si="1"/>
        <v>0.12105841722453409</v>
      </c>
    </row>
    <row r="43" spans="1:13" x14ac:dyDescent="0.25">
      <c r="A43" s="2">
        <v>27.268321018823499</v>
      </c>
      <c r="B43" t="s">
        <v>274</v>
      </c>
      <c r="C43" s="6">
        <v>75.670334522387805</v>
      </c>
      <c r="D43" s="1">
        <v>1493692</v>
      </c>
      <c r="E43" t="s">
        <v>103</v>
      </c>
      <c r="F43" s="31" t="s">
        <v>298</v>
      </c>
      <c r="G43" s="31">
        <v>26.440999999999999</v>
      </c>
      <c r="H43" s="31" t="s">
        <v>299</v>
      </c>
      <c r="I43" s="31">
        <v>30.289000000000001</v>
      </c>
      <c r="J43" s="19">
        <v>15</v>
      </c>
      <c r="K43" s="24">
        <f>100*J43+(100*((A43-G43)/(I43-G43)))</f>
        <v>1521.5000264767023</v>
      </c>
      <c r="L43" s="4">
        <v>920.58406611913801</v>
      </c>
      <c r="M43" s="3">
        <f t="shared" si="1"/>
        <v>8.4726173645169114E-3</v>
      </c>
    </row>
    <row r="44" spans="1:13" x14ac:dyDescent="0.25">
      <c r="A44" s="2">
        <v>27.605522135901399</v>
      </c>
      <c r="B44" t="s">
        <v>275</v>
      </c>
      <c r="C44" s="6">
        <v>81.508955797063294</v>
      </c>
      <c r="D44" t="s">
        <v>276</v>
      </c>
      <c r="E44" t="s">
        <v>103</v>
      </c>
      <c r="F44" s="31" t="s">
        <v>298</v>
      </c>
      <c r="G44" s="31">
        <v>26.440999999999999</v>
      </c>
      <c r="H44" s="31" t="s">
        <v>299</v>
      </c>
      <c r="I44" s="31">
        <v>30.289000000000001</v>
      </c>
      <c r="J44" s="19">
        <v>15</v>
      </c>
      <c r="K44" s="24">
        <f>100*J44+(100*((A44-G44)/(I44-G44)))</f>
        <v>1530.263049269787</v>
      </c>
      <c r="L44" s="4">
        <v>3364.2510098180001</v>
      </c>
      <c r="M44" s="3">
        <f t="shared" si="1"/>
        <v>3.096296424566692E-2</v>
      </c>
    </row>
    <row r="45" spans="1:13" x14ac:dyDescent="0.25">
      <c r="A45" s="2">
        <v>28.622610459243202</v>
      </c>
      <c r="B45" t="s">
        <v>277</v>
      </c>
      <c r="C45" s="6">
        <v>61.3019712793389</v>
      </c>
      <c r="D45" t="s">
        <v>278</v>
      </c>
      <c r="E45" t="s">
        <v>279</v>
      </c>
      <c r="F45" s="31" t="s">
        <v>298</v>
      </c>
      <c r="G45" s="31">
        <v>26.440999999999999</v>
      </c>
      <c r="H45" s="31" t="s">
        <v>299</v>
      </c>
      <c r="I45" s="31">
        <v>30.289000000000001</v>
      </c>
      <c r="J45" s="19">
        <v>15</v>
      </c>
      <c r="K45" s="24">
        <f t="shared" ref="K45:K50" si="8">100*J45+(100*((A45-G45)/(I45-G45)))</f>
        <v>1556.6946585042413</v>
      </c>
      <c r="L45" s="4">
        <v>2551.1249107548801</v>
      </c>
      <c r="M45" s="3">
        <f t="shared" si="1"/>
        <v>2.3479338838693492E-2</v>
      </c>
    </row>
    <row r="46" spans="1:13" x14ac:dyDescent="0.25">
      <c r="A46" s="2">
        <v>28.9107607143841</v>
      </c>
      <c r="B46" t="s">
        <v>280</v>
      </c>
      <c r="C46" s="6">
        <v>60.862698631611899</v>
      </c>
      <c r="D46" t="s">
        <v>281</v>
      </c>
      <c r="E46" t="s">
        <v>116</v>
      </c>
      <c r="F46" s="31" t="s">
        <v>298</v>
      </c>
      <c r="G46" s="31">
        <v>26.440999999999999</v>
      </c>
      <c r="H46" s="31" t="s">
        <v>299</v>
      </c>
      <c r="I46" s="31">
        <v>30.289000000000001</v>
      </c>
      <c r="J46" s="19">
        <v>15</v>
      </c>
      <c r="K46" s="24">
        <f t="shared" si="8"/>
        <v>1564.1829707480276</v>
      </c>
      <c r="L46" s="4">
        <v>2595.7505695413502</v>
      </c>
      <c r="M46" s="3">
        <f t="shared" si="1"/>
        <v>2.3890052151526696E-2</v>
      </c>
    </row>
    <row r="47" spans="1:13" x14ac:dyDescent="0.25">
      <c r="A47" s="2">
        <v>29.557892724867699</v>
      </c>
      <c r="B47" t="s">
        <v>282</v>
      </c>
      <c r="C47" s="6">
        <v>73.676604508267602</v>
      </c>
      <c r="D47" t="s">
        <v>283</v>
      </c>
      <c r="E47" t="s">
        <v>116</v>
      </c>
      <c r="F47" s="31" t="s">
        <v>298</v>
      </c>
      <c r="G47" s="31">
        <v>26.440999999999999</v>
      </c>
      <c r="H47" s="31" t="s">
        <v>299</v>
      </c>
      <c r="I47" s="31">
        <v>30.289000000000001</v>
      </c>
      <c r="J47" s="19">
        <v>15</v>
      </c>
      <c r="K47" s="24">
        <f t="shared" si="8"/>
        <v>1581.00033068783</v>
      </c>
      <c r="L47" s="4">
        <v>100.39100000000199</v>
      </c>
      <c r="M47" s="3">
        <f t="shared" si="1"/>
        <v>9.2395095803358876E-4</v>
      </c>
    </row>
    <row r="48" spans="1:13" x14ac:dyDescent="0.25">
      <c r="A48" s="2">
        <v>29.8396730041467</v>
      </c>
      <c r="B48" t="s">
        <v>282</v>
      </c>
      <c r="C48" s="6">
        <v>71.563861986656207</v>
      </c>
      <c r="D48" t="s">
        <v>283</v>
      </c>
      <c r="E48" t="s">
        <v>116</v>
      </c>
      <c r="F48" s="31" t="s">
        <v>298</v>
      </c>
      <c r="G48" s="31">
        <v>26.440999999999999</v>
      </c>
      <c r="H48" s="31" t="s">
        <v>299</v>
      </c>
      <c r="I48" s="31">
        <v>30.289000000000001</v>
      </c>
      <c r="J48" s="19">
        <v>15</v>
      </c>
      <c r="K48" s="24">
        <f t="shared" si="8"/>
        <v>1588.3231030183654</v>
      </c>
      <c r="L48" s="4">
        <v>7150.0221644722897</v>
      </c>
      <c r="M48" s="3">
        <f t="shared" si="1"/>
        <v>6.5805399177470442E-2</v>
      </c>
    </row>
    <row r="49" spans="1:13" x14ac:dyDescent="0.25">
      <c r="A49" s="2">
        <v>29.939217486876601</v>
      </c>
      <c r="B49" t="s">
        <v>284</v>
      </c>
      <c r="C49" s="6">
        <v>66.510422331364794</v>
      </c>
      <c r="D49" t="s">
        <v>285</v>
      </c>
      <c r="E49" t="s">
        <v>286</v>
      </c>
      <c r="F49" s="31" t="s">
        <v>298</v>
      </c>
      <c r="G49" s="31">
        <v>26.440999999999999</v>
      </c>
      <c r="H49" s="31" t="s">
        <v>299</v>
      </c>
      <c r="I49" s="31">
        <v>30.289000000000001</v>
      </c>
      <c r="J49" s="19">
        <v>15</v>
      </c>
      <c r="K49" s="24">
        <f t="shared" si="8"/>
        <v>1590.9100178502235</v>
      </c>
      <c r="L49" s="4">
        <v>5120.1239999999798</v>
      </c>
      <c r="M49" s="3">
        <f t="shared" si="1"/>
        <v>4.7123183104567715E-2</v>
      </c>
    </row>
    <row r="50" spans="1:13" s="11" customFormat="1" x14ac:dyDescent="0.25">
      <c r="A50" s="12">
        <v>30.251219588826</v>
      </c>
      <c r="B50" s="11" t="s">
        <v>287</v>
      </c>
      <c r="C50" s="13">
        <v>67.293923157486702</v>
      </c>
      <c r="D50" s="11" t="s">
        <v>288</v>
      </c>
      <c r="E50" s="11" t="s">
        <v>116</v>
      </c>
      <c r="F50" s="30" t="s">
        <v>298</v>
      </c>
      <c r="G50" s="30">
        <v>26.440999999999999</v>
      </c>
      <c r="H50" s="30" t="s">
        <v>299</v>
      </c>
      <c r="I50" s="30">
        <v>30.289000000000001</v>
      </c>
      <c r="J50" s="9">
        <v>15</v>
      </c>
      <c r="K50" s="13">
        <f t="shared" si="8"/>
        <v>1599.0181805827963</v>
      </c>
      <c r="L50" s="35">
        <v>604.90371646832295</v>
      </c>
      <c r="M50" s="39">
        <f t="shared" si="1"/>
        <v>5.5672457525970873E-3</v>
      </c>
    </row>
    <row r="51" spans="1:13" x14ac:dyDescent="0.25">
      <c r="A51" s="2"/>
      <c r="C51" s="6"/>
      <c r="L51" s="33">
        <f>SUM(L2:L50)</f>
        <v>10865403.528955748</v>
      </c>
    </row>
    <row r="52" spans="1:13" x14ac:dyDescent="0.25">
      <c r="A52" s="2"/>
      <c r="C52" s="6"/>
      <c r="L52" s="4"/>
    </row>
    <row r="53" spans="1:13" x14ac:dyDescent="0.25">
      <c r="A53" s="2"/>
      <c r="C53" s="6"/>
      <c r="L53" s="4"/>
    </row>
    <row r="54" spans="1:13" x14ac:dyDescent="0.25">
      <c r="A54" s="2"/>
      <c r="C54" s="6"/>
      <c r="L54" s="4"/>
    </row>
    <row r="55" spans="1:13" x14ac:dyDescent="0.25">
      <c r="A55" s="2"/>
      <c r="C55" s="6"/>
      <c r="L55" s="4"/>
    </row>
    <row r="56" spans="1:13" x14ac:dyDescent="0.25">
      <c r="A56" s="2"/>
      <c r="C56" s="6"/>
      <c r="L56" s="4"/>
    </row>
    <row r="57" spans="1:13" x14ac:dyDescent="0.25">
      <c r="A57" s="2"/>
      <c r="C57" s="6"/>
      <c r="L57" s="4"/>
    </row>
    <row r="58" spans="1:13" x14ac:dyDescent="0.25">
      <c r="A58" s="2"/>
      <c r="C58" s="6"/>
      <c r="L58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Cinnamon</vt:lpstr>
      <vt:lpstr>Clary</vt:lpstr>
      <vt:lpstr>Tea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tf190606zj</cp:lastModifiedBy>
  <dcterms:created xsi:type="dcterms:W3CDTF">2022-03-23T08:24:23Z</dcterms:created>
  <dcterms:modified xsi:type="dcterms:W3CDTF">2022-03-23T10:31:40Z</dcterms:modified>
</cp:coreProperties>
</file>