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AVORI SPEDITI...IN ATTESA\CoQ\"/>
    </mc:Choice>
  </mc:AlternateContent>
  <xr:revisionPtr revIDLastSave="0" documentId="8_{B25D8172-AE9A-4337-8970-E85BA0D9C5A8}" xr6:coauthVersionLast="47" xr6:coauthVersionMax="47" xr10:uidLastSave="{00000000-0000-0000-0000-000000000000}"/>
  <bookViews>
    <workbookView xWindow="-120" yWindow="-120" windowWidth="20730" windowHeight="11160" xr2:uid="{13A6DDF8-09E4-4CF9-95FE-5C499E9A544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3" i="1" l="1"/>
  <c r="E43" i="1"/>
  <c r="D43" i="1"/>
  <c r="C43" i="1"/>
  <c r="B43" i="1"/>
  <c r="N42" i="1"/>
  <c r="E42" i="1"/>
  <c r="D42" i="1"/>
  <c r="C42" i="1"/>
  <c r="B42" i="1"/>
  <c r="L40" i="1"/>
  <c r="AE40" i="1" s="1"/>
  <c r="AG40" i="1" s="1"/>
  <c r="K40" i="1"/>
  <c r="AD40" i="1" s="1"/>
  <c r="I40" i="1"/>
  <c r="U40" i="1" s="1"/>
  <c r="V40" i="1" s="1"/>
  <c r="H40" i="1"/>
  <c r="S40" i="1" s="1"/>
  <c r="T40" i="1" s="1"/>
  <c r="G40" i="1"/>
  <c r="F40" i="1"/>
  <c r="L39" i="1"/>
  <c r="AE39" i="1" s="1"/>
  <c r="AG39" i="1" s="1"/>
  <c r="K39" i="1"/>
  <c r="AD39" i="1" s="1"/>
  <c r="I39" i="1"/>
  <c r="U39" i="1" s="1"/>
  <c r="V39" i="1" s="1"/>
  <c r="H39" i="1"/>
  <c r="S39" i="1" s="1"/>
  <c r="T39" i="1" s="1"/>
  <c r="G39" i="1"/>
  <c r="F39" i="1"/>
  <c r="L38" i="1"/>
  <c r="AE38" i="1" s="1"/>
  <c r="AG38" i="1" s="1"/>
  <c r="K38" i="1"/>
  <c r="AD38" i="1" s="1"/>
  <c r="I38" i="1"/>
  <c r="U38" i="1" s="1"/>
  <c r="V38" i="1" s="1"/>
  <c r="H38" i="1"/>
  <c r="S38" i="1" s="1"/>
  <c r="T38" i="1" s="1"/>
  <c r="G38" i="1"/>
  <c r="F38" i="1"/>
  <c r="L37" i="1"/>
  <c r="AE37" i="1" s="1"/>
  <c r="AG37" i="1" s="1"/>
  <c r="K37" i="1"/>
  <c r="AD37" i="1" s="1"/>
  <c r="I37" i="1"/>
  <c r="U37" i="1" s="1"/>
  <c r="V37" i="1" s="1"/>
  <c r="H37" i="1"/>
  <c r="S37" i="1" s="1"/>
  <c r="T37" i="1" s="1"/>
  <c r="G37" i="1"/>
  <c r="F37" i="1"/>
  <c r="L36" i="1"/>
  <c r="AE36" i="1" s="1"/>
  <c r="AG36" i="1" s="1"/>
  <c r="K36" i="1"/>
  <c r="AD36" i="1" s="1"/>
  <c r="I36" i="1"/>
  <c r="U36" i="1" s="1"/>
  <c r="V36" i="1" s="1"/>
  <c r="H36" i="1"/>
  <c r="S36" i="1" s="1"/>
  <c r="T36" i="1" s="1"/>
  <c r="G36" i="1"/>
  <c r="F36" i="1"/>
  <c r="L35" i="1"/>
  <c r="AE35" i="1" s="1"/>
  <c r="AG35" i="1" s="1"/>
  <c r="K35" i="1"/>
  <c r="AD35" i="1" s="1"/>
  <c r="I35" i="1"/>
  <c r="U35" i="1" s="1"/>
  <c r="V35" i="1" s="1"/>
  <c r="H35" i="1"/>
  <c r="S35" i="1" s="1"/>
  <c r="T35" i="1" s="1"/>
  <c r="G35" i="1"/>
  <c r="F35" i="1"/>
  <c r="L34" i="1"/>
  <c r="AE34" i="1" s="1"/>
  <c r="AG34" i="1" s="1"/>
  <c r="K34" i="1"/>
  <c r="AD34" i="1" s="1"/>
  <c r="I34" i="1"/>
  <c r="U34" i="1" s="1"/>
  <c r="V34" i="1" s="1"/>
  <c r="H34" i="1"/>
  <c r="S34" i="1" s="1"/>
  <c r="T34" i="1" s="1"/>
  <c r="G34" i="1"/>
  <c r="F34" i="1"/>
  <c r="L33" i="1"/>
  <c r="K33" i="1"/>
  <c r="I33" i="1"/>
  <c r="H33" i="1"/>
  <c r="G33" i="1"/>
  <c r="F33" i="1"/>
  <c r="N28" i="1"/>
  <c r="E28" i="1"/>
  <c r="D28" i="1"/>
  <c r="C28" i="1"/>
  <c r="B28" i="1"/>
  <c r="N27" i="1"/>
  <c r="E27" i="1"/>
  <c r="D27" i="1"/>
  <c r="C27" i="1"/>
  <c r="B27" i="1"/>
  <c r="L25" i="1"/>
  <c r="AE25" i="1" s="1"/>
  <c r="AG25" i="1" s="1"/>
  <c r="K25" i="1"/>
  <c r="AD25" i="1" s="1"/>
  <c r="I25" i="1"/>
  <c r="U25" i="1" s="1"/>
  <c r="V25" i="1" s="1"/>
  <c r="H25" i="1"/>
  <c r="S25" i="1" s="1"/>
  <c r="T25" i="1" s="1"/>
  <c r="G25" i="1"/>
  <c r="F25" i="1"/>
  <c r="L24" i="1"/>
  <c r="AE24" i="1" s="1"/>
  <c r="AG24" i="1" s="1"/>
  <c r="K24" i="1"/>
  <c r="AD24" i="1" s="1"/>
  <c r="I24" i="1"/>
  <c r="U24" i="1" s="1"/>
  <c r="V24" i="1" s="1"/>
  <c r="H24" i="1"/>
  <c r="S24" i="1" s="1"/>
  <c r="T24" i="1" s="1"/>
  <c r="G24" i="1"/>
  <c r="F24" i="1"/>
  <c r="L23" i="1"/>
  <c r="AE23" i="1" s="1"/>
  <c r="AG23" i="1" s="1"/>
  <c r="K23" i="1"/>
  <c r="AD23" i="1" s="1"/>
  <c r="I23" i="1"/>
  <c r="U23" i="1" s="1"/>
  <c r="V23" i="1" s="1"/>
  <c r="H23" i="1"/>
  <c r="S23" i="1" s="1"/>
  <c r="T23" i="1" s="1"/>
  <c r="G23" i="1"/>
  <c r="F23" i="1"/>
  <c r="L22" i="1"/>
  <c r="AE22" i="1" s="1"/>
  <c r="AG22" i="1" s="1"/>
  <c r="K22" i="1"/>
  <c r="AD22" i="1" s="1"/>
  <c r="I22" i="1"/>
  <c r="U22" i="1" s="1"/>
  <c r="V22" i="1" s="1"/>
  <c r="H22" i="1"/>
  <c r="S22" i="1" s="1"/>
  <c r="T22" i="1" s="1"/>
  <c r="G22" i="1"/>
  <c r="F22" i="1"/>
  <c r="L21" i="1"/>
  <c r="AE21" i="1" s="1"/>
  <c r="AG21" i="1" s="1"/>
  <c r="K21" i="1"/>
  <c r="AD21" i="1" s="1"/>
  <c r="I21" i="1"/>
  <c r="U21" i="1" s="1"/>
  <c r="V21" i="1" s="1"/>
  <c r="H21" i="1"/>
  <c r="S21" i="1" s="1"/>
  <c r="T21" i="1" s="1"/>
  <c r="G21" i="1"/>
  <c r="F21" i="1"/>
  <c r="L20" i="1"/>
  <c r="AE20" i="1" s="1"/>
  <c r="AG20" i="1" s="1"/>
  <c r="K20" i="1"/>
  <c r="AD20" i="1" s="1"/>
  <c r="I20" i="1"/>
  <c r="U20" i="1" s="1"/>
  <c r="V20" i="1" s="1"/>
  <c r="H20" i="1"/>
  <c r="S20" i="1" s="1"/>
  <c r="T20" i="1" s="1"/>
  <c r="G20" i="1"/>
  <c r="F20" i="1"/>
  <c r="L19" i="1"/>
  <c r="AE19" i="1" s="1"/>
  <c r="AG19" i="1" s="1"/>
  <c r="K19" i="1"/>
  <c r="AD19" i="1" s="1"/>
  <c r="I19" i="1"/>
  <c r="U19" i="1" s="1"/>
  <c r="V19" i="1" s="1"/>
  <c r="H19" i="1"/>
  <c r="S19" i="1" s="1"/>
  <c r="T19" i="1" s="1"/>
  <c r="G19" i="1"/>
  <c r="F19" i="1"/>
  <c r="L18" i="1"/>
  <c r="K18" i="1"/>
  <c r="I18" i="1"/>
  <c r="U18" i="1" s="1"/>
  <c r="H18" i="1"/>
  <c r="G18" i="1"/>
  <c r="F18" i="1"/>
  <c r="N13" i="1"/>
  <c r="E13" i="1"/>
  <c r="D13" i="1"/>
  <c r="C13" i="1"/>
  <c r="B13" i="1"/>
  <c r="N12" i="1"/>
  <c r="E12" i="1"/>
  <c r="D12" i="1"/>
  <c r="C12" i="1"/>
  <c r="B12" i="1"/>
  <c r="L10" i="1"/>
  <c r="AE10" i="1" s="1"/>
  <c r="AG10" i="1" s="1"/>
  <c r="K10" i="1"/>
  <c r="AD10" i="1" s="1"/>
  <c r="I10" i="1"/>
  <c r="V10" i="1" s="1"/>
  <c r="H10" i="1"/>
  <c r="T10" i="1" s="1"/>
  <c r="G10" i="1"/>
  <c r="F10" i="1"/>
  <c r="L9" i="1"/>
  <c r="AE9" i="1" s="1"/>
  <c r="AG9" i="1" s="1"/>
  <c r="K9" i="1"/>
  <c r="AD9" i="1" s="1"/>
  <c r="I9" i="1"/>
  <c r="V9" i="1" s="1"/>
  <c r="H9" i="1"/>
  <c r="T9" i="1" s="1"/>
  <c r="G9" i="1"/>
  <c r="F9" i="1"/>
  <c r="L8" i="1"/>
  <c r="AE8" i="1" s="1"/>
  <c r="AG8" i="1" s="1"/>
  <c r="K8" i="1"/>
  <c r="AD8" i="1" s="1"/>
  <c r="I8" i="1"/>
  <c r="V8" i="1" s="1"/>
  <c r="H8" i="1"/>
  <c r="T8" i="1" s="1"/>
  <c r="G8" i="1"/>
  <c r="F8" i="1"/>
  <c r="L7" i="1"/>
  <c r="AE7" i="1" s="1"/>
  <c r="AG7" i="1" s="1"/>
  <c r="K7" i="1"/>
  <c r="AD7" i="1" s="1"/>
  <c r="I7" i="1"/>
  <c r="V7" i="1" s="1"/>
  <c r="H7" i="1"/>
  <c r="T7" i="1" s="1"/>
  <c r="G7" i="1"/>
  <c r="F7" i="1"/>
  <c r="L6" i="1"/>
  <c r="AE6" i="1" s="1"/>
  <c r="AG6" i="1" s="1"/>
  <c r="K6" i="1"/>
  <c r="AD6" i="1" s="1"/>
  <c r="I6" i="1"/>
  <c r="V6" i="1" s="1"/>
  <c r="H6" i="1"/>
  <c r="T6" i="1" s="1"/>
  <c r="G6" i="1"/>
  <c r="F6" i="1"/>
  <c r="L5" i="1"/>
  <c r="AE5" i="1" s="1"/>
  <c r="AG5" i="1" s="1"/>
  <c r="K5" i="1"/>
  <c r="AD5" i="1" s="1"/>
  <c r="I5" i="1"/>
  <c r="V5" i="1" s="1"/>
  <c r="H5" i="1"/>
  <c r="T5" i="1" s="1"/>
  <c r="G5" i="1"/>
  <c r="F5" i="1"/>
  <c r="L4" i="1"/>
  <c r="AE4" i="1" s="1"/>
  <c r="AG4" i="1" s="1"/>
  <c r="K4" i="1"/>
  <c r="AD4" i="1" s="1"/>
  <c r="I4" i="1"/>
  <c r="V4" i="1" s="1"/>
  <c r="H4" i="1"/>
  <c r="T4" i="1" s="1"/>
  <c r="G4" i="1"/>
  <c r="F4" i="1"/>
  <c r="L3" i="1"/>
  <c r="K3" i="1"/>
  <c r="I3" i="1"/>
  <c r="H3" i="1"/>
  <c r="G3" i="1"/>
  <c r="F3" i="1"/>
  <c r="F43" i="1" l="1"/>
  <c r="J3" i="1"/>
  <c r="S3" i="1"/>
  <c r="U3" i="1"/>
  <c r="AE3" i="1"/>
  <c r="J4" i="1"/>
  <c r="S4" i="1"/>
  <c r="U4" i="1"/>
  <c r="J5" i="1"/>
  <c r="S5" i="1"/>
  <c r="U5" i="1"/>
  <c r="J6" i="1"/>
  <c r="S6" i="1"/>
  <c r="U6" i="1"/>
  <c r="J7" i="1"/>
  <c r="S7" i="1"/>
  <c r="U7" i="1"/>
  <c r="J8" i="1"/>
  <c r="S8" i="1"/>
  <c r="U8" i="1"/>
  <c r="J9" i="1"/>
  <c r="S9" i="1"/>
  <c r="U9" i="1"/>
  <c r="J10" i="1"/>
  <c r="S10" i="1"/>
  <c r="U10" i="1"/>
  <c r="F12" i="1"/>
  <c r="H12" i="1"/>
  <c r="L12" i="1"/>
  <c r="F13" i="1"/>
  <c r="H13" i="1"/>
  <c r="L13" i="1"/>
  <c r="F28" i="1"/>
  <c r="F27" i="1"/>
  <c r="H28" i="1"/>
  <c r="H27" i="1"/>
  <c r="J18" i="1"/>
  <c r="L28" i="1"/>
  <c r="L27" i="1"/>
  <c r="S18" i="1"/>
  <c r="U28" i="1"/>
  <c r="U27" i="1"/>
  <c r="AE18" i="1"/>
  <c r="J19" i="1"/>
  <c r="J20" i="1"/>
  <c r="J21" i="1"/>
  <c r="J22" i="1"/>
  <c r="M3" i="1"/>
  <c r="T3" i="1"/>
  <c r="V3" i="1"/>
  <c r="AD3" i="1"/>
  <c r="M4" i="1"/>
  <c r="P4" i="1" s="1"/>
  <c r="Q4" i="1" s="1"/>
  <c r="M5" i="1"/>
  <c r="M6" i="1"/>
  <c r="P6" i="1" s="1"/>
  <c r="Q6" i="1" s="1"/>
  <c r="M7" i="1"/>
  <c r="M8" i="1"/>
  <c r="M9" i="1"/>
  <c r="M10" i="1"/>
  <c r="G12" i="1"/>
  <c r="I12" i="1"/>
  <c r="K12" i="1"/>
  <c r="G13" i="1"/>
  <c r="I13" i="1"/>
  <c r="K13" i="1"/>
  <c r="G28" i="1"/>
  <c r="G27" i="1"/>
  <c r="I28" i="1"/>
  <c r="I27" i="1"/>
  <c r="K28" i="1"/>
  <c r="K27" i="1"/>
  <c r="M18" i="1"/>
  <c r="V18" i="1"/>
  <c r="AD18" i="1"/>
  <c r="M19" i="1"/>
  <c r="M20" i="1"/>
  <c r="M21" i="1"/>
  <c r="M22" i="1"/>
  <c r="J23" i="1"/>
  <c r="M23" i="1"/>
  <c r="M24" i="1"/>
  <c r="M25" i="1"/>
  <c r="G43" i="1"/>
  <c r="G42" i="1"/>
  <c r="I43" i="1"/>
  <c r="I42" i="1"/>
  <c r="K43" i="1"/>
  <c r="K42" i="1"/>
  <c r="M33" i="1"/>
  <c r="AD33" i="1"/>
  <c r="M34" i="1"/>
  <c r="P34" i="1" s="1"/>
  <c r="Q34" i="1" s="1"/>
  <c r="J35" i="1"/>
  <c r="J37" i="1"/>
  <c r="J39" i="1"/>
  <c r="F42" i="1"/>
  <c r="J24" i="1"/>
  <c r="J25" i="1"/>
  <c r="J33" i="1"/>
  <c r="P33" i="1"/>
  <c r="S33" i="1"/>
  <c r="U33" i="1"/>
  <c r="AE33" i="1"/>
  <c r="J34" i="1"/>
  <c r="J36" i="1"/>
  <c r="J38" i="1"/>
  <c r="J40" i="1"/>
  <c r="H42" i="1"/>
  <c r="L42" i="1"/>
  <c r="H43" i="1"/>
  <c r="L43" i="1"/>
  <c r="M35" i="1"/>
  <c r="M36" i="1"/>
  <c r="M37" i="1"/>
  <c r="M38" i="1"/>
  <c r="M39" i="1"/>
  <c r="M40" i="1"/>
  <c r="Y39" i="1" l="1"/>
  <c r="AA39" i="1"/>
  <c r="P39" i="1"/>
  <c r="Q39" i="1" s="1"/>
  <c r="X39" i="1"/>
  <c r="Y37" i="1"/>
  <c r="AA37" i="1"/>
  <c r="P37" i="1"/>
  <c r="Q37" i="1" s="1"/>
  <c r="X37" i="1"/>
  <c r="Y35" i="1"/>
  <c r="AA35" i="1"/>
  <c r="P35" i="1"/>
  <c r="Q35" i="1" s="1"/>
  <c r="X35" i="1"/>
  <c r="AE43" i="1"/>
  <c r="AE42" i="1"/>
  <c r="AG33" i="1"/>
  <c r="S43" i="1"/>
  <c r="S42" i="1"/>
  <c r="T33" i="1"/>
  <c r="Y34" i="1"/>
  <c r="X34" i="1"/>
  <c r="AA34" i="1"/>
  <c r="M43" i="1"/>
  <c r="M42" i="1"/>
  <c r="AA33" i="1"/>
  <c r="X33" i="1"/>
  <c r="Y33" i="1"/>
  <c r="AA25" i="1"/>
  <c r="X25" i="1"/>
  <c r="P25" i="1"/>
  <c r="Q25" i="1" s="1"/>
  <c r="Y25" i="1"/>
  <c r="Y23" i="1"/>
  <c r="X23" i="1"/>
  <c r="AA23" i="1"/>
  <c r="P23" i="1"/>
  <c r="Q23" i="1" s="1"/>
  <c r="Y22" i="1"/>
  <c r="AA22" i="1"/>
  <c r="X22" i="1"/>
  <c r="P22" i="1"/>
  <c r="Q22" i="1" s="1"/>
  <c r="Y20" i="1"/>
  <c r="AA20" i="1"/>
  <c r="X20" i="1"/>
  <c r="P20" i="1"/>
  <c r="Q20" i="1" s="1"/>
  <c r="AD28" i="1"/>
  <c r="AD27" i="1"/>
  <c r="M28" i="1"/>
  <c r="M27" i="1"/>
  <c r="Y18" i="1"/>
  <c r="AA18" i="1"/>
  <c r="X18" i="1"/>
  <c r="P18" i="1"/>
  <c r="Y9" i="1"/>
  <c r="AA9" i="1"/>
  <c r="X9" i="1"/>
  <c r="Y7" i="1"/>
  <c r="AA7" i="1"/>
  <c r="X7" i="1"/>
  <c r="P7" i="1"/>
  <c r="Q7" i="1" s="1"/>
  <c r="Y5" i="1"/>
  <c r="AA5" i="1"/>
  <c r="X5" i="1"/>
  <c r="AD13" i="1"/>
  <c r="AD12" i="1"/>
  <c r="T13" i="1"/>
  <c r="T12" i="1"/>
  <c r="AE28" i="1"/>
  <c r="AE27" i="1"/>
  <c r="AG18" i="1"/>
  <c r="J28" i="1"/>
  <c r="J27" i="1"/>
  <c r="P5" i="1"/>
  <c r="Q5" i="1" s="1"/>
  <c r="AG3" i="1"/>
  <c r="AE13" i="1"/>
  <c r="AE12" i="1"/>
  <c r="S13" i="1"/>
  <c r="S12" i="1"/>
  <c r="Y40" i="1"/>
  <c r="X40" i="1"/>
  <c r="AA40" i="1"/>
  <c r="P40" i="1"/>
  <c r="Q40" i="1" s="1"/>
  <c r="Y38" i="1"/>
  <c r="X38" i="1"/>
  <c r="AA38" i="1"/>
  <c r="P38" i="1"/>
  <c r="Q38" i="1" s="1"/>
  <c r="Y36" i="1"/>
  <c r="X36" i="1"/>
  <c r="AA36" i="1"/>
  <c r="P36" i="1"/>
  <c r="Q36" i="1" s="1"/>
  <c r="U43" i="1"/>
  <c r="U42" i="1"/>
  <c r="V33" i="1"/>
  <c r="P42" i="1"/>
  <c r="Q33" i="1"/>
  <c r="J43" i="1"/>
  <c r="J42" i="1"/>
  <c r="AD43" i="1"/>
  <c r="AD42" i="1"/>
  <c r="AA24" i="1"/>
  <c r="X24" i="1"/>
  <c r="P24" i="1"/>
  <c r="Q24" i="1" s="1"/>
  <c r="Y24" i="1"/>
  <c r="Y21" i="1"/>
  <c r="AA21" i="1"/>
  <c r="X21" i="1"/>
  <c r="P21" i="1"/>
  <c r="Q21" i="1" s="1"/>
  <c r="Y19" i="1"/>
  <c r="AA19" i="1"/>
  <c r="X19" i="1"/>
  <c r="P19" i="1"/>
  <c r="Q19" i="1" s="1"/>
  <c r="V28" i="1"/>
  <c r="V27" i="1"/>
  <c r="Y10" i="1"/>
  <c r="AA10" i="1"/>
  <c r="X10" i="1"/>
  <c r="Y8" i="1"/>
  <c r="AA8" i="1"/>
  <c r="X8" i="1"/>
  <c r="Y6" i="1"/>
  <c r="AA6" i="1"/>
  <c r="X6" i="1"/>
  <c r="Y4" i="1"/>
  <c r="AA4" i="1"/>
  <c r="X4" i="1"/>
  <c r="V13" i="1"/>
  <c r="V12" i="1"/>
  <c r="M13" i="1"/>
  <c r="M12" i="1"/>
  <c r="Y3" i="1"/>
  <c r="AA3" i="1"/>
  <c r="X3" i="1"/>
  <c r="P3" i="1"/>
  <c r="S28" i="1"/>
  <c r="S27" i="1"/>
  <c r="T18" i="1"/>
  <c r="P10" i="1"/>
  <c r="Q10" i="1" s="1"/>
  <c r="P9" i="1"/>
  <c r="Q9" i="1" s="1"/>
  <c r="P8" i="1"/>
  <c r="Q8" i="1" s="1"/>
  <c r="U13" i="1"/>
  <c r="U12" i="1"/>
  <c r="J13" i="1"/>
  <c r="J12" i="1"/>
  <c r="P43" i="1" l="1"/>
  <c r="T28" i="1"/>
  <c r="T27" i="1"/>
  <c r="X13" i="1"/>
  <c r="X12" i="1"/>
  <c r="Y13" i="1"/>
  <c r="Y12" i="1"/>
  <c r="Q3" i="1"/>
  <c r="P13" i="1"/>
  <c r="P12" i="1"/>
  <c r="AA13" i="1"/>
  <c r="AA12" i="1"/>
  <c r="Q43" i="1"/>
  <c r="Q42" i="1"/>
  <c r="V43" i="1"/>
  <c r="V42" i="1"/>
  <c r="AG28" i="1"/>
  <c r="AG27" i="1"/>
  <c r="X28" i="1"/>
  <c r="X27" i="1"/>
  <c r="Y28" i="1"/>
  <c r="Y27" i="1"/>
  <c r="X43" i="1"/>
  <c r="X42" i="1"/>
  <c r="T43" i="1"/>
  <c r="T42" i="1"/>
  <c r="AG43" i="1"/>
  <c r="AG42" i="1"/>
  <c r="AG13" i="1"/>
  <c r="AG12" i="1"/>
  <c r="P28" i="1"/>
  <c r="P27" i="1"/>
  <c r="Q18" i="1"/>
  <c r="AA28" i="1"/>
  <c r="AA27" i="1"/>
  <c r="Y43" i="1"/>
  <c r="Y42" i="1"/>
  <c r="AA43" i="1"/>
  <c r="AA42" i="1"/>
  <c r="Q13" i="1" l="1"/>
  <c r="Q12" i="1"/>
  <c r="Q28" i="1"/>
  <c r="Q27" i="1"/>
</calcChain>
</file>

<file path=xl/sharedStrings.xml><?xml version="1.0" encoding="utf-8"?>
<sst xmlns="http://schemas.openxmlformats.org/spreadsheetml/2006/main" count="90" uniqueCount="32">
  <si>
    <t>CoQ9 rid</t>
  </si>
  <si>
    <t>CoQ9 ox</t>
  </si>
  <si>
    <t>CoQ10 rid</t>
  </si>
  <si>
    <t>CoQ10 ox</t>
  </si>
  <si>
    <t>CoQ9 ox/Co Q9 rid</t>
  </si>
  <si>
    <t>CoQ10 ox/Co Q10 rid</t>
  </si>
  <si>
    <t>Total CoQ rid</t>
  </si>
  <si>
    <t>Total CoQ ox</t>
  </si>
  <si>
    <t>Total CoQ ox/total CoQ rid</t>
  </si>
  <si>
    <t xml:space="preserve">Total CoQ9 </t>
  </si>
  <si>
    <t>Total CoQ 10</t>
  </si>
  <si>
    <t>Total CoQ9 + total CoQ 10</t>
  </si>
  <si>
    <t>Vit E</t>
  </si>
  <si>
    <t xml:space="preserve"> %Total CoQ9</t>
  </si>
  <si>
    <t xml:space="preserve"> %Total CoQ10</t>
  </si>
  <si>
    <t xml:space="preserve"> %CoQ9 rid/total CoQ rid</t>
  </si>
  <si>
    <t xml:space="preserve"> %CoQ10 rid/total CoQ rid</t>
  </si>
  <si>
    <t xml:space="preserve"> %CoQ9 ox/total CoQ ox</t>
  </si>
  <si>
    <t xml:space="preserve"> %CoQ10 ox/total CoQ ox</t>
  </si>
  <si>
    <t xml:space="preserve"> %CoQ9 rid/total CoQ </t>
  </si>
  <si>
    <t xml:space="preserve"> %CoQ10 rid/total CoQ </t>
  </si>
  <si>
    <t xml:space="preserve"> %CoQ9 ox/total CoQ </t>
  </si>
  <si>
    <t xml:space="preserve"> %CoQ10 ox/total CoQ </t>
  </si>
  <si>
    <t xml:space="preserve"> %CoQ9 rid/total CoQ9 </t>
  </si>
  <si>
    <t xml:space="preserve"> %CoQ10 rid/total CoQ10 </t>
  </si>
  <si>
    <t xml:space="preserve"> %CoQ9 rox/total CoQ9 </t>
  </si>
  <si>
    <t xml:space="preserve"> %CoQ10 ox/total CoQ10 </t>
  </si>
  <si>
    <t>Controls</t>
  </si>
  <si>
    <t>mTBI</t>
  </si>
  <si>
    <t>sTBI</t>
  </si>
  <si>
    <t>Mean</t>
  </si>
  <si>
    <t>S.D.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</si>
</sst>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/>
    <xf numFmtId="2" fontId="1" fillId="0" borderId="0" xfId="0" applyNumberFormat="1" applyFont="1" applyAlignment="1">
      <alignment horizontal="center"/>
    </xf>
    <xf numFmtId="2" fontId="6" fillId="2" borderId="0" xfId="0" applyNumberFormat="1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11B16-6AFE-4E10-BBE2-C670B86CCA00}">
  <dimension ref="A1:AG44"/>
  <sheetViews>
    <sheetView tabSelected="1" zoomScale="110" zoomScaleNormal="110" workbookViewId="0">
      <selection activeCell="A11" sqref="A11"/>
    </sheetView>
  </sheetViews>
  <sheetFormatPr defaultRowHeight="15" x14ac:dyDescent="0.25"/>
  <cols>
    <col min="1" max="1" width="15.5703125" customWidth="1"/>
    <col min="5" max="5" width="11.5703125" customWidth="1"/>
    <col min="6" max="6" width="20.5703125" customWidth="1"/>
    <col min="7" max="7" width="19.42578125" customWidth="1"/>
    <col min="8" max="8" width="14.5703125" customWidth="1"/>
    <col min="9" max="9" width="15.42578125" customWidth="1"/>
    <col min="10" max="10" width="27.5703125" customWidth="1"/>
    <col min="11" max="11" width="16.28515625" customWidth="1"/>
    <col min="12" max="12" width="15.5703125" customWidth="1"/>
    <col min="13" max="13" width="25.5703125" customWidth="1"/>
    <col min="16" max="16" width="18.5703125" customWidth="1"/>
    <col min="17" max="17" width="13.7109375" customWidth="1"/>
    <col min="19" max="19" width="24.42578125" customWidth="1"/>
    <col min="20" max="20" width="26.140625" customWidth="1"/>
    <col min="21" max="21" width="23.140625" customWidth="1"/>
    <col min="22" max="22" width="25" customWidth="1"/>
    <col min="24" max="24" width="25.42578125" customWidth="1"/>
    <col min="25" max="25" width="22" customWidth="1"/>
    <col min="26" max="26" width="20.140625" customWidth="1"/>
    <col min="27" max="27" width="23.140625" customWidth="1"/>
    <col min="30" max="30" width="21.140625" customWidth="1"/>
    <col min="31" max="31" width="24.28515625" customWidth="1"/>
    <col min="32" max="32" width="21.28515625" customWidth="1"/>
    <col min="33" max="33" width="26.85546875" customWidth="1"/>
  </cols>
  <sheetData>
    <row r="1" spans="1:33" s="22" customFormat="1" x14ac:dyDescent="0.25">
      <c r="A1" s="18"/>
      <c r="B1" s="19" t="s">
        <v>0</v>
      </c>
      <c r="C1" s="19" t="s">
        <v>1</v>
      </c>
      <c r="D1" s="19" t="s">
        <v>2</v>
      </c>
      <c r="E1" s="19" t="s">
        <v>3</v>
      </c>
      <c r="F1" s="19" t="s">
        <v>4</v>
      </c>
      <c r="G1" s="19" t="s">
        <v>5</v>
      </c>
      <c r="H1" s="19" t="s">
        <v>6</v>
      </c>
      <c r="I1" s="19" t="s">
        <v>7</v>
      </c>
      <c r="J1" s="19" t="s">
        <v>8</v>
      </c>
      <c r="K1" s="19" t="s">
        <v>9</v>
      </c>
      <c r="L1" s="19" t="s">
        <v>10</v>
      </c>
      <c r="M1" s="19" t="s">
        <v>11</v>
      </c>
      <c r="N1" s="20" t="s">
        <v>12</v>
      </c>
      <c r="O1" s="21"/>
      <c r="P1" s="19" t="s">
        <v>13</v>
      </c>
      <c r="Q1" s="19" t="s">
        <v>14</v>
      </c>
      <c r="R1" s="19"/>
      <c r="S1" s="19" t="s">
        <v>15</v>
      </c>
      <c r="T1" s="19" t="s">
        <v>16</v>
      </c>
      <c r="U1" s="19" t="s">
        <v>17</v>
      </c>
      <c r="V1" s="19" t="s">
        <v>18</v>
      </c>
      <c r="W1" s="21"/>
      <c r="X1" s="19" t="s">
        <v>19</v>
      </c>
      <c r="Y1" s="19" t="s">
        <v>20</v>
      </c>
      <c r="Z1" s="19" t="s">
        <v>21</v>
      </c>
      <c r="AA1" s="19" t="s">
        <v>22</v>
      </c>
      <c r="AB1" s="21"/>
      <c r="AC1" s="21"/>
      <c r="AD1" s="19" t="s">
        <v>23</v>
      </c>
      <c r="AE1" s="19" t="s">
        <v>24</v>
      </c>
      <c r="AF1" s="19" t="s">
        <v>25</v>
      </c>
      <c r="AG1" s="19" t="s">
        <v>26</v>
      </c>
    </row>
    <row r="2" spans="1:33" ht="18.75" x14ac:dyDescent="0.3">
      <c r="A2" s="4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8.75" x14ac:dyDescent="0.3">
      <c r="A3" s="15">
        <v>1</v>
      </c>
      <c r="B3" s="7">
        <v>15.178576000000001</v>
      </c>
      <c r="C3" s="7">
        <v>17.289310880829014</v>
      </c>
      <c r="D3" s="7">
        <v>5.4029919999999994</v>
      </c>
      <c r="E3" s="7">
        <v>8.296051813471502</v>
      </c>
      <c r="F3" s="7">
        <f t="shared" ref="F3:F8" si="0">C3/B3</f>
        <v>1.1390601385023873</v>
      </c>
      <c r="G3" s="7">
        <f t="shared" ref="G3:G8" si="1">E3/D3</f>
        <v>1.5354551355011266</v>
      </c>
      <c r="H3" s="7">
        <f t="shared" ref="H3:I10" si="2">B3+D3</f>
        <v>20.581568000000001</v>
      </c>
      <c r="I3" s="7">
        <f t="shared" si="2"/>
        <v>25.585362694300514</v>
      </c>
      <c r="J3" s="7">
        <f t="shared" ref="J3:J10" si="3">I3/H3</f>
        <v>1.2431201886221941</v>
      </c>
      <c r="K3" s="7">
        <f t="shared" ref="K3:K8" si="4">B3+C3</f>
        <v>32.467886880829013</v>
      </c>
      <c r="L3" s="7">
        <f t="shared" ref="L3:L8" si="5">D3+E3</f>
        <v>13.699043813471501</v>
      </c>
      <c r="M3" s="7">
        <f t="shared" ref="M3:M10" si="6">K3+L3</f>
        <v>46.166930694300518</v>
      </c>
      <c r="N3" s="7">
        <v>28.07</v>
      </c>
      <c r="O3" s="14"/>
      <c r="P3" s="14">
        <f>K3/M3*100</f>
        <v>70.327150608773948</v>
      </c>
      <c r="Q3" s="14">
        <f>100-P3</f>
        <v>29.672849391226052</v>
      </c>
      <c r="R3" s="14"/>
      <c r="S3" s="14">
        <f>B3/H3*100</f>
        <v>73.748394680133217</v>
      </c>
      <c r="T3" s="14">
        <f>D3/H3*100</f>
        <v>26.251605319866783</v>
      </c>
      <c r="U3" s="14">
        <f>C3/I3*100</f>
        <v>67.575007973916428</v>
      </c>
      <c r="V3" s="14">
        <f>E3/I3*100</f>
        <v>32.424992026083572</v>
      </c>
      <c r="W3" s="14"/>
      <c r="X3" s="14">
        <f>B3/M3*100</f>
        <v>32.877593922166142</v>
      </c>
      <c r="Y3" s="14">
        <f>D3/M3*100</f>
        <v>11.703164838434926</v>
      </c>
      <c r="Z3" s="14">
        <v>37.449556686607806</v>
      </c>
      <c r="AA3" s="14">
        <f>E3/M3*100</f>
        <v>17.969684552791119</v>
      </c>
      <c r="AB3" s="14"/>
      <c r="AC3" s="14"/>
      <c r="AD3" s="14">
        <f>B3/K3*100</f>
        <v>46.749503765711168</v>
      </c>
      <c r="AE3" s="14">
        <f>D3/L3*100</f>
        <v>39.440650556112182</v>
      </c>
      <c r="AF3" s="14">
        <v>53.250496234288832</v>
      </c>
      <c r="AG3" s="14">
        <f>100-AE3</f>
        <v>60.559349443887818</v>
      </c>
    </row>
    <row r="4" spans="1:33" ht="18.75" x14ac:dyDescent="0.3">
      <c r="A4" s="15">
        <v>2</v>
      </c>
      <c r="B4" s="7">
        <v>15.802719999999999</v>
      </c>
      <c r="C4" s="7">
        <v>16.653393782383418</v>
      </c>
      <c r="D4" s="7">
        <v>5.4314399999999994</v>
      </c>
      <c r="E4" s="7">
        <v>8.2027202072538863</v>
      </c>
      <c r="F4" s="7">
        <f t="shared" si="0"/>
        <v>1.0538308457267749</v>
      </c>
      <c r="G4" s="7">
        <f t="shared" si="1"/>
        <v>1.5102293696061979</v>
      </c>
      <c r="H4" s="7">
        <f t="shared" si="2"/>
        <v>21.234159999999999</v>
      </c>
      <c r="I4" s="7">
        <f t="shared" si="2"/>
        <v>24.856113989637304</v>
      </c>
      <c r="J4" s="7">
        <f t="shared" si="3"/>
        <v>1.170572040035363</v>
      </c>
      <c r="K4" s="7">
        <f t="shared" si="4"/>
        <v>32.456113782383419</v>
      </c>
      <c r="L4" s="7">
        <f t="shared" si="5"/>
        <v>13.634160207253885</v>
      </c>
      <c r="M4" s="7">
        <f t="shared" si="6"/>
        <v>46.090273989637303</v>
      </c>
      <c r="N4" s="7">
        <v>31.680214416370767</v>
      </c>
      <c r="O4" s="14"/>
      <c r="P4" s="14">
        <f>K4/M4*100</f>
        <v>70.418574186998072</v>
      </c>
      <c r="Q4" s="14">
        <f t="shared" ref="Q4:Q10" si="7">100-P4</f>
        <v>29.581425813001928</v>
      </c>
      <c r="R4" s="14"/>
      <c r="S4" s="14">
        <f>B4/H4*100</f>
        <v>74.421215626142029</v>
      </c>
      <c r="T4" s="14">
        <f>D4/H4*100</f>
        <v>25.578784373857971</v>
      </c>
      <c r="U4" s="14">
        <f>C4/I4*100</f>
        <v>66.999184946312766</v>
      </c>
      <c r="V4" s="14">
        <f>E4/I4*100</f>
        <v>33.000815053687234</v>
      </c>
      <c r="W4" s="14"/>
      <c r="X4" s="14">
        <f>B4/M4*100</f>
        <v>34.286452720053255</v>
      </c>
      <c r="Y4" s="14">
        <f>D4/M4*100</f>
        <v>11.784351729436835</v>
      </c>
      <c r="Z4" s="14">
        <v>36.132121466944803</v>
      </c>
      <c r="AA4" s="14">
        <f>E4/M4*100</f>
        <v>17.797074083565096</v>
      </c>
      <c r="AB4" s="14"/>
      <c r="AC4" s="14"/>
      <c r="AD4" s="14">
        <f>B4/K4*100</f>
        <v>48.689501478693437</v>
      </c>
      <c r="AE4" s="14">
        <f>D4/L4*100</f>
        <v>39.836997053256489</v>
      </c>
      <c r="AF4" s="14">
        <v>51.310498521306563</v>
      </c>
      <c r="AG4" s="14">
        <f t="shared" ref="AG4:AG40" si="8">100-AE4</f>
        <v>60.163002946743511</v>
      </c>
    </row>
    <row r="5" spans="1:33" ht="18.75" x14ac:dyDescent="0.3">
      <c r="A5" s="15">
        <v>3</v>
      </c>
      <c r="B5" s="7">
        <v>16.400960000000001</v>
      </c>
      <c r="C5" s="7">
        <v>15.12862694300518</v>
      </c>
      <c r="D5" s="7">
        <v>7.2696799999999993</v>
      </c>
      <c r="E5" s="7">
        <v>9.3115803108808297</v>
      </c>
      <c r="F5" s="7">
        <f t="shared" si="0"/>
        <v>0.92242325711453343</v>
      </c>
      <c r="G5" s="7">
        <f t="shared" si="1"/>
        <v>1.2808789810391696</v>
      </c>
      <c r="H5" s="7">
        <f t="shared" si="2"/>
        <v>23.670639999999999</v>
      </c>
      <c r="I5" s="7">
        <f t="shared" si="2"/>
        <v>24.440207253886008</v>
      </c>
      <c r="J5" s="7">
        <f t="shared" si="3"/>
        <v>1.0325114679571827</v>
      </c>
      <c r="K5" s="7">
        <f t="shared" si="4"/>
        <v>31.529586943005182</v>
      </c>
      <c r="L5" s="7">
        <f t="shared" si="5"/>
        <v>16.581260310880829</v>
      </c>
      <c r="M5" s="7">
        <f t="shared" si="6"/>
        <v>48.110847253886007</v>
      </c>
      <c r="N5" s="7">
        <v>32.729999999999997</v>
      </c>
      <c r="O5" s="14"/>
      <c r="P5" s="14">
        <f>K5/M5*100</f>
        <v>65.535297635936928</v>
      </c>
      <c r="Q5" s="14">
        <f t="shared" si="7"/>
        <v>34.464702364063072</v>
      </c>
      <c r="R5" s="14"/>
      <c r="S5" s="14">
        <f>B5/H5*100</f>
        <v>69.288198375709328</v>
      </c>
      <c r="T5" s="14">
        <f>D5/H5*100</f>
        <v>30.711801624290679</v>
      </c>
      <c r="U5" s="14">
        <f>C5/I5*100</f>
        <v>61.900567314541568</v>
      </c>
      <c r="V5" s="14">
        <f>E5/I5*100</f>
        <v>38.099432685458439</v>
      </c>
      <c r="W5" s="14"/>
      <c r="X5" s="14">
        <f>B5/M5*100</f>
        <v>34.089942156808021</v>
      </c>
      <c r="Y5" s="14">
        <f>D5/M5*100</f>
        <v>15.110272246167547</v>
      </c>
      <c r="Z5" s="14">
        <v>31.445355479128899</v>
      </c>
      <c r="AA5" s="14">
        <f>E5/M5*100</f>
        <v>19.354430117895532</v>
      </c>
      <c r="AB5" s="14"/>
      <c r="AC5" s="14"/>
      <c r="AD5" s="14">
        <f>B5/K5*100</f>
        <v>52.017681137553076</v>
      </c>
      <c r="AE5" s="14">
        <f>D5/L5*100</f>
        <v>43.842746954702498</v>
      </c>
      <c r="AF5" s="14">
        <v>47.982318862446924</v>
      </c>
      <c r="AG5" s="14">
        <f t="shared" si="8"/>
        <v>56.157253045297502</v>
      </c>
    </row>
    <row r="6" spans="1:33" ht="18.75" x14ac:dyDescent="0.3">
      <c r="A6" s="15">
        <v>4</v>
      </c>
      <c r="B6" s="7">
        <v>14.82048</v>
      </c>
      <c r="C6" s="7">
        <v>15.342279792746114</v>
      </c>
      <c r="D6" s="7">
        <v>5.92</v>
      </c>
      <c r="E6" s="7">
        <v>8.0861398963730569</v>
      </c>
      <c r="F6" s="7">
        <f t="shared" si="0"/>
        <v>1.035208022462573</v>
      </c>
      <c r="G6" s="7">
        <f t="shared" si="1"/>
        <v>1.3659020095224759</v>
      </c>
      <c r="H6" s="7">
        <f t="shared" si="2"/>
        <v>20.740479999999998</v>
      </c>
      <c r="I6" s="7">
        <f t="shared" si="2"/>
        <v>23.42841968911917</v>
      </c>
      <c r="J6" s="7">
        <f t="shared" si="3"/>
        <v>1.1295987213950291</v>
      </c>
      <c r="K6" s="7">
        <f t="shared" si="4"/>
        <v>30.162759792746115</v>
      </c>
      <c r="L6" s="7">
        <f t="shared" si="5"/>
        <v>14.006139896373057</v>
      </c>
      <c r="M6" s="7">
        <f t="shared" si="6"/>
        <v>44.168899689119172</v>
      </c>
      <c r="N6" s="7">
        <v>34.883450225469772</v>
      </c>
      <c r="O6" s="14"/>
      <c r="P6" s="14">
        <f>K6/M6*100</f>
        <v>68.289588386954065</v>
      </c>
      <c r="Q6" s="14">
        <f t="shared" si="7"/>
        <v>31.710411613045935</v>
      </c>
      <c r="R6" s="14"/>
      <c r="S6" s="14">
        <f>B6/H6*100</f>
        <v>71.456784028142067</v>
      </c>
      <c r="T6" s="14">
        <f>D6/H6*100</f>
        <v>28.543215971857933</v>
      </c>
      <c r="U6" s="14">
        <f>C6/I6*100</f>
        <v>65.485764709394829</v>
      </c>
      <c r="V6" s="14">
        <f>E6/I6*100</f>
        <v>34.514235290605164</v>
      </c>
      <c r="W6" s="14"/>
      <c r="X6" s="14">
        <f>B6/M6*100</f>
        <v>33.554107311509426</v>
      </c>
      <c r="Y6" s="14">
        <f>D6/M6*100</f>
        <v>13.403095937792555</v>
      </c>
      <c r="Z6" s="14">
        <v>34.735481075444632</v>
      </c>
      <c r="AA6" s="14">
        <f>E6/M6*100</f>
        <v>18.307315675253381</v>
      </c>
      <c r="AB6" s="14"/>
      <c r="AC6" s="14"/>
      <c r="AD6" s="14">
        <f>B6/K6*100</f>
        <v>49.13502644265396</v>
      </c>
      <c r="AE6" s="14">
        <f>D6/L6*100</f>
        <v>42.267177422189015</v>
      </c>
      <c r="AF6" s="14">
        <v>50.86497355734604</v>
      </c>
      <c r="AG6" s="14">
        <f t="shared" si="8"/>
        <v>57.732822577810985</v>
      </c>
    </row>
    <row r="7" spans="1:33" ht="18.75" x14ac:dyDescent="0.3">
      <c r="A7" s="15">
        <v>5</v>
      </c>
      <c r="B7" s="7">
        <v>14.033904145077724</v>
      </c>
      <c r="C7" s="7">
        <v>15.566079999999999</v>
      </c>
      <c r="D7" s="7">
        <v>5.5771199999999999</v>
      </c>
      <c r="E7" s="7">
        <v>6.95</v>
      </c>
      <c r="F7" s="7">
        <f t="shared" si="0"/>
        <v>1.1091767365006318</v>
      </c>
      <c r="G7" s="7">
        <f t="shared" si="1"/>
        <v>1.2461628941102219</v>
      </c>
      <c r="H7" s="7">
        <f t="shared" si="2"/>
        <v>19.611024145077725</v>
      </c>
      <c r="I7" s="7">
        <f t="shared" si="2"/>
        <v>22.516079999999999</v>
      </c>
      <c r="J7" s="7">
        <f t="shared" si="3"/>
        <v>1.1481338166447279</v>
      </c>
      <c r="K7" s="7">
        <f t="shared" si="4"/>
        <v>29.599984145077723</v>
      </c>
      <c r="L7" s="7">
        <f t="shared" si="5"/>
        <v>12.52712</v>
      </c>
      <c r="M7" s="7">
        <f t="shared" si="6"/>
        <v>42.127104145077723</v>
      </c>
      <c r="N7" s="7">
        <v>29.03</v>
      </c>
      <c r="O7" s="14"/>
      <c r="P7" s="14">
        <f>K7/M7*100</f>
        <v>70.263515011952919</v>
      </c>
      <c r="Q7" s="14">
        <f t="shared" si="7"/>
        <v>29.736484988047081</v>
      </c>
      <c r="R7" s="14"/>
      <c r="S7" s="14">
        <f>B7/H7*100</f>
        <v>71.561301649818063</v>
      </c>
      <c r="T7" s="14">
        <f>D7/H7*100</f>
        <v>28.438698350181934</v>
      </c>
      <c r="U7" s="14">
        <f>C7/I7*100</f>
        <v>69.133170605185285</v>
      </c>
      <c r="V7" s="14">
        <f>E7/I7*100</f>
        <v>30.866829394814733</v>
      </c>
      <c r="W7" s="14"/>
      <c r="X7" s="14">
        <f>B7/M7*100</f>
        <v>33.313241984893224</v>
      </c>
      <c r="Y7" s="14">
        <f>D7/M7*100</f>
        <v>13.238792727820694</v>
      </c>
      <c r="Z7" s="14">
        <v>36.950273027059694</v>
      </c>
      <c r="AA7" s="14">
        <f>E7/M7*100</f>
        <v>16.497692260226398</v>
      </c>
      <c r="AB7" s="14"/>
      <c r="AC7" s="14"/>
      <c r="AD7" s="14">
        <f>B7/K7*100</f>
        <v>47.411863723621174</v>
      </c>
      <c r="AE7" s="14">
        <f>D7/L7*100</f>
        <v>44.520368608267503</v>
      </c>
      <c r="AF7" s="14">
        <v>52.588136276378826</v>
      </c>
      <c r="AG7" s="14">
        <f t="shared" si="8"/>
        <v>55.479631391732497</v>
      </c>
    </row>
    <row r="8" spans="1:33" ht="18.75" x14ac:dyDescent="0.3">
      <c r="A8" s="15">
        <v>6</v>
      </c>
      <c r="B8" s="7">
        <v>14.950623999999999</v>
      </c>
      <c r="C8" s="7">
        <v>14.567823834196892</v>
      </c>
      <c r="D8" s="7">
        <v>6.97</v>
      </c>
      <c r="E8" s="7">
        <v>8.5272020725388593</v>
      </c>
      <c r="F8" s="7">
        <f t="shared" si="0"/>
        <v>0.97439570643987117</v>
      </c>
      <c r="G8" s="7">
        <f t="shared" si="1"/>
        <v>1.2234149314976843</v>
      </c>
      <c r="H8" s="7">
        <f t="shared" si="2"/>
        <v>21.920624</v>
      </c>
      <c r="I8" s="7">
        <f t="shared" si="2"/>
        <v>23.095025906735749</v>
      </c>
      <c r="J8" s="7">
        <f t="shared" si="3"/>
        <v>1.0535752041883364</v>
      </c>
      <c r="K8" s="7">
        <f t="shared" si="4"/>
        <v>29.518447834196891</v>
      </c>
      <c r="L8" s="7">
        <f t="shared" si="5"/>
        <v>15.497202072538858</v>
      </c>
      <c r="M8" s="7">
        <f t="shared" si="6"/>
        <v>45.015649906735746</v>
      </c>
      <c r="N8" s="7">
        <v>31.533999999999999</v>
      </c>
      <c r="O8" s="14"/>
      <c r="P8" s="14">
        <f>K8/M8*100</f>
        <v>65.573745786973547</v>
      </c>
      <c r="Q8" s="14">
        <f t="shared" si="7"/>
        <v>34.426254213026453</v>
      </c>
      <c r="R8" s="14"/>
      <c r="S8" s="14">
        <f>B8/H8*100</f>
        <v>68.203459901506449</v>
      </c>
      <c r="T8" s="14">
        <f>D8/H8*100</f>
        <v>31.796540098493548</v>
      </c>
      <c r="U8" s="14">
        <f>C8/I8*100</f>
        <v>63.077754894174568</v>
      </c>
      <c r="V8" s="14">
        <f>E8/I8*100</f>
        <v>36.922245105825446</v>
      </c>
      <c r="W8" s="14"/>
      <c r="X8" s="14">
        <f>B8/M8*100</f>
        <v>33.212058541807075</v>
      </c>
      <c r="Y8" s="14">
        <f>D8/M8*100</f>
        <v>15.483504102330134</v>
      </c>
      <c r="Z8" s="14">
        <v>32.361687245166465</v>
      </c>
      <c r="AA8" s="14">
        <f>E8/M8*100</f>
        <v>18.942750110696334</v>
      </c>
      <c r="AB8" s="14"/>
      <c r="AC8" s="14"/>
      <c r="AD8" s="14">
        <f>B8/K8*100</f>
        <v>50.648408357975441</v>
      </c>
      <c r="AE8" s="14">
        <f>D8/L8*100</f>
        <v>44.975860593254346</v>
      </c>
      <c r="AF8" s="14">
        <v>49.351591642024559</v>
      </c>
      <c r="AG8" s="14">
        <f t="shared" si="8"/>
        <v>55.024139406745654</v>
      </c>
    </row>
    <row r="9" spans="1:33" ht="18.75" x14ac:dyDescent="0.3">
      <c r="A9" s="15">
        <v>7</v>
      </c>
      <c r="B9" s="7">
        <v>15.710552</v>
      </c>
      <c r="C9" s="7">
        <v>16.86761658031088</v>
      </c>
      <c r="D9" s="7">
        <v>4.7888000000000002</v>
      </c>
      <c r="E9" s="7">
        <v>8.1135751295336789</v>
      </c>
      <c r="F9" s="7">
        <f>C9/B9</f>
        <v>1.0736488813576301</v>
      </c>
      <c r="G9" s="7">
        <f>E9/D9</f>
        <v>1.6942814754288504</v>
      </c>
      <c r="H9" s="7">
        <f t="shared" si="2"/>
        <v>20.499352000000002</v>
      </c>
      <c r="I9" s="7">
        <f t="shared" si="2"/>
        <v>24.981191709844559</v>
      </c>
      <c r="J9" s="7">
        <f t="shared" si="3"/>
        <v>1.2186332382528267</v>
      </c>
      <c r="K9" s="7">
        <f>B9+C9</f>
        <v>32.57816858031088</v>
      </c>
      <c r="L9" s="7">
        <f>D9+E9</f>
        <v>12.902375129533679</v>
      </c>
      <c r="M9" s="7">
        <f t="shared" si="6"/>
        <v>45.480543709844561</v>
      </c>
      <c r="N9" s="7">
        <v>26.779352642544826</v>
      </c>
      <c r="O9" s="14"/>
      <c r="P9" s="14">
        <f>K9/M9*100</f>
        <v>71.631000693729888</v>
      </c>
      <c r="Q9" s="14">
        <f t="shared" si="7"/>
        <v>28.368999306270112</v>
      </c>
      <c r="R9" s="14"/>
      <c r="S9" s="14">
        <f>B9/H9*100</f>
        <v>76.639261572756041</v>
      </c>
      <c r="T9" s="14">
        <f>D9/H9*100</f>
        <v>23.360738427243945</v>
      </c>
      <c r="U9" s="14">
        <f>C9/I9*100</f>
        <v>67.521264702771205</v>
      </c>
      <c r="V9" s="14">
        <f>E9/I9*100</f>
        <v>32.478735297228795</v>
      </c>
      <c r="W9" s="14"/>
      <c r="X9" s="14">
        <f>B9/M9*100</f>
        <v>34.543456868567176</v>
      </c>
      <c r="Y9" s="14">
        <f>D9/M9*100</f>
        <v>10.52933762303161</v>
      </c>
      <c r="Z9" s="14">
        <v>37.087543825162697</v>
      </c>
      <c r="AA9" s="14">
        <f>E9/M9*100</f>
        <v>17.839661683238504</v>
      </c>
      <c r="AB9" s="14"/>
      <c r="AC9" s="14"/>
      <c r="AD9" s="14">
        <f>B9/K9*100</f>
        <v>48.224171844622703</v>
      </c>
      <c r="AE9" s="14">
        <f>D9/L9*100</f>
        <v>37.115646940371342</v>
      </c>
      <c r="AF9" s="14">
        <v>51.775828155377297</v>
      </c>
      <c r="AG9" s="14">
        <f t="shared" si="8"/>
        <v>62.884353059628658</v>
      </c>
    </row>
    <row r="10" spans="1:33" ht="18.75" x14ac:dyDescent="0.3">
      <c r="A10" s="1">
        <v>8</v>
      </c>
      <c r="B10" s="7">
        <v>14.66</v>
      </c>
      <c r="C10" s="7">
        <v>15.98</v>
      </c>
      <c r="D10" s="7">
        <v>6.02</v>
      </c>
      <c r="E10" s="7">
        <v>8.93</v>
      </c>
      <c r="F10" s="7">
        <f>C10/B10</f>
        <v>1.0900409276944065</v>
      </c>
      <c r="G10" s="7">
        <f>E10/D10</f>
        <v>1.4833887043189369</v>
      </c>
      <c r="H10" s="7">
        <f t="shared" si="2"/>
        <v>20.68</v>
      </c>
      <c r="I10" s="7">
        <f t="shared" si="2"/>
        <v>24.91</v>
      </c>
      <c r="J10" s="7">
        <f t="shared" si="3"/>
        <v>1.2045454545454546</v>
      </c>
      <c r="K10" s="7">
        <f>B10+C10</f>
        <v>30.64</v>
      </c>
      <c r="L10" s="7">
        <f>D10+E10</f>
        <v>14.95</v>
      </c>
      <c r="M10" s="7">
        <f t="shared" si="6"/>
        <v>45.59</v>
      </c>
      <c r="N10" s="7">
        <v>33.06</v>
      </c>
      <c r="O10" s="14"/>
      <c r="P10" s="14">
        <f>K10/M10*100</f>
        <v>67.207720991445484</v>
      </c>
      <c r="Q10" s="14">
        <f t="shared" si="7"/>
        <v>32.792279008554516</v>
      </c>
      <c r="R10" s="14"/>
      <c r="S10" s="14">
        <f>B10/H10*100</f>
        <v>70.889748549323016</v>
      </c>
      <c r="T10" s="14">
        <f>D10/H10*100</f>
        <v>29.110251450676984</v>
      </c>
      <c r="U10" s="14">
        <f>C10/I10*100</f>
        <v>64.15094339622641</v>
      </c>
      <c r="V10" s="14">
        <f>E10/I10*100</f>
        <v>35.849056603773583</v>
      </c>
      <c r="W10" s="14"/>
      <c r="X10" s="14">
        <f>B10/M10*100</f>
        <v>32.15617459969291</v>
      </c>
      <c r="Y10" s="14">
        <f>D10/M10*100</f>
        <v>13.204650142575126</v>
      </c>
      <c r="Z10" s="14">
        <v>35.051546391752574</v>
      </c>
      <c r="AA10" s="14">
        <f>E10/M10*100</f>
        <v>19.587628865979379</v>
      </c>
      <c r="AB10" s="14"/>
      <c r="AC10" s="14"/>
      <c r="AD10" s="14">
        <f>B10/K10*100</f>
        <v>47.845953002610962</v>
      </c>
      <c r="AE10" s="14">
        <f>D10/L10*100</f>
        <v>40.267558528428097</v>
      </c>
      <c r="AF10" s="14">
        <v>52.154046997389038</v>
      </c>
      <c r="AG10" s="14">
        <f t="shared" si="8"/>
        <v>59.732441471571903</v>
      </c>
    </row>
    <row r="11" spans="1:33" ht="18.75" x14ac:dyDescent="0.3">
      <c r="A11" s="1"/>
      <c r="B11" s="8"/>
      <c r="C11" s="8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33" ht="21" x14ac:dyDescent="0.35">
      <c r="A12" s="4" t="s">
        <v>30</v>
      </c>
      <c r="B12" s="10">
        <f t="shared" ref="B12:M12" si="9">AVERAGE(B3:B10)</f>
        <v>15.194727018134717</v>
      </c>
      <c r="C12" s="10">
        <f t="shared" si="9"/>
        <v>15.924391476683937</v>
      </c>
      <c r="D12" s="10">
        <f t="shared" si="9"/>
        <v>5.922504</v>
      </c>
      <c r="E12" s="10">
        <f t="shared" si="9"/>
        <v>8.3021586787564772</v>
      </c>
      <c r="F12" s="10">
        <f t="shared" si="9"/>
        <v>1.049723064474851</v>
      </c>
      <c r="G12" s="10">
        <f t="shared" si="9"/>
        <v>1.4174641876280829</v>
      </c>
      <c r="H12" s="10">
        <f t="shared" si="9"/>
        <v>21.117231018134717</v>
      </c>
      <c r="I12" s="10">
        <f t="shared" si="9"/>
        <v>24.22655015544041</v>
      </c>
      <c r="J12" s="10">
        <f t="shared" si="9"/>
        <v>1.1500862664551392</v>
      </c>
      <c r="K12" s="10">
        <f t="shared" si="9"/>
        <v>31.11911849481865</v>
      </c>
      <c r="L12" s="10">
        <f t="shared" si="9"/>
        <v>14.224662678756475</v>
      </c>
      <c r="M12" s="10">
        <f t="shared" si="9"/>
        <v>45.343781173575124</v>
      </c>
      <c r="N12" s="10">
        <f>AVERAGE(N3:N10)</f>
        <v>30.97087716054817</v>
      </c>
      <c r="O12" s="10"/>
      <c r="P12" s="10">
        <f>AVERAGE(P3:P10)</f>
        <v>68.655824162845605</v>
      </c>
      <c r="Q12" s="10">
        <f>AVERAGE(Q3:Q10)</f>
        <v>31.344175837154392</v>
      </c>
      <c r="R12" s="10"/>
      <c r="S12" s="10">
        <f>AVERAGE(S3:S10)</f>
        <v>72.026045547941266</v>
      </c>
      <c r="T12" s="10">
        <f>AVERAGE(T3:T10)</f>
        <v>27.97395445205872</v>
      </c>
      <c r="U12" s="10">
        <f>AVERAGE(U3:U10)</f>
        <v>65.730457317815393</v>
      </c>
      <c r="V12" s="10">
        <f>AVERAGE(V3:V10)</f>
        <v>34.269542682184621</v>
      </c>
      <c r="W12" s="11"/>
      <c r="X12" s="10">
        <f>AVERAGE(X3:X10)</f>
        <v>33.504128513187155</v>
      </c>
      <c r="Y12" s="10">
        <f>AVERAGE(Y3:Y10)</f>
        <v>13.057146168448678</v>
      </c>
      <c r="Z12" s="10">
        <v>35.15169564965845</v>
      </c>
      <c r="AA12" s="10">
        <f>AVERAGE(AA3:AA10)</f>
        <v>18.287029668705717</v>
      </c>
      <c r="AB12" s="10"/>
      <c r="AC12" s="10"/>
      <c r="AD12" s="10">
        <f>AVERAGE(AD3:AD10)</f>
        <v>48.840263719180228</v>
      </c>
      <c r="AE12" s="10">
        <f>AVERAGE(AE3:AE10)</f>
        <v>41.533375832072686</v>
      </c>
      <c r="AF12" s="10">
        <v>51.159736280819772</v>
      </c>
      <c r="AG12" s="10">
        <f>AVERAGE(AG3:AG10)</f>
        <v>58.466624167927314</v>
      </c>
    </row>
    <row r="13" spans="1:33" ht="21" x14ac:dyDescent="0.35">
      <c r="A13" s="5" t="s">
        <v>31</v>
      </c>
      <c r="B13" s="10">
        <f t="shared" ref="B13:M13" si="10">STDEV(B3:B10)</f>
        <v>0.74872077385563851</v>
      </c>
      <c r="C13" s="10">
        <f t="shared" si="10"/>
        <v>0.94324465347078457</v>
      </c>
      <c r="D13" s="10">
        <f t="shared" si="10"/>
        <v>0.83128594206600981</v>
      </c>
      <c r="E13" s="10">
        <f t="shared" si="10"/>
        <v>0.69531570943207632</v>
      </c>
      <c r="F13" s="10">
        <f t="shared" si="10"/>
        <v>7.1535045212804141E-2</v>
      </c>
      <c r="G13" s="10">
        <f t="shared" si="10"/>
        <v>0.16553571877362086</v>
      </c>
      <c r="H13" s="10">
        <f t="shared" si="10"/>
        <v>1.2217955689509858</v>
      </c>
      <c r="I13" s="10">
        <f t="shared" si="10"/>
        <v>1.0802133769240432</v>
      </c>
      <c r="J13" s="10">
        <f t="shared" si="10"/>
        <v>7.5877003901623677E-2</v>
      </c>
      <c r="K13" s="10">
        <f t="shared" si="10"/>
        <v>1.3048336671473375</v>
      </c>
      <c r="L13" s="10">
        <f t="shared" si="10"/>
        <v>1.3628666853309575</v>
      </c>
      <c r="M13" s="10">
        <f t="shared" si="10"/>
        <v>1.7240250573659934</v>
      </c>
      <c r="N13" s="10">
        <f>STDEV(N3:N10)</f>
        <v>2.7603936650855561</v>
      </c>
      <c r="O13" s="10"/>
      <c r="P13" s="10">
        <f>STDEV(P3:P10)</f>
        <v>2.3544786912077003</v>
      </c>
      <c r="Q13" s="10">
        <f>STDEV(Q3:Q10)</f>
        <v>2.3544786912076998</v>
      </c>
      <c r="R13" s="10"/>
      <c r="S13" s="10">
        <f>STDEV(S3:S10)</f>
        <v>2.7755121259467477</v>
      </c>
      <c r="T13" s="10">
        <f>STDEV(T3:T10)</f>
        <v>2.7755121259467512</v>
      </c>
      <c r="U13" s="10">
        <f>STDEV(U3:U10)</f>
        <v>2.5087592838739736</v>
      </c>
      <c r="V13" s="10">
        <f>STDEV(V3:V10)</f>
        <v>2.5087592838739732</v>
      </c>
      <c r="W13" s="11"/>
      <c r="X13" s="10">
        <f>STDEV(X3:X10)</f>
        <v>0.79004321597854865</v>
      </c>
      <c r="Y13" s="10">
        <f>STDEV(Y3:Y10)</f>
        <v>1.6953744137855757</v>
      </c>
      <c r="Z13" s="10">
        <v>2.2337718796400647</v>
      </c>
      <c r="AA13" s="10">
        <f>STDEV(AA3:AA10)</f>
        <v>1.0002795098510755</v>
      </c>
      <c r="AB13" s="10"/>
      <c r="AC13" s="10"/>
      <c r="AD13" s="10">
        <f>STDEV(AD3:AD10)</f>
        <v>1.7425272914859136</v>
      </c>
      <c r="AE13" s="10">
        <f>STDEV(AE3:AE10)</f>
        <v>2.8035770258812081</v>
      </c>
      <c r="AF13" s="10">
        <v>1.7425272914857441</v>
      </c>
      <c r="AG13" s="10">
        <f>STDEV(AG3:AG10)</f>
        <v>2.8035770258812081</v>
      </c>
    </row>
    <row r="14" spans="1:33" ht="18.75" x14ac:dyDescent="0.3">
      <c r="A14" s="1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33" ht="18.75" x14ac:dyDescent="0.3">
      <c r="A15" s="1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1:33" s="22" customFormat="1" x14ac:dyDescent="0.25">
      <c r="A16" s="18"/>
      <c r="B16" s="19" t="s">
        <v>0</v>
      </c>
      <c r="C16" s="19" t="s">
        <v>1</v>
      </c>
      <c r="D16" s="19" t="s">
        <v>2</v>
      </c>
      <c r="E16" s="19" t="s">
        <v>3</v>
      </c>
      <c r="F16" s="19" t="s">
        <v>4</v>
      </c>
      <c r="G16" s="19" t="s">
        <v>5</v>
      </c>
      <c r="H16" s="19" t="s">
        <v>6</v>
      </c>
      <c r="I16" s="19" t="s">
        <v>7</v>
      </c>
      <c r="J16" s="19" t="s">
        <v>8</v>
      </c>
      <c r="K16" s="19" t="s">
        <v>9</v>
      </c>
      <c r="L16" s="19" t="s">
        <v>10</v>
      </c>
      <c r="M16" s="19" t="s">
        <v>11</v>
      </c>
      <c r="N16" s="20" t="s">
        <v>12</v>
      </c>
      <c r="O16" s="21"/>
      <c r="P16" s="19" t="s">
        <v>13</v>
      </c>
      <c r="Q16" s="19" t="s">
        <v>14</v>
      </c>
      <c r="R16" s="19"/>
      <c r="S16" s="19" t="s">
        <v>15</v>
      </c>
      <c r="T16" s="19" t="s">
        <v>16</v>
      </c>
      <c r="U16" s="19" t="s">
        <v>17</v>
      </c>
      <c r="V16" s="19" t="s">
        <v>18</v>
      </c>
      <c r="W16" s="21"/>
      <c r="X16" s="19" t="s">
        <v>19</v>
      </c>
      <c r="Y16" s="19" t="s">
        <v>20</v>
      </c>
      <c r="Z16" s="19" t="s">
        <v>21</v>
      </c>
      <c r="AA16" s="19" t="s">
        <v>22</v>
      </c>
      <c r="AB16" s="21"/>
      <c r="AC16" s="21"/>
      <c r="AD16" s="19" t="s">
        <v>23</v>
      </c>
      <c r="AE16" s="19" t="s">
        <v>24</v>
      </c>
      <c r="AF16" s="19" t="s">
        <v>25</v>
      </c>
      <c r="AG16" s="19" t="s">
        <v>26</v>
      </c>
    </row>
    <row r="17" spans="1:33" ht="18.75" x14ac:dyDescent="0.3">
      <c r="A17" s="4" t="s">
        <v>28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6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ht="18.75" x14ac:dyDescent="0.3">
      <c r="A18" s="15">
        <v>1</v>
      </c>
      <c r="B18" s="7">
        <v>17.19576</v>
      </c>
      <c r="C18" s="7">
        <v>15.45</v>
      </c>
      <c r="D18" s="7">
        <v>6.1352799999999998</v>
      </c>
      <c r="E18" s="7">
        <v>8.255336787564767</v>
      </c>
      <c r="F18" s="7">
        <f t="shared" ref="F18:F25" si="11">C18/B18</f>
        <v>0.89847729905511586</v>
      </c>
      <c r="G18" s="7">
        <f t="shared" ref="G18:G25" si="12">E18/D18</f>
        <v>1.3455517576320506</v>
      </c>
      <c r="H18" s="7">
        <f t="shared" ref="H18:I25" si="13">B18+D18</f>
        <v>23.331040000000002</v>
      </c>
      <c r="I18" s="7">
        <f t="shared" si="13"/>
        <v>23.705336787564768</v>
      </c>
      <c r="J18" s="7">
        <f t="shared" ref="J18:J25" si="14">I18/H18</f>
        <v>1.0160428676803419</v>
      </c>
      <c r="K18" s="7">
        <f t="shared" ref="K18:K25" si="15">B18+C18</f>
        <v>32.645759999999996</v>
      </c>
      <c r="L18" s="7">
        <f t="shared" ref="L18:L25" si="16">D18+E18</f>
        <v>14.390616787564767</v>
      </c>
      <c r="M18" s="7">
        <f t="shared" ref="M18:M25" si="17">K18+L18</f>
        <v>47.036376787564762</v>
      </c>
      <c r="N18" s="7">
        <v>29.093523490917626</v>
      </c>
      <c r="O18" s="7"/>
      <c r="P18" s="14">
        <f>K18/M18*100</f>
        <v>69.405345882488803</v>
      </c>
      <c r="Q18" s="14">
        <f t="shared" ref="Q18:Q40" si="18">100-P18</f>
        <v>30.594654117511197</v>
      </c>
      <c r="R18" s="14"/>
      <c r="S18" s="14">
        <f>B18/H18*100</f>
        <v>73.703358272927389</v>
      </c>
      <c r="T18" s="14">
        <f t="shared" ref="T18:T40" si="19">100-S18</f>
        <v>26.296641727072611</v>
      </c>
      <c r="U18" s="14">
        <f>C18/I18*100</f>
        <v>65.175197207511033</v>
      </c>
      <c r="V18" s="14">
        <f t="shared" ref="V18:V40" si="20">100-U18</f>
        <v>34.824802792488967</v>
      </c>
      <c r="W18" s="14"/>
      <c r="X18" s="14">
        <f>B18/M18*100</f>
        <v>36.558428123966657</v>
      </c>
      <c r="Y18" s="14">
        <f>D18/M18*100</f>
        <v>13.04369175310717</v>
      </c>
      <c r="Z18" s="14">
        <v>32.846917758522139</v>
      </c>
      <c r="AA18" s="14">
        <f>E18/M18*100</f>
        <v>17.550962364404036</v>
      </c>
      <c r="AB18" s="14"/>
      <c r="AC18" s="14"/>
      <c r="AD18" s="14">
        <f>B18/K18*100</f>
        <v>52.673792860083523</v>
      </c>
      <c r="AE18" s="14">
        <f>D18/L18*100</f>
        <v>42.633891865577461</v>
      </c>
      <c r="AF18" s="14">
        <v>47.326207139916477</v>
      </c>
      <c r="AG18" s="14">
        <f t="shared" si="8"/>
        <v>57.366108134422539</v>
      </c>
    </row>
    <row r="19" spans="1:33" ht="18.75" x14ac:dyDescent="0.3">
      <c r="A19" s="15">
        <v>2</v>
      </c>
      <c r="B19" s="7">
        <v>15.08128</v>
      </c>
      <c r="C19" s="7">
        <v>16.355440414507772</v>
      </c>
      <c r="D19" s="7">
        <v>5.1520799999999998</v>
      </c>
      <c r="E19" s="7">
        <v>9.1297150259067354</v>
      </c>
      <c r="F19" s="7">
        <f t="shared" si="11"/>
        <v>1.0844862249429605</v>
      </c>
      <c r="G19" s="7">
        <f t="shared" si="12"/>
        <v>1.7720444996791074</v>
      </c>
      <c r="H19" s="7">
        <f t="shared" si="13"/>
        <v>20.233359999999998</v>
      </c>
      <c r="I19" s="7">
        <f t="shared" si="13"/>
        <v>25.485155440414509</v>
      </c>
      <c r="J19" s="7">
        <f t="shared" si="14"/>
        <v>1.2595612118014266</v>
      </c>
      <c r="K19" s="7">
        <f t="shared" si="15"/>
        <v>31.436720414507771</v>
      </c>
      <c r="L19" s="7">
        <f t="shared" si="16"/>
        <v>14.281795025906735</v>
      </c>
      <c r="M19" s="7">
        <f t="shared" si="17"/>
        <v>45.718515440414507</v>
      </c>
      <c r="N19" s="7">
        <v>33.07</v>
      </c>
      <c r="O19" s="7"/>
      <c r="P19" s="14">
        <f>K19/M19*100</f>
        <v>68.761463734489865</v>
      </c>
      <c r="Q19" s="14">
        <f t="shared" si="18"/>
        <v>31.238536265510135</v>
      </c>
      <c r="R19" s="14"/>
      <c r="S19" s="14">
        <f>B19/H19*100</f>
        <v>74.536705717686047</v>
      </c>
      <c r="T19" s="14">
        <f t="shared" si="19"/>
        <v>25.463294282313953</v>
      </c>
      <c r="U19" s="14">
        <f>C19/I19*100</f>
        <v>64.176341606970226</v>
      </c>
      <c r="V19" s="14">
        <f t="shared" si="20"/>
        <v>35.823658393029774</v>
      </c>
      <c r="W19" s="14"/>
      <c r="X19" s="14">
        <f>B19/M19*100</f>
        <v>32.987247846347096</v>
      </c>
      <c r="Y19" s="14">
        <f>D19/M19*100</f>
        <v>11.26913232061257</v>
      </c>
      <c r="Z19" s="14">
        <v>35.774215888142777</v>
      </c>
      <c r="AA19" s="14">
        <f>E19/M19*100</f>
        <v>19.969403944897561</v>
      </c>
      <c r="AB19" s="14"/>
      <c r="AC19" s="14"/>
      <c r="AD19" s="14">
        <f>B19/K19*100</f>
        <v>47.973452068620112</v>
      </c>
      <c r="AE19" s="14">
        <f>D19/L19*100</f>
        <v>36.074456961847481</v>
      </c>
      <c r="AF19" s="14">
        <v>52.026547931379888</v>
      </c>
      <c r="AG19" s="14">
        <f t="shared" si="8"/>
        <v>63.925543038152519</v>
      </c>
    </row>
    <row r="20" spans="1:33" ht="18.75" x14ac:dyDescent="0.3">
      <c r="A20" s="15">
        <v>3</v>
      </c>
      <c r="B20" s="7">
        <v>15.31</v>
      </c>
      <c r="C20" s="7">
        <v>14.282098445595855</v>
      </c>
      <c r="D20" s="7">
        <v>6.4</v>
      </c>
      <c r="E20" s="7">
        <v>8.169766839378239</v>
      </c>
      <c r="F20" s="7">
        <f t="shared" si="11"/>
        <v>0.93286077371625442</v>
      </c>
      <c r="G20" s="7">
        <f t="shared" si="12"/>
        <v>1.2765260686528497</v>
      </c>
      <c r="H20" s="7">
        <f t="shared" si="13"/>
        <v>21.71</v>
      </c>
      <c r="I20" s="7">
        <f t="shared" si="13"/>
        <v>22.451865284974094</v>
      </c>
      <c r="J20" s="7">
        <f t="shared" si="14"/>
        <v>1.0341715930434865</v>
      </c>
      <c r="K20" s="7">
        <f t="shared" si="15"/>
        <v>29.592098445595855</v>
      </c>
      <c r="L20" s="7">
        <f t="shared" si="16"/>
        <v>14.569766839378239</v>
      </c>
      <c r="M20" s="7">
        <f t="shared" si="17"/>
        <v>44.161865284974098</v>
      </c>
      <c r="N20" s="7">
        <v>29.216969412409153</v>
      </c>
      <c r="O20" s="7"/>
      <c r="P20" s="14">
        <f>K20/M20*100</f>
        <v>67.008262116284413</v>
      </c>
      <c r="Q20" s="14">
        <f t="shared" si="18"/>
        <v>32.991737883715587</v>
      </c>
      <c r="R20" s="14"/>
      <c r="S20" s="14">
        <f>B20/H20*100</f>
        <v>70.520497466605249</v>
      </c>
      <c r="T20" s="14">
        <f t="shared" si="19"/>
        <v>29.479502533394751</v>
      </c>
      <c r="U20" s="14">
        <f>C20/I20*100</f>
        <v>63.612079728423041</v>
      </c>
      <c r="V20" s="14">
        <f t="shared" si="20"/>
        <v>36.387920271576959</v>
      </c>
      <c r="W20" s="14"/>
      <c r="X20" s="14">
        <f>B20/M20*100</f>
        <v>34.667919711283503</v>
      </c>
      <c r="Y20" s="14">
        <f>D20/M20*100</f>
        <v>14.492141486101529</v>
      </c>
      <c r="Z20" s="14">
        <v>32.340342405000911</v>
      </c>
      <c r="AA20" s="14">
        <f>E20/M20*100</f>
        <v>18.499596397614052</v>
      </c>
      <c r="AB20" s="14"/>
      <c r="AC20" s="14"/>
      <c r="AD20" s="14">
        <f>B20/K20*100</f>
        <v>51.7367838179741</v>
      </c>
      <c r="AE20" s="14">
        <f>D20/L20*100</f>
        <v>43.926578033510374</v>
      </c>
      <c r="AF20" s="14">
        <v>48.2632161820259</v>
      </c>
      <c r="AG20" s="14">
        <f t="shared" si="8"/>
        <v>56.073421966489626</v>
      </c>
    </row>
    <row r="21" spans="1:33" ht="18.75" x14ac:dyDescent="0.3">
      <c r="A21" s="15">
        <v>4</v>
      </c>
      <c r="B21" s="7">
        <v>16.440000000000001</v>
      </c>
      <c r="C21" s="7">
        <v>15.285569948186527</v>
      </c>
      <c r="D21" s="7">
        <v>5.49</v>
      </c>
      <c r="E21" s="7">
        <v>8.4134196891191717</v>
      </c>
      <c r="F21" s="7">
        <f t="shared" si="11"/>
        <v>0.92977919392862085</v>
      </c>
      <c r="G21" s="7">
        <f t="shared" si="12"/>
        <v>1.5324990326264429</v>
      </c>
      <c r="H21" s="7">
        <f t="shared" si="13"/>
        <v>21.93</v>
      </c>
      <c r="I21" s="7">
        <f t="shared" si="13"/>
        <v>23.698989637305701</v>
      </c>
      <c r="J21" s="7">
        <f t="shared" si="14"/>
        <v>1.0806652821388829</v>
      </c>
      <c r="K21" s="7">
        <f t="shared" si="15"/>
        <v>31.725569948186529</v>
      </c>
      <c r="L21" s="7">
        <f t="shared" si="16"/>
        <v>13.903419689119172</v>
      </c>
      <c r="M21" s="7">
        <f t="shared" si="17"/>
        <v>45.6289896373057</v>
      </c>
      <c r="N21" s="7">
        <v>29.435298490673084</v>
      </c>
      <c r="O21" s="7"/>
      <c r="P21" s="14">
        <f>K21/M21*100</f>
        <v>69.529415839284965</v>
      </c>
      <c r="Q21" s="14">
        <f t="shared" si="18"/>
        <v>30.470584160715035</v>
      </c>
      <c r="R21" s="14"/>
      <c r="S21" s="14">
        <f>B21/H21*100</f>
        <v>74.965800273597822</v>
      </c>
      <c r="T21" s="14">
        <f t="shared" si="19"/>
        <v>25.034199726402178</v>
      </c>
      <c r="U21" s="14">
        <f>C21/I21*100</f>
        <v>64.498825401926794</v>
      </c>
      <c r="V21" s="14">
        <f t="shared" si="20"/>
        <v>35.501174598073206</v>
      </c>
      <c r="W21" s="14"/>
      <c r="X21" s="14">
        <f>B21/M21*100</f>
        <v>36.029726125162455</v>
      </c>
      <c r="Y21" s="14">
        <f>D21/M21*100</f>
        <v>12.031824600191111</v>
      </c>
      <c r="Z21" s="14">
        <v>33.499689714122525</v>
      </c>
      <c r="AA21" s="14">
        <f>E21/M21*100</f>
        <v>18.438759560523916</v>
      </c>
      <c r="AB21" s="14"/>
      <c r="AC21" s="14"/>
      <c r="AD21" s="14">
        <f>B21/K21*100</f>
        <v>51.819400019761439</v>
      </c>
      <c r="AE21" s="14">
        <f>D21/L21*100</f>
        <v>39.486688331047645</v>
      </c>
      <c r="AF21" s="14">
        <v>48.180599980238561</v>
      </c>
      <c r="AG21" s="14">
        <f t="shared" si="8"/>
        <v>60.513311668952355</v>
      </c>
    </row>
    <row r="22" spans="1:33" ht="18.75" x14ac:dyDescent="0.3">
      <c r="A22" s="16">
        <v>5</v>
      </c>
      <c r="B22" s="7">
        <v>15.32</v>
      </c>
      <c r="C22" s="7">
        <v>16.12</v>
      </c>
      <c r="D22" s="7">
        <v>6.02</v>
      </c>
      <c r="E22" s="7">
        <v>7.95</v>
      </c>
      <c r="F22" s="7">
        <f t="shared" si="11"/>
        <v>1.0522193211488251</v>
      </c>
      <c r="G22" s="7">
        <f t="shared" si="12"/>
        <v>1.3205980066445184</v>
      </c>
      <c r="H22" s="7">
        <f t="shared" si="13"/>
        <v>21.34</v>
      </c>
      <c r="I22" s="7">
        <f t="shared" si="13"/>
        <v>24.07</v>
      </c>
      <c r="J22" s="7">
        <f t="shared" si="14"/>
        <v>1.1279287722586693</v>
      </c>
      <c r="K22" s="7">
        <f t="shared" si="15"/>
        <v>31.44</v>
      </c>
      <c r="L22" s="7">
        <f t="shared" si="16"/>
        <v>13.969999999999999</v>
      </c>
      <c r="M22" s="7">
        <f t="shared" si="17"/>
        <v>45.41</v>
      </c>
      <c r="N22" s="7">
        <v>31.44</v>
      </c>
      <c r="O22" s="7"/>
      <c r="P22" s="14">
        <f>K22/M22*100</f>
        <v>69.235851134111442</v>
      </c>
      <c r="Q22" s="14">
        <f t="shared" si="18"/>
        <v>30.764148865888558</v>
      </c>
      <c r="R22" s="14"/>
      <c r="S22" s="14">
        <f>B22/H22*100</f>
        <v>71.790065604498594</v>
      </c>
      <c r="T22" s="14">
        <f t="shared" si="19"/>
        <v>28.209934395501406</v>
      </c>
      <c r="U22" s="14">
        <f>C22/I22*100</f>
        <v>66.97133361030329</v>
      </c>
      <c r="V22" s="14">
        <f t="shared" si="20"/>
        <v>33.02866638969671</v>
      </c>
      <c r="W22" s="14"/>
      <c r="X22" s="14">
        <f>B22/M22*100</f>
        <v>33.73706232107466</v>
      </c>
      <c r="Y22" s="14">
        <f>D22/M22*100</f>
        <v>13.256991852014973</v>
      </c>
      <c r="Z22" s="14">
        <v>35.498788813036768</v>
      </c>
      <c r="AA22" s="14">
        <f>E22/M22*100</f>
        <v>17.507157013873599</v>
      </c>
      <c r="AB22" s="14"/>
      <c r="AC22" s="14"/>
      <c r="AD22" s="14">
        <f>B22/K22*100</f>
        <v>48.727735368956743</v>
      </c>
      <c r="AE22" s="14">
        <f>D22/L22*100</f>
        <v>43.092340730136009</v>
      </c>
      <c r="AF22" s="14">
        <v>51.272264631043257</v>
      </c>
      <c r="AG22" s="14">
        <f t="shared" si="8"/>
        <v>56.907659269863991</v>
      </c>
    </row>
    <row r="23" spans="1:33" ht="18.75" x14ac:dyDescent="0.3">
      <c r="A23" s="16">
        <v>6</v>
      </c>
      <c r="B23" s="7">
        <v>15.88</v>
      </c>
      <c r="C23" s="7">
        <v>16.96</v>
      </c>
      <c r="D23" s="7">
        <v>4.32</v>
      </c>
      <c r="E23" s="7">
        <v>6.54</v>
      </c>
      <c r="F23" s="7">
        <f t="shared" si="11"/>
        <v>1.0680100755667505</v>
      </c>
      <c r="G23" s="7">
        <f t="shared" si="12"/>
        <v>1.5138888888888888</v>
      </c>
      <c r="H23" s="7">
        <f t="shared" si="13"/>
        <v>20.200000000000003</v>
      </c>
      <c r="I23" s="7">
        <f t="shared" si="13"/>
        <v>23.5</v>
      </c>
      <c r="J23" s="7">
        <f t="shared" si="14"/>
        <v>1.1633663366336633</v>
      </c>
      <c r="K23" s="7">
        <f t="shared" si="15"/>
        <v>32.840000000000003</v>
      </c>
      <c r="L23" s="7">
        <f t="shared" si="16"/>
        <v>10.86</v>
      </c>
      <c r="M23" s="7">
        <f t="shared" si="17"/>
        <v>43.7</v>
      </c>
      <c r="N23" s="7">
        <v>26.52</v>
      </c>
      <c r="O23" s="7"/>
      <c r="P23" s="14">
        <f>K23/M23*100</f>
        <v>75.148741418764303</v>
      </c>
      <c r="Q23" s="14">
        <f t="shared" si="18"/>
        <v>24.851258581235697</v>
      </c>
      <c r="R23" s="14"/>
      <c r="S23" s="14">
        <f>B23/H23*100</f>
        <v>78.613861386138609</v>
      </c>
      <c r="T23" s="14">
        <f t="shared" si="19"/>
        <v>21.386138613861391</v>
      </c>
      <c r="U23" s="14">
        <f>C23/I23*100</f>
        <v>72.170212765957459</v>
      </c>
      <c r="V23" s="14">
        <f t="shared" si="20"/>
        <v>27.829787234042541</v>
      </c>
      <c r="W23" s="14"/>
      <c r="X23" s="14">
        <f>B23/M23*100</f>
        <v>36.338672768878716</v>
      </c>
      <c r="Y23" s="14">
        <f>D23/M23*100</f>
        <v>9.8855835240274601</v>
      </c>
      <c r="Z23" s="14">
        <v>38.810068649885586</v>
      </c>
      <c r="AA23" s="14">
        <f>E23/M23*100</f>
        <v>14.965675057208236</v>
      </c>
      <c r="AB23" s="14"/>
      <c r="AC23" s="14"/>
      <c r="AD23" s="14">
        <f>B23/K23*100</f>
        <v>48.355663824604136</v>
      </c>
      <c r="AE23" s="14">
        <f>D23/L23*100</f>
        <v>39.77900552486188</v>
      </c>
      <c r="AF23" s="14">
        <v>51.644336175395864</v>
      </c>
      <c r="AG23" s="14">
        <f t="shared" si="8"/>
        <v>60.22099447513812</v>
      </c>
    </row>
    <row r="24" spans="1:33" ht="18.75" x14ac:dyDescent="0.3">
      <c r="A24" s="16">
        <v>7</v>
      </c>
      <c r="B24" s="7">
        <v>14.92</v>
      </c>
      <c r="C24" s="7">
        <v>15.79</v>
      </c>
      <c r="D24" s="7">
        <v>7.11</v>
      </c>
      <c r="E24" s="7">
        <v>9.23</v>
      </c>
      <c r="F24" s="7">
        <f t="shared" si="11"/>
        <v>1.0583109919571045</v>
      </c>
      <c r="G24" s="7">
        <f t="shared" si="12"/>
        <v>1.2981715893108299</v>
      </c>
      <c r="H24" s="7">
        <f t="shared" si="13"/>
        <v>22.03</v>
      </c>
      <c r="I24" s="7">
        <f t="shared" si="13"/>
        <v>25.02</v>
      </c>
      <c r="J24" s="7">
        <f t="shared" si="14"/>
        <v>1.1357240127099408</v>
      </c>
      <c r="K24" s="7">
        <f t="shared" si="15"/>
        <v>30.71</v>
      </c>
      <c r="L24" s="7">
        <f t="shared" si="16"/>
        <v>16.34</v>
      </c>
      <c r="M24" s="7">
        <f t="shared" si="17"/>
        <v>47.05</v>
      </c>
      <c r="N24" s="7">
        <v>28.43</v>
      </c>
      <c r="O24" s="7"/>
      <c r="P24" s="14">
        <f>K24/M24*100</f>
        <v>65.270988310308184</v>
      </c>
      <c r="Q24" s="14">
        <f t="shared" si="18"/>
        <v>34.729011689691816</v>
      </c>
      <c r="R24" s="14"/>
      <c r="S24" s="14">
        <f>B24/H24*100</f>
        <v>67.725828415796641</v>
      </c>
      <c r="T24" s="14">
        <f t="shared" si="19"/>
        <v>32.274171584203359</v>
      </c>
      <c r="U24" s="14">
        <f>C24/I24*100</f>
        <v>63.109512390087929</v>
      </c>
      <c r="V24" s="14">
        <f t="shared" si="20"/>
        <v>36.890487609912071</v>
      </c>
      <c r="W24" s="14"/>
      <c r="X24" s="14">
        <f>B24/M24*100</f>
        <v>31.710945802337942</v>
      </c>
      <c r="Y24" s="14">
        <f>D24/M24*100</f>
        <v>15.111583421891606</v>
      </c>
      <c r="Z24" s="14">
        <v>33.560042507970238</v>
      </c>
      <c r="AA24" s="14">
        <f>E24/M24*100</f>
        <v>19.617428267800214</v>
      </c>
      <c r="AB24" s="14"/>
      <c r="AC24" s="14"/>
      <c r="AD24" s="14">
        <f>B24/K24*100</f>
        <v>48.583523282318467</v>
      </c>
      <c r="AE24" s="14">
        <f>D24/L24*100</f>
        <v>43.512851897184824</v>
      </c>
      <c r="AF24" s="14">
        <v>51.416476717681533</v>
      </c>
      <c r="AG24" s="14">
        <f t="shared" si="8"/>
        <v>56.487148102815176</v>
      </c>
    </row>
    <row r="25" spans="1:33" ht="18.75" x14ac:dyDescent="0.3">
      <c r="A25" s="16">
        <v>8</v>
      </c>
      <c r="B25" s="7">
        <v>16.11</v>
      </c>
      <c r="C25" s="7">
        <v>16.77</v>
      </c>
      <c r="D25" s="7">
        <v>5.45</v>
      </c>
      <c r="E25" s="7">
        <v>7.72</v>
      </c>
      <c r="F25" s="7">
        <f t="shared" si="11"/>
        <v>1.0409683426443204</v>
      </c>
      <c r="G25" s="7">
        <f t="shared" si="12"/>
        <v>1.4165137614678898</v>
      </c>
      <c r="H25" s="7">
        <f t="shared" si="13"/>
        <v>21.56</v>
      </c>
      <c r="I25" s="7">
        <f t="shared" si="13"/>
        <v>24.49</v>
      </c>
      <c r="J25" s="7">
        <f t="shared" si="14"/>
        <v>1.1358998144712431</v>
      </c>
      <c r="K25" s="7">
        <f t="shared" si="15"/>
        <v>32.879999999999995</v>
      </c>
      <c r="L25" s="7">
        <f t="shared" si="16"/>
        <v>13.17</v>
      </c>
      <c r="M25" s="7">
        <f t="shared" si="17"/>
        <v>46.05</v>
      </c>
      <c r="N25" s="7">
        <v>27.19</v>
      </c>
      <c r="O25" s="7"/>
      <c r="P25" s="14">
        <f>K25/M25*100</f>
        <v>71.400651465798035</v>
      </c>
      <c r="Q25" s="14">
        <f t="shared" si="18"/>
        <v>28.599348534201965</v>
      </c>
      <c r="R25" s="14"/>
      <c r="S25" s="14">
        <f>B25/H25*100</f>
        <v>74.721706864564013</v>
      </c>
      <c r="T25" s="14">
        <f t="shared" si="19"/>
        <v>25.278293135435987</v>
      </c>
      <c r="U25" s="14">
        <f>C25/I25*100</f>
        <v>68.476929358922007</v>
      </c>
      <c r="V25" s="14">
        <f t="shared" si="20"/>
        <v>31.523070641077993</v>
      </c>
      <c r="W25" s="14"/>
      <c r="X25" s="14">
        <f>B25/M25*100</f>
        <v>34.983713355048863</v>
      </c>
      <c r="Y25" s="14">
        <f>D25/M25*100</f>
        <v>11.834961997828449</v>
      </c>
      <c r="Z25" s="14">
        <v>36.416938110749179</v>
      </c>
      <c r="AA25" s="14">
        <f>E25/M25*100</f>
        <v>16.764386536373507</v>
      </c>
      <c r="AB25" s="14"/>
      <c r="AC25" s="14"/>
      <c r="AD25" s="14">
        <f>B25/K25*100</f>
        <v>48.996350364963511</v>
      </c>
      <c r="AE25" s="14">
        <f>D25/L25*100</f>
        <v>41.381928625664386</v>
      </c>
      <c r="AF25" s="14">
        <v>51.003649635036489</v>
      </c>
      <c r="AG25" s="14">
        <f t="shared" si="8"/>
        <v>58.618071374335614</v>
      </c>
    </row>
    <row r="26" spans="1:33" ht="18.75" x14ac:dyDescent="0.3">
      <c r="A26" s="4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12"/>
      <c r="AC26" s="9"/>
      <c r="AD26" s="9"/>
      <c r="AE26" s="9"/>
      <c r="AF26" s="9"/>
      <c r="AG26" s="9"/>
    </row>
    <row r="27" spans="1:33" ht="21" x14ac:dyDescent="0.35">
      <c r="A27" s="4" t="s">
        <v>30</v>
      </c>
      <c r="B27" s="10">
        <f>AVERAGE(B18:B25)</f>
        <v>15.782129999999999</v>
      </c>
      <c r="C27" s="10">
        <f>AVERAGE(C18:C25)</f>
        <v>15.876638601036268</v>
      </c>
      <c r="D27" s="10">
        <f>AVERAGE(D18:D25)</f>
        <v>5.7596699999999998</v>
      </c>
      <c r="E27" s="10">
        <f>AVERAGE(E18:E25)</f>
        <v>8.1760297927461139</v>
      </c>
      <c r="F27" s="10">
        <f>AVERAGE(F18:F25)</f>
        <v>1.008139027869994</v>
      </c>
      <c r="G27" s="10">
        <f>AVERAGE(G18:G25)</f>
        <v>1.4344742006128222</v>
      </c>
      <c r="H27" s="10">
        <f>AVERAGE(H18:H25)</f>
        <v>21.541799999999999</v>
      </c>
      <c r="I27" s="10">
        <f>AVERAGE(I18:I25)</f>
        <v>24.052668393782387</v>
      </c>
      <c r="J27" s="10">
        <f>AVERAGE(J18:J25)</f>
        <v>1.1191699863422067</v>
      </c>
      <c r="K27" s="10">
        <f>AVERAGE(K18:K25)</f>
        <v>31.658768601036272</v>
      </c>
      <c r="L27" s="10">
        <f>AVERAGE(L18:L25)</f>
        <v>13.935699792746115</v>
      </c>
      <c r="M27" s="10">
        <f>AVERAGE(M18:M25)</f>
        <v>45.594468393782385</v>
      </c>
      <c r="N27" s="10">
        <f>AVERAGE(N18:N25)</f>
        <v>29.299473924249984</v>
      </c>
      <c r="O27" s="10"/>
      <c r="P27" s="10">
        <f>AVERAGE(P18:P25)</f>
        <v>69.470089987691239</v>
      </c>
      <c r="Q27" s="10">
        <f>AVERAGE(Q18:Q25)</f>
        <v>30.529910012308751</v>
      </c>
      <c r="R27" s="10"/>
      <c r="S27" s="10">
        <f>AVERAGE(S18:S25)</f>
        <v>73.322228000226787</v>
      </c>
      <c r="T27" s="10">
        <f>AVERAGE(T18:T25)</f>
        <v>26.677771999773206</v>
      </c>
      <c r="U27" s="10">
        <f>AVERAGE(U18:U25)</f>
        <v>66.023804008762724</v>
      </c>
      <c r="V27" s="10">
        <f>AVERAGE(V18:V25)</f>
        <v>33.976195991237276</v>
      </c>
      <c r="W27" s="10"/>
      <c r="X27" s="10">
        <f>AVERAGE(X18:X25)</f>
        <v>34.626714506762482</v>
      </c>
      <c r="Y27" s="10">
        <f>AVERAGE(Y18:Y25)</f>
        <v>12.615738869471858</v>
      </c>
      <c r="Z27" s="10">
        <v>33.991990915765022</v>
      </c>
      <c r="AA27" s="10">
        <f>AVERAGE(AA18:AA25)</f>
        <v>17.914171142836889</v>
      </c>
      <c r="AB27" s="10"/>
      <c r="AC27" s="10"/>
      <c r="AD27" s="10">
        <f>AVERAGE(AD18:AD25)</f>
        <v>49.858337700910262</v>
      </c>
      <c r="AE27" s="10">
        <f>AVERAGE(AE18:AE25)</f>
        <v>41.235967746228759</v>
      </c>
      <c r="AF27" s="10">
        <v>49.413767172920814</v>
      </c>
      <c r="AG27" s="10">
        <f>AVERAGE(AG18:AG25)</f>
        <v>58.764032253771248</v>
      </c>
    </row>
    <row r="28" spans="1:33" ht="21" x14ac:dyDescent="0.35">
      <c r="A28" s="5" t="s">
        <v>31</v>
      </c>
      <c r="B28" s="10">
        <f>STDEV(B18:B25)</f>
        <v>0.7763605311966858</v>
      </c>
      <c r="C28" s="10">
        <f>STDEV(C18:C25)</f>
        <v>0.87355510577586082</v>
      </c>
      <c r="D28" s="10">
        <f>STDEV(D18:D25)</f>
        <v>0.84959662139495196</v>
      </c>
      <c r="E28" s="10">
        <f>STDEV(E18:E25)</f>
        <v>0.84673301834363879</v>
      </c>
      <c r="F28" s="10">
        <f>STDEV(F18:F25)</f>
        <v>7.4435276667610489E-2</v>
      </c>
      <c r="G28" s="10">
        <f>STDEV(G18:G25)</f>
        <v>0.16673025573706513</v>
      </c>
      <c r="H28" s="10">
        <f>STDEV(H18:H25)</f>
        <v>1.0122257266044965</v>
      </c>
      <c r="I28" s="10">
        <f>STDEV(I18:I25)</f>
        <v>0.9481598529817209</v>
      </c>
      <c r="J28" s="10">
        <f>STDEV(J18:J25)</f>
        <v>7.7123458119910879E-2</v>
      </c>
      <c r="K28" s="10">
        <f>STDEV(K18:K25)</f>
        <v>1.1422897228788553</v>
      </c>
      <c r="L28" s="10">
        <f>STDEV(L18:L25)</f>
        <v>1.5379892153548489</v>
      </c>
      <c r="M28" s="10">
        <f>STDEV(M18:M25)</f>
        <v>1.2010204740592456</v>
      </c>
      <c r="N28" s="10">
        <f>STDEV(N18:N25)</f>
        <v>2.1313218599468597</v>
      </c>
      <c r="O28" s="10"/>
      <c r="P28" s="10">
        <f>STDEV(P18:P25)</f>
        <v>2.9333533084385834</v>
      </c>
      <c r="Q28" s="10">
        <f>STDEV(Q18:Q25)</f>
        <v>2.9333533084385834</v>
      </c>
      <c r="R28" s="10"/>
      <c r="S28" s="10">
        <f>STDEV(S18:S25)</f>
        <v>3.2906442076614693</v>
      </c>
      <c r="T28" s="10">
        <f>STDEV(T18:T25)</f>
        <v>3.2906442076614493</v>
      </c>
      <c r="U28" s="10">
        <f>STDEV(U18:U25)</f>
        <v>3.0580642141123651</v>
      </c>
      <c r="V28" s="10">
        <f>STDEV(V18:V25)</f>
        <v>3.0580642141123651</v>
      </c>
      <c r="W28" s="10"/>
      <c r="X28" s="10">
        <f>STDEV(X18:X25)</f>
        <v>1.721334420809999</v>
      </c>
      <c r="Y28" s="10">
        <f>STDEV(Y18:Y25)</f>
        <v>1.7138987164866613</v>
      </c>
      <c r="Z28" s="10">
        <v>1.5595080608220329</v>
      </c>
      <c r="AA28" s="10">
        <f>STDEV(AA18:AA25)</f>
        <v>1.6060687304026766</v>
      </c>
      <c r="AB28" s="10"/>
      <c r="AC28" s="10"/>
      <c r="AD28" s="10">
        <f>STDEV(AD18:AD25)</f>
        <v>1.8806674808236514</v>
      </c>
      <c r="AE28" s="10">
        <f>STDEV(AE18:AE25)</f>
        <v>2.6637544180083936</v>
      </c>
      <c r="AF28" s="10">
        <v>2.090634586242802</v>
      </c>
      <c r="AG28" s="10">
        <f>STDEV(AG18:AG25)</f>
        <v>2.6637544180083941</v>
      </c>
    </row>
    <row r="29" spans="1:33" ht="18.75" x14ac:dyDescent="0.3">
      <c r="A29" s="1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6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33" ht="18.75" x14ac:dyDescent="0.3">
      <c r="A30" s="1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6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33" s="22" customFormat="1" x14ac:dyDescent="0.25">
      <c r="A31" s="18"/>
      <c r="B31" s="19" t="s">
        <v>0</v>
      </c>
      <c r="C31" s="19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9" t="s">
        <v>7</v>
      </c>
      <c r="J31" s="19" t="s">
        <v>8</v>
      </c>
      <c r="K31" s="19" t="s">
        <v>9</v>
      </c>
      <c r="L31" s="19" t="s">
        <v>10</v>
      </c>
      <c r="M31" s="19" t="s">
        <v>11</v>
      </c>
      <c r="N31" s="20" t="s">
        <v>12</v>
      </c>
      <c r="O31" s="21"/>
      <c r="P31" s="19" t="s">
        <v>13</v>
      </c>
      <c r="Q31" s="19" t="s">
        <v>14</v>
      </c>
      <c r="R31" s="19"/>
      <c r="S31" s="19" t="s">
        <v>15</v>
      </c>
      <c r="T31" s="19" t="s">
        <v>16</v>
      </c>
      <c r="U31" s="19" t="s">
        <v>17</v>
      </c>
      <c r="V31" s="19" t="s">
        <v>18</v>
      </c>
      <c r="W31" s="21"/>
      <c r="X31" s="19" t="s">
        <v>19</v>
      </c>
      <c r="Y31" s="19" t="s">
        <v>20</v>
      </c>
      <c r="Z31" s="19" t="s">
        <v>21</v>
      </c>
      <c r="AA31" s="19" t="s">
        <v>22</v>
      </c>
      <c r="AB31" s="21"/>
      <c r="AC31" s="21"/>
      <c r="AD31" s="19" t="s">
        <v>23</v>
      </c>
      <c r="AE31" s="19" t="s">
        <v>24</v>
      </c>
      <c r="AF31" s="19" t="s">
        <v>25</v>
      </c>
      <c r="AG31" s="19" t="s">
        <v>26</v>
      </c>
    </row>
    <row r="32" spans="1:33" ht="18.75" x14ac:dyDescent="0.3">
      <c r="A32" s="4" t="s">
        <v>29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18.75" x14ac:dyDescent="0.3">
      <c r="A33" s="17">
        <v>1</v>
      </c>
      <c r="B33" s="7">
        <v>17.229600000000001</v>
      </c>
      <c r="C33" s="7">
        <v>12.817046632124352</v>
      </c>
      <c r="D33" s="7">
        <v>4.4442399999999997</v>
      </c>
      <c r="E33" s="7">
        <v>6.5094300518134718</v>
      </c>
      <c r="F33" s="7">
        <f t="shared" ref="F33:F40" si="21">C33/B33</f>
        <v>0.74389693504923804</v>
      </c>
      <c r="G33" s="7">
        <f t="shared" ref="G33:G38" si="22">E33/D33</f>
        <v>1.4646891373583497</v>
      </c>
      <c r="H33" s="7">
        <f t="shared" ref="H33:I38" si="23">B33+D33</f>
        <v>21.673840000000002</v>
      </c>
      <c r="I33" s="7">
        <f t="shared" si="23"/>
        <v>19.326476683937823</v>
      </c>
      <c r="J33" s="7">
        <f t="shared" ref="J33:J40" si="24">I33/H33</f>
        <v>0.89169601159452228</v>
      </c>
      <c r="K33" s="7">
        <f t="shared" ref="K33:K40" si="25">B33+C33</f>
        <v>30.046646632124354</v>
      </c>
      <c r="L33" s="7">
        <f t="shared" ref="L33:L40" si="26">D33+E33</f>
        <v>10.953670051813472</v>
      </c>
      <c r="M33" s="7">
        <f t="shared" ref="M33:M40" si="27">K33+L33</f>
        <v>41.000316683937825</v>
      </c>
      <c r="N33" s="7">
        <v>25.785133667869825</v>
      </c>
      <c r="O33" s="9"/>
      <c r="P33" s="9">
        <f>K33/M33*100</f>
        <v>73.283937935765621</v>
      </c>
      <c r="Q33" s="9">
        <f t="shared" si="18"/>
        <v>26.716062064234379</v>
      </c>
      <c r="R33" s="9"/>
      <c r="S33" s="9">
        <f>B33/H33*100</f>
        <v>79.494911838419029</v>
      </c>
      <c r="T33" s="9">
        <f t="shared" si="19"/>
        <v>20.505088161580971</v>
      </c>
      <c r="U33" s="9">
        <f>C33/I33*100</f>
        <v>66.318588958206547</v>
      </c>
      <c r="V33" s="9">
        <f t="shared" si="20"/>
        <v>33.681411041793453</v>
      </c>
      <c r="W33" s="9"/>
      <c r="X33" s="9">
        <f>B33/M33*100</f>
        <v>42.023090047862546</v>
      </c>
      <c r="Y33" s="9">
        <f>D33/M33*100</f>
        <v>10.839526031614929</v>
      </c>
      <c r="Z33" s="9">
        <v>31.260847887903083</v>
      </c>
      <c r="AA33" s="9">
        <f>E33/M33*100</f>
        <v>15.876536032619448</v>
      </c>
      <c r="AB33" s="9"/>
      <c r="AC33" s="9"/>
      <c r="AD33" s="9">
        <f>B33/K33*100</f>
        <v>57.342838323858025</v>
      </c>
      <c r="AE33" s="9">
        <f>D33/L33*100</f>
        <v>40.573068012617547</v>
      </c>
      <c r="AF33" s="9">
        <v>42.657161676141975</v>
      </c>
      <c r="AG33" s="9">
        <f t="shared" si="8"/>
        <v>59.426931987382453</v>
      </c>
    </row>
    <row r="34" spans="1:33" ht="18.75" x14ac:dyDescent="0.3">
      <c r="A34" s="17">
        <v>2</v>
      </c>
      <c r="B34" s="7">
        <v>17.403200000000002</v>
      </c>
      <c r="C34" s="7">
        <v>13.169922279792745</v>
      </c>
      <c r="D34" s="7">
        <v>5.1150399999999996</v>
      </c>
      <c r="E34" s="7">
        <v>6.2898704663212435</v>
      </c>
      <c r="F34" s="7">
        <f t="shared" si="21"/>
        <v>0.75675291209620899</v>
      </c>
      <c r="G34" s="7">
        <f t="shared" si="22"/>
        <v>1.2296815794834925</v>
      </c>
      <c r="H34" s="7">
        <f t="shared" si="23"/>
        <v>22.518240000000002</v>
      </c>
      <c r="I34" s="7">
        <f t="shared" si="23"/>
        <v>19.45979274611399</v>
      </c>
      <c r="J34" s="7">
        <f t="shared" si="24"/>
        <v>0.86417911640137013</v>
      </c>
      <c r="K34" s="7">
        <f t="shared" si="25"/>
        <v>30.573122279792749</v>
      </c>
      <c r="L34" s="7">
        <f t="shared" si="26"/>
        <v>11.404910466321244</v>
      </c>
      <c r="M34" s="7">
        <f t="shared" si="27"/>
        <v>41.978032746113996</v>
      </c>
      <c r="N34" s="7">
        <v>24.17</v>
      </c>
      <c r="O34" s="9"/>
      <c r="P34" s="9">
        <f>K34/M34*100</f>
        <v>72.831241198702841</v>
      </c>
      <c r="Q34" s="9">
        <f t="shared" si="18"/>
        <v>27.168758801297159</v>
      </c>
      <c r="R34" s="9"/>
      <c r="S34" s="9">
        <f>B34/H34*100</f>
        <v>77.284903260645592</v>
      </c>
      <c r="T34" s="9">
        <f t="shared" si="19"/>
        <v>22.715096739354408</v>
      </c>
      <c r="U34" s="9">
        <f>C34/I34*100</f>
        <v>67.67760814113862</v>
      </c>
      <c r="V34" s="9">
        <f t="shared" si="20"/>
        <v>32.32239185886138</v>
      </c>
      <c r="W34" s="9"/>
      <c r="X34" s="9">
        <f>B34/M34*100</f>
        <v>41.457874182088858</v>
      </c>
      <c r="Y34" s="9">
        <f>D34/M34*100</f>
        <v>12.185039806262743</v>
      </c>
      <c r="Z34" s="9">
        <v>31.373367016613983</v>
      </c>
      <c r="AA34" s="9">
        <f>E34/M34*100</f>
        <v>14.983718995034401</v>
      </c>
      <c r="AB34" s="9"/>
      <c r="AC34" s="9"/>
      <c r="AD34" s="9">
        <f>B34/K34*100</f>
        <v>56.923201499451096</v>
      </c>
      <c r="AE34" s="9">
        <f>D34/L34*100</f>
        <v>44.849453356996861</v>
      </c>
      <c r="AF34" s="9">
        <v>43.076798500548904</v>
      </c>
      <c r="AG34" s="9">
        <f t="shared" si="8"/>
        <v>55.150546643003139</v>
      </c>
    </row>
    <row r="35" spans="1:33" ht="18.75" x14ac:dyDescent="0.3">
      <c r="A35" s="17">
        <v>3</v>
      </c>
      <c r="B35" s="7">
        <v>14.942720000000001</v>
      </c>
      <c r="C35" s="7">
        <v>14.706891191709845</v>
      </c>
      <c r="D35" s="7">
        <v>4.7818399999999999</v>
      </c>
      <c r="E35" s="7">
        <v>8.074481865284973</v>
      </c>
      <c r="F35" s="7">
        <f t="shared" si="21"/>
        <v>0.98421781253411988</v>
      </c>
      <c r="G35" s="7">
        <f t="shared" si="22"/>
        <v>1.6885721532474891</v>
      </c>
      <c r="H35" s="7">
        <f t="shared" si="23"/>
        <v>19.72456</v>
      </c>
      <c r="I35" s="7">
        <f t="shared" si="23"/>
        <v>22.781373056994816</v>
      </c>
      <c r="J35" s="7">
        <f t="shared" si="24"/>
        <v>1.1549749681105594</v>
      </c>
      <c r="K35" s="7">
        <f t="shared" si="25"/>
        <v>29.649611191709845</v>
      </c>
      <c r="L35" s="7">
        <f t="shared" si="26"/>
        <v>12.856321865284972</v>
      </c>
      <c r="M35" s="7">
        <f t="shared" si="27"/>
        <v>42.50593305699482</v>
      </c>
      <c r="N35" s="7">
        <v>27.1</v>
      </c>
      <c r="O35" s="9"/>
      <c r="P35" s="9">
        <f>K35/M35*100</f>
        <v>69.75405327993542</v>
      </c>
      <c r="Q35" s="9">
        <f t="shared" si="18"/>
        <v>30.24594672006458</v>
      </c>
      <c r="R35" s="9"/>
      <c r="S35" s="9">
        <f>B35/H35*100</f>
        <v>75.756924362317847</v>
      </c>
      <c r="T35" s="9">
        <f t="shared" si="19"/>
        <v>24.243075637682153</v>
      </c>
      <c r="U35" s="9">
        <f>C35/I35*100</f>
        <v>64.556649658104021</v>
      </c>
      <c r="V35" s="9">
        <f t="shared" si="20"/>
        <v>35.443350341895979</v>
      </c>
      <c r="W35" s="9"/>
      <c r="X35" s="9">
        <f>B35/M35*100</f>
        <v>35.154433570400151</v>
      </c>
      <c r="Y35" s="9">
        <f>D35/M35*100</f>
        <v>11.249817745650205</v>
      </c>
      <c r="Z35" s="9">
        <v>34.599619709535261</v>
      </c>
      <c r="AA35" s="9">
        <f>E35/M35*100</f>
        <v>18.996128974414379</v>
      </c>
      <c r="AB35" s="9"/>
      <c r="AC35" s="9"/>
      <c r="AD35" s="9">
        <f>B35/K35*100</f>
        <v>50.397692918745754</v>
      </c>
      <c r="AE35" s="9">
        <f>D35/L35*100</f>
        <v>37.19446393849293</v>
      </c>
      <c r="AF35" s="9">
        <v>49.602307081254246</v>
      </c>
      <c r="AG35" s="9">
        <f t="shared" si="8"/>
        <v>62.80553606150707</v>
      </c>
    </row>
    <row r="36" spans="1:33" ht="18.75" x14ac:dyDescent="0.3">
      <c r="A36" s="17">
        <v>4</v>
      </c>
      <c r="B36" s="7">
        <v>17.28</v>
      </c>
      <c r="C36" s="7">
        <v>11.740077720207253</v>
      </c>
      <c r="D36" s="7">
        <v>6.39</v>
      </c>
      <c r="E36" s="7">
        <v>8.8322538860103599</v>
      </c>
      <c r="F36" s="7">
        <f t="shared" si="21"/>
        <v>0.67940264584532706</v>
      </c>
      <c r="G36" s="7">
        <f t="shared" si="22"/>
        <v>1.3821993561831549</v>
      </c>
      <c r="H36" s="7">
        <f t="shared" si="23"/>
        <v>23.67</v>
      </c>
      <c r="I36" s="7">
        <f t="shared" si="23"/>
        <v>20.572331606217613</v>
      </c>
      <c r="J36" s="7">
        <f t="shared" si="24"/>
        <v>0.86913103532816272</v>
      </c>
      <c r="K36" s="7">
        <f t="shared" si="25"/>
        <v>29.020077720207254</v>
      </c>
      <c r="L36" s="7">
        <f t="shared" si="26"/>
        <v>15.22225388601036</v>
      </c>
      <c r="M36" s="7">
        <f t="shared" si="27"/>
        <v>44.242331606217618</v>
      </c>
      <c r="N36" s="7">
        <v>27.31</v>
      </c>
      <c r="O36" s="9"/>
      <c r="P36" s="9">
        <f>K36/M36*100</f>
        <v>65.593463695590813</v>
      </c>
      <c r="Q36" s="9">
        <f t="shared" si="18"/>
        <v>34.406536304409187</v>
      </c>
      <c r="R36" s="9"/>
      <c r="S36" s="9">
        <f>B36/H36*100</f>
        <v>73.00380228136882</v>
      </c>
      <c r="T36" s="9">
        <f t="shared" si="19"/>
        <v>26.99619771863118</v>
      </c>
      <c r="U36" s="9">
        <f>C36/I36*100</f>
        <v>57.067317137057174</v>
      </c>
      <c r="V36" s="9">
        <f t="shared" si="20"/>
        <v>42.932682862942826</v>
      </c>
      <c r="W36" s="9"/>
      <c r="X36" s="9">
        <f>B36/M36*100</f>
        <v>39.057616026664263</v>
      </c>
      <c r="Y36" s="9">
        <f>D36/M36*100</f>
        <v>14.443180926526889</v>
      </c>
      <c r="Z36" s="9">
        <v>26.535847668926554</v>
      </c>
      <c r="AA36" s="9">
        <f>E36/M36*100</f>
        <v>19.963355377882287</v>
      </c>
      <c r="AB36" s="9"/>
      <c r="AC36" s="9"/>
      <c r="AD36" s="9">
        <f>B36/K36*100</f>
        <v>59.544981810877772</v>
      </c>
      <c r="AE36" s="9">
        <f>D36/L36*100</f>
        <v>41.978014871191796</v>
      </c>
      <c r="AF36" s="9">
        <v>40.455018189122228</v>
      </c>
      <c r="AG36" s="9">
        <f t="shared" si="8"/>
        <v>58.021985128808204</v>
      </c>
    </row>
    <row r="37" spans="1:33" ht="18.75" x14ac:dyDescent="0.3">
      <c r="A37" s="17">
        <v>5</v>
      </c>
      <c r="B37" s="7">
        <v>16.240000000000002</v>
      </c>
      <c r="C37" s="7">
        <v>13.910621761658032</v>
      </c>
      <c r="D37" s="7">
        <v>4.3947199999999995</v>
      </c>
      <c r="E37" s="7">
        <v>7.2151036269430051</v>
      </c>
      <c r="F37" s="7">
        <f t="shared" si="21"/>
        <v>0.85656537941244026</v>
      </c>
      <c r="G37" s="7">
        <f t="shared" si="22"/>
        <v>1.6417663985289179</v>
      </c>
      <c r="H37" s="7">
        <f t="shared" si="23"/>
        <v>20.634720000000002</v>
      </c>
      <c r="I37" s="7">
        <f t="shared" si="23"/>
        <v>21.125725388601037</v>
      </c>
      <c r="J37" s="7">
        <f t="shared" si="24"/>
        <v>1.023795107886176</v>
      </c>
      <c r="K37" s="7">
        <f t="shared" si="25"/>
        <v>30.150621761658034</v>
      </c>
      <c r="L37" s="7">
        <f t="shared" si="26"/>
        <v>11.609823626943005</v>
      </c>
      <c r="M37" s="7">
        <f t="shared" si="27"/>
        <v>41.760445388601042</v>
      </c>
      <c r="N37" s="7">
        <v>26.46</v>
      </c>
      <c r="O37" s="9"/>
      <c r="P37" s="9">
        <f>K37/M37*100</f>
        <v>72.198994721181691</v>
      </c>
      <c r="Q37" s="9">
        <f t="shared" si="18"/>
        <v>27.801005278818309</v>
      </c>
      <c r="R37" s="9"/>
      <c r="S37" s="9">
        <f>B37/H37*100</f>
        <v>78.70230369009127</v>
      </c>
      <c r="T37" s="9">
        <f t="shared" si="19"/>
        <v>21.29769630990873</v>
      </c>
      <c r="U37" s="9">
        <f>C37/I37*100</f>
        <v>65.846836053089504</v>
      </c>
      <c r="V37" s="9">
        <f t="shared" si="20"/>
        <v>34.153163946910496</v>
      </c>
      <c r="W37" s="9"/>
      <c r="X37" s="9">
        <f>B37/M37*100</f>
        <v>38.888474126362844</v>
      </c>
      <c r="Y37" s="9">
        <f>D37/M37*100</f>
        <v>10.523642550037518</v>
      </c>
      <c r="Z37" s="9">
        <v>33.310520594818854</v>
      </c>
      <c r="AA37" s="9">
        <f>E37/M37*100</f>
        <v>17.277362728780773</v>
      </c>
      <c r="AB37" s="9"/>
      <c r="AC37" s="9"/>
      <c r="AD37" s="9">
        <f>B37/K37*100</f>
        <v>53.862902491291564</v>
      </c>
      <c r="AE37" s="9">
        <f>D37/L37*100</f>
        <v>37.853460493587001</v>
      </c>
      <c r="AF37" s="9">
        <v>46.137097508708436</v>
      </c>
      <c r="AG37" s="9">
        <f t="shared" si="8"/>
        <v>62.146539506412999</v>
      </c>
    </row>
    <row r="38" spans="1:33" ht="18.75" x14ac:dyDescent="0.3">
      <c r="A38" s="17">
        <v>6</v>
      </c>
      <c r="B38" s="7">
        <v>14.82648</v>
      </c>
      <c r="C38" s="7">
        <v>13.20220207253886</v>
      </c>
      <c r="D38" s="7">
        <v>4.2558400000000001</v>
      </c>
      <c r="E38" s="7">
        <v>6.1279015544041453</v>
      </c>
      <c r="F38" s="7">
        <f t="shared" si="21"/>
        <v>0.89044750153366548</v>
      </c>
      <c r="G38" s="7">
        <f t="shared" si="22"/>
        <v>1.4398806238966091</v>
      </c>
      <c r="H38" s="7">
        <f t="shared" si="23"/>
        <v>19.082319999999999</v>
      </c>
      <c r="I38" s="7">
        <f t="shared" si="23"/>
        <v>19.330103626943007</v>
      </c>
      <c r="J38" s="7">
        <f t="shared" si="24"/>
        <v>1.0129849843699827</v>
      </c>
      <c r="K38" s="7">
        <f t="shared" si="25"/>
        <v>28.02868207253886</v>
      </c>
      <c r="L38" s="7">
        <f t="shared" si="26"/>
        <v>10.383741554404146</v>
      </c>
      <c r="M38" s="7">
        <f t="shared" si="27"/>
        <v>38.41242362694301</v>
      </c>
      <c r="N38" s="7">
        <v>25.38</v>
      </c>
      <c r="O38" s="9"/>
      <c r="P38" s="9">
        <f>K38/M38*100</f>
        <v>72.967752164638611</v>
      </c>
      <c r="Q38" s="9">
        <f t="shared" si="18"/>
        <v>27.032247835361389</v>
      </c>
      <c r="R38" s="9"/>
      <c r="S38" s="9">
        <f>B38/H38*100</f>
        <v>77.69747074779167</v>
      </c>
      <c r="T38" s="9">
        <f t="shared" si="19"/>
        <v>22.30252925220833</v>
      </c>
      <c r="U38" s="9">
        <f>C38/I38*100</f>
        <v>68.298661648855045</v>
      </c>
      <c r="V38" s="9">
        <f t="shared" si="20"/>
        <v>31.701338351144955</v>
      </c>
      <c r="W38" s="9"/>
      <c r="X38" s="9">
        <f>B38/M38*100</f>
        <v>38.598137269319551</v>
      </c>
      <c r="Y38" s="9">
        <f>D38/M38*100</f>
        <v>11.079332148713716</v>
      </c>
      <c r="Z38" s="9">
        <v>34.369614895319053</v>
      </c>
      <c r="AA38" s="9">
        <f>E38/M38*100</f>
        <v>15.952915686647664</v>
      </c>
      <c r="AB38" s="9"/>
      <c r="AC38" s="9"/>
      <c r="AD38" s="9">
        <f>B38/K38*100</f>
        <v>52.897528187835363</v>
      </c>
      <c r="AE38" s="9">
        <f>D38/L38*100</f>
        <v>40.985611763371885</v>
      </c>
      <c r="AF38" s="9">
        <v>47.102471812164637</v>
      </c>
      <c r="AG38" s="9">
        <f t="shared" si="8"/>
        <v>59.014388236628115</v>
      </c>
    </row>
    <row r="39" spans="1:33" ht="18.75" x14ac:dyDescent="0.3">
      <c r="A39" s="17">
        <v>7</v>
      </c>
      <c r="B39" s="7">
        <v>14.939439999999999</v>
      </c>
      <c r="C39" s="7">
        <v>11.419795336787566</v>
      </c>
      <c r="D39" s="7">
        <v>6.4</v>
      </c>
      <c r="E39" s="7">
        <v>6.881165803108809</v>
      </c>
      <c r="F39" s="7">
        <f t="shared" si="21"/>
        <v>0.76440585033893949</v>
      </c>
      <c r="G39" s="7">
        <f>E39/D39</f>
        <v>1.0751821567357513</v>
      </c>
      <c r="H39" s="7">
        <f>B39+D39</f>
        <v>21.33944</v>
      </c>
      <c r="I39" s="7">
        <f>C39+E39</f>
        <v>18.300961139896373</v>
      </c>
      <c r="J39" s="7">
        <f t="shared" si="24"/>
        <v>0.8576120619799007</v>
      </c>
      <c r="K39" s="7">
        <f t="shared" si="25"/>
        <v>26.359235336787563</v>
      </c>
      <c r="L39" s="7">
        <f t="shared" si="26"/>
        <v>13.281165803108809</v>
      </c>
      <c r="M39" s="7">
        <f t="shared" si="27"/>
        <v>39.640401139896369</v>
      </c>
      <c r="N39" s="7">
        <v>22.73195019123358</v>
      </c>
      <c r="O39" s="9"/>
      <c r="P39" s="9">
        <f>K39/M39*100</f>
        <v>66.495884448197771</v>
      </c>
      <c r="Q39" s="9">
        <f t="shared" si="18"/>
        <v>33.504115551802229</v>
      </c>
      <c r="R39" s="9"/>
      <c r="S39" s="9">
        <f>B39/H39*100</f>
        <v>70.008585042531564</v>
      </c>
      <c r="T39" s="9">
        <f t="shared" si="19"/>
        <v>29.991414957468436</v>
      </c>
      <c r="U39" s="9">
        <f>C39/I39*100</f>
        <v>62.399975878273615</v>
      </c>
      <c r="V39" s="9">
        <f t="shared" si="20"/>
        <v>37.600024121726385</v>
      </c>
      <c r="W39" s="9"/>
      <c r="X39" s="9">
        <f>B39/M39*100</f>
        <v>37.68740873049363</v>
      </c>
      <c r="Y39" s="9">
        <f>D39/M39*100</f>
        <v>16.145144387952911</v>
      </c>
      <c r="Z39" s="9">
        <v>28.808475717704152</v>
      </c>
      <c r="AA39" s="9">
        <f>E39/M39*100</f>
        <v>17.358971163849326</v>
      </c>
      <c r="AB39" s="9"/>
      <c r="AC39" s="9"/>
      <c r="AD39" s="9">
        <f>B39/K39*100</f>
        <v>56.676302666299918</v>
      </c>
      <c r="AE39" s="9">
        <f>D39/L39*100</f>
        <v>48.188540786848023</v>
      </c>
      <c r="AF39" s="9">
        <v>43.323697333700082</v>
      </c>
      <c r="AG39" s="9">
        <f t="shared" si="8"/>
        <v>51.811459213151977</v>
      </c>
    </row>
    <row r="40" spans="1:33" ht="18.75" x14ac:dyDescent="0.3">
      <c r="A40" s="17">
        <v>8</v>
      </c>
      <c r="B40" s="7">
        <v>14.78708</v>
      </c>
      <c r="C40" s="7">
        <v>12.009549222797929</v>
      </c>
      <c r="D40" s="7">
        <v>4.7553600000000005</v>
      </c>
      <c r="E40" s="7">
        <v>5.3234455958549223</v>
      </c>
      <c r="F40" s="7">
        <f t="shared" si="21"/>
        <v>0.81216502668531787</v>
      </c>
      <c r="G40" s="7">
        <f>E40/D40</f>
        <v>1.1194621639276356</v>
      </c>
      <c r="H40" s="7">
        <f>B40+D40</f>
        <v>19.542439999999999</v>
      </c>
      <c r="I40" s="7">
        <f>C40+E40</f>
        <v>17.33299481865285</v>
      </c>
      <c r="J40" s="7">
        <f t="shared" si="24"/>
        <v>0.88694118127791877</v>
      </c>
      <c r="K40" s="7">
        <f t="shared" si="25"/>
        <v>26.796629222797929</v>
      </c>
      <c r="L40" s="7">
        <f t="shared" si="26"/>
        <v>10.078805595854924</v>
      </c>
      <c r="M40" s="7">
        <f t="shared" si="27"/>
        <v>36.875434818652849</v>
      </c>
      <c r="N40" s="7">
        <v>26.314718627422209</v>
      </c>
      <c r="O40" s="9"/>
      <c r="P40" s="9">
        <f>K40/M40*100</f>
        <v>72.667968132658558</v>
      </c>
      <c r="Q40" s="9">
        <f t="shared" si="18"/>
        <v>27.332031867341442</v>
      </c>
      <c r="R40" s="9"/>
      <c r="S40" s="9">
        <f>B40/H40*100</f>
        <v>75.666498144551042</v>
      </c>
      <c r="T40" s="9">
        <f t="shared" si="19"/>
        <v>24.333501855448958</v>
      </c>
      <c r="U40" s="9">
        <f>C40/I40*100</f>
        <v>69.287214058783945</v>
      </c>
      <c r="V40" s="9">
        <f t="shared" si="20"/>
        <v>30.712785941216055</v>
      </c>
      <c r="W40" s="9"/>
      <c r="X40" s="9">
        <f>B40/M40*100</f>
        <v>40.100083084363227</v>
      </c>
      <c r="Y40" s="9">
        <f>D40/M40*100</f>
        <v>12.895739462832253</v>
      </c>
      <c r="Z40" s="9">
        <v>32.567885048295324</v>
      </c>
      <c r="AA40" s="9">
        <f>E40/M40*100</f>
        <v>14.436292404509201</v>
      </c>
      <c r="AB40" s="9"/>
      <c r="AC40" s="9"/>
      <c r="AD40" s="9">
        <f>B40/K40*100</f>
        <v>55.18261224967619</v>
      </c>
      <c r="AE40" s="9">
        <f>D40/L40*100</f>
        <v>47.181781162201617</v>
      </c>
      <c r="AF40" s="9">
        <v>44.81738775032381</v>
      </c>
      <c r="AG40" s="9">
        <f t="shared" si="8"/>
        <v>52.818218837798383</v>
      </c>
    </row>
    <row r="41" spans="1:33" ht="18.75" x14ac:dyDescent="0.3">
      <c r="A41" s="1"/>
      <c r="B41" s="6"/>
      <c r="C41" s="6"/>
      <c r="D41" s="6"/>
      <c r="E41" s="6"/>
      <c r="F41" s="13"/>
      <c r="G41" s="6"/>
      <c r="H41" s="6"/>
      <c r="I41" s="6"/>
      <c r="J41" s="6"/>
      <c r="K41" s="6"/>
      <c r="L41" s="6"/>
      <c r="M41" s="6"/>
      <c r="N41" s="6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ht="21" x14ac:dyDescent="0.35">
      <c r="A42" s="4" t="s">
        <v>30</v>
      </c>
      <c r="B42" s="10">
        <f t="shared" ref="B42:N42" si="28">AVERAGE(B33:B40)</f>
        <v>15.956065000000004</v>
      </c>
      <c r="C42" s="10">
        <f t="shared" si="28"/>
        <v>12.87201327720207</v>
      </c>
      <c r="D42" s="10">
        <f t="shared" si="28"/>
        <v>5.0671300000000006</v>
      </c>
      <c r="E42" s="10">
        <f t="shared" si="28"/>
        <v>6.9067066062176155</v>
      </c>
      <c r="F42" s="10">
        <f t="shared" si="28"/>
        <v>0.81098175793690719</v>
      </c>
      <c r="G42" s="10">
        <f t="shared" si="28"/>
        <v>1.380179196170175</v>
      </c>
      <c r="H42" s="10">
        <f t="shared" si="28"/>
        <v>21.023195000000001</v>
      </c>
      <c r="I42" s="10">
        <f t="shared" si="28"/>
        <v>19.77871988341969</v>
      </c>
      <c r="J42" s="10">
        <f t="shared" si="28"/>
        <v>0.94516430836857424</v>
      </c>
      <c r="K42" s="10">
        <f t="shared" si="28"/>
        <v>28.828078277202071</v>
      </c>
      <c r="L42" s="10">
        <f t="shared" si="28"/>
        <v>11.973836606217617</v>
      </c>
      <c r="M42" s="10">
        <f t="shared" si="28"/>
        <v>40.801914883419684</v>
      </c>
      <c r="N42" s="10">
        <f t="shared" si="28"/>
        <v>25.656475310815701</v>
      </c>
      <c r="O42" s="10"/>
      <c r="P42" s="10">
        <f t="shared" ref="P42:AA42" si="29">AVERAGE(P33:P40)</f>
        <v>70.724161947083914</v>
      </c>
      <c r="Q42" s="10">
        <f t="shared" si="29"/>
        <v>29.275838052916082</v>
      </c>
      <c r="R42" s="10"/>
      <c r="S42" s="10">
        <f t="shared" si="29"/>
        <v>75.951924920964615</v>
      </c>
      <c r="T42" s="10">
        <f t="shared" si="29"/>
        <v>24.048075079035396</v>
      </c>
      <c r="U42" s="10">
        <f t="shared" si="29"/>
        <v>65.181606441688558</v>
      </c>
      <c r="V42" s="10">
        <f t="shared" si="29"/>
        <v>34.818393558311442</v>
      </c>
      <c r="W42" s="10"/>
      <c r="X42" s="10">
        <f t="shared" si="29"/>
        <v>39.120889629694382</v>
      </c>
      <c r="Y42" s="10">
        <f t="shared" si="29"/>
        <v>12.420177882448897</v>
      </c>
      <c r="Z42" s="10">
        <v>31.603272317389528</v>
      </c>
      <c r="AA42" s="10">
        <f t="shared" si="29"/>
        <v>16.855660170467186</v>
      </c>
      <c r="AB42" s="10"/>
      <c r="AC42" s="10"/>
      <c r="AD42" s="10">
        <f t="shared" ref="AD42:AG42" si="30">AVERAGE(AD33:AD40)</f>
        <v>55.353507518504458</v>
      </c>
      <c r="AE42" s="10">
        <f t="shared" si="30"/>
        <v>42.35054929816345</v>
      </c>
      <c r="AF42" s="10">
        <v>44.646492481495542</v>
      </c>
      <c r="AG42" s="10">
        <f t="shared" si="30"/>
        <v>57.649450701836543</v>
      </c>
    </row>
    <row r="43" spans="1:33" ht="21" x14ac:dyDescent="0.35">
      <c r="A43" s="5" t="s">
        <v>31</v>
      </c>
      <c r="B43" s="10">
        <f>STDEV(B33:B40)</f>
        <v>1.2102182067119733</v>
      </c>
      <c r="C43" s="10">
        <f t="shared" ref="C43:N43" si="31">STDEV(C33:C40)</f>
        <v>1.1199706366293771</v>
      </c>
      <c r="D43" s="10">
        <f t="shared" si="31"/>
        <v>0.86236654314905392</v>
      </c>
      <c r="E43" s="10">
        <f t="shared" si="31"/>
        <v>1.1224183493847586</v>
      </c>
      <c r="F43" s="10">
        <f t="shared" si="31"/>
        <v>9.6605472175689877E-2</v>
      </c>
      <c r="G43" s="10">
        <f t="shared" si="31"/>
        <v>0.22611326165850593</v>
      </c>
      <c r="H43" s="10">
        <f t="shared" si="31"/>
        <v>1.5838958705221584</v>
      </c>
      <c r="I43" s="10">
        <f t="shared" si="31"/>
        <v>1.6959197441752052</v>
      </c>
      <c r="J43" s="10">
        <f t="shared" si="31"/>
        <v>0.10760828880080915</v>
      </c>
      <c r="K43" s="10">
        <f t="shared" si="31"/>
        <v>1.5969611234068701</v>
      </c>
      <c r="L43" s="10">
        <f t="shared" si="31"/>
        <v>1.7178296809667326</v>
      </c>
      <c r="M43" s="10">
        <f t="shared" si="31"/>
        <v>2.3772003561610666</v>
      </c>
      <c r="N43" s="10">
        <f t="shared" si="31"/>
        <v>1.5469920680872689</v>
      </c>
      <c r="O43" s="10"/>
      <c r="P43" s="10">
        <f t="shared" ref="P43:AA43" si="32">STDEV(P33:P40)</f>
        <v>3.0966099742716473</v>
      </c>
      <c r="Q43" s="10">
        <f t="shared" si="32"/>
        <v>3.0966099742716473</v>
      </c>
      <c r="R43" s="10"/>
      <c r="S43" s="10">
        <f t="shared" si="32"/>
        <v>3.1413216242704514</v>
      </c>
      <c r="T43" s="10">
        <f t="shared" si="32"/>
        <v>3.1413216242704718</v>
      </c>
      <c r="U43" s="10">
        <f t="shared" si="32"/>
        <v>3.9371320549066269</v>
      </c>
      <c r="V43" s="10">
        <f t="shared" si="32"/>
        <v>3.9371320549065909</v>
      </c>
      <c r="W43" s="10"/>
      <c r="X43" s="10">
        <f t="shared" si="32"/>
        <v>2.1699906382617091</v>
      </c>
      <c r="Y43" s="10">
        <f t="shared" si="32"/>
        <v>1.9825049878228498</v>
      </c>
      <c r="Z43" s="10">
        <v>2.780948319574049</v>
      </c>
      <c r="AA43" s="10">
        <f t="shared" si="32"/>
        <v>1.9198834428247746</v>
      </c>
      <c r="AB43" s="10"/>
      <c r="AC43" s="10"/>
      <c r="AD43" s="10">
        <f t="shared" ref="AD43:AG43" si="33">STDEV(AD33:AD40)</f>
        <v>2.8929140363881718</v>
      </c>
      <c r="AE43" s="10">
        <f t="shared" si="33"/>
        <v>4.0644410525467043</v>
      </c>
      <c r="AF43" s="10">
        <v>2.892914036388103</v>
      </c>
      <c r="AG43" s="10">
        <f t="shared" si="33"/>
        <v>4.0644410525467043</v>
      </c>
    </row>
    <row r="44" spans="1:33" ht="18.75" x14ac:dyDescent="0.3">
      <c r="A44" s="1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Universita' degli Studi di Catania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pekylaz pekylaz</dc:creator>
  <cp:lastModifiedBy>pekylaz pekylaz</cp:lastModifiedBy>
  <dcterms:created xsi:type="dcterms:W3CDTF">2023-03-05T11:07:03Z</dcterms:created>
  <dcterms:modified xsi:type="dcterms:W3CDTF">2023-03-05T11:28:24Z</dcterms:modified>
</cp:coreProperties>
</file>