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ddomovic/Downloads/FIBERS/"/>
    </mc:Choice>
  </mc:AlternateContent>
  <xr:revisionPtr revIDLastSave="0" documentId="13_ncr:1_{7B72CE50-EFAD-D646-87FB-BFFAFAED426E}" xr6:coauthVersionLast="47" xr6:coauthVersionMax="47" xr10:uidLastSave="{00000000-0000-0000-0000-000000000000}"/>
  <bookViews>
    <workbookView xWindow="1620" yWindow="1000" windowWidth="26800" windowHeight="16440" xr2:uid="{DC5E07C8-CE4E-F943-8EAD-F5C17FFEBCBD}"/>
  </bookViews>
  <sheets>
    <sheet name="F-series" sheetId="1" r:id="rId1"/>
    <sheet name="S-series" sheetId="2" r:id="rId2"/>
    <sheet name="I-serie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4" l="1"/>
  <c r="M2" i="4"/>
  <c r="N2" i="4"/>
  <c r="O2" i="4"/>
  <c r="P2" i="4"/>
  <c r="L3" i="4"/>
  <c r="M3" i="4"/>
  <c r="N3" i="4"/>
  <c r="O3" i="4"/>
  <c r="P3" i="4"/>
  <c r="L4" i="4"/>
  <c r="M4" i="4"/>
  <c r="N4" i="4"/>
  <c r="O4" i="4"/>
  <c r="P4" i="4"/>
  <c r="L5" i="4"/>
  <c r="M5" i="4"/>
  <c r="N5" i="4"/>
  <c r="O5" i="4"/>
  <c r="P5" i="4"/>
  <c r="L6" i="4"/>
  <c r="L7" i="4" s="1"/>
  <c r="M6" i="4"/>
  <c r="N6" i="4"/>
  <c r="O6" i="4"/>
  <c r="O7" i="4" s="1"/>
  <c r="P6" i="4"/>
  <c r="P7" i="4" s="1"/>
  <c r="M7" i="4"/>
  <c r="N7" i="4"/>
  <c r="L9" i="4"/>
  <c r="M9" i="4"/>
  <c r="N9" i="4"/>
  <c r="O9" i="4"/>
  <c r="P9" i="4"/>
  <c r="L10" i="4"/>
  <c r="M10" i="4"/>
  <c r="N10" i="4"/>
  <c r="O10" i="4"/>
  <c r="P10" i="4"/>
  <c r="L11" i="4"/>
  <c r="M11" i="4"/>
  <c r="N11" i="4"/>
  <c r="O11" i="4"/>
  <c r="P11" i="4"/>
  <c r="L12" i="4"/>
  <c r="M12" i="4"/>
  <c r="N12" i="4"/>
  <c r="O12" i="4"/>
  <c r="P12" i="4"/>
  <c r="L13" i="4"/>
  <c r="M13" i="4"/>
  <c r="M14" i="4" s="1"/>
  <c r="N13" i="4"/>
  <c r="N14" i="4" s="1"/>
  <c r="O13" i="4"/>
  <c r="P13" i="4"/>
  <c r="L14" i="4"/>
  <c r="O14" i="4"/>
  <c r="P14" i="4"/>
  <c r="L16" i="4"/>
  <c r="M16" i="4"/>
  <c r="N16" i="4"/>
  <c r="O16" i="4"/>
  <c r="P16" i="4"/>
  <c r="L17" i="4"/>
  <c r="M17" i="4"/>
  <c r="N17" i="4"/>
  <c r="O17" i="4"/>
  <c r="P17" i="4"/>
  <c r="L18" i="4"/>
  <c r="M18" i="4"/>
  <c r="N18" i="4"/>
  <c r="O18" i="4"/>
  <c r="P18" i="4"/>
  <c r="L19" i="4"/>
  <c r="M19" i="4"/>
  <c r="M21" i="4" s="1"/>
  <c r="N19" i="4"/>
  <c r="O19" i="4"/>
  <c r="P19" i="4"/>
  <c r="L20" i="4"/>
  <c r="L21" i="4" s="1"/>
  <c r="M20" i="4"/>
  <c r="N20" i="4"/>
  <c r="O20" i="4"/>
  <c r="O21" i="4" s="1"/>
  <c r="P20" i="4"/>
  <c r="P21" i="4" s="1"/>
  <c r="N21" i="4"/>
  <c r="L23" i="4"/>
  <c r="M23" i="4"/>
  <c r="N23" i="4"/>
  <c r="O23" i="4"/>
  <c r="P23" i="4"/>
  <c r="L24" i="4"/>
  <c r="M24" i="4"/>
  <c r="N24" i="4"/>
  <c r="O24" i="4"/>
  <c r="P24" i="4"/>
  <c r="L25" i="4"/>
  <c r="M25" i="4"/>
  <c r="N25" i="4"/>
  <c r="O25" i="4"/>
  <c r="P25" i="4"/>
  <c r="L26" i="4"/>
  <c r="M26" i="4"/>
  <c r="N26" i="4"/>
  <c r="O26" i="4"/>
  <c r="O28" i="4" s="1"/>
  <c r="P26" i="4"/>
  <c r="L27" i="4"/>
  <c r="M27" i="4"/>
  <c r="M28" i="4" s="1"/>
  <c r="N27" i="4"/>
  <c r="N28" i="4" s="1"/>
  <c r="O27" i="4"/>
  <c r="P27" i="4"/>
  <c r="L28" i="4"/>
  <c r="P28" i="4"/>
  <c r="A2" i="4"/>
  <c r="A3" i="4"/>
  <c r="A4" i="4"/>
  <c r="A5" i="4"/>
  <c r="A6" i="4"/>
  <c r="A17" i="4"/>
  <c r="A18" i="4"/>
  <c r="A19" i="4"/>
  <c r="A20" i="4"/>
  <c r="A21" i="4"/>
  <c r="A7" i="4"/>
  <c r="A8" i="4"/>
  <c r="A9" i="4"/>
  <c r="A10" i="4"/>
  <c r="A11" i="4"/>
  <c r="A12" i="4"/>
  <c r="A13" i="4"/>
  <c r="A14" i="4"/>
  <c r="A15" i="4"/>
  <c r="A16" i="4"/>
  <c r="M59" i="2"/>
  <c r="N59" i="2"/>
  <c r="O59" i="2"/>
  <c r="P59" i="2"/>
  <c r="M60" i="2"/>
  <c r="N60" i="2"/>
  <c r="O60" i="2"/>
  <c r="P60" i="2"/>
  <c r="L60" i="2"/>
  <c r="L59" i="2"/>
  <c r="M52" i="2"/>
  <c r="N52" i="2"/>
  <c r="O52" i="2"/>
  <c r="P52" i="2"/>
  <c r="M53" i="2"/>
  <c r="N53" i="2"/>
  <c r="O53" i="2"/>
  <c r="P53" i="2"/>
  <c r="L53" i="2"/>
  <c r="L52" i="2"/>
  <c r="M45" i="2"/>
  <c r="N45" i="2"/>
  <c r="O45" i="2"/>
  <c r="P45" i="2"/>
  <c r="M46" i="2"/>
  <c r="N46" i="2"/>
  <c r="O46" i="2"/>
  <c r="P46" i="2"/>
  <c r="L46" i="2"/>
  <c r="L45" i="2"/>
  <c r="M38" i="2"/>
  <c r="N38" i="2"/>
  <c r="O38" i="2"/>
  <c r="P38" i="2"/>
  <c r="M39" i="2"/>
  <c r="N39" i="2"/>
  <c r="O39" i="2"/>
  <c r="P39" i="2"/>
  <c r="L39" i="2"/>
  <c r="L38" i="2"/>
  <c r="M31" i="2"/>
  <c r="N31" i="2"/>
  <c r="O31" i="2"/>
  <c r="P31" i="2"/>
  <c r="M32" i="2"/>
  <c r="N32" i="2"/>
  <c r="O32" i="2"/>
  <c r="P32" i="2"/>
  <c r="L32" i="2"/>
  <c r="L31" i="2"/>
  <c r="M24" i="2"/>
  <c r="N24" i="2"/>
  <c r="O24" i="2"/>
  <c r="P24" i="2"/>
  <c r="M25" i="2"/>
  <c r="N25" i="2"/>
  <c r="O25" i="2"/>
  <c r="P25" i="2"/>
  <c r="L25" i="2"/>
  <c r="L24" i="2"/>
  <c r="M17" i="2"/>
  <c r="N17" i="2"/>
  <c r="O17" i="2"/>
  <c r="P17" i="2"/>
  <c r="M18" i="2"/>
  <c r="N18" i="2"/>
  <c r="O18" i="2"/>
  <c r="P18" i="2"/>
  <c r="L18" i="2"/>
  <c r="L17" i="2"/>
  <c r="M10" i="2"/>
  <c r="N10" i="2"/>
  <c r="O10" i="2"/>
  <c r="P10" i="2"/>
  <c r="M11" i="2"/>
  <c r="N11" i="2"/>
  <c r="O11" i="2"/>
  <c r="P11" i="2"/>
  <c r="L11" i="2"/>
  <c r="L10" i="2"/>
  <c r="M3" i="2"/>
  <c r="N3" i="2"/>
  <c r="O3" i="2"/>
  <c r="P3" i="2"/>
  <c r="M4" i="2"/>
  <c r="N4" i="2"/>
  <c r="O4" i="2"/>
  <c r="P4" i="2"/>
  <c r="N12" i="2"/>
  <c r="L9" i="2"/>
  <c r="P6" i="2"/>
  <c r="L4" i="2"/>
  <c r="L3" i="2"/>
  <c r="M2" i="2"/>
  <c r="L2" i="2"/>
  <c r="A3" i="2"/>
  <c r="A4" i="2"/>
  <c r="A5" i="2"/>
  <c r="A6" i="2"/>
  <c r="A7" i="2"/>
  <c r="A8" i="2"/>
  <c r="A9" i="2"/>
  <c r="L62" i="2" s="1"/>
  <c r="A10" i="2"/>
  <c r="O19" i="2" s="1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2" i="2"/>
  <c r="P61" i="2" s="1"/>
  <c r="A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L4" i="1"/>
  <c r="M59" i="1"/>
  <c r="N59" i="1"/>
  <c r="O59" i="1"/>
  <c r="P59" i="1"/>
  <c r="M60" i="1"/>
  <c r="N60" i="1"/>
  <c r="O60" i="1"/>
  <c r="P60" i="1"/>
  <c r="L60" i="1"/>
  <c r="L59" i="1"/>
  <c r="M52" i="1"/>
  <c r="N52" i="1"/>
  <c r="O52" i="1"/>
  <c r="P52" i="1"/>
  <c r="M53" i="1"/>
  <c r="N53" i="1"/>
  <c r="O53" i="1"/>
  <c r="P53" i="1"/>
  <c r="L53" i="1"/>
  <c r="L52" i="1"/>
  <c r="M45" i="1"/>
  <c r="N45" i="1"/>
  <c r="O45" i="1"/>
  <c r="P45" i="1"/>
  <c r="M46" i="1"/>
  <c r="N46" i="1"/>
  <c r="O46" i="1"/>
  <c r="P46" i="1"/>
  <c r="L46" i="1"/>
  <c r="L45" i="1"/>
  <c r="M38" i="1"/>
  <c r="N38" i="1"/>
  <c r="O38" i="1"/>
  <c r="P38" i="1"/>
  <c r="M39" i="1"/>
  <c r="N39" i="1"/>
  <c r="O39" i="1"/>
  <c r="P39" i="1"/>
  <c r="L39" i="1"/>
  <c r="L38" i="1"/>
  <c r="M31" i="1"/>
  <c r="N31" i="1"/>
  <c r="O31" i="1"/>
  <c r="P31" i="1"/>
  <c r="M32" i="1"/>
  <c r="N32" i="1"/>
  <c r="O32" i="1"/>
  <c r="P32" i="1"/>
  <c r="L32" i="1"/>
  <c r="L31" i="1"/>
  <c r="M24" i="1"/>
  <c r="N24" i="1"/>
  <c r="O24" i="1"/>
  <c r="P24" i="1"/>
  <c r="M25" i="1"/>
  <c r="N25" i="1"/>
  <c r="O25" i="1"/>
  <c r="P25" i="1"/>
  <c r="L25" i="1"/>
  <c r="L24" i="1"/>
  <c r="M17" i="1"/>
  <c r="N17" i="1"/>
  <c r="O17" i="1"/>
  <c r="P17" i="1"/>
  <c r="M18" i="1"/>
  <c r="N18" i="1"/>
  <c r="O18" i="1"/>
  <c r="P18" i="1"/>
  <c r="L18" i="1"/>
  <c r="L17" i="1"/>
  <c r="M11" i="1"/>
  <c r="N11" i="1"/>
  <c r="O11" i="1"/>
  <c r="P11" i="1"/>
  <c r="L11" i="1"/>
  <c r="M10" i="1"/>
  <c r="N10" i="1"/>
  <c r="O10" i="1"/>
  <c r="P10" i="1"/>
  <c r="L10" i="1"/>
  <c r="M3" i="1"/>
  <c r="N3" i="1"/>
  <c r="O3" i="1"/>
  <c r="P3" i="1"/>
  <c r="M4" i="1"/>
  <c r="N4" i="1"/>
  <c r="O4" i="1"/>
  <c r="P4" i="1"/>
  <c r="L3" i="1"/>
  <c r="M5" i="2" l="1"/>
  <c r="L16" i="2"/>
  <c r="M6" i="2"/>
  <c r="M7" i="2" s="1"/>
  <c r="P9" i="2"/>
  <c r="N13" i="2"/>
  <c r="L19" i="2"/>
  <c r="O20" i="2"/>
  <c r="M26" i="2"/>
  <c r="P27" i="2"/>
  <c r="N33" i="2"/>
  <c r="L37" i="2"/>
  <c r="O40" i="2"/>
  <c r="M44" i="2"/>
  <c r="P47" i="2"/>
  <c r="N51" i="2"/>
  <c r="L55" i="2"/>
  <c r="O58" i="2"/>
  <c r="M62" i="2"/>
  <c r="P19" i="2"/>
  <c r="P21" i="2" s="1"/>
  <c r="M34" i="2"/>
  <c r="O9" i="2"/>
  <c r="P16" i="2"/>
  <c r="L26" i="2"/>
  <c r="M33" i="2"/>
  <c r="L44" i="2"/>
  <c r="N6" i="2"/>
  <c r="L12" i="2"/>
  <c r="O13" i="2"/>
  <c r="M19" i="2"/>
  <c r="P20" i="2"/>
  <c r="N26" i="2"/>
  <c r="L30" i="2"/>
  <c r="O33" i="2"/>
  <c r="O35" i="2" s="1"/>
  <c r="M37" i="2"/>
  <c r="P40" i="2"/>
  <c r="N44" i="2"/>
  <c r="L48" i="2"/>
  <c r="O51" i="2"/>
  <c r="M55" i="2"/>
  <c r="P58" i="2"/>
  <c r="N62" i="2"/>
  <c r="N63" i="2" s="1"/>
  <c r="N2" i="2"/>
  <c r="P2" i="2"/>
  <c r="L6" i="2"/>
  <c r="M13" i="2"/>
  <c r="N20" i="2"/>
  <c r="O27" i="2"/>
  <c r="P34" i="2"/>
  <c r="N40" i="2"/>
  <c r="N42" i="2" s="1"/>
  <c r="O47" i="2"/>
  <c r="M51" i="2"/>
  <c r="P54" i="2"/>
  <c r="N58" i="2"/>
  <c r="P62" i="1"/>
  <c r="L5" i="2"/>
  <c r="O6" i="2"/>
  <c r="M12" i="2"/>
  <c r="M14" i="2" s="1"/>
  <c r="P13" i="2"/>
  <c r="N19" i="2"/>
  <c r="L23" i="2"/>
  <c r="O26" i="2"/>
  <c r="M30" i="2"/>
  <c r="P33" i="2"/>
  <c r="N37" i="2"/>
  <c r="L41" i="2"/>
  <c r="L42" i="2" s="1"/>
  <c r="O44" i="2"/>
  <c r="M48" i="2"/>
  <c r="P51" i="2"/>
  <c r="N55" i="2"/>
  <c r="L61" i="2"/>
  <c r="L63" i="2" s="1"/>
  <c r="O62" i="2"/>
  <c r="M23" i="2"/>
  <c r="P26" i="2"/>
  <c r="N30" i="2"/>
  <c r="L34" i="2"/>
  <c r="O37" i="2"/>
  <c r="M41" i="2"/>
  <c r="M42" i="2" s="1"/>
  <c r="P44" i="2"/>
  <c r="N48" i="2"/>
  <c r="N49" i="2" s="1"/>
  <c r="L54" i="2"/>
  <c r="O55" i="2"/>
  <c r="M61" i="2"/>
  <c r="M63" i="2" s="1"/>
  <c r="P62" i="2"/>
  <c r="P63" i="2" s="1"/>
  <c r="O12" i="2"/>
  <c r="N23" i="2"/>
  <c r="L27" i="2"/>
  <c r="P37" i="2"/>
  <c r="N41" i="2"/>
  <c r="L47" i="2"/>
  <c r="O48" i="2"/>
  <c r="M54" i="2"/>
  <c r="P55" i="2"/>
  <c r="N61" i="2"/>
  <c r="O61" i="2"/>
  <c r="N5" i="2"/>
  <c r="N7" i="2" s="1"/>
  <c r="M16" i="2"/>
  <c r="O30" i="2"/>
  <c r="O5" i="2"/>
  <c r="M9" i="2"/>
  <c r="P12" i="2"/>
  <c r="N16" i="2"/>
  <c r="L20" i="2"/>
  <c r="O23" i="2"/>
  <c r="M27" i="2"/>
  <c r="P30" i="2"/>
  <c r="N34" i="2"/>
  <c r="L40" i="2"/>
  <c r="O41" i="2"/>
  <c r="O42" i="2" s="1"/>
  <c r="M47" i="2"/>
  <c r="M49" i="2" s="1"/>
  <c r="P48" i="2"/>
  <c r="P49" i="2" s="1"/>
  <c r="N54" i="2"/>
  <c r="N56" i="2" s="1"/>
  <c r="L58" i="2"/>
  <c r="O2" i="2"/>
  <c r="P5" i="2"/>
  <c r="N9" i="2"/>
  <c r="L13" i="2"/>
  <c r="O16" i="2"/>
  <c r="M20" i="2"/>
  <c r="M21" i="2" s="1"/>
  <c r="P23" i="2"/>
  <c r="N27" i="2"/>
  <c r="L33" i="2"/>
  <c r="O34" i="2"/>
  <c r="M40" i="2"/>
  <c r="P41" i="2"/>
  <c r="P42" i="2" s="1"/>
  <c r="N47" i="2"/>
  <c r="L51" i="2"/>
  <c r="O54" i="2"/>
  <c r="O56" i="2" s="1"/>
  <c r="M58" i="2"/>
  <c r="L14" i="2"/>
  <c r="O14" i="2"/>
  <c r="O63" i="2"/>
  <c r="L35" i="2"/>
  <c r="L7" i="2"/>
  <c r="O28" i="2"/>
  <c r="O21" i="2"/>
  <c r="M28" i="2"/>
  <c r="O7" i="2"/>
  <c r="M35" i="2"/>
  <c r="M56" i="2"/>
  <c r="P56" i="2"/>
  <c r="O49" i="2"/>
  <c r="L49" i="2"/>
  <c r="P35" i="2"/>
  <c r="L28" i="2"/>
  <c r="N28" i="2"/>
  <c r="L21" i="2"/>
  <c r="P14" i="2"/>
  <c r="N14" i="2"/>
  <c r="P7" i="2"/>
  <c r="M12" i="1"/>
  <c r="N27" i="1"/>
  <c r="N28" i="1" s="1"/>
  <c r="L44" i="1"/>
  <c r="N12" i="1"/>
  <c r="O27" i="1"/>
  <c r="P30" i="1"/>
  <c r="N34" i="1"/>
  <c r="N37" i="1"/>
  <c r="L41" i="1"/>
  <c r="L47" i="1"/>
  <c r="P47" i="1"/>
  <c r="L51" i="1"/>
  <c r="O54" i="1"/>
  <c r="N61" i="1"/>
  <c r="O20" i="1"/>
  <c r="N2" i="1"/>
  <c r="N19" i="1"/>
  <c r="P23" i="1"/>
  <c r="O30" i="1"/>
  <c r="M37" i="1"/>
  <c r="M44" i="1"/>
  <c r="N54" i="1"/>
  <c r="O2" i="1"/>
  <c r="O19" i="1"/>
  <c r="L26" i="1"/>
  <c r="L5" i="1"/>
  <c r="P2" i="1"/>
  <c r="L9" i="1"/>
  <c r="O12" i="1"/>
  <c r="M16" i="1"/>
  <c r="P19" i="1"/>
  <c r="M26" i="1"/>
  <c r="P27" i="1"/>
  <c r="L33" i="1"/>
  <c r="O34" i="1"/>
  <c r="O37" i="1"/>
  <c r="M41" i="1"/>
  <c r="L48" i="1"/>
  <c r="O47" i="1"/>
  <c r="M51" i="1"/>
  <c r="P54" i="1"/>
  <c r="L58" i="1"/>
  <c r="O61" i="1"/>
  <c r="M5" i="1"/>
  <c r="P6" i="1"/>
  <c r="P13" i="1"/>
  <c r="M34" i="1"/>
  <c r="P40" i="1"/>
  <c r="M48" i="1"/>
  <c r="M61" i="1"/>
  <c r="L16" i="1"/>
  <c r="M2" i="1"/>
  <c r="N5" i="1"/>
  <c r="M9" i="1"/>
  <c r="P12" i="1"/>
  <c r="P14" i="1" s="1"/>
  <c r="N16" i="1"/>
  <c r="L20" i="1"/>
  <c r="N26" i="1"/>
  <c r="M33" i="1"/>
  <c r="P34" i="1"/>
  <c r="P37" i="1"/>
  <c r="N41" i="1"/>
  <c r="N47" i="1"/>
  <c r="N51" i="1"/>
  <c r="L55" i="1"/>
  <c r="M58" i="1"/>
  <c r="P61" i="1"/>
  <c r="P63" i="1" s="1"/>
  <c r="N13" i="1"/>
  <c r="L2" i="1"/>
  <c r="N6" i="1"/>
  <c r="N9" i="1"/>
  <c r="L13" i="1"/>
  <c r="O16" i="1"/>
  <c r="M20" i="1"/>
  <c r="L23" i="1"/>
  <c r="O26" i="1"/>
  <c r="N33" i="1"/>
  <c r="L40" i="1"/>
  <c r="O41" i="1"/>
  <c r="M47" i="1"/>
  <c r="O51" i="1"/>
  <c r="M55" i="1"/>
  <c r="N58" i="1"/>
  <c r="L62" i="1"/>
  <c r="P9" i="1"/>
  <c r="L6" i="1"/>
  <c r="O5" i="1"/>
  <c r="O9" i="1"/>
  <c r="M13" i="1"/>
  <c r="P16" i="1"/>
  <c r="N20" i="1"/>
  <c r="M23" i="1"/>
  <c r="P26" i="1"/>
  <c r="L30" i="1"/>
  <c r="O33" i="1"/>
  <c r="M40" i="1"/>
  <c r="P41" i="1"/>
  <c r="P48" i="1"/>
  <c r="P44" i="1"/>
  <c r="P51" i="1"/>
  <c r="N55" i="1"/>
  <c r="N56" i="1" s="1"/>
  <c r="O58" i="1"/>
  <c r="M62" i="1"/>
  <c r="O6" i="1"/>
  <c r="L19" i="1"/>
  <c r="N23" i="1"/>
  <c r="L27" i="1"/>
  <c r="M30" i="1"/>
  <c r="P33" i="1"/>
  <c r="P35" i="1" s="1"/>
  <c r="N40" i="1"/>
  <c r="N42" i="1" s="1"/>
  <c r="O48" i="1"/>
  <c r="O49" i="1" s="1"/>
  <c r="O44" i="1"/>
  <c r="L54" i="1"/>
  <c r="L56" i="1" s="1"/>
  <c r="O55" i="1"/>
  <c r="P58" i="1"/>
  <c r="N62" i="1"/>
  <c r="N63" i="1" s="1"/>
  <c r="M6" i="1"/>
  <c r="M7" i="1" s="1"/>
  <c r="P5" i="1"/>
  <c r="L12" i="1"/>
  <c r="O13" i="1"/>
  <c r="M19" i="1"/>
  <c r="P20" i="1"/>
  <c r="O23" i="1"/>
  <c r="M27" i="1"/>
  <c r="N30" i="1"/>
  <c r="L34" i="1"/>
  <c r="L37" i="1"/>
  <c r="O40" i="1"/>
  <c r="N48" i="1"/>
  <c r="N44" i="1"/>
  <c r="M54" i="1"/>
  <c r="P55" i="1"/>
  <c r="L61" i="1"/>
  <c r="O62" i="1"/>
  <c r="N14" i="1" l="1"/>
  <c r="L42" i="1"/>
  <c r="P28" i="2"/>
  <c r="O42" i="1"/>
  <c r="O14" i="1"/>
  <c r="N35" i="2"/>
  <c r="L56" i="2"/>
  <c r="O56" i="1"/>
  <c r="N21" i="2"/>
  <c r="P21" i="1"/>
  <c r="P49" i="1"/>
  <c r="M63" i="1"/>
  <c r="L7" i="1"/>
  <c r="L49" i="1"/>
  <c r="M14" i="1"/>
  <c r="L21" i="1"/>
  <c r="O63" i="1"/>
  <c r="L14" i="1"/>
  <c r="L28" i="1"/>
  <c r="N21" i="1"/>
  <c r="M49" i="1"/>
  <c r="O21" i="1"/>
  <c r="N7" i="1"/>
  <c r="N49" i="1"/>
  <c r="P56" i="1"/>
  <c r="M28" i="1"/>
  <c r="O7" i="1"/>
  <c r="M35" i="1"/>
  <c r="P7" i="1"/>
  <c r="M42" i="1"/>
  <c r="L63" i="1"/>
  <c r="O35" i="1"/>
  <c r="M56" i="1"/>
  <c r="P42" i="1"/>
  <c r="N35" i="1"/>
  <c r="O28" i="1"/>
  <c r="M21" i="1"/>
  <c r="L35" i="1"/>
  <c r="P28" i="1"/>
</calcChain>
</file>

<file path=xl/sharedStrings.xml><?xml version="1.0" encoding="utf-8"?>
<sst xmlns="http://schemas.openxmlformats.org/spreadsheetml/2006/main" count="320" uniqueCount="162">
  <si>
    <t>ML-1 [%]</t>
  </si>
  <si>
    <t>ML-2 [%]</t>
  </si>
  <si>
    <t>MT-1 [%]</t>
  </si>
  <si>
    <t>MT-2 [%]</t>
  </si>
  <si>
    <t>F1-1</t>
  </si>
  <si>
    <t>F1-2</t>
  </si>
  <si>
    <t>F1-3</t>
  </si>
  <si>
    <t>F1-4</t>
  </si>
  <si>
    <t>F1-5</t>
  </si>
  <si>
    <t>F2-1</t>
  </si>
  <si>
    <t>F2-2</t>
  </si>
  <si>
    <t>F2-3</t>
  </si>
  <si>
    <t>F2-4</t>
  </si>
  <si>
    <t>F2-5</t>
  </si>
  <si>
    <t>F3-1</t>
  </si>
  <si>
    <t>F3-2</t>
  </si>
  <si>
    <t>F3-3</t>
  </si>
  <si>
    <t>F3-4</t>
  </si>
  <si>
    <t>F3-5</t>
  </si>
  <si>
    <t>F4-1</t>
  </si>
  <si>
    <t>F4-2</t>
  </si>
  <si>
    <t>F4-3</t>
  </si>
  <si>
    <t>F4-4</t>
  </si>
  <si>
    <t>F4-5</t>
  </si>
  <si>
    <t>F5-1</t>
  </si>
  <si>
    <t>F5-2</t>
  </si>
  <si>
    <t>F5-3</t>
  </si>
  <si>
    <t>F5-4</t>
  </si>
  <si>
    <t>F5-5</t>
  </si>
  <si>
    <t>F6-1</t>
  </si>
  <si>
    <t>F6-2</t>
  </si>
  <si>
    <t>F6-3</t>
  </si>
  <si>
    <t>F6-4</t>
  </si>
  <si>
    <t>F6-5</t>
  </si>
  <si>
    <t>F7-1</t>
  </si>
  <si>
    <t>F7-2</t>
  </si>
  <si>
    <t>F7-3</t>
  </si>
  <si>
    <t>F7-4</t>
  </si>
  <si>
    <t>F7-5</t>
  </si>
  <si>
    <t>F8-1</t>
  </si>
  <si>
    <t>F8-2</t>
  </si>
  <si>
    <t>F8-3</t>
  </si>
  <si>
    <t>F8-4</t>
  </si>
  <si>
    <t>F8-5</t>
  </si>
  <si>
    <t>F9-1</t>
  </si>
  <si>
    <t>F9-2</t>
  </si>
  <si>
    <t>F9-3</t>
  </si>
  <si>
    <t>F9-4</t>
  </si>
  <si>
    <t>F9-5</t>
  </si>
  <si>
    <t>SAMPLE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</si>
  <si>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</si>
  <si>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</si>
  <si>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</si>
  <si>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</si>
  <si>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</si>
  <si>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</si>
  <si>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</si>
  <si>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</si>
  <si>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</si>
  <si>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ST [%]</t>
  </si>
  <si>
    <t>Mean</t>
  </si>
  <si>
    <t>Std. Deviation</t>
  </si>
  <si>
    <t>Variance</t>
  </si>
  <si>
    <t>Minimum</t>
  </si>
  <si>
    <t>Maximum</t>
  </si>
  <si>
    <t>Range</t>
  </si>
  <si>
    <t>Sample measurement</t>
  </si>
  <si>
    <t>S1-1</t>
  </si>
  <si>
    <t>S1-2</t>
  </si>
  <si>
    <t>S1-3</t>
  </si>
  <si>
    <t>S1-4</t>
  </si>
  <si>
    <t>S1-5</t>
  </si>
  <si>
    <t>S2-1</t>
  </si>
  <si>
    <t>S2-2</t>
  </si>
  <si>
    <t>S2-3</t>
  </si>
  <si>
    <t>S2-4</t>
  </si>
  <si>
    <t>S2-5</t>
  </si>
  <si>
    <t>S2-6</t>
  </si>
  <si>
    <t>S2-7</t>
  </si>
  <si>
    <t>S2-8</t>
  </si>
  <si>
    <t>S3-1</t>
  </si>
  <si>
    <t>S3-2</t>
  </si>
  <si>
    <t>S3-3</t>
  </si>
  <si>
    <t>S3-4</t>
  </si>
  <si>
    <t>S3-5</t>
  </si>
  <si>
    <t>S4-1</t>
  </si>
  <si>
    <t>S4-2</t>
  </si>
  <si>
    <t>S4-3</t>
  </si>
  <si>
    <t>S4-4</t>
  </si>
  <si>
    <t>S4-5</t>
  </si>
  <si>
    <t>S4-6</t>
  </si>
  <si>
    <t>S4-7</t>
  </si>
  <si>
    <t>S4-8</t>
  </si>
  <si>
    <t>S5-1</t>
  </si>
  <si>
    <t>S5-2</t>
  </si>
  <si>
    <t>S5-3</t>
  </si>
  <si>
    <t>S5-4</t>
  </si>
  <si>
    <t>S5-5</t>
  </si>
  <si>
    <t>S5-6</t>
  </si>
  <si>
    <t>S5-7</t>
  </si>
  <si>
    <t>S5-8</t>
  </si>
  <si>
    <t>S6-1</t>
  </si>
  <si>
    <t>S6-2</t>
  </si>
  <si>
    <t>S6-3</t>
  </si>
  <si>
    <t>S6-4</t>
  </si>
  <si>
    <t>S6-5</t>
  </si>
  <si>
    <t>S7-1</t>
  </si>
  <si>
    <t>S7-2</t>
  </si>
  <si>
    <t>S7-3</t>
  </si>
  <si>
    <t>S7-4</t>
  </si>
  <si>
    <t>S7-5</t>
  </si>
  <si>
    <t>S7-6</t>
  </si>
  <si>
    <t>S7-7</t>
  </si>
  <si>
    <t>S7-8</t>
  </si>
  <si>
    <t>S7-9</t>
  </si>
  <si>
    <t>S7-10</t>
  </si>
  <si>
    <t>S8-1</t>
  </si>
  <si>
    <t>S8-2</t>
  </si>
  <si>
    <t>S8-3</t>
  </si>
  <si>
    <t>S8-4</t>
  </si>
  <si>
    <t>S8-5</t>
  </si>
  <si>
    <t>S9-1</t>
  </si>
  <si>
    <t>S9-2</t>
  </si>
  <si>
    <t>S9-3</t>
  </si>
  <si>
    <t>S9-4</t>
  </si>
  <si>
    <t>S9-5</t>
  </si>
  <si>
    <t>S9-6</t>
  </si>
  <si>
    <t>S9-7</t>
  </si>
  <si>
    <t>S9-8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</si>
  <si>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</si>
  <si>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</si>
  <si>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</si>
  <si>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</si>
  <si>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</si>
  <si>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</si>
  <si>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</si>
  <si>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</si>
  <si>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</si>
  <si>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I1-1</t>
  </si>
  <si>
    <t>I1-2</t>
  </si>
  <si>
    <t>I1-3</t>
  </si>
  <si>
    <t>I1-4</t>
  </si>
  <si>
    <t>I1-5</t>
  </si>
  <si>
    <t>I4-1</t>
  </si>
  <si>
    <t>I4-2</t>
  </si>
  <si>
    <t>I4-3</t>
  </si>
  <si>
    <t>I4-4</t>
  </si>
  <si>
    <t>I4-5</t>
  </si>
  <si>
    <t>I2-1</t>
  </si>
  <si>
    <t>I2-2</t>
  </si>
  <si>
    <t>I2-3</t>
  </si>
  <si>
    <t>I2-4</t>
  </si>
  <si>
    <t>I2-5</t>
  </si>
  <si>
    <t>I3-1</t>
  </si>
  <si>
    <t>I3-2</t>
  </si>
  <si>
    <t>I3-3</t>
  </si>
  <si>
    <t>I3-4</t>
  </si>
  <si>
    <t>I3-5</t>
  </si>
  <si>
    <t>I1</t>
  </si>
  <si>
    <t>I3</t>
  </si>
  <si>
    <t>I4</t>
  </si>
  <si>
    <t>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</si>
</sst>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Aptos Narrow"/>
      <family val="2"/>
      <scheme val="minor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b/>
      <sz val="12"/>
      <color theme="1"/>
      <name val="Aptos Narrow"/>
      <scheme val="minor"/>
    </font>
    <font>
      <sz val="10"/>
      <color rgb="FF000000"/>
      <name val="Palatino Linotype"/>
      <family val="1"/>
    </font>
    <font>
      <b/>
      <sz val="10"/>
      <color rgb="FF000000"/>
      <name val="Palatino Linotype"/>
      <family val="1"/>
    </font>
    <font>
      <sz val="8"/>
      <name val="Aptos Narrow"/>
      <family val="2"/>
      <scheme val="minor"/>
    </font>
    <font>
      <sz val="11"/>
      <color rgb="FF212529"/>
      <name val="Arial"/>
      <family val="2"/>
    </font>
    <font>
      <b/>
      <sz val="11"/>
      <color rgb="FF212529"/>
      <name val="Arial"/>
      <family val="2"/>
    </font>
    <font>
      <b/>
      <sz val="10"/>
      <color rgb="FFFF0000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8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6CBFE-55CA-B647-8DCC-573A95379E07}">
  <dimension ref="A1:P63"/>
  <sheetViews>
    <sheetView tabSelected="1" workbookViewId="0">
      <selection activeCell="J20" sqref="J20"/>
    </sheetView>
  </sheetViews>
  <sheetFormatPr baseColWidth="10" defaultRowHeight="16" x14ac:dyDescent="0.2"/>
  <cols>
    <col min="1" max="1" width="8.1640625" style="9" bestFit="1" customWidth="1"/>
    <col min="2" max="2" width="13.33203125" style="9" bestFit="1" customWidth="1"/>
    <col min="3" max="7" width="10.83203125" style="9"/>
    <col min="10" max="10" width="10.83203125" style="1"/>
    <col min="11" max="11" width="12.33203125" bestFit="1" customWidth="1"/>
  </cols>
  <sheetData>
    <row r="1" spans="1:16" ht="30" x14ac:dyDescent="0.2">
      <c r="A1" s="10" t="s">
        <v>49</v>
      </c>
      <c r="B1" s="10" t="s">
        <v>66</v>
      </c>
      <c r="C1" s="10" t="s">
        <v>0</v>
      </c>
      <c r="D1" s="10" t="s">
        <v>1</v>
      </c>
      <c r="E1" s="10" t="s">
        <v>2</v>
      </c>
      <c r="F1" s="10" t="s">
        <v>3</v>
      </c>
      <c r="G1" s="10" t="s">
        <v>59</v>
      </c>
      <c r="J1" s="4" t="s">
        <v>49</v>
      </c>
      <c r="L1" s="18" t="s">
        <v>0</v>
      </c>
      <c r="M1" s="18" t="s">
        <v>1</v>
      </c>
      <c r="N1" s="18" t="s">
        <v>2</v>
      </c>
      <c r="O1" s="18" t="s">
        <v>3</v>
      </c>
      <c r="P1" s="18" t="s">
        <v>59</v>
      </c>
    </row>
    <row r="2" spans="1:16" x14ac:dyDescent="0.2">
      <c r="A2" s="6" t="str">
        <f>LEFT(B2,2)</f>
        <v>F1</v>
      </c>
      <c r="B2" s="6" t="s">
        <v>4</v>
      </c>
      <c r="C2" s="7">
        <v>86.3</v>
      </c>
      <c r="D2" s="7">
        <v>83.13</v>
      </c>
      <c r="E2" s="7">
        <v>86.63</v>
      </c>
      <c r="F2" s="7">
        <v>82.04</v>
      </c>
      <c r="G2" s="7">
        <v>84.77</v>
      </c>
      <c r="J2" s="5" t="s">
        <v>50</v>
      </c>
      <c r="K2" s="3" t="s">
        <v>60</v>
      </c>
      <c r="L2" s="2">
        <f>AVERAGEIF($A:$A,J2,C:C)</f>
        <v>85.632000000000019</v>
      </c>
      <c r="M2" s="2">
        <f>AVERAGEIF($A:$A,J2,D:D)</f>
        <v>82.990000000000009</v>
      </c>
      <c r="N2" s="2">
        <f>AVERAGEIF($A:$A,J2,E:E)</f>
        <v>86.023999999999987</v>
      </c>
      <c r="O2" s="2">
        <f>AVERAGEIF($A:$A,J2,F:F)</f>
        <v>82.42</v>
      </c>
      <c r="P2" s="2">
        <f>AVERAGEIF($A:$A,J2,G:G)</f>
        <v>84.34</v>
      </c>
    </row>
    <row r="3" spans="1:16" x14ac:dyDescent="0.2">
      <c r="A3" s="6" t="str">
        <f t="shared" ref="A3:A46" si="0">LEFT(B3,2)</f>
        <v>F1</v>
      </c>
      <c r="B3" s="6" t="s">
        <v>5</v>
      </c>
      <c r="C3" s="7">
        <v>85.68</v>
      </c>
      <c r="D3" s="7">
        <v>83.05</v>
      </c>
      <c r="E3" s="7">
        <v>85.94</v>
      </c>
      <c r="F3" s="7">
        <v>82.15</v>
      </c>
      <c r="G3" s="7">
        <v>84.39</v>
      </c>
      <c r="K3" s="3" t="s">
        <v>61</v>
      </c>
      <c r="L3" s="2">
        <f>_xlfn.STDEV.S(C2:C6)</f>
        <v>0.68437562785359329</v>
      </c>
      <c r="M3" s="2">
        <f>_xlfn.STDEV.S(D2:D6)</f>
        <v>0.29051678092667843</v>
      </c>
      <c r="N3" s="2">
        <f>_xlfn.STDEV.S(E2:E6)</f>
        <v>0.56278770420114754</v>
      </c>
      <c r="O3" s="2">
        <f>_xlfn.STDEV.S(F2:F6)</f>
        <v>0.39191835884530629</v>
      </c>
      <c r="P3" s="2">
        <f>_xlfn.STDEV.S(G2:G6)</f>
        <v>0.48785243670601341</v>
      </c>
    </row>
    <row r="4" spans="1:16" x14ac:dyDescent="0.2">
      <c r="A4" s="6" t="str">
        <f t="shared" si="0"/>
        <v>F1</v>
      </c>
      <c r="B4" s="6" t="s">
        <v>6</v>
      </c>
      <c r="C4" s="7">
        <v>84.79</v>
      </c>
      <c r="D4" s="7">
        <v>82.67</v>
      </c>
      <c r="E4" s="7">
        <v>85.45</v>
      </c>
      <c r="F4" s="7">
        <v>83.03</v>
      </c>
      <c r="G4" s="7">
        <v>83.76</v>
      </c>
      <c r="K4" s="3" t="s">
        <v>62</v>
      </c>
      <c r="L4" s="2">
        <f>_xlfn.VAR.S(C2:C6)</f>
        <v>0.46837000000000006</v>
      </c>
      <c r="M4" s="2">
        <f>_xlfn.VAR.S(D2:D6)</f>
        <v>8.439999999999967E-2</v>
      </c>
      <c r="N4" s="2">
        <f>_xlfn.VAR.S(E2:E6)</f>
        <v>0.3167299999999984</v>
      </c>
      <c r="O4" s="2">
        <f>_xlfn.VAR.S(F2:F6)</f>
        <v>0.15359999999999829</v>
      </c>
      <c r="P4" s="2">
        <f>_xlfn.VAR.S(G2:G6)</f>
        <v>0.23799999999999483</v>
      </c>
    </row>
    <row r="5" spans="1:16" x14ac:dyDescent="0.2">
      <c r="A5" s="6" t="str">
        <f t="shared" si="0"/>
        <v>F1</v>
      </c>
      <c r="B5" s="6" t="s">
        <v>7</v>
      </c>
      <c r="C5" s="7">
        <v>86.29</v>
      </c>
      <c r="D5" s="7">
        <v>83.37</v>
      </c>
      <c r="E5" s="7">
        <v>86.58</v>
      </c>
      <c r="F5" s="7">
        <v>82.33</v>
      </c>
      <c r="G5" s="7">
        <v>84.85</v>
      </c>
      <c r="K5" s="3" t="s">
        <v>63</v>
      </c>
      <c r="L5" s="2">
        <f>_xlfn.MINIFS(C:C,$A:$A,J2)</f>
        <v>84.79</v>
      </c>
      <c r="M5" s="2">
        <f>_xlfn.MINIFS(D:D,$A:$A,J2)</f>
        <v>82.67</v>
      </c>
      <c r="N5" s="2">
        <f>_xlfn.MINIFS(E:E,$A:$A,J2)</f>
        <v>85.45</v>
      </c>
      <c r="O5" s="2">
        <f>_xlfn.MINIFS(F:F,$A:$A,J2)</f>
        <v>82.04</v>
      </c>
      <c r="P5" s="2">
        <f>_xlfn.MINIFS(G:G,$A:$A,J2)</f>
        <v>83.76</v>
      </c>
    </row>
    <row r="6" spans="1:16" x14ac:dyDescent="0.2">
      <c r="A6" s="6" t="str">
        <f t="shared" si="0"/>
        <v>F1</v>
      </c>
      <c r="B6" s="6" t="s">
        <v>8</v>
      </c>
      <c r="C6" s="7">
        <v>85.1</v>
      </c>
      <c r="D6" s="7">
        <v>82.73</v>
      </c>
      <c r="E6" s="7">
        <v>85.52</v>
      </c>
      <c r="F6" s="7">
        <v>82.55</v>
      </c>
      <c r="G6" s="7">
        <v>83.93</v>
      </c>
      <c r="K6" s="3" t="s">
        <v>64</v>
      </c>
      <c r="L6" s="2">
        <f>_xlfn.MAXIFS(C:C,$A:$A,J2)</f>
        <v>86.3</v>
      </c>
      <c r="M6" s="2">
        <f>_xlfn.MAXIFS(D:D,$A:$A,J2)</f>
        <v>83.37</v>
      </c>
      <c r="N6" s="2">
        <f>_xlfn.MAXIFS(E:E,$A:$A,J2)</f>
        <v>86.63</v>
      </c>
      <c r="O6" s="2">
        <f>_xlfn.MAXIFS(F:F,$A:$A,J2)</f>
        <v>83.03</v>
      </c>
      <c r="P6" s="2">
        <f>_xlfn.MAXIFS(G:G,$A:$A,J2)</f>
        <v>84.85</v>
      </c>
    </row>
    <row r="7" spans="1:16" x14ac:dyDescent="0.2">
      <c r="A7" s="8" t="str">
        <f t="shared" si="0"/>
        <v>F2</v>
      </c>
      <c r="B7" s="8" t="s">
        <v>9</v>
      </c>
      <c r="C7" s="7">
        <v>92.33</v>
      </c>
      <c r="D7" s="7">
        <v>89.2</v>
      </c>
      <c r="E7" s="7">
        <v>92.4</v>
      </c>
      <c r="F7" s="7">
        <v>87.21</v>
      </c>
      <c r="G7" s="7">
        <v>90.93</v>
      </c>
      <c r="K7" s="3" t="s">
        <v>65</v>
      </c>
      <c r="L7" s="2">
        <f>L6-L5</f>
        <v>1.5099999999999909</v>
      </c>
      <c r="M7" s="2">
        <f>M6-M5</f>
        <v>0.70000000000000284</v>
      </c>
      <c r="N7" s="2">
        <f t="shared" ref="N7:P7" si="1">N6-N5</f>
        <v>1.1799999999999926</v>
      </c>
      <c r="O7" s="2">
        <f>O6-O5</f>
        <v>0.98999999999999488</v>
      </c>
      <c r="P7" s="2">
        <f t="shared" si="1"/>
        <v>1.0899999999999892</v>
      </c>
    </row>
    <row r="8" spans="1:16" x14ac:dyDescent="0.2">
      <c r="A8" s="8" t="str">
        <f t="shared" si="0"/>
        <v>F2</v>
      </c>
      <c r="B8" s="8" t="s">
        <v>10</v>
      </c>
      <c r="C8" s="7">
        <v>94.01</v>
      </c>
      <c r="D8" s="7">
        <v>91.4</v>
      </c>
      <c r="E8" s="7">
        <v>93.9</v>
      </c>
      <c r="F8" s="7">
        <v>88.65</v>
      </c>
      <c r="G8" s="7">
        <v>92.86</v>
      </c>
      <c r="K8" s="3"/>
    </row>
    <row r="9" spans="1:16" x14ac:dyDescent="0.2">
      <c r="A9" s="8" t="str">
        <f t="shared" si="0"/>
        <v>F2</v>
      </c>
      <c r="B9" s="8" t="s">
        <v>11</v>
      </c>
      <c r="C9" s="7">
        <v>94.72</v>
      </c>
      <c r="D9" s="7">
        <v>92.44</v>
      </c>
      <c r="E9" s="7">
        <v>94.58</v>
      </c>
      <c r="F9" s="7">
        <v>89.52</v>
      </c>
      <c r="G9" s="7">
        <v>93.71</v>
      </c>
      <c r="J9" s="5" t="s">
        <v>51</v>
      </c>
      <c r="K9" s="3" t="s">
        <v>60</v>
      </c>
      <c r="L9" s="2">
        <f>AVERAGEIF($A:$A,J9,C:C)</f>
        <v>94.774000000000001</v>
      </c>
      <c r="M9" s="2">
        <f>AVERAGEIF($A:$A,J9,D:D)</f>
        <v>92.308000000000007</v>
      </c>
      <c r="N9" s="2">
        <f>AVERAGEIF($A:$A,J9,E:E)</f>
        <v>94.652000000000015</v>
      </c>
      <c r="O9" s="2">
        <f>AVERAGEIF($A:$A,J9,F:F)</f>
        <v>89.587999999999994</v>
      </c>
      <c r="P9" s="2">
        <f>AVERAGEIF($A:$A,J9,G:G)</f>
        <v>93.676000000000002</v>
      </c>
    </row>
    <row r="10" spans="1:16" x14ac:dyDescent="0.2">
      <c r="A10" s="8" t="str">
        <f t="shared" si="0"/>
        <v>F2</v>
      </c>
      <c r="B10" s="8" t="s">
        <v>12</v>
      </c>
      <c r="C10" s="7">
        <v>97.92</v>
      </c>
      <c r="D10" s="7">
        <v>95.96</v>
      </c>
      <c r="E10" s="7">
        <v>97.59</v>
      </c>
      <c r="F10" s="7">
        <v>92.89</v>
      </c>
      <c r="G10" s="7">
        <v>97.02</v>
      </c>
      <c r="K10" s="3" t="s">
        <v>61</v>
      </c>
      <c r="L10" s="2">
        <f>_xlfn.STDEV.S(C7:C11)</f>
        <v>2.0291944214392084</v>
      </c>
      <c r="M10" s="2">
        <f>_xlfn.STDEV.S(D7:D11)</f>
        <v>2.4439967266753819</v>
      </c>
      <c r="N10" s="2">
        <f>_xlfn.STDEV.S(E7:E11)</f>
        <v>1.8903094984684377</v>
      </c>
      <c r="O10" s="2">
        <f>_xlfn.STDEV.S(F7:F11)</f>
        <v>2.0886167671451856</v>
      </c>
      <c r="P10" s="2">
        <f>_xlfn.STDEV.S(G7:G11)</f>
        <v>2.2036174804171402</v>
      </c>
    </row>
    <row r="11" spans="1:16" x14ac:dyDescent="0.2">
      <c r="A11" s="8" t="str">
        <f t="shared" si="0"/>
        <v>F2</v>
      </c>
      <c r="B11" s="8" t="s">
        <v>13</v>
      </c>
      <c r="C11" s="7">
        <v>94.89</v>
      </c>
      <c r="D11" s="7">
        <v>92.54</v>
      </c>
      <c r="E11" s="7">
        <v>94.79</v>
      </c>
      <c r="F11" s="7">
        <v>89.67</v>
      </c>
      <c r="G11" s="7">
        <v>93.86</v>
      </c>
      <c r="K11" s="3" t="s">
        <v>62</v>
      </c>
      <c r="L11" s="2">
        <f>_xlfn.VAR.S(C7:C11)</f>
        <v>4.1176300000000028</v>
      </c>
      <c r="M11" s="2">
        <f>_xlfn.VAR.S(D7:D11)</f>
        <v>5.973119999999982</v>
      </c>
      <c r="N11" s="2">
        <f>_xlfn.VAR.S(E7:E11)</f>
        <v>3.5732699999999964</v>
      </c>
      <c r="O11" s="2">
        <f>_xlfn.VAR.S(F7:F11)</f>
        <v>4.3623200000000066</v>
      </c>
      <c r="P11" s="2">
        <f>_xlfn.VAR.S(G7:G11)</f>
        <v>4.8559299999999848</v>
      </c>
    </row>
    <row r="12" spans="1:16" x14ac:dyDescent="0.2">
      <c r="A12" s="6" t="str">
        <f t="shared" si="0"/>
        <v>F3</v>
      </c>
      <c r="B12" s="6" t="s">
        <v>14</v>
      </c>
      <c r="C12" s="7">
        <v>91.51</v>
      </c>
      <c r="D12" s="7">
        <v>90.56</v>
      </c>
      <c r="E12" s="7">
        <v>91.71</v>
      </c>
      <c r="F12" s="7">
        <v>89.55</v>
      </c>
      <c r="G12" s="7">
        <v>91.09</v>
      </c>
      <c r="K12" s="3" t="s">
        <v>63</v>
      </c>
      <c r="L12" s="2">
        <f>_xlfn.MINIFS(C:C,$A:$A,J9)</f>
        <v>92.33</v>
      </c>
      <c r="M12" s="2">
        <f>_xlfn.MINIFS(D:D,$A:$A,J9)</f>
        <v>89.2</v>
      </c>
      <c r="N12" s="2">
        <f>_xlfn.MINIFS(E:E,$A:$A,J9)</f>
        <v>92.4</v>
      </c>
      <c r="O12" s="2">
        <f>_xlfn.MINIFS(F:F,$A:$A,J9)</f>
        <v>87.21</v>
      </c>
      <c r="P12" s="2">
        <f>_xlfn.MINIFS(G:G,$A:$A,J9)</f>
        <v>90.93</v>
      </c>
    </row>
    <row r="13" spans="1:16" x14ac:dyDescent="0.2">
      <c r="A13" s="6" t="str">
        <f t="shared" si="0"/>
        <v>F3</v>
      </c>
      <c r="B13" s="6" t="s">
        <v>15</v>
      </c>
      <c r="C13" s="7">
        <v>88.2</v>
      </c>
      <c r="D13" s="7">
        <v>86.62</v>
      </c>
      <c r="E13" s="7">
        <v>88.64</v>
      </c>
      <c r="F13" s="7">
        <v>86.97</v>
      </c>
      <c r="G13" s="7">
        <v>87.49</v>
      </c>
      <c r="K13" s="3" t="s">
        <v>64</v>
      </c>
      <c r="L13" s="2">
        <f>_xlfn.MAXIFS(C:C,$A:$A,J9)</f>
        <v>97.92</v>
      </c>
      <c r="M13" s="2">
        <f>_xlfn.MAXIFS(D:D,$A:$A,J9)</f>
        <v>95.96</v>
      </c>
      <c r="N13" s="2">
        <f>_xlfn.MAXIFS(E:E,$A:$A,J9)</f>
        <v>97.59</v>
      </c>
      <c r="O13" s="2">
        <f>_xlfn.MAXIFS(F:F,$A:$A,J9)</f>
        <v>92.89</v>
      </c>
      <c r="P13" s="2">
        <f>_xlfn.MAXIFS(G:G,$A:$A,J9)</f>
        <v>97.02</v>
      </c>
    </row>
    <row r="14" spans="1:16" x14ac:dyDescent="0.2">
      <c r="A14" s="6" t="str">
        <f t="shared" si="0"/>
        <v>F3</v>
      </c>
      <c r="B14" s="6" t="s">
        <v>16</v>
      </c>
      <c r="C14" s="7">
        <v>88.96</v>
      </c>
      <c r="D14" s="7">
        <v>87.66</v>
      </c>
      <c r="E14" s="7">
        <v>89.3</v>
      </c>
      <c r="F14" s="7">
        <v>87.37</v>
      </c>
      <c r="G14" s="7">
        <v>88.35</v>
      </c>
      <c r="K14" s="3" t="s">
        <v>65</v>
      </c>
      <c r="L14" s="2">
        <f>L13-L12</f>
        <v>5.5900000000000034</v>
      </c>
      <c r="M14" s="2">
        <f>M13-M12</f>
        <v>6.7599999999999909</v>
      </c>
      <c r="N14" s="2">
        <f t="shared" ref="N14" si="2">N13-N12</f>
        <v>5.1899999999999977</v>
      </c>
      <c r="O14" s="2">
        <f>O13-O12</f>
        <v>5.6800000000000068</v>
      </c>
      <c r="P14" s="2">
        <f t="shared" ref="P14" si="3">P13-P12</f>
        <v>6.0899999999999892</v>
      </c>
    </row>
    <row r="15" spans="1:16" x14ac:dyDescent="0.2">
      <c r="A15" s="6" t="str">
        <f t="shared" si="0"/>
        <v>F3</v>
      </c>
      <c r="B15" s="6" t="s">
        <v>17</v>
      </c>
      <c r="C15" s="7">
        <v>90.43</v>
      </c>
      <c r="D15" s="7">
        <v>89.27</v>
      </c>
      <c r="E15" s="7">
        <v>90.35</v>
      </c>
      <c r="F15" s="7">
        <v>87.8</v>
      </c>
      <c r="G15" s="7">
        <v>89.85</v>
      </c>
    </row>
    <row r="16" spans="1:16" x14ac:dyDescent="0.2">
      <c r="A16" s="6" t="str">
        <f t="shared" si="0"/>
        <v>F3</v>
      </c>
      <c r="B16" s="6" t="s">
        <v>18</v>
      </c>
      <c r="C16" s="7">
        <v>88.04</v>
      </c>
      <c r="D16" s="7">
        <v>86.57</v>
      </c>
      <c r="E16" s="7">
        <v>88.1</v>
      </c>
      <c r="F16" s="7">
        <v>85.5</v>
      </c>
      <c r="G16" s="7">
        <v>87.37</v>
      </c>
      <c r="J16" s="5" t="s">
        <v>52</v>
      </c>
      <c r="K16" s="3" t="s">
        <v>60</v>
      </c>
      <c r="L16" s="2">
        <f>AVERAGEIF($A:$A,J16,C:C)</f>
        <v>89.428000000000011</v>
      </c>
      <c r="M16" s="2">
        <f>AVERAGEIF($A:$A,J16,D:D)</f>
        <v>88.135999999999996</v>
      </c>
      <c r="N16" s="2">
        <f>AVERAGEIF($A:$A,J16,E:E)</f>
        <v>89.62</v>
      </c>
      <c r="O16" s="2">
        <f>AVERAGEIF($A:$A,J16,F:F)</f>
        <v>87.438000000000002</v>
      </c>
      <c r="P16" s="2">
        <f>AVERAGEIF($A:$A,J16,G:G)</f>
        <v>88.83</v>
      </c>
    </row>
    <row r="17" spans="1:16" x14ac:dyDescent="0.2">
      <c r="A17" s="8" t="str">
        <f t="shared" si="0"/>
        <v>F4</v>
      </c>
      <c r="B17" s="8" t="s">
        <v>19</v>
      </c>
      <c r="C17" s="7">
        <v>98.04</v>
      </c>
      <c r="D17" s="7">
        <v>96.18</v>
      </c>
      <c r="E17" s="7">
        <v>98.04</v>
      </c>
      <c r="F17" s="7">
        <v>95.21</v>
      </c>
      <c r="G17" s="7">
        <v>97.08</v>
      </c>
      <c r="K17" s="3" t="s">
        <v>61</v>
      </c>
      <c r="L17" s="2">
        <f>_xlfn.STDEV.S(C12:C16)</f>
        <v>1.4993565286482078</v>
      </c>
      <c r="M17" s="2">
        <f>_xlfn.STDEV.S(D12:D16)</f>
        <v>1.742047645731885</v>
      </c>
      <c r="N17" s="2">
        <f>_xlfn.STDEV.S(E12:E16)</f>
        <v>1.4382454588838429</v>
      </c>
      <c r="O17" s="2">
        <f>_xlfn.STDEV.S(F12:F16)</f>
        <v>1.4638203441679574</v>
      </c>
      <c r="P17" s="2">
        <f>_xlfn.STDEV.S(G12:G16)</f>
        <v>1.6051168181786653</v>
      </c>
    </row>
    <row r="18" spans="1:16" x14ac:dyDescent="0.2">
      <c r="A18" s="8" t="str">
        <f t="shared" si="0"/>
        <v>F4</v>
      </c>
      <c r="B18" s="8" t="s">
        <v>20</v>
      </c>
      <c r="C18" s="7">
        <v>98.22</v>
      </c>
      <c r="D18" s="7">
        <v>96.63</v>
      </c>
      <c r="E18" s="7">
        <v>97.99</v>
      </c>
      <c r="F18" s="7">
        <v>94.11</v>
      </c>
      <c r="G18" s="7">
        <v>97.61</v>
      </c>
      <c r="K18" s="3" t="s">
        <v>62</v>
      </c>
      <c r="L18" s="2">
        <f>_xlfn.VAR.S(C12:C16)</f>
        <v>2.2480700000000042</v>
      </c>
      <c r="M18" s="2">
        <f>_xlfn.VAR.S(D12:D16)</f>
        <v>3.0347300000000033</v>
      </c>
      <c r="N18" s="2">
        <f>_xlfn.VAR.S(E12:E16)</f>
        <v>2.0685499999999961</v>
      </c>
      <c r="O18" s="2">
        <f>_xlfn.VAR.S(F12:F16)</f>
        <v>2.142769999999997</v>
      </c>
      <c r="P18" s="2">
        <f>_xlfn.VAR.S(G12:G16)</f>
        <v>2.5764000000000022</v>
      </c>
    </row>
    <row r="19" spans="1:16" x14ac:dyDescent="0.2">
      <c r="A19" s="8" t="str">
        <f t="shared" si="0"/>
        <v>F4</v>
      </c>
      <c r="B19" s="8" t="s">
        <v>21</v>
      </c>
      <c r="C19" s="7">
        <v>98.04</v>
      </c>
      <c r="D19" s="7">
        <v>94.93</v>
      </c>
      <c r="E19" s="7">
        <v>97.88</v>
      </c>
      <c r="F19" s="7">
        <v>92.27</v>
      </c>
      <c r="G19" s="7">
        <v>96.68</v>
      </c>
      <c r="K19" s="3" t="s">
        <v>63</v>
      </c>
      <c r="L19" s="2">
        <f>_xlfn.MINIFS(C:C,$A:$A,J16)</f>
        <v>88.04</v>
      </c>
      <c r="M19" s="2">
        <f>_xlfn.MINIFS(D:D,$A:$A,J16)</f>
        <v>86.57</v>
      </c>
      <c r="N19" s="2">
        <f>_xlfn.MINIFS(E:E,$A:$A,J16)</f>
        <v>88.1</v>
      </c>
      <c r="O19" s="2">
        <f>_xlfn.MINIFS(F:F,$A:$A,J16)</f>
        <v>85.5</v>
      </c>
      <c r="P19" s="2">
        <f>_xlfn.MINIFS(G:G,$A:$A,J16)</f>
        <v>87.37</v>
      </c>
    </row>
    <row r="20" spans="1:16" x14ac:dyDescent="0.2">
      <c r="A20" s="8" t="str">
        <f t="shared" si="0"/>
        <v>F4</v>
      </c>
      <c r="B20" s="8" t="s">
        <v>22</v>
      </c>
      <c r="C20" s="7">
        <v>98.17</v>
      </c>
      <c r="D20" s="7">
        <v>96.57</v>
      </c>
      <c r="E20" s="7">
        <v>98.31</v>
      </c>
      <c r="F20" s="7">
        <v>95.46</v>
      </c>
      <c r="G20" s="7">
        <v>97.58</v>
      </c>
      <c r="K20" s="3" t="s">
        <v>64</v>
      </c>
      <c r="L20" s="2">
        <f>_xlfn.MAXIFS(C:C,$A:$A,J16)</f>
        <v>91.51</v>
      </c>
      <c r="M20" s="2">
        <f>_xlfn.MAXIFS(D:D,$A:$A,J16)</f>
        <v>90.56</v>
      </c>
      <c r="N20" s="2">
        <f>_xlfn.MAXIFS(E:E,$A:$A,J16)</f>
        <v>91.71</v>
      </c>
      <c r="O20" s="2">
        <f>_xlfn.MAXIFS(F:F,$A:$A,J16)</f>
        <v>89.55</v>
      </c>
      <c r="P20" s="2">
        <f>_xlfn.MAXIFS(G:G,$A:$A,J16)</f>
        <v>91.09</v>
      </c>
    </row>
    <row r="21" spans="1:16" x14ac:dyDescent="0.2">
      <c r="A21" s="8" t="str">
        <f t="shared" si="0"/>
        <v>F4</v>
      </c>
      <c r="B21" s="8" t="s">
        <v>23</v>
      </c>
      <c r="C21" s="7">
        <v>98.31</v>
      </c>
      <c r="D21" s="7">
        <v>96.6</v>
      </c>
      <c r="E21" s="7">
        <v>98.15</v>
      </c>
      <c r="F21" s="7">
        <v>93.96</v>
      </c>
      <c r="G21" s="7">
        <v>97.61</v>
      </c>
      <c r="K21" s="3" t="s">
        <v>65</v>
      </c>
      <c r="L21" s="2">
        <f>L20-L19</f>
        <v>3.4699999999999989</v>
      </c>
      <c r="M21" s="2">
        <f>M20-M19</f>
        <v>3.9900000000000091</v>
      </c>
      <c r="N21" s="2">
        <f t="shared" ref="N21" si="4">N20-N19</f>
        <v>3.6099999999999994</v>
      </c>
      <c r="O21" s="2">
        <f>O20-O19</f>
        <v>4.0499999999999972</v>
      </c>
      <c r="P21" s="2">
        <f t="shared" ref="P21" si="5">P20-P19</f>
        <v>3.7199999999999989</v>
      </c>
    </row>
    <row r="22" spans="1:16" x14ac:dyDescent="0.2">
      <c r="A22" s="6" t="str">
        <f t="shared" si="0"/>
        <v>F5</v>
      </c>
      <c r="B22" s="6" t="s">
        <v>24</v>
      </c>
      <c r="C22" s="7">
        <v>97.27</v>
      </c>
      <c r="D22" s="7">
        <v>93.79</v>
      </c>
      <c r="E22" s="7">
        <v>97.06</v>
      </c>
      <c r="F22" s="7">
        <v>91.4</v>
      </c>
      <c r="G22" s="7">
        <v>95.84</v>
      </c>
      <c r="K22" s="3"/>
    </row>
    <row r="23" spans="1:16" x14ac:dyDescent="0.2">
      <c r="A23" s="6" t="str">
        <f t="shared" si="0"/>
        <v>F5</v>
      </c>
      <c r="B23" s="6" t="s">
        <v>25</v>
      </c>
      <c r="C23" s="7">
        <v>96.92</v>
      </c>
      <c r="D23" s="7">
        <v>93.15</v>
      </c>
      <c r="E23" s="7">
        <v>96.15</v>
      </c>
      <c r="F23" s="7">
        <v>90.06</v>
      </c>
      <c r="G23" s="7">
        <v>95.22</v>
      </c>
      <c r="J23" s="5" t="s">
        <v>53</v>
      </c>
      <c r="K23" s="3" t="s">
        <v>60</v>
      </c>
      <c r="L23" s="2">
        <f>AVERAGEIF($A:$A,J23,C:C)</f>
        <v>98.156000000000006</v>
      </c>
      <c r="M23" s="2">
        <f>AVERAGEIF($A:$A,J23,D:D)</f>
        <v>96.181999999999988</v>
      </c>
      <c r="N23" s="2">
        <f>AVERAGEIF($A:$A,J23,E:E)</f>
        <v>98.073999999999998</v>
      </c>
      <c r="O23" s="2">
        <f>AVERAGEIF($A:$A,J23,F:F)</f>
        <v>94.201999999999984</v>
      </c>
      <c r="P23" s="2">
        <f>AVERAGEIF($A:$A,J23,G:G)</f>
        <v>97.311999999999998</v>
      </c>
    </row>
    <row r="24" spans="1:16" x14ac:dyDescent="0.2">
      <c r="A24" s="6" t="str">
        <f t="shared" si="0"/>
        <v>F5</v>
      </c>
      <c r="B24" s="6" t="s">
        <v>26</v>
      </c>
      <c r="C24" s="7">
        <v>97.54</v>
      </c>
      <c r="D24" s="7">
        <v>93.96</v>
      </c>
      <c r="E24" s="7">
        <v>97.24</v>
      </c>
      <c r="F24" s="7">
        <v>91.4</v>
      </c>
      <c r="G24" s="7">
        <v>95.9</v>
      </c>
      <c r="K24" s="3" t="s">
        <v>61</v>
      </c>
      <c r="L24" s="2">
        <f>_xlfn.STDEV.S(C17:C21)</f>
        <v>0.11717508267545378</v>
      </c>
      <c r="M24" s="2">
        <f>_xlfn.STDEV.S(D17:D21)</f>
        <v>0.72344315602540055</v>
      </c>
      <c r="N24" s="2">
        <f>_xlfn.STDEV.S(E17:E21)</f>
        <v>0.16379865689315354</v>
      </c>
      <c r="O24" s="2">
        <f>_xlfn.STDEV.S(F17:F21)</f>
        <v>1.2647410802215595</v>
      </c>
      <c r="P24" s="2">
        <f>_xlfn.STDEV.S(G17:G21)</f>
        <v>0.41913005141602244</v>
      </c>
    </row>
    <row r="25" spans="1:16" x14ac:dyDescent="0.2">
      <c r="A25" s="6" t="str">
        <f t="shared" si="0"/>
        <v>F5</v>
      </c>
      <c r="B25" s="6" t="s">
        <v>27</v>
      </c>
      <c r="C25" s="7">
        <v>97.66</v>
      </c>
      <c r="D25" s="7">
        <v>94.31</v>
      </c>
      <c r="E25" s="7">
        <v>96.96</v>
      </c>
      <c r="F25" s="7">
        <v>90.86</v>
      </c>
      <c r="G25" s="7">
        <v>96.32</v>
      </c>
      <c r="K25" s="3" t="s">
        <v>62</v>
      </c>
      <c r="L25" s="2">
        <f>_xlfn.VAR.S(C17:C21)</f>
        <v>1.3729999999999427E-2</v>
      </c>
      <c r="M25" s="2">
        <f>_xlfn.VAR.S(D17:D21)</f>
        <v>0.52336999999999212</v>
      </c>
      <c r="N25" s="2">
        <f>_xlfn.VAR.S(E17:E21)</f>
        <v>2.6830000000001034E-2</v>
      </c>
      <c r="O25" s="2">
        <f>_xlfn.VAR.S(F17:F21)</f>
        <v>1.5995699999999975</v>
      </c>
      <c r="P25" s="2">
        <f>_xlfn.VAR.S(G17:G21)</f>
        <v>0.17566999999999763</v>
      </c>
    </row>
    <row r="26" spans="1:16" x14ac:dyDescent="0.2">
      <c r="A26" s="6" t="str">
        <f t="shared" si="0"/>
        <v>F5</v>
      </c>
      <c r="B26" s="6" t="s">
        <v>28</v>
      </c>
      <c r="C26" s="7">
        <v>97.32</v>
      </c>
      <c r="D26" s="7">
        <v>93.72</v>
      </c>
      <c r="E26" s="7">
        <v>96.57</v>
      </c>
      <c r="F26" s="7">
        <v>89.96</v>
      </c>
      <c r="G26" s="7">
        <v>95.69</v>
      </c>
      <c r="K26" s="3" t="s">
        <v>63</v>
      </c>
      <c r="L26" s="2">
        <f>_xlfn.MINIFS(C:C,$A:$A,J23)</f>
        <v>98.04</v>
      </c>
      <c r="M26" s="2">
        <f>_xlfn.MINIFS(D:D,$A:$A,J23)</f>
        <v>94.93</v>
      </c>
      <c r="N26" s="2">
        <f>_xlfn.MINIFS(E:E,$A:$A,J23)</f>
        <v>97.88</v>
      </c>
      <c r="O26" s="2">
        <f>_xlfn.MINIFS(F:F,$A:$A,J23)</f>
        <v>92.27</v>
      </c>
      <c r="P26" s="2">
        <f>_xlfn.MINIFS(G:G,$A:$A,J23)</f>
        <v>96.68</v>
      </c>
    </row>
    <row r="27" spans="1:16" x14ac:dyDescent="0.2">
      <c r="A27" s="8" t="str">
        <f t="shared" si="0"/>
        <v>F6</v>
      </c>
      <c r="B27" s="8" t="s">
        <v>29</v>
      </c>
      <c r="C27" s="7">
        <v>98.31</v>
      </c>
      <c r="D27" s="7">
        <v>97.54</v>
      </c>
      <c r="E27" s="7">
        <v>98.73</v>
      </c>
      <c r="F27" s="7">
        <v>97.75</v>
      </c>
      <c r="G27" s="7">
        <v>97.89</v>
      </c>
      <c r="K27" s="3" t="s">
        <v>64</v>
      </c>
      <c r="L27" s="2">
        <f>_xlfn.MAXIFS(C:C,$A:$A,J23)</f>
        <v>98.31</v>
      </c>
      <c r="M27" s="2">
        <f>_xlfn.MAXIFS(D:D,$A:$A,J23)</f>
        <v>96.63</v>
      </c>
      <c r="N27" s="2">
        <f>_xlfn.MAXIFS(E:E,$A:$A,J23)</f>
        <v>98.31</v>
      </c>
      <c r="O27" s="2">
        <f>_xlfn.MAXIFS(F:F,$A:$A,J23)</f>
        <v>95.46</v>
      </c>
      <c r="P27" s="2">
        <f>_xlfn.MAXIFS(G:G,$A:$A,J23)</f>
        <v>97.61</v>
      </c>
    </row>
    <row r="28" spans="1:16" x14ac:dyDescent="0.2">
      <c r="A28" s="8" t="str">
        <f t="shared" si="0"/>
        <v>F6</v>
      </c>
      <c r="B28" s="8" t="s">
        <v>30</v>
      </c>
      <c r="C28" s="7">
        <v>98.09</v>
      </c>
      <c r="D28" s="7">
        <v>96.86</v>
      </c>
      <c r="E28" s="7">
        <v>97.77</v>
      </c>
      <c r="F28" s="7">
        <v>94.56</v>
      </c>
      <c r="G28" s="7">
        <v>97.45</v>
      </c>
      <c r="K28" s="3" t="s">
        <v>65</v>
      </c>
      <c r="L28" s="2">
        <f>L27-L26</f>
        <v>0.26999999999999602</v>
      </c>
      <c r="M28" s="2">
        <f>M27-M26</f>
        <v>1.6999999999999886</v>
      </c>
      <c r="N28" s="2">
        <f t="shared" ref="N28" si="6">N27-N26</f>
        <v>0.43000000000000682</v>
      </c>
      <c r="O28" s="2">
        <f>O27-O26</f>
        <v>3.1899999999999977</v>
      </c>
      <c r="P28" s="2">
        <f t="shared" ref="P28" si="7">P27-P26</f>
        <v>0.92999999999999261</v>
      </c>
    </row>
    <row r="29" spans="1:16" x14ac:dyDescent="0.2">
      <c r="A29" s="8" t="str">
        <f t="shared" si="0"/>
        <v>F6</v>
      </c>
      <c r="B29" s="8" t="s">
        <v>31</v>
      </c>
      <c r="C29" s="7">
        <v>98.27</v>
      </c>
      <c r="D29" s="7">
        <v>97.2</v>
      </c>
      <c r="E29" s="7">
        <v>97.78</v>
      </c>
      <c r="F29" s="7">
        <v>94.72</v>
      </c>
      <c r="G29" s="7">
        <v>97.69</v>
      </c>
      <c r="K29" s="3"/>
    </row>
    <row r="30" spans="1:16" x14ac:dyDescent="0.2">
      <c r="A30" s="8" t="str">
        <f t="shared" si="0"/>
        <v>F6</v>
      </c>
      <c r="B30" s="8" t="s">
        <v>32</v>
      </c>
      <c r="C30" s="7">
        <v>98.27</v>
      </c>
      <c r="D30" s="7">
        <v>96.89</v>
      </c>
      <c r="E30" s="7">
        <v>98.42</v>
      </c>
      <c r="F30" s="7">
        <v>96.79</v>
      </c>
      <c r="G30" s="7">
        <v>97.67</v>
      </c>
      <c r="J30" s="5" t="s">
        <v>54</v>
      </c>
      <c r="K30" s="3" t="s">
        <v>60</v>
      </c>
      <c r="L30" s="2">
        <f>AVERAGEIF($A:$A,J30,C:C)</f>
        <v>97.341999999999999</v>
      </c>
      <c r="M30" s="2">
        <f>AVERAGEIF($A:$A,J30,D:D)</f>
        <v>93.785999999999987</v>
      </c>
      <c r="N30" s="2">
        <f>AVERAGEIF($A:$A,J30,E:E)</f>
        <v>96.795999999999992</v>
      </c>
      <c r="O30" s="2">
        <f>AVERAGEIF($A:$A,J30,F:F)</f>
        <v>90.736000000000004</v>
      </c>
      <c r="P30" s="2">
        <f>AVERAGEIF($A:$A,J30,G:G)</f>
        <v>95.794000000000011</v>
      </c>
    </row>
    <row r="31" spans="1:16" x14ac:dyDescent="0.2">
      <c r="A31" s="8" t="str">
        <f t="shared" si="0"/>
        <v>F6</v>
      </c>
      <c r="B31" s="8" t="s">
        <v>33</v>
      </c>
      <c r="C31" s="7">
        <v>98.17</v>
      </c>
      <c r="D31" s="7">
        <v>97.1</v>
      </c>
      <c r="E31" s="7">
        <v>98.03</v>
      </c>
      <c r="F31" s="7">
        <v>96.09</v>
      </c>
      <c r="G31" s="7">
        <v>97.63</v>
      </c>
      <c r="K31" s="3" t="s">
        <v>61</v>
      </c>
      <c r="L31" s="2">
        <f>_xlfn.STDEV.S(C22:C26)</f>
        <v>0.28464012366495334</v>
      </c>
      <c r="M31" s="2">
        <f>_xlfn.STDEV.S(D22:D26)</f>
        <v>0.42240975367526529</v>
      </c>
      <c r="N31" s="2">
        <f>_xlfn.STDEV.S(E22:E26)</f>
        <v>0.43649742267280062</v>
      </c>
      <c r="O31" s="2">
        <f>_xlfn.STDEV.S(F22:F26)</f>
        <v>0.69934254839814047</v>
      </c>
      <c r="P31" s="2">
        <f>_xlfn.STDEV.S(G22:G26)</f>
        <v>0.39696347439027568</v>
      </c>
    </row>
    <row r="32" spans="1:16" x14ac:dyDescent="0.2">
      <c r="A32" s="6" t="str">
        <f t="shared" si="0"/>
        <v>F7</v>
      </c>
      <c r="B32" s="6" t="s">
        <v>34</v>
      </c>
      <c r="C32" s="7">
        <v>97.94</v>
      </c>
      <c r="D32" s="7">
        <v>95.61</v>
      </c>
      <c r="E32" s="7">
        <v>97.6</v>
      </c>
      <c r="F32" s="7">
        <v>93.37</v>
      </c>
      <c r="G32" s="7">
        <v>96.86</v>
      </c>
      <c r="K32" s="3" t="s">
        <v>62</v>
      </c>
      <c r="L32" s="2">
        <f>_xlfn.VAR.S(C22:C26)</f>
        <v>8.1019999999999925E-2</v>
      </c>
      <c r="M32" s="2">
        <f>_xlfn.VAR.S(D22:D26)</f>
        <v>0.17842999999999831</v>
      </c>
      <c r="N32" s="2">
        <f>_xlfn.VAR.S(E22:E26)</f>
        <v>0.19052999999999756</v>
      </c>
      <c r="O32" s="2">
        <f>_xlfn.VAR.S(F22:F26)</f>
        <v>0.4890800000000054</v>
      </c>
      <c r="P32" s="2">
        <f>_xlfn.VAR.S(G22:G26)</f>
        <v>0.15757999999999905</v>
      </c>
    </row>
    <row r="33" spans="1:16" x14ac:dyDescent="0.2">
      <c r="A33" s="6" t="str">
        <f t="shared" si="0"/>
        <v>F7</v>
      </c>
      <c r="B33" s="6" t="s">
        <v>35</v>
      </c>
      <c r="C33" s="7">
        <v>97.74</v>
      </c>
      <c r="D33" s="7">
        <v>94.85</v>
      </c>
      <c r="E33" s="7">
        <v>97.43</v>
      </c>
      <c r="F33" s="7">
        <v>92.86</v>
      </c>
      <c r="G33" s="7">
        <v>96.44</v>
      </c>
      <c r="K33" s="3" t="s">
        <v>63</v>
      </c>
      <c r="L33" s="2">
        <f>_xlfn.MINIFS(C:C,$A:$A,J30)</f>
        <v>96.92</v>
      </c>
      <c r="M33" s="2">
        <f>_xlfn.MINIFS(D:D,$A:$A,J30)</f>
        <v>93.15</v>
      </c>
      <c r="N33" s="2">
        <f>_xlfn.MINIFS(E:E,$A:$A,J30)</f>
        <v>96.15</v>
      </c>
      <c r="O33" s="2">
        <f>_xlfn.MINIFS(F:F,$A:$A,J30)</f>
        <v>89.96</v>
      </c>
      <c r="P33" s="2">
        <f>_xlfn.MINIFS(G:G,$A:$A,J30)</f>
        <v>95.22</v>
      </c>
    </row>
    <row r="34" spans="1:16" x14ac:dyDescent="0.2">
      <c r="A34" s="6" t="str">
        <f t="shared" si="0"/>
        <v>F7</v>
      </c>
      <c r="B34" s="6" t="s">
        <v>36</v>
      </c>
      <c r="C34" s="7">
        <v>97.95</v>
      </c>
      <c r="D34" s="7">
        <v>95.96</v>
      </c>
      <c r="E34" s="7">
        <v>97.83</v>
      </c>
      <c r="F34" s="7">
        <v>94.54</v>
      </c>
      <c r="G34" s="7">
        <v>97.02</v>
      </c>
      <c r="K34" s="3" t="s">
        <v>64</v>
      </c>
      <c r="L34" s="2">
        <f>_xlfn.MAXIFS(C:C,$A:$A,J30)</f>
        <v>97.66</v>
      </c>
      <c r="M34" s="2">
        <f>_xlfn.MAXIFS(D:D,$A:$A,J30)</f>
        <v>94.31</v>
      </c>
      <c r="N34" s="2">
        <f>_xlfn.MAXIFS(E:E,$A:$A,J30)</f>
        <v>97.24</v>
      </c>
      <c r="O34" s="2">
        <f>_xlfn.MAXIFS(F:F,$A:$A,J30)</f>
        <v>91.4</v>
      </c>
      <c r="P34" s="2">
        <f>_xlfn.MAXIFS(G:G,$A:$A,J30)</f>
        <v>96.32</v>
      </c>
    </row>
    <row r="35" spans="1:16" x14ac:dyDescent="0.2">
      <c r="A35" s="6" t="str">
        <f t="shared" si="0"/>
        <v>F7</v>
      </c>
      <c r="B35" s="6" t="s">
        <v>37</v>
      </c>
      <c r="C35" s="7">
        <v>97.7</v>
      </c>
      <c r="D35" s="7">
        <v>95</v>
      </c>
      <c r="E35" s="7">
        <v>98.01</v>
      </c>
      <c r="F35" s="7">
        <v>94.38</v>
      </c>
      <c r="G35" s="7">
        <v>96.3</v>
      </c>
      <c r="K35" s="3" t="s">
        <v>65</v>
      </c>
      <c r="L35" s="2">
        <f>L34-L33</f>
        <v>0.73999999999999488</v>
      </c>
      <c r="M35" s="2">
        <f>M34-M33</f>
        <v>1.1599999999999966</v>
      </c>
      <c r="N35" s="2">
        <f t="shared" ref="N35" si="8">N34-N33</f>
        <v>1.0899999999999892</v>
      </c>
      <c r="O35" s="2">
        <f>O34-O33</f>
        <v>1.4400000000000119</v>
      </c>
      <c r="P35" s="2">
        <f t="shared" ref="P35" si="9">P34-P33</f>
        <v>1.0999999999999943</v>
      </c>
    </row>
    <row r="36" spans="1:16" x14ac:dyDescent="0.2">
      <c r="A36" s="6" t="str">
        <f t="shared" si="0"/>
        <v>F7</v>
      </c>
      <c r="B36" s="6" t="s">
        <v>38</v>
      </c>
      <c r="C36" s="7">
        <v>97.93</v>
      </c>
      <c r="D36" s="7">
        <v>95.75</v>
      </c>
      <c r="E36" s="7">
        <v>98.04</v>
      </c>
      <c r="F36" s="7">
        <v>95.06</v>
      </c>
      <c r="G36" s="7">
        <v>97.03</v>
      </c>
      <c r="K36" s="3"/>
    </row>
    <row r="37" spans="1:16" x14ac:dyDescent="0.2">
      <c r="A37" s="8" t="str">
        <f t="shared" si="0"/>
        <v>F8</v>
      </c>
      <c r="B37" s="8" t="s">
        <v>39</v>
      </c>
      <c r="C37" s="7">
        <v>98.51</v>
      </c>
      <c r="D37" s="7">
        <v>97.51</v>
      </c>
      <c r="E37" s="7">
        <v>98.27</v>
      </c>
      <c r="F37" s="7">
        <v>95.58</v>
      </c>
      <c r="G37" s="7">
        <v>98.09</v>
      </c>
      <c r="J37" s="5" t="s">
        <v>55</v>
      </c>
      <c r="K37" s="3" t="s">
        <v>60</v>
      </c>
      <c r="L37" s="2">
        <f>AVERAGEIF($A:$A,J37,C:C)</f>
        <v>98.222000000000008</v>
      </c>
      <c r="M37" s="2">
        <f>AVERAGEIF($A:$A,J37,D:D)</f>
        <v>97.118000000000009</v>
      </c>
      <c r="N37" s="2">
        <f>AVERAGEIF($A:$A,J37,E:E)</f>
        <v>98.146000000000001</v>
      </c>
      <c r="O37" s="2">
        <f>AVERAGEIF($A:$A,J37,F:F)</f>
        <v>95.981999999999999</v>
      </c>
      <c r="P37" s="2">
        <f>AVERAGEIF($A:$A,J37,G:G)</f>
        <v>97.665999999999997</v>
      </c>
    </row>
    <row r="38" spans="1:16" x14ac:dyDescent="0.2">
      <c r="A38" s="8" t="str">
        <f t="shared" si="0"/>
        <v>F8</v>
      </c>
      <c r="B38" s="8" t="s">
        <v>40</v>
      </c>
      <c r="C38" s="7">
        <v>98.4</v>
      </c>
      <c r="D38" s="7">
        <v>97.61</v>
      </c>
      <c r="E38" s="7">
        <v>98.86</v>
      </c>
      <c r="F38" s="7">
        <v>97.82</v>
      </c>
      <c r="G38" s="7">
        <v>97.99</v>
      </c>
      <c r="K38" s="3" t="s">
        <v>61</v>
      </c>
      <c r="L38" s="2">
        <f>_xlfn.STDEV.S(C27:C31)</f>
        <v>9.0111042608548478E-2</v>
      </c>
      <c r="M38" s="2">
        <f>_xlfn.STDEV.S(D27:D31)</f>
        <v>0.27553584158871508</v>
      </c>
      <c r="N38" s="2">
        <f>_xlfn.STDEV.S(E27:E31)</f>
        <v>0.41979757026452863</v>
      </c>
      <c r="O38" s="2">
        <f>_xlfn.STDEV.S(F27:F31)</f>
        <v>1.3606138320625738</v>
      </c>
      <c r="P38" s="2">
        <f>_xlfn.STDEV.S(G27:G31)</f>
        <v>0.15709869509324326</v>
      </c>
    </row>
    <row r="39" spans="1:16" x14ac:dyDescent="0.2">
      <c r="A39" s="8" t="str">
        <f t="shared" si="0"/>
        <v>F8</v>
      </c>
      <c r="B39" s="8" t="s">
        <v>41</v>
      </c>
      <c r="C39" s="7">
        <v>98.44</v>
      </c>
      <c r="D39" s="7">
        <v>97.63</v>
      </c>
      <c r="E39" s="7">
        <v>98.11</v>
      </c>
      <c r="F39" s="7">
        <v>94.98</v>
      </c>
      <c r="G39" s="7">
        <v>98.08</v>
      </c>
      <c r="K39" s="3" t="s">
        <v>62</v>
      </c>
      <c r="L39" s="2">
        <f>_xlfn.VAR.S(C27:C31)</f>
        <v>8.1199999999996397E-3</v>
      </c>
      <c r="M39" s="2">
        <f>_xlfn.VAR.S(D27:D31)</f>
        <v>7.5920000000001486E-2</v>
      </c>
      <c r="N39" s="2">
        <f>_xlfn.VAR.S(E27:E31)</f>
        <v>0.17623000000000186</v>
      </c>
      <c r="O39" s="2">
        <f>_xlfn.VAR.S(F27:F31)</f>
        <v>1.8512700000000015</v>
      </c>
      <c r="P39" s="2">
        <f>_xlfn.VAR.S(G27:G31)</f>
        <v>2.4679999999999817E-2</v>
      </c>
    </row>
    <row r="40" spans="1:16" x14ac:dyDescent="0.2">
      <c r="A40" s="8" t="str">
        <f t="shared" si="0"/>
        <v>F8</v>
      </c>
      <c r="B40" s="8" t="s">
        <v>42</v>
      </c>
      <c r="C40" s="7">
        <v>98.14</v>
      </c>
      <c r="D40" s="7">
        <v>96.89</v>
      </c>
      <c r="E40" s="7">
        <v>97.59</v>
      </c>
      <c r="F40" s="7">
        <v>94.92</v>
      </c>
      <c r="G40" s="7">
        <v>97.45</v>
      </c>
      <c r="K40" s="3" t="s">
        <v>63</v>
      </c>
      <c r="L40" s="2">
        <f>_xlfn.MINIFS(C:C,$A:$A,J37)</f>
        <v>98.09</v>
      </c>
      <c r="M40" s="2">
        <f>_xlfn.MINIFS(D:D,$A:$A,J37)</f>
        <v>96.86</v>
      </c>
      <c r="N40" s="2">
        <f>_xlfn.MINIFS(E:E,$A:$A,J37)</f>
        <v>97.77</v>
      </c>
      <c r="O40" s="2">
        <f>_xlfn.MINIFS(F:F,$A:$A,J37)</f>
        <v>94.56</v>
      </c>
      <c r="P40" s="2">
        <f>_xlfn.MINIFS(G:G,$A:$A,J37)</f>
        <v>97.45</v>
      </c>
    </row>
    <row r="41" spans="1:16" x14ac:dyDescent="0.2">
      <c r="A41" s="8" t="str">
        <f t="shared" si="0"/>
        <v>F8</v>
      </c>
      <c r="B41" s="8" t="s">
        <v>43</v>
      </c>
      <c r="C41" s="7">
        <v>98.34</v>
      </c>
      <c r="D41" s="7">
        <v>97.43</v>
      </c>
      <c r="E41" s="7">
        <v>98.18</v>
      </c>
      <c r="F41" s="7">
        <v>95.6</v>
      </c>
      <c r="G41" s="7">
        <v>97.91</v>
      </c>
      <c r="K41" s="3" t="s">
        <v>64</v>
      </c>
      <c r="L41" s="2">
        <f>_xlfn.MAXIFS(C:C,$A:$A,J37)</f>
        <v>98.31</v>
      </c>
      <c r="M41" s="2">
        <f>_xlfn.MAXIFS(D:D,$A:$A,J37)</f>
        <v>97.54</v>
      </c>
      <c r="N41" s="2">
        <f>_xlfn.MAXIFS(E:E,$A:$A,J37)</f>
        <v>98.73</v>
      </c>
      <c r="O41" s="2">
        <f>_xlfn.MAXIFS(F:F,$A:$A,J37)</f>
        <v>97.75</v>
      </c>
      <c r="P41" s="2">
        <f>_xlfn.MAXIFS(G:G,$A:$A,J37)</f>
        <v>97.89</v>
      </c>
    </row>
    <row r="42" spans="1:16" x14ac:dyDescent="0.2">
      <c r="A42" s="6" t="str">
        <f t="shared" si="0"/>
        <v>F9</v>
      </c>
      <c r="B42" s="6" t="s">
        <v>44</v>
      </c>
      <c r="C42" s="7">
        <v>98.36</v>
      </c>
      <c r="D42" s="7">
        <v>97.1</v>
      </c>
      <c r="E42" s="7">
        <v>98.14</v>
      </c>
      <c r="F42" s="7">
        <v>95.14</v>
      </c>
      <c r="G42" s="7">
        <v>97.78</v>
      </c>
      <c r="K42" s="3" t="s">
        <v>65</v>
      </c>
      <c r="L42" s="2">
        <f>L41-L40</f>
        <v>0.21999999999999886</v>
      </c>
      <c r="M42" s="2">
        <f>M41-M40</f>
        <v>0.68000000000000682</v>
      </c>
      <c r="N42" s="2">
        <f t="shared" ref="N42" si="10">N41-N40</f>
        <v>0.96000000000000796</v>
      </c>
      <c r="O42" s="2">
        <f>O41-O40</f>
        <v>3.1899999999999977</v>
      </c>
      <c r="P42" s="2">
        <f t="shared" ref="P42" si="11">P41-P40</f>
        <v>0.43999999999999773</v>
      </c>
    </row>
    <row r="43" spans="1:16" x14ac:dyDescent="0.2">
      <c r="A43" s="6" t="str">
        <f t="shared" si="0"/>
        <v>F9</v>
      </c>
      <c r="B43" s="6" t="s">
        <v>45</v>
      </c>
      <c r="C43" s="7">
        <v>98.48</v>
      </c>
      <c r="D43" s="7">
        <v>97.05</v>
      </c>
      <c r="E43" s="7">
        <v>98.7</v>
      </c>
      <c r="F43" s="7">
        <v>95.8</v>
      </c>
      <c r="G43" s="7">
        <v>97.9</v>
      </c>
      <c r="K43" s="3"/>
    </row>
    <row r="44" spans="1:16" x14ac:dyDescent="0.2">
      <c r="A44" s="6" t="str">
        <f t="shared" si="0"/>
        <v>F9</v>
      </c>
      <c r="B44" s="6" t="s">
        <v>46</v>
      </c>
      <c r="C44" s="7">
        <v>97.56</v>
      </c>
      <c r="D44" s="7">
        <v>92.15</v>
      </c>
      <c r="E44" s="7">
        <v>96.94</v>
      </c>
      <c r="F44" s="7">
        <v>88.81</v>
      </c>
      <c r="G44" s="7">
        <v>95.67</v>
      </c>
      <c r="J44" s="5" t="s">
        <v>56</v>
      </c>
      <c r="K44" s="3" t="s">
        <v>60</v>
      </c>
      <c r="L44" s="2">
        <f>AVERAGEIF($A:$A,J44,C:C)</f>
        <v>97.852000000000004</v>
      </c>
      <c r="M44" s="2">
        <f>AVERAGEIF($A:$A,J44,D:D)</f>
        <v>95.433999999999997</v>
      </c>
      <c r="N44" s="2">
        <f>AVERAGEIF($A:$A,J44,E:E)</f>
        <v>97.782000000000011</v>
      </c>
      <c r="O44" s="2">
        <f>AVERAGEIF($A:$A,J44,F:F)</f>
        <v>94.042000000000002</v>
      </c>
      <c r="P44" s="2">
        <f>AVERAGEIF($A:$A,J44,G:G)</f>
        <v>96.72999999999999</v>
      </c>
    </row>
    <row r="45" spans="1:16" x14ac:dyDescent="0.2">
      <c r="A45" s="6" t="str">
        <f t="shared" si="0"/>
        <v>F9</v>
      </c>
      <c r="B45" s="6" t="s">
        <v>47</v>
      </c>
      <c r="C45" s="7">
        <v>98.01</v>
      </c>
      <c r="D45" s="7">
        <v>94.38</v>
      </c>
      <c r="E45" s="7">
        <v>97.39</v>
      </c>
      <c r="F45" s="7">
        <v>89.45</v>
      </c>
      <c r="G45" s="7">
        <v>96.82</v>
      </c>
      <c r="K45" s="3" t="s">
        <v>61</v>
      </c>
      <c r="L45" s="2">
        <f>_xlfn.STDEV.S(C32:C36)</f>
        <v>0.12153188881935628</v>
      </c>
      <c r="M45" s="2">
        <f>_xlfn.STDEV.S(D32:D36)</f>
        <v>0.4839731397505444</v>
      </c>
      <c r="N45" s="2">
        <f>_xlfn.STDEV.S(E32:E36)</f>
        <v>0.26357162214472307</v>
      </c>
      <c r="O45" s="2">
        <f>_xlfn.STDEV.S(F32:F36)</f>
        <v>0.90101054377848477</v>
      </c>
      <c r="P45" s="2">
        <f>_xlfn.STDEV.S(G32:G36)</f>
        <v>0.33911649915626418</v>
      </c>
    </row>
    <row r="46" spans="1:16" x14ac:dyDescent="0.2">
      <c r="A46" s="6" t="str">
        <f t="shared" si="0"/>
        <v>F9</v>
      </c>
      <c r="B46" s="6" t="s">
        <v>48</v>
      </c>
      <c r="C46" s="7">
        <v>97.99</v>
      </c>
      <c r="D46" s="7">
        <v>94.42</v>
      </c>
      <c r="E46" s="7">
        <v>97.79</v>
      </c>
      <c r="F46" s="7">
        <v>92.92</v>
      </c>
      <c r="G46" s="7">
        <v>96.76</v>
      </c>
      <c r="K46" s="3" t="s">
        <v>62</v>
      </c>
      <c r="L46" s="2">
        <f>_xlfn.VAR.S(C32:C36)</f>
        <v>1.4770000000000377E-2</v>
      </c>
      <c r="M46" s="2">
        <f>_xlfn.VAR.S(D32:D36)</f>
        <v>0.23422999999999999</v>
      </c>
      <c r="N46" s="2">
        <f>_xlfn.VAR.S(E32:E36)</f>
        <v>6.947000000000067E-2</v>
      </c>
      <c r="O46" s="2">
        <f>_xlfn.VAR.S(F32:F36)</f>
        <v>0.81182000000000076</v>
      </c>
      <c r="P46" s="2">
        <f>_xlfn.VAR.S(G32:G36)</f>
        <v>0.11500000000000052</v>
      </c>
    </row>
    <row r="47" spans="1:16" x14ac:dyDescent="0.2">
      <c r="K47" s="3" t="s">
        <v>63</v>
      </c>
      <c r="L47" s="2">
        <f>_xlfn.MINIFS(C:C,$A:$A,J44)</f>
        <v>97.7</v>
      </c>
      <c r="M47" s="2">
        <f>_xlfn.MINIFS(D:D,$A:$A,J44)</f>
        <v>94.85</v>
      </c>
      <c r="N47" s="2">
        <f>_xlfn.MINIFS(E:E,$A:$A,J44)</f>
        <v>97.43</v>
      </c>
      <c r="O47" s="2">
        <f>_xlfn.MINIFS(F:F,$A:$A,J44)</f>
        <v>92.86</v>
      </c>
      <c r="P47" s="2">
        <f>_xlfn.MINIFS(G:G,$A:$A,J44)</f>
        <v>96.3</v>
      </c>
    </row>
    <row r="48" spans="1:16" x14ac:dyDescent="0.2">
      <c r="K48" s="3" t="s">
        <v>64</v>
      </c>
      <c r="L48" s="2">
        <f>_xlfn.MAXIFS(C:C,$A:$A,J44)</f>
        <v>97.95</v>
      </c>
      <c r="M48" s="2">
        <f>_xlfn.MAXIFS(D:D,$A:$A,J44)</f>
        <v>95.96</v>
      </c>
      <c r="N48" s="2">
        <f>_xlfn.MAXIFS(E:E,$A:$A,J44)</f>
        <v>98.04</v>
      </c>
      <c r="O48" s="2">
        <f>_xlfn.MAXIFS(F:F,$A:$A,J44)</f>
        <v>95.06</v>
      </c>
      <c r="P48" s="2">
        <f>_xlfn.MAXIFS(G:G,$A:$A,J44)</f>
        <v>97.03</v>
      </c>
    </row>
    <row r="49" spans="10:16" x14ac:dyDescent="0.2">
      <c r="K49" s="3" t="s">
        <v>65</v>
      </c>
      <c r="L49" s="2">
        <f>L48-L47</f>
        <v>0.25</v>
      </c>
      <c r="M49" s="2">
        <f>M48-M47</f>
        <v>1.1099999999999994</v>
      </c>
      <c r="N49" s="2">
        <f t="shared" ref="N49" si="12">N48-N47</f>
        <v>0.60999999999999943</v>
      </c>
      <c r="O49" s="2">
        <f>O48-O47</f>
        <v>2.2000000000000028</v>
      </c>
      <c r="P49" s="2">
        <f t="shared" ref="P49" si="13">P48-P47</f>
        <v>0.73000000000000398</v>
      </c>
    </row>
    <row r="50" spans="10:16" x14ac:dyDescent="0.2">
      <c r="K50" s="3"/>
    </row>
    <row r="51" spans="10:16" x14ac:dyDescent="0.2">
      <c r="J51" s="5" t="s">
        <v>57</v>
      </c>
      <c r="K51" s="3" t="s">
        <v>60</v>
      </c>
      <c r="L51" s="2">
        <f>AVERAGEIF($A:$A,J51,C:C)</f>
        <v>98.366000000000014</v>
      </c>
      <c r="M51" s="2">
        <f>AVERAGEIF($A:$A,J51,D:D)</f>
        <v>97.414000000000001</v>
      </c>
      <c r="N51" s="2">
        <f>AVERAGEIF($A:$A,J51,E:E)</f>
        <v>98.202000000000012</v>
      </c>
      <c r="O51" s="2">
        <f>AVERAGEIF($A:$A,J51,F:F)</f>
        <v>95.78</v>
      </c>
      <c r="P51" s="2">
        <f>AVERAGEIF($A:$A,J51,G:G)</f>
        <v>97.903999999999996</v>
      </c>
    </row>
    <row r="52" spans="10:16" x14ac:dyDescent="0.2">
      <c r="K52" s="3" t="s">
        <v>61</v>
      </c>
      <c r="L52" s="2">
        <f>_xlfn.STDEV.S(C37:C41)</f>
        <v>0.14064138793399428</v>
      </c>
      <c r="M52" s="2">
        <f>_xlfn.STDEV.S(D37:D41)</f>
        <v>0.30377623343507237</v>
      </c>
      <c r="N52" s="2">
        <f>_xlfn.STDEV.S(E37:E41)</f>
        <v>0.45306732391555077</v>
      </c>
      <c r="O52" s="2">
        <f>_xlfn.STDEV.S(F37:F41)</f>
        <v>1.1846518475906713</v>
      </c>
      <c r="P52" s="2">
        <f>_xlfn.STDEV.S(G37:G41)</f>
        <v>0.26415904300250498</v>
      </c>
    </row>
    <row r="53" spans="10:16" x14ac:dyDescent="0.2">
      <c r="K53" s="3" t="s">
        <v>62</v>
      </c>
      <c r="L53" s="2">
        <f>_xlfn.VAR.S(C37:C41)</f>
        <v>1.978000000000027E-2</v>
      </c>
      <c r="M53" s="2">
        <f>_xlfn.VAR.S(D37:D41)</f>
        <v>9.2279999999999585E-2</v>
      </c>
      <c r="N53" s="2">
        <f>_xlfn.VAR.S(E37:E41)</f>
        <v>0.20526999999999859</v>
      </c>
      <c r="O53" s="2">
        <f>_xlfn.VAR.S(F37:F41)</f>
        <v>1.4033999999999913</v>
      </c>
      <c r="P53" s="2">
        <f>_xlfn.VAR.S(G37:G41)</f>
        <v>6.9779999999999287E-2</v>
      </c>
    </row>
    <row r="54" spans="10:16" x14ac:dyDescent="0.2">
      <c r="K54" s="3" t="s">
        <v>63</v>
      </c>
      <c r="L54" s="2">
        <f>_xlfn.MINIFS(C:C,$A:$A,J51)</f>
        <v>98.14</v>
      </c>
      <c r="M54" s="2">
        <f>_xlfn.MINIFS(D:D,$A:$A,J51)</f>
        <v>96.89</v>
      </c>
      <c r="N54" s="2">
        <f>_xlfn.MINIFS(E:E,$A:$A,J51)</f>
        <v>97.59</v>
      </c>
      <c r="O54" s="2">
        <f>_xlfn.MINIFS(F:F,$A:$A,J51)</f>
        <v>94.92</v>
      </c>
      <c r="P54" s="2">
        <f>_xlfn.MINIFS(G:G,$A:$A,J51)</f>
        <v>97.45</v>
      </c>
    </row>
    <row r="55" spans="10:16" x14ac:dyDescent="0.2">
      <c r="K55" s="3" t="s">
        <v>64</v>
      </c>
      <c r="L55" s="2">
        <f>_xlfn.MAXIFS(C:C,$A:$A,J51)</f>
        <v>98.51</v>
      </c>
      <c r="M55" s="2">
        <f>_xlfn.MAXIFS(D:D,$A:$A,J51)</f>
        <v>97.63</v>
      </c>
      <c r="N55" s="2">
        <f>_xlfn.MAXIFS(E:E,$A:$A,J51)</f>
        <v>98.86</v>
      </c>
      <c r="O55" s="2">
        <f>_xlfn.MAXIFS(F:F,$A:$A,J51)</f>
        <v>97.82</v>
      </c>
      <c r="P55" s="2">
        <f>_xlfn.MAXIFS(G:G,$A:$A,J51)</f>
        <v>98.09</v>
      </c>
    </row>
    <row r="56" spans="10:16" x14ac:dyDescent="0.2">
      <c r="K56" s="3" t="s">
        <v>65</v>
      </c>
      <c r="L56" s="2">
        <f>L55-L54</f>
        <v>0.37000000000000455</v>
      </c>
      <c r="M56" s="2">
        <f>M55-M54</f>
        <v>0.73999999999999488</v>
      </c>
      <c r="N56" s="2">
        <f t="shared" ref="N56" si="14">N55-N54</f>
        <v>1.269999999999996</v>
      </c>
      <c r="O56" s="2">
        <f>O55-O54</f>
        <v>2.8999999999999915</v>
      </c>
      <c r="P56" s="2">
        <f t="shared" ref="P56" si="15">P55-P54</f>
        <v>0.64000000000000057</v>
      </c>
    </row>
    <row r="57" spans="10:16" x14ac:dyDescent="0.2">
      <c r="K57" s="3"/>
    </row>
    <row r="58" spans="10:16" x14ac:dyDescent="0.2">
      <c r="J58" s="5" t="s">
        <v>58</v>
      </c>
      <c r="K58" s="3" t="s">
        <v>60</v>
      </c>
      <c r="L58" s="2">
        <f>AVERAGEIF($A:$A,J58,C:C)</f>
        <v>98.08</v>
      </c>
      <c r="M58" s="2">
        <f>AVERAGEIF($A:$A,J58,D:D)</f>
        <v>95.02</v>
      </c>
      <c r="N58" s="2">
        <f>AVERAGEIF($A:$A,J58,E:E)</f>
        <v>97.792000000000002</v>
      </c>
      <c r="O58" s="2">
        <f>AVERAGEIF($A:$A,J58,F:F)</f>
        <v>92.424000000000007</v>
      </c>
      <c r="P58" s="2">
        <f>AVERAGEIF($A:$A,J58,G:G)</f>
        <v>96.986000000000004</v>
      </c>
    </row>
    <row r="59" spans="10:16" x14ac:dyDescent="0.2">
      <c r="K59" s="3" t="s">
        <v>61</v>
      </c>
      <c r="L59" s="2">
        <f>_xlfn.STDEV.S(C42:C46)</f>
        <v>0.36117862616716423</v>
      </c>
      <c r="M59" s="2">
        <f>_xlfn.STDEV.S(D42:D46)</f>
        <v>2.0888872635927442</v>
      </c>
      <c r="N59" s="2">
        <f>_xlfn.STDEV.S(E42:E46)</f>
        <v>0.6769564240037923</v>
      </c>
      <c r="O59" s="2">
        <f>_xlfn.STDEV.S(F42:F46)</f>
        <v>3.1986606572126384</v>
      </c>
      <c r="P59" s="2">
        <f>_xlfn.STDEV.S(G42:G46)</f>
        <v>0.90503038623020937</v>
      </c>
    </row>
    <row r="60" spans="10:16" x14ac:dyDescent="0.2">
      <c r="K60" s="3" t="s">
        <v>62</v>
      </c>
      <c r="L60" s="2">
        <f>_xlfn.VAR.S(C42:C46)</f>
        <v>0.13045000000000018</v>
      </c>
      <c r="M60" s="2">
        <f>_xlfn.VAR.S(D42:D46)</f>
        <v>4.3634499999999834</v>
      </c>
      <c r="N60" s="2">
        <f>_xlfn.VAR.S(E42:E46)</f>
        <v>0.45827000000000218</v>
      </c>
      <c r="O60" s="2">
        <f>_xlfn.VAR.S(F42:F46)</f>
        <v>10.231429999999989</v>
      </c>
      <c r="P60" s="2">
        <f>_xlfn.VAR.S(G42:G46)</f>
        <v>0.81908000000000192</v>
      </c>
    </row>
    <row r="61" spans="10:16" x14ac:dyDescent="0.2">
      <c r="K61" s="3" t="s">
        <v>63</v>
      </c>
      <c r="L61" s="2">
        <f>_xlfn.MINIFS(C:C,$A:$A,J58)</f>
        <v>97.56</v>
      </c>
      <c r="M61" s="2">
        <f>_xlfn.MINIFS(D:D,$A:$A,J58)</f>
        <v>92.15</v>
      </c>
      <c r="N61" s="2">
        <f>_xlfn.MINIFS(E:E,$A:$A,J58)</f>
        <v>96.94</v>
      </c>
      <c r="O61" s="2">
        <f>_xlfn.MINIFS(F:F,$A:$A,J58)</f>
        <v>88.81</v>
      </c>
      <c r="P61" s="2">
        <f>_xlfn.MINIFS(G:G,$A:$A,J58)</f>
        <v>95.67</v>
      </c>
    </row>
    <row r="62" spans="10:16" x14ac:dyDescent="0.2">
      <c r="K62" s="3" t="s">
        <v>64</v>
      </c>
      <c r="L62" s="2">
        <f>_xlfn.MAXIFS(C:C,$A:$A,J58)</f>
        <v>98.48</v>
      </c>
      <c r="M62" s="2">
        <f>_xlfn.MAXIFS(D:D,$A:$A,J58)</f>
        <v>97.1</v>
      </c>
      <c r="N62" s="2">
        <f>_xlfn.MAXIFS(E:E,$A:$A,J58)</f>
        <v>98.7</v>
      </c>
      <c r="O62" s="2">
        <f>_xlfn.MAXIFS(F:F,$A:$A,J58)</f>
        <v>95.8</v>
      </c>
      <c r="P62" s="2">
        <f>_xlfn.MAXIFS(G:G,$A:$A,J58)</f>
        <v>97.9</v>
      </c>
    </row>
    <row r="63" spans="10:16" x14ac:dyDescent="0.2">
      <c r="K63" s="3" t="s">
        <v>65</v>
      </c>
      <c r="L63" s="2">
        <f>L62-L61</f>
        <v>0.92000000000000171</v>
      </c>
      <c r="M63" s="2">
        <f>M62-M61</f>
        <v>4.9499999999999886</v>
      </c>
      <c r="N63" s="2">
        <f t="shared" ref="N63" si="16">N62-N61</f>
        <v>1.7600000000000051</v>
      </c>
      <c r="O63" s="2">
        <f>O62-O61</f>
        <v>6.9899999999999949</v>
      </c>
      <c r="P63" s="2">
        <f t="shared" ref="P63" si="17">P62-P61</f>
        <v>2.230000000000004</v>
      </c>
    </row>
  </sheetData>
  <phoneticPr fontId="6" type="noConversion"/>
  <pageMargins left="0.7" right="0.7" top="0.75" bottom="0.75" header="0.3" footer="0.3"/>
  <ignoredErrors>
    <ignoredError sqref="P3 L3:O3 L4 M4:P4 L10:L11 M10:M11 N10:N11 O10:O11 P10:P11 L17:L18 M17:M18 N17:N18 O17:O18 P17:P18 L24:L25 M24:M25 N24:N25 O24:O25 P24:P25 L31:L32 M38:M39 L38:L39 N38:N39 O38:O39 P38:P39 L45:L46 M45:M46 N45:N46 O45:O46 P45:P46 M31:M32 N31:N32 O31:O32 P31:P32 L52:L53 M52:M53 N52:N53 O52:O53 P52:P53 L59:L60 M59:M60 N59:N60 O59:O60 P59:P6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564B9-7B31-9E40-BEC8-A110B53DBA7D}">
  <dimension ref="A1:P63"/>
  <sheetViews>
    <sheetView topLeftCell="B1" workbookViewId="0">
      <selection activeCell="P1" sqref="P1"/>
    </sheetView>
  </sheetViews>
  <sheetFormatPr baseColWidth="10" defaultRowHeight="16" x14ac:dyDescent="0.2"/>
  <cols>
    <col min="1" max="1" width="8.1640625" style="9" bestFit="1" customWidth="1"/>
    <col min="2" max="2" width="11.33203125" style="9" bestFit="1" customWidth="1"/>
    <col min="3" max="7" width="10.83203125" style="9"/>
    <col min="10" max="10" width="10.83203125" style="1"/>
    <col min="11" max="11" width="12.33203125" bestFit="1" customWidth="1"/>
  </cols>
  <sheetData>
    <row r="1" spans="1:16" ht="30" x14ac:dyDescent="0.2">
      <c r="A1" s="10" t="s">
        <v>49</v>
      </c>
      <c r="B1" s="10" t="s">
        <v>66</v>
      </c>
      <c r="C1" s="10" t="s">
        <v>0</v>
      </c>
      <c r="D1" s="10" t="s">
        <v>1</v>
      </c>
      <c r="E1" s="10" t="s">
        <v>2</v>
      </c>
      <c r="F1" s="10" t="s">
        <v>3</v>
      </c>
      <c r="G1" s="10" t="s">
        <v>59</v>
      </c>
      <c r="J1" s="4" t="s">
        <v>49</v>
      </c>
      <c r="K1" s="1"/>
      <c r="L1" s="14" t="s">
        <v>0</v>
      </c>
      <c r="M1" s="14" t="s">
        <v>1</v>
      </c>
      <c r="N1" s="14" t="s">
        <v>2</v>
      </c>
      <c r="O1" s="14" t="s">
        <v>3</v>
      </c>
      <c r="P1" s="14" t="s">
        <v>59</v>
      </c>
    </row>
    <row r="2" spans="1:16" x14ac:dyDescent="0.2">
      <c r="A2" s="11" t="str">
        <f>LEFT(B2,2)</f>
        <v>S1</v>
      </c>
      <c r="B2" s="11" t="s">
        <v>67</v>
      </c>
      <c r="C2" s="12">
        <v>98.36</v>
      </c>
      <c r="D2" s="12">
        <v>97.14</v>
      </c>
      <c r="E2" s="12">
        <v>98.41</v>
      </c>
      <c r="F2" s="12">
        <v>96.86</v>
      </c>
      <c r="G2" s="12">
        <v>97.8</v>
      </c>
      <c r="J2" s="5" t="s">
        <v>129</v>
      </c>
      <c r="K2" s="3" t="s">
        <v>60</v>
      </c>
      <c r="L2" s="2">
        <f>AVERAGEIF($A:$A,J2,C:C)</f>
        <v>98.177999999999997</v>
      </c>
      <c r="M2" s="2">
        <f>AVERAGEIF($A:$A,J2,D:D)</f>
        <v>95.943999999999988</v>
      </c>
      <c r="N2" s="2">
        <f>AVERAGEIF($A:$A,J2,E:E)</f>
        <v>98.051999999999992</v>
      </c>
      <c r="O2" s="2">
        <f>AVERAGEIF($A:$A,J2,F:F)</f>
        <v>94.063999999999993</v>
      </c>
      <c r="P2" s="2">
        <f>AVERAGEIF($A:$A,J2,G:G)</f>
        <v>97.221999999999994</v>
      </c>
    </row>
    <row r="3" spans="1:16" x14ac:dyDescent="0.2">
      <c r="A3" s="11" t="str">
        <f t="shared" ref="A3:A63" si="0">LEFT(B3,2)</f>
        <v>S1</v>
      </c>
      <c r="B3" s="11" t="s">
        <v>68</v>
      </c>
      <c r="C3" s="12">
        <v>98.24</v>
      </c>
      <c r="D3" s="12">
        <v>95.28</v>
      </c>
      <c r="E3" s="12">
        <v>98.24</v>
      </c>
      <c r="F3" s="12">
        <v>93.57</v>
      </c>
      <c r="G3" s="12">
        <v>97.05</v>
      </c>
      <c r="K3" s="3" t="s">
        <v>61</v>
      </c>
      <c r="L3" s="2">
        <f>_xlfn.STDEV.S(C2:C6)</f>
        <v>0.13236313686219139</v>
      </c>
      <c r="M3" s="2">
        <f t="shared" ref="M3:P3" si="1">_xlfn.STDEV.S(D2:D6)</f>
        <v>0.96386202332076587</v>
      </c>
      <c r="N3" s="2">
        <f t="shared" si="1"/>
        <v>0.32889207956409977</v>
      </c>
      <c r="O3" s="2">
        <f t="shared" si="1"/>
        <v>2.0174934944133049</v>
      </c>
      <c r="P3" s="2">
        <f t="shared" si="1"/>
        <v>0.46879633104366392</v>
      </c>
    </row>
    <row r="4" spans="1:16" x14ac:dyDescent="0.2">
      <c r="A4" s="11" t="str">
        <f t="shared" si="0"/>
        <v>S1</v>
      </c>
      <c r="B4" s="11" t="s">
        <v>69</v>
      </c>
      <c r="C4" s="12">
        <v>98.04</v>
      </c>
      <c r="D4" s="12">
        <v>95.07</v>
      </c>
      <c r="E4" s="12">
        <v>97.62</v>
      </c>
      <c r="F4" s="12">
        <v>92.31</v>
      </c>
      <c r="G4" s="12">
        <v>96.69</v>
      </c>
      <c r="K4" s="3" t="s">
        <v>62</v>
      </c>
      <c r="L4" s="2">
        <f>_xlfn.VAR.S(C2:C6)</f>
        <v>1.751999999999921E-2</v>
      </c>
      <c r="M4" s="2">
        <f t="shared" ref="M4:P4" si="2">_xlfn.VAR.S(D2:D6)</f>
        <v>0.92903000000000069</v>
      </c>
      <c r="N4" s="2">
        <f t="shared" si="2"/>
        <v>0.10816999999999814</v>
      </c>
      <c r="O4" s="2">
        <f t="shared" si="2"/>
        <v>4.0702800000000074</v>
      </c>
      <c r="P4" s="2">
        <f t="shared" si="2"/>
        <v>0.21977000000000055</v>
      </c>
    </row>
    <row r="5" spans="1:16" x14ac:dyDescent="0.2">
      <c r="A5" s="11" t="str">
        <f t="shared" si="0"/>
        <v>S1</v>
      </c>
      <c r="B5" s="11" t="s">
        <v>70</v>
      </c>
      <c r="C5" s="12">
        <v>98.06</v>
      </c>
      <c r="D5" s="12">
        <v>95.4</v>
      </c>
      <c r="E5" s="12">
        <v>97.8</v>
      </c>
      <c r="F5" s="12">
        <v>92.21</v>
      </c>
      <c r="G5" s="12">
        <v>96.95</v>
      </c>
      <c r="K5" s="3" t="s">
        <v>63</v>
      </c>
      <c r="L5" s="2">
        <f>_xlfn.MINIFS(C:C,$A:$A,J2)</f>
        <v>98.04</v>
      </c>
      <c r="M5" s="2">
        <f>_xlfn.MINIFS(D:D,$A:$A,J2)</f>
        <v>95.07</v>
      </c>
      <c r="N5" s="2">
        <f>_xlfn.MINIFS(E:E,$A:$A,J2)</f>
        <v>97.62</v>
      </c>
      <c r="O5" s="2">
        <f>_xlfn.MINIFS(F:F,$A:$A,J2)</f>
        <v>92.21</v>
      </c>
      <c r="P5" s="2">
        <f>_xlfn.MINIFS(G:G,$A:$A,J2)</f>
        <v>96.69</v>
      </c>
    </row>
    <row r="6" spans="1:16" x14ac:dyDescent="0.2">
      <c r="A6" s="11" t="str">
        <f t="shared" si="0"/>
        <v>S1</v>
      </c>
      <c r="B6" s="11" t="s">
        <v>71</v>
      </c>
      <c r="C6" s="12">
        <v>98.19</v>
      </c>
      <c r="D6" s="12">
        <v>96.83</v>
      </c>
      <c r="E6" s="12">
        <v>98.19</v>
      </c>
      <c r="F6" s="12">
        <v>95.37</v>
      </c>
      <c r="G6" s="12">
        <v>97.62</v>
      </c>
      <c r="K6" s="3" t="s">
        <v>64</v>
      </c>
      <c r="L6" s="2">
        <f>_xlfn.MAXIFS(C:C,$A:$A,J2)</f>
        <v>98.36</v>
      </c>
      <c r="M6" s="2">
        <f>_xlfn.MAXIFS(D:D,$A:$A,J2)</f>
        <v>97.14</v>
      </c>
      <c r="N6" s="2">
        <f>_xlfn.MAXIFS(E:E,$A:$A,J2)</f>
        <v>98.41</v>
      </c>
      <c r="O6" s="2">
        <f>_xlfn.MAXIFS(F:F,$A:$A,J2)</f>
        <v>96.86</v>
      </c>
      <c r="P6" s="2">
        <f>_xlfn.MAXIFS(G:G,$A:$A,J2)</f>
        <v>97.8</v>
      </c>
    </row>
    <row r="7" spans="1:16" x14ac:dyDescent="0.2">
      <c r="A7" s="13" t="str">
        <f t="shared" si="0"/>
        <v>S2</v>
      </c>
      <c r="B7" s="13" t="s">
        <v>72</v>
      </c>
      <c r="C7" s="12">
        <v>94.09</v>
      </c>
      <c r="D7" s="12">
        <v>85.3</v>
      </c>
      <c r="E7" s="12">
        <v>93.42</v>
      </c>
      <c r="F7" s="12">
        <v>84.13</v>
      </c>
      <c r="G7" s="12">
        <v>89.71</v>
      </c>
      <c r="K7" s="3" t="s">
        <v>65</v>
      </c>
      <c r="L7" s="2">
        <f>L6-L5</f>
        <v>0.31999999999999318</v>
      </c>
      <c r="M7" s="2">
        <f>M6-M5</f>
        <v>2.0700000000000074</v>
      </c>
      <c r="N7" s="2">
        <f t="shared" ref="N7:P7" si="3">N6-N5</f>
        <v>0.78999999999999204</v>
      </c>
      <c r="O7" s="2">
        <f>O6-O5</f>
        <v>4.6500000000000057</v>
      </c>
      <c r="P7" s="2">
        <f t="shared" si="3"/>
        <v>1.1099999999999994</v>
      </c>
    </row>
    <row r="8" spans="1:16" x14ac:dyDescent="0.2">
      <c r="A8" s="13" t="str">
        <f t="shared" si="0"/>
        <v>S2</v>
      </c>
      <c r="B8" s="13" t="s">
        <v>73</v>
      </c>
      <c r="C8" s="12">
        <v>94.28</v>
      </c>
      <c r="D8" s="12">
        <v>86.89</v>
      </c>
      <c r="E8" s="12">
        <v>93.75</v>
      </c>
      <c r="F8" s="12">
        <v>84.86</v>
      </c>
      <c r="G8" s="12">
        <v>90.52</v>
      </c>
      <c r="K8" s="3"/>
    </row>
    <row r="9" spans="1:16" x14ac:dyDescent="0.2">
      <c r="A9" s="13" t="str">
        <f t="shared" si="0"/>
        <v>S2</v>
      </c>
      <c r="B9" s="13" t="s">
        <v>74</v>
      </c>
      <c r="C9" s="12">
        <v>93.98</v>
      </c>
      <c r="D9" s="12">
        <v>85.84</v>
      </c>
      <c r="E9" s="12">
        <v>92.9</v>
      </c>
      <c r="F9" s="12">
        <v>84.26</v>
      </c>
      <c r="G9" s="12">
        <v>89.62</v>
      </c>
      <c r="J9" s="5" t="s">
        <v>130</v>
      </c>
      <c r="K9" s="3" t="s">
        <v>60</v>
      </c>
      <c r="L9" s="2">
        <f>AVERAGEIF($A:$A,J9,C:C)</f>
        <v>93.358750000000015</v>
      </c>
      <c r="M9" s="2">
        <f>AVERAGEIF($A:$A,J9,D:D)</f>
        <v>85.210000000000008</v>
      </c>
      <c r="N9" s="2">
        <f>AVERAGEIF($A:$A,J9,E:E)</f>
        <v>92.798750000000013</v>
      </c>
      <c r="O9" s="2">
        <f>AVERAGEIF($A:$A,J9,F:F)</f>
        <v>84.017499999999998</v>
      </c>
      <c r="P9" s="2">
        <f>AVERAGEIF($A:$A,J9,G:G)</f>
        <v>89.021250000000009</v>
      </c>
    </row>
    <row r="10" spans="1:16" x14ac:dyDescent="0.2">
      <c r="A10" s="13" t="str">
        <f t="shared" si="0"/>
        <v>S2</v>
      </c>
      <c r="B10" s="13" t="s">
        <v>75</v>
      </c>
      <c r="C10" s="12">
        <v>93.54</v>
      </c>
      <c r="D10" s="12">
        <v>85.17</v>
      </c>
      <c r="E10" s="12">
        <v>93.22</v>
      </c>
      <c r="F10" s="12">
        <v>84.47</v>
      </c>
      <c r="G10" s="12">
        <v>88.98</v>
      </c>
      <c r="K10" s="3" t="s">
        <v>61</v>
      </c>
      <c r="L10" s="2">
        <f>_xlfn.STDEV.S(C7:C14)</f>
        <v>0.72129719454407137</v>
      </c>
      <c r="M10" s="2">
        <f t="shared" ref="M10:P10" si="4">_xlfn.STDEV.S(D7:D14)</f>
        <v>1.0284801546804039</v>
      </c>
      <c r="N10" s="2">
        <f t="shared" si="4"/>
        <v>0.74041373569106839</v>
      </c>
      <c r="O10" s="2">
        <f t="shared" si="4"/>
        <v>0.76907644056268598</v>
      </c>
      <c r="P10" s="2">
        <f t="shared" si="4"/>
        <v>0.95390082593227887</v>
      </c>
    </row>
    <row r="11" spans="1:16" x14ac:dyDescent="0.2">
      <c r="A11" s="13" t="str">
        <f t="shared" si="0"/>
        <v>S2</v>
      </c>
      <c r="B11" s="13" t="s">
        <v>76</v>
      </c>
      <c r="C11" s="12">
        <v>92.66</v>
      </c>
      <c r="D11" s="12">
        <v>85.4</v>
      </c>
      <c r="E11" s="12">
        <v>91.94</v>
      </c>
      <c r="F11" s="12">
        <v>83.63</v>
      </c>
      <c r="G11" s="12">
        <v>88.81</v>
      </c>
      <c r="K11" s="3" t="s">
        <v>62</v>
      </c>
      <c r="L11" s="2">
        <f>_xlfn.VAR.S(C7:C14)</f>
        <v>0.52026964285714794</v>
      </c>
      <c r="M11" s="2">
        <f t="shared" ref="M11:P11" si="5">_xlfn.VAR.S(D7:D14)</f>
        <v>1.0577714285714277</v>
      </c>
      <c r="N11" s="2">
        <f t="shared" si="5"/>
        <v>0.54821250000000332</v>
      </c>
      <c r="O11" s="2">
        <f t="shared" si="5"/>
        <v>0.59147857142857074</v>
      </c>
      <c r="P11" s="2">
        <f t="shared" si="5"/>
        <v>0.90992678571428376</v>
      </c>
    </row>
    <row r="12" spans="1:16" x14ac:dyDescent="0.2">
      <c r="A12" s="13" t="str">
        <f t="shared" si="0"/>
        <v>S2</v>
      </c>
      <c r="B12" s="13" t="s">
        <v>77</v>
      </c>
      <c r="C12" s="12">
        <v>93.15</v>
      </c>
      <c r="D12" s="12">
        <v>84.63</v>
      </c>
      <c r="E12" s="12">
        <v>93.15</v>
      </c>
      <c r="F12" s="12">
        <v>84.63</v>
      </c>
      <c r="G12" s="12">
        <v>88.48</v>
      </c>
      <c r="K12" s="3" t="s">
        <v>63</v>
      </c>
      <c r="L12" s="2">
        <f>_xlfn.MINIFS(C:C,$A:$A,J9)</f>
        <v>92.35</v>
      </c>
      <c r="M12" s="2">
        <f>_xlfn.MINIFS(D:D,$A:$A,J9)</f>
        <v>83.26</v>
      </c>
      <c r="N12" s="2">
        <f>_xlfn.MINIFS(E:E,$A:$A,J9)</f>
        <v>91.66</v>
      </c>
      <c r="O12" s="2">
        <f>_xlfn.MINIFS(F:F,$A:$A,J9)</f>
        <v>82.42</v>
      </c>
      <c r="P12" s="2">
        <f>_xlfn.MINIFS(G:G,$A:$A,J9)</f>
        <v>87.33</v>
      </c>
    </row>
    <row r="13" spans="1:16" x14ac:dyDescent="0.2">
      <c r="A13" s="13" t="str">
        <f t="shared" si="0"/>
        <v>S2</v>
      </c>
      <c r="B13" s="13" t="s">
        <v>78</v>
      </c>
      <c r="C13" s="12">
        <v>92.35</v>
      </c>
      <c r="D13" s="12">
        <v>83.26</v>
      </c>
      <c r="E13" s="12">
        <v>92.35</v>
      </c>
      <c r="F13" s="12">
        <v>82.42</v>
      </c>
      <c r="G13" s="12">
        <v>87.33</v>
      </c>
      <c r="K13" s="3" t="s">
        <v>64</v>
      </c>
      <c r="L13" s="2">
        <f>_xlfn.MAXIFS(C:C,$A:$A,J9)</f>
        <v>94.28</v>
      </c>
      <c r="M13" s="2">
        <f>_xlfn.MAXIFS(D:D,$A:$A,J9)</f>
        <v>86.89</v>
      </c>
      <c r="N13" s="2">
        <f>_xlfn.MAXIFS(E:E,$A:$A,J9)</f>
        <v>93.75</v>
      </c>
      <c r="O13" s="2">
        <f>_xlfn.MAXIFS(F:F,$A:$A,J9)</f>
        <v>84.86</v>
      </c>
      <c r="P13" s="2">
        <f>_xlfn.MAXIFS(G:G,$A:$A,J9)</f>
        <v>90.52</v>
      </c>
    </row>
    <row r="14" spans="1:16" x14ac:dyDescent="0.2">
      <c r="A14" s="13" t="str">
        <f t="shared" si="0"/>
        <v>S2</v>
      </c>
      <c r="B14" s="13" t="s">
        <v>79</v>
      </c>
      <c r="C14" s="12">
        <v>92.82</v>
      </c>
      <c r="D14" s="12">
        <v>85.19</v>
      </c>
      <c r="E14" s="12">
        <v>91.66</v>
      </c>
      <c r="F14" s="12">
        <v>83.74</v>
      </c>
      <c r="G14" s="12">
        <v>88.72</v>
      </c>
      <c r="K14" s="3" t="s">
        <v>65</v>
      </c>
      <c r="L14" s="2">
        <f>L13-L12</f>
        <v>1.9300000000000068</v>
      </c>
      <c r="M14" s="2">
        <f>M13-M12</f>
        <v>3.6299999999999955</v>
      </c>
      <c r="N14" s="2">
        <f t="shared" ref="N14" si="6">N13-N12</f>
        <v>2.0900000000000034</v>
      </c>
      <c r="O14" s="2">
        <f>O13-O12</f>
        <v>2.4399999999999977</v>
      </c>
      <c r="P14" s="2">
        <f t="shared" ref="P14" si="7">P13-P12</f>
        <v>3.1899999999999977</v>
      </c>
    </row>
    <row r="15" spans="1:16" x14ac:dyDescent="0.2">
      <c r="A15" s="11" t="str">
        <f t="shared" si="0"/>
        <v>S3</v>
      </c>
      <c r="B15" s="11" t="s">
        <v>80</v>
      </c>
      <c r="C15" s="12">
        <v>96.4</v>
      </c>
      <c r="D15" s="12">
        <v>92.13</v>
      </c>
      <c r="E15" s="12">
        <v>96.07</v>
      </c>
      <c r="F15" s="12">
        <v>90.39</v>
      </c>
      <c r="G15" s="12">
        <v>94.3</v>
      </c>
    </row>
    <row r="16" spans="1:16" x14ac:dyDescent="0.2">
      <c r="A16" s="11" t="str">
        <f t="shared" si="0"/>
        <v>S3</v>
      </c>
      <c r="B16" s="11" t="s">
        <v>81</v>
      </c>
      <c r="C16" s="12">
        <v>96.33</v>
      </c>
      <c r="D16" s="12">
        <v>92.28</v>
      </c>
      <c r="E16" s="12">
        <v>96</v>
      </c>
      <c r="F16" s="12">
        <v>90.7</v>
      </c>
      <c r="G16" s="12">
        <v>94.28</v>
      </c>
      <c r="J16" s="5" t="s">
        <v>131</v>
      </c>
      <c r="K16" s="3" t="s">
        <v>60</v>
      </c>
      <c r="L16" s="2">
        <f>AVERAGEIF($A:$A,J16,C:C)</f>
        <v>96.442000000000007</v>
      </c>
      <c r="M16" s="2">
        <f>AVERAGEIF($A:$A,J16,D:D)</f>
        <v>92.39</v>
      </c>
      <c r="N16" s="2">
        <f>AVERAGEIF($A:$A,J16,E:E)</f>
        <v>96.21</v>
      </c>
      <c r="O16" s="2">
        <f>AVERAGEIF($A:$A,J16,F:F)</f>
        <v>90.945999999999998</v>
      </c>
      <c r="P16" s="2">
        <f>AVERAGEIF($A:$A,J16,G:G)</f>
        <v>94.431999999999988</v>
      </c>
    </row>
    <row r="17" spans="1:16" x14ac:dyDescent="0.2">
      <c r="A17" s="11" t="str">
        <f t="shared" si="0"/>
        <v>S3</v>
      </c>
      <c r="B17" s="11" t="s">
        <v>82</v>
      </c>
      <c r="C17" s="12">
        <v>96.38</v>
      </c>
      <c r="D17" s="12">
        <v>92.29</v>
      </c>
      <c r="E17" s="12">
        <v>96.05</v>
      </c>
      <c r="F17" s="12">
        <v>91</v>
      </c>
      <c r="G17" s="12">
        <v>94.4</v>
      </c>
      <c r="K17" s="3" t="s">
        <v>61</v>
      </c>
      <c r="L17" s="2">
        <f>_xlfn.STDEV.S(C15:C19)</f>
        <v>0.11649034294738629</v>
      </c>
      <c r="M17" s="2">
        <f t="shared" ref="M17:P17" si="8">_xlfn.STDEV.S(D15:D19)</f>
        <v>0.23569047498785486</v>
      </c>
      <c r="N17" s="2">
        <f t="shared" si="8"/>
        <v>0.32318725222384753</v>
      </c>
      <c r="O17" s="2">
        <f t="shared" si="8"/>
        <v>0.50549975272001813</v>
      </c>
      <c r="P17" s="2">
        <f t="shared" si="8"/>
        <v>0.15912259424732694</v>
      </c>
    </row>
    <row r="18" spans="1:16" x14ac:dyDescent="0.2">
      <c r="A18" s="11" t="str">
        <f t="shared" si="0"/>
        <v>S3</v>
      </c>
      <c r="B18" s="11" t="s">
        <v>83</v>
      </c>
      <c r="C18" s="12">
        <v>96.47</v>
      </c>
      <c r="D18" s="12">
        <v>92.52</v>
      </c>
      <c r="E18" s="12">
        <v>96.15</v>
      </c>
      <c r="F18" s="12">
        <v>90.89</v>
      </c>
      <c r="G18" s="12">
        <v>94.52</v>
      </c>
      <c r="K18" s="3" t="s">
        <v>62</v>
      </c>
      <c r="L18" s="2">
        <f>_xlfn.VAR.S(C15:C19)</f>
        <v>1.3569999999999673E-2</v>
      </c>
      <c r="M18" s="2">
        <f t="shared" ref="M18:P18" si="9">_xlfn.VAR.S(D15:D19)</f>
        <v>5.5550000000000634E-2</v>
      </c>
      <c r="N18" s="2">
        <f t="shared" si="9"/>
        <v>0.10445000000000085</v>
      </c>
      <c r="O18" s="2">
        <f t="shared" si="9"/>
        <v>0.25552999999999948</v>
      </c>
      <c r="P18" s="2">
        <f t="shared" si="9"/>
        <v>2.5319999999999447E-2</v>
      </c>
    </row>
    <row r="19" spans="1:16" x14ac:dyDescent="0.2">
      <c r="A19" s="11" t="str">
        <f t="shared" si="0"/>
        <v>S3</v>
      </c>
      <c r="B19" s="11" t="s">
        <v>84</v>
      </c>
      <c r="C19" s="12">
        <v>96.63</v>
      </c>
      <c r="D19" s="12">
        <v>92.73</v>
      </c>
      <c r="E19" s="12">
        <v>96.78</v>
      </c>
      <c r="F19" s="12">
        <v>91.75</v>
      </c>
      <c r="G19" s="12">
        <v>94.66</v>
      </c>
      <c r="K19" s="3" t="s">
        <v>63</v>
      </c>
      <c r="L19" s="2">
        <f>_xlfn.MINIFS(C:C,$A:$A,J16)</f>
        <v>96.33</v>
      </c>
      <c r="M19" s="2">
        <f>_xlfn.MINIFS(D:D,$A:$A,J16)</f>
        <v>92.13</v>
      </c>
      <c r="N19" s="2">
        <f>_xlfn.MINIFS(E:E,$A:$A,J16)</f>
        <v>96</v>
      </c>
      <c r="O19" s="2">
        <f>_xlfn.MINIFS(F:F,$A:$A,J16)</f>
        <v>90.39</v>
      </c>
      <c r="P19" s="2">
        <f>_xlfn.MINIFS(G:G,$A:$A,J16)</f>
        <v>94.28</v>
      </c>
    </row>
    <row r="20" spans="1:16" x14ac:dyDescent="0.2">
      <c r="A20" s="13" t="str">
        <f t="shared" si="0"/>
        <v>S4</v>
      </c>
      <c r="B20" s="13" t="s">
        <v>85</v>
      </c>
      <c r="C20" s="12">
        <v>95.54</v>
      </c>
      <c r="D20" s="12">
        <v>85</v>
      </c>
      <c r="E20" s="12">
        <v>94.7</v>
      </c>
      <c r="F20" s="12">
        <v>80.88</v>
      </c>
      <c r="G20" s="12">
        <v>91.44</v>
      </c>
      <c r="K20" s="3" t="s">
        <v>64</v>
      </c>
      <c r="L20" s="2">
        <f>_xlfn.MAXIFS(C:C,$A:$A,J16)</f>
        <v>96.63</v>
      </c>
      <c r="M20" s="2">
        <f>_xlfn.MAXIFS(D:D,$A:$A,J16)</f>
        <v>92.73</v>
      </c>
      <c r="N20" s="2">
        <f>_xlfn.MAXIFS(E:E,$A:$A,J16)</f>
        <v>96.78</v>
      </c>
      <c r="O20" s="2">
        <f>_xlfn.MAXIFS(F:F,$A:$A,J16)</f>
        <v>91.75</v>
      </c>
      <c r="P20" s="2">
        <f>_xlfn.MAXIFS(G:G,$A:$A,J16)</f>
        <v>94.66</v>
      </c>
    </row>
    <row r="21" spans="1:16" x14ac:dyDescent="0.2">
      <c r="A21" s="13" t="str">
        <f t="shared" si="0"/>
        <v>S4</v>
      </c>
      <c r="B21" s="13" t="s">
        <v>86</v>
      </c>
      <c r="C21" s="12">
        <v>96.35</v>
      </c>
      <c r="D21" s="12">
        <v>87.78</v>
      </c>
      <c r="E21" s="12">
        <v>95.2</v>
      </c>
      <c r="F21" s="12">
        <v>81.96</v>
      </c>
      <c r="G21" s="12">
        <v>92.84</v>
      </c>
      <c r="K21" s="3" t="s">
        <v>65</v>
      </c>
      <c r="L21" s="2">
        <f>L20-L19</f>
        <v>0.29999999999999716</v>
      </c>
      <c r="M21" s="2">
        <f>M20-M19</f>
        <v>0.60000000000000853</v>
      </c>
      <c r="N21" s="2">
        <f t="shared" ref="N21" si="10">N20-N19</f>
        <v>0.78000000000000114</v>
      </c>
      <c r="O21" s="2">
        <f>O20-O19</f>
        <v>1.3599999999999994</v>
      </c>
      <c r="P21" s="2">
        <f t="shared" ref="P21" si="11">P20-P19</f>
        <v>0.37999999999999545</v>
      </c>
    </row>
    <row r="22" spans="1:16" x14ac:dyDescent="0.2">
      <c r="A22" s="13" t="str">
        <f t="shared" si="0"/>
        <v>S4</v>
      </c>
      <c r="B22" s="13" t="s">
        <v>87</v>
      </c>
      <c r="C22" s="12">
        <v>95.75</v>
      </c>
      <c r="D22" s="12">
        <v>84.2</v>
      </c>
      <c r="E22" s="12">
        <v>94.18</v>
      </c>
      <c r="F22" s="12">
        <v>77.19</v>
      </c>
      <c r="G22" s="12">
        <v>90.93</v>
      </c>
      <c r="K22" s="3"/>
    </row>
    <row r="23" spans="1:16" x14ac:dyDescent="0.2">
      <c r="A23" s="13" t="str">
        <f t="shared" si="0"/>
        <v>S4</v>
      </c>
      <c r="B23" s="13" t="s">
        <v>88</v>
      </c>
      <c r="C23" s="12">
        <v>95</v>
      </c>
      <c r="D23" s="12">
        <v>83.39</v>
      </c>
      <c r="E23" s="12">
        <v>93.05</v>
      </c>
      <c r="F23" s="12">
        <v>78.680000000000007</v>
      </c>
      <c r="G23" s="12">
        <v>90.5</v>
      </c>
      <c r="J23" s="5" t="s">
        <v>132</v>
      </c>
      <c r="K23" s="3" t="s">
        <v>60</v>
      </c>
      <c r="L23" s="2">
        <f>AVERAGEIF($A:$A,J23,C:C)</f>
        <v>95.76</v>
      </c>
      <c r="M23" s="2">
        <f>AVERAGEIF($A:$A,J23,D:D)</f>
        <v>83.752499999999998</v>
      </c>
      <c r="N23" s="2">
        <f>AVERAGEIF($A:$A,J23,E:E)</f>
        <v>94.21875</v>
      </c>
      <c r="O23" s="2">
        <f>AVERAGEIF($A:$A,J23,F:F)</f>
        <v>78.899999999999991</v>
      </c>
      <c r="P23" s="2">
        <f>AVERAGEIF($A:$A,J23,G:G)</f>
        <v>90.92</v>
      </c>
    </row>
    <row r="24" spans="1:16" x14ac:dyDescent="0.2">
      <c r="A24" s="13" t="str">
        <f t="shared" si="0"/>
        <v>S4</v>
      </c>
      <c r="B24" s="13" t="s">
        <v>89</v>
      </c>
      <c r="C24" s="12">
        <v>95.77</v>
      </c>
      <c r="D24" s="12">
        <v>82.14</v>
      </c>
      <c r="E24" s="12">
        <v>94.05</v>
      </c>
      <c r="F24" s="12">
        <v>76.98</v>
      </c>
      <c r="G24" s="12">
        <v>90.22</v>
      </c>
      <c r="K24" s="3" t="s">
        <v>61</v>
      </c>
      <c r="L24" s="2">
        <f>_xlfn.STDEV.S(C20:C27)</f>
        <v>0.41617304093369389</v>
      </c>
      <c r="M24" s="2">
        <f t="shared" ref="M24:P24" si="12">_xlfn.STDEV.S(D20:D27)</f>
        <v>1.9607633353219491</v>
      </c>
      <c r="N24" s="2">
        <f t="shared" si="12"/>
        <v>0.62446405592544629</v>
      </c>
      <c r="O24" s="2">
        <f t="shared" si="12"/>
        <v>1.7723672628114375</v>
      </c>
      <c r="P24" s="2">
        <f t="shared" si="12"/>
        <v>0.86773926301132154</v>
      </c>
    </row>
    <row r="25" spans="1:16" x14ac:dyDescent="0.2">
      <c r="A25" s="13" t="str">
        <f t="shared" si="0"/>
        <v>S4</v>
      </c>
      <c r="B25" s="13" t="s">
        <v>90</v>
      </c>
      <c r="C25" s="12">
        <v>96.21</v>
      </c>
      <c r="D25" s="12">
        <v>81.540000000000006</v>
      </c>
      <c r="E25" s="12">
        <v>94.49</v>
      </c>
      <c r="F25" s="12">
        <v>79.14</v>
      </c>
      <c r="G25" s="12">
        <v>90.67</v>
      </c>
      <c r="K25" s="3" t="s">
        <v>62</v>
      </c>
      <c r="L25" s="2">
        <f>_xlfn.VAR.S(C20:C27)</f>
        <v>0.17319999999999805</v>
      </c>
      <c r="M25" s="2">
        <f t="shared" ref="M25:P25" si="13">_xlfn.VAR.S(D20:D27)</f>
        <v>3.844592857142854</v>
      </c>
      <c r="N25" s="2">
        <f t="shared" si="13"/>
        <v>0.38995535714285895</v>
      </c>
      <c r="O25" s="2">
        <f t="shared" si="13"/>
        <v>3.1412857142857069</v>
      </c>
      <c r="P25" s="2">
        <f t="shared" si="13"/>
        <v>0.75297142857143151</v>
      </c>
    </row>
    <row r="26" spans="1:16" x14ac:dyDescent="0.2">
      <c r="A26" s="13" t="str">
        <f t="shared" si="0"/>
        <v>S4</v>
      </c>
      <c r="B26" s="13" t="s">
        <v>91</v>
      </c>
      <c r="C26" s="12">
        <v>95.6</v>
      </c>
      <c r="D26" s="12">
        <v>82.73</v>
      </c>
      <c r="E26" s="12">
        <v>94.01</v>
      </c>
      <c r="F26" s="12">
        <v>77.489999999999995</v>
      </c>
      <c r="G26" s="12">
        <v>90.41</v>
      </c>
      <c r="K26" s="3" t="s">
        <v>63</v>
      </c>
      <c r="L26" s="2">
        <f>_xlfn.MINIFS(C:C,$A:$A,J23)</f>
        <v>95</v>
      </c>
      <c r="M26" s="2">
        <f>_xlfn.MINIFS(D:D,$A:$A,J23)</f>
        <v>81.540000000000006</v>
      </c>
      <c r="N26" s="2">
        <f>_xlfn.MINIFS(E:E,$A:$A,J23)</f>
        <v>93.05</v>
      </c>
      <c r="O26" s="2">
        <f>_xlfn.MINIFS(F:F,$A:$A,J23)</f>
        <v>76.98</v>
      </c>
      <c r="P26" s="2">
        <f>_xlfn.MINIFS(G:G,$A:$A,J23)</f>
        <v>90.22</v>
      </c>
    </row>
    <row r="27" spans="1:16" x14ac:dyDescent="0.2">
      <c r="A27" s="13" t="str">
        <f t="shared" si="0"/>
        <v>S4</v>
      </c>
      <c r="B27" s="13" t="s">
        <v>92</v>
      </c>
      <c r="C27" s="12">
        <v>95.86</v>
      </c>
      <c r="D27" s="12">
        <v>83.24</v>
      </c>
      <c r="E27" s="12">
        <v>94.07</v>
      </c>
      <c r="F27" s="12">
        <v>78.88</v>
      </c>
      <c r="G27" s="12">
        <v>90.35</v>
      </c>
      <c r="K27" s="3" t="s">
        <v>64</v>
      </c>
      <c r="L27" s="2">
        <f>_xlfn.MAXIFS(C:C,$A:$A,J23)</f>
        <v>96.35</v>
      </c>
      <c r="M27" s="2">
        <f>_xlfn.MAXIFS(D:D,$A:$A,J23)</f>
        <v>87.78</v>
      </c>
      <c r="N27" s="2">
        <f>_xlfn.MAXIFS(E:E,$A:$A,J23)</f>
        <v>95.2</v>
      </c>
      <c r="O27" s="2">
        <f>_xlfn.MAXIFS(F:F,$A:$A,J23)</f>
        <v>81.96</v>
      </c>
      <c r="P27" s="2">
        <f>_xlfn.MAXIFS(G:G,$A:$A,J23)</f>
        <v>92.84</v>
      </c>
    </row>
    <row r="28" spans="1:16" x14ac:dyDescent="0.2">
      <c r="A28" s="11" t="str">
        <f t="shared" si="0"/>
        <v>S5</v>
      </c>
      <c r="B28" s="11" t="s">
        <v>93</v>
      </c>
      <c r="C28" s="12">
        <v>86.86</v>
      </c>
      <c r="D28" s="12">
        <v>56.04</v>
      </c>
      <c r="E28" s="12">
        <v>83.29</v>
      </c>
      <c r="F28" s="12">
        <v>57.36</v>
      </c>
      <c r="G28" s="12">
        <v>72</v>
      </c>
      <c r="K28" s="3" t="s">
        <v>65</v>
      </c>
      <c r="L28" s="2">
        <f>L27-L26</f>
        <v>1.3499999999999943</v>
      </c>
      <c r="M28" s="2">
        <f>M27-M26</f>
        <v>6.2399999999999949</v>
      </c>
      <c r="N28" s="2">
        <f t="shared" ref="N28" si="14">N27-N26</f>
        <v>2.1500000000000057</v>
      </c>
      <c r="O28" s="2">
        <f>O27-O26</f>
        <v>4.9799999999999898</v>
      </c>
      <c r="P28" s="2">
        <f t="shared" ref="P28" si="15">P27-P26</f>
        <v>2.6200000000000045</v>
      </c>
    </row>
    <row r="29" spans="1:16" x14ac:dyDescent="0.2">
      <c r="A29" s="11" t="str">
        <f t="shared" si="0"/>
        <v>S5</v>
      </c>
      <c r="B29" s="11" t="s">
        <v>94</v>
      </c>
      <c r="C29" s="12">
        <v>88.13</v>
      </c>
      <c r="D29" s="12">
        <v>58.48</v>
      </c>
      <c r="E29" s="12">
        <v>88.13</v>
      </c>
      <c r="F29" s="12">
        <v>64.95</v>
      </c>
      <c r="G29" s="12">
        <v>73.86</v>
      </c>
      <c r="K29" s="3"/>
    </row>
    <row r="30" spans="1:16" x14ac:dyDescent="0.2">
      <c r="A30" s="11" t="str">
        <f t="shared" si="0"/>
        <v>S5</v>
      </c>
      <c r="B30" s="11" t="s">
        <v>95</v>
      </c>
      <c r="C30" s="12">
        <v>83.06</v>
      </c>
      <c r="D30" s="12">
        <v>50.54</v>
      </c>
      <c r="E30" s="12">
        <v>84.95</v>
      </c>
      <c r="F30" s="12">
        <v>60.59</v>
      </c>
      <c r="G30" s="12">
        <v>66.19</v>
      </c>
      <c r="J30" s="5" t="s">
        <v>133</v>
      </c>
      <c r="K30" s="3" t="s">
        <v>60</v>
      </c>
      <c r="L30" s="2">
        <f>AVERAGEIF($A:$A,J30,C:C)</f>
        <v>86.372500000000002</v>
      </c>
      <c r="M30" s="2">
        <f>AVERAGEIF($A:$A,J30,D:D)</f>
        <v>54.608750000000008</v>
      </c>
      <c r="N30" s="2">
        <f>AVERAGEIF($A:$A,J30,E:E)</f>
        <v>84.347499999999997</v>
      </c>
      <c r="O30" s="2">
        <f>AVERAGEIF($A:$A,J30,F:F)</f>
        <v>58.151249999999997</v>
      </c>
      <c r="P30" s="2">
        <f>AVERAGEIF($A:$A,J30,G:G)</f>
        <v>70.756249999999994</v>
      </c>
    </row>
    <row r="31" spans="1:16" x14ac:dyDescent="0.2">
      <c r="A31" s="11" t="str">
        <f t="shared" si="0"/>
        <v>S5</v>
      </c>
      <c r="B31" s="11" t="s">
        <v>96</v>
      </c>
      <c r="C31" s="12">
        <v>83.53</v>
      </c>
      <c r="D31" s="12">
        <v>54.27</v>
      </c>
      <c r="E31" s="12">
        <v>81.53</v>
      </c>
      <c r="F31" s="12">
        <v>56.96</v>
      </c>
      <c r="G31" s="12">
        <v>68.81</v>
      </c>
      <c r="K31" s="3" t="s">
        <v>61</v>
      </c>
      <c r="L31" s="2">
        <f>_xlfn.STDEV.S(C28:C35)</f>
        <v>2.0215817710750277</v>
      </c>
      <c r="M31" s="2">
        <f t="shared" ref="M31:P31" si="16">_xlfn.STDEV.S(D28:D35)</f>
        <v>2.6272116533367784</v>
      </c>
      <c r="N31" s="2">
        <f t="shared" si="16"/>
        <v>2.2631820203295296</v>
      </c>
      <c r="O31" s="2">
        <f t="shared" si="16"/>
        <v>3.5020012135920235</v>
      </c>
      <c r="P31" s="2">
        <f t="shared" si="16"/>
        <v>2.8018715046503173</v>
      </c>
    </row>
    <row r="32" spans="1:16" x14ac:dyDescent="0.2">
      <c r="A32" s="11" t="str">
        <f t="shared" si="0"/>
        <v>S5</v>
      </c>
      <c r="B32" s="11" t="s">
        <v>97</v>
      </c>
      <c r="C32" s="12">
        <v>86.04</v>
      </c>
      <c r="D32" s="12">
        <v>52.01</v>
      </c>
      <c r="E32" s="12">
        <v>81.31</v>
      </c>
      <c r="F32" s="12">
        <v>53.2</v>
      </c>
      <c r="G32" s="12">
        <v>68.22</v>
      </c>
      <c r="K32" s="3" t="s">
        <v>62</v>
      </c>
      <c r="L32" s="2">
        <f>_xlfn.VAR.S(C28:C35)</f>
        <v>4.0867928571428456</v>
      </c>
      <c r="M32" s="2">
        <f t="shared" ref="M32:P32" si="17">_xlfn.VAR.S(D28:D35)</f>
        <v>6.9022410714285698</v>
      </c>
      <c r="N32" s="2">
        <f t="shared" si="17"/>
        <v>5.1219928571428515</v>
      </c>
      <c r="O32" s="2">
        <f t="shared" si="17"/>
        <v>12.264012500000007</v>
      </c>
      <c r="P32" s="2">
        <f t="shared" si="17"/>
        <v>7.8504839285714327</v>
      </c>
    </row>
    <row r="33" spans="1:16" x14ac:dyDescent="0.2">
      <c r="A33" s="11" t="str">
        <f t="shared" si="0"/>
        <v>S5</v>
      </c>
      <c r="B33" s="11" t="s">
        <v>98</v>
      </c>
      <c r="C33" s="12">
        <v>88.05</v>
      </c>
      <c r="D33" s="12">
        <v>56.39</v>
      </c>
      <c r="E33" s="12">
        <v>84.55</v>
      </c>
      <c r="F33" s="12">
        <v>57.8</v>
      </c>
      <c r="G33" s="12">
        <v>73.180000000000007</v>
      </c>
      <c r="K33" s="3" t="s">
        <v>63</v>
      </c>
      <c r="L33" s="2">
        <f>_xlfn.MINIFS(C:C,$A:$A,J30)</f>
        <v>83.06</v>
      </c>
      <c r="M33" s="2">
        <f>_xlfn.MINIFS(D:D,$A:$A,J30)</f>
        <v>50.54</v>
      </c>
      <c r="N33" s="2">
        <f>_xlfn.MINIFS(E:E,$A:$A,J30)</f>
        <v>81.31</v>
      </c>
      <c r="O33" s="2">
        <f>_xlfn.MINIFS(F:F,$A:$A,J30)</f>
        <v>53.2</v>
      </c>
      <c r="P33" s="2">
        <f>_xlfn.MINIFS(G:G,$A:$A,J30)</f>
        <v>66.19</v>
      </c>
    </row>
    <row r="34" spans="1:16" x14ac:dyDescent="0.2">
      <c r="A34" s="11" t="str">
        <f t="shared" si="0"/>
        <v>S5</v>
      </c>
      <c r="B34" s="11" t="s">
        <v>99</v>
      </c>
      <c r="C34" s="12">
        <v>87.74</v>
      </c>
      <c r="D34" s="12">
        <v>56.1</v>
      </c>
      <c r="E34" s="12">
        <v>85.23</v>
      </c>
      <c r="F34" s="12">
        <v>58.77</v>
      </c>
      <c r="G34" s="12">
        <v>73.349999999999994</v>
      </c>
      <c r="K34" s="3" t="s">
        <v>64</v>
      </c>
      <c r="L34" s="2">
        <f>_xlfn.MAXIFS(C:C,$A:$A,J30)</f>
        <v>88.13</v>
      </c>
      <c r="M34" s="2">
        <f>_xlfn.MAXIFS(D:D,$A:$A,J30)</f>
        <v>58.48</v>
      </c>
      <c r="N34" s="2">
        <f>_xlfn.MAXIFS(E:E,$A:$A,J30)</f>
        <v>88.13</v>
      </c>
      <c r="O34" s="2">
        <f>_xlfn.MAXIFS(F:F,$A:$A,J30)</f>
        <v>64.95</v>
      </c>
      <c r="P34" s="2">
        <f>_xlfn.MAXIFS(G:G,$A:$A,J30)</f>
        <v>73.86</v>
      </c>
    </row>
    <row r="35" spans="1:16" x14ac:dyDescent="0.2">
      <c r="A35" s="11" t="str">
        <f t="shared" si="0"/>
        <v>S5</v>
      </c>
      <c r="B35" s="11" t="s">
        <v>100</v>
      </c>
      <c r="C35" s="12">
        <v>87.57</v>
      </c>
      <c r="D35" s="12">
        <v>53.04</v>
      </c>
      <c r="E35" s="12">
        <v>85.79</v>
      </c>
      <c r="F35" s="12">
        <v>55.58</v>
      </c>
      <c r="G35" s="12">
        <v>70.44</v>
      </c>
      <c r="K35" s="3" t="s">
        <v>65</v>
      </c>
      <c r="L35" s="2">
        <f>L34-L33</f>
        <v>5.0699999999999932</v>
      </c>
      <c r="M35" s="2">
        <f>M34-M33</f>
        <v>7.9399999999999977</v>
      </c>
      <c r="N35" s="2">
        <f t="shared" ref="N35" si="18">N34-N33</f>
        <v>6.8199999999999932</v>
      </c>
      <c r="O35" s="2">
        <f>O34-O33</f>
        <v>11.75</v>
      </c>
      <c r="P35" s="2">
        <f t="shared" ref="P35" si="19">P34-P33</f>
        <v>7.6700000000000017</v>
      </c>
    </row>
    <row r="36" spans="1:16" x14ac:dyDescent="0.2">
      <c r="A36" s="13" t="str">
        <f t="shared" si="0"/>
        <v>S6</v>
      </c>
      <c r="B36" s="13" t="s">
        <v>101</v>
      </c>
      <c r="C36" s="12">
        <v>96.36</v>
      </c>
      <c r="D36" s="12">
        <v>92.75</v>
      </c>
      <c r="E36" s="12">
        <v>96.59</v>
      </c>
      <c r="F36" s="12">
        <v>91.05</v>
      </c>
      <c r="G36" s="12">
        <v>94.63</v>
      </c>
      <c r="K36" s="3"/>
    </row>
    <row r="37" spans="1:16" x14ac:dyDescent="0.2">
      <c r="A37" s="13" t="str">
        <f t="shared" si="0"/>
        <v>S6</v>
      </c>
      <c r="B37" s="13" t="s">
        <v>102</v>
      </c>
      <c r="C37" s="12">
        <v>96.04</v>
      </c>
      <c r="D37" s="12">
        <v>91.28</v>
      </c>
      <c r="E37" s="12">
        <v>95.16</v>
      </c>
      <c r="F37" s="12">
        <v>88.47</v>
      </c>
      <c r="G37" s="12">
        <v>93.79</v>
      </c>
      <c r="J37" s="5" t="s">
        <v>134</v>
      </c>
      <c r="K37" s="3" t="s">
        <v>60</v>
      </c>
      <c r="L37" s="2">
        <f>AVERAGEIF($A:$A,J37,C:C)</f>
        <v>96.224000000000004</v>
      </c>
      <c r="M37" s="2">
        <f>AVERAGEIF($A:$A,J37,D:D)</f>
        <v>92.046000000000006</v>
      </c>
      <c r="N37" s="2">
        <f>AVERAGEIF($A:$A,J37,E:E)</f>
        <v>95.725999999999999</v>
      </c>
      <c r="O37" s="2">
        <f>AVERAGEIF($A:$A,J37,F:F)</f>
        <v>89.566000000000003</v>
      </c>
      <c r="P37" s="2">
        <f>AVERAGEIF($A:$A,J37,G:G)</f>
        <v>94.222000000000008</v>
      </c>
    </row>
    <row r="38" spans="1:16" x14ac:dyDescent="0.2">
      <c r="A38" s="13" t="str">
        <f t="shared" si="0"/>
        <v>S6</v>
      </c>
      <c r="B38" s="13" t="s">
        <v>103</v>
      </c>
      <c r="C38" s="12">
        <v>96.37</v>
      </c>
      <c r="D38" s="12">
        <v>92.54</v>
      </c>
      <c r="E38" s="12">
        <v>95.67</v>
      </c>
      <c r="F38" s="12">
        <v>89.93</v>
      </c>
      <c r="G38" s="12">
        <v>94.58</v>
      </c>
      <c r="K38" s="3" t="s">
        <v>61</v>
      </c>
      <c r="L38" s="2">
        <f>_xlfn.STDEV.S(C36:C40)</f>
        <v>0.29364945087638122</v>
      </c>
      <c r="M38" s="2">
        <f t="shared" ref="M38:P38" si="20">_xlfn.STDEV.S(D36:D40)</f>
        <v>0.8462741872466637</v>
      </c>
      <c r="N38" s="2">
        <f t="shared" si="20"/>
        <v>0.60077450012463285</v>
      </c>
      <c r="O38" s="2">
        <f t="shared" si="20"/>
        <v>1.1622091033888873</v>
      </c>
      <c r="P38" s="2">
        <f t="shared" si="20"/>
        <v>0.5961291806311757</v>
      </c>
    </row>
    <row r="39" spans="1:16" x14ac:dyDescent="0.2">
      <c r="A39" s="13" t="str">
        <f t="shared" si="0"/>
        <v>S6</v>
      </c>
      <c r="B39" s="13" t="s">
        <v>104</v>
      </c>
      <c r="C39" s="12">
        <v>96.54</v>
      </c>
      <c r="D39" s="12">
        <v>92.68</v>
      </c>
      <c r="E39" s="12">
        <v>96.02</v>
      </c>
      <c r="F39" s="12">
        <v>90.08</v>
      </c>
      <c r="G39" s="12">
        <v>94.72</v>
      </c>
      <c r="K39" s="3" t="s">
        <v>62</v>
      </c>
      <c r="L39" s="2">
        <f>_xlfn.VAR.S(C36:C40)</f>
        <v>8.6230000000000237E-2</v>
      </c>
      <c r="M39" s="2">
        <f t="shared" ref="M39:P39" si="21">_xlfn.VAR.S(D36:D40)</f>
        <v>0.71618000000000115</v>
      </c>
      <c r="N39" s="2">
        <f t="shared" si="21"/>
        <v>0.36093000000000242</v>
      </c>
      <c r="O39" s="2">
        <f t="shared" si="21"/>
        <v>1.3507300000000013</v>
      </c>
      <c r="P39" s="2">
        <f t="shared" si="21"/>
        <v>0.35536999999999686</v>
      </c>
    </row>
    <row r="40" spans="1:16" x14ac:dyDescent="0.2">
      <c r="A40" s="13" t="str">
        <f t="shared" si="0"/>
        <v>S6</v>
      </c>
      <c r="B40" s="13" t="s">
        <v>105</v>
      </c>
      <c r="C40" s="12">
        <v>95.81</v>
      </c>
      <c r="D40" s="12">
        <v>90.98</v>
      </c>
      <c r="E40" s="12">
        <v>95.19</v>
      </c>
      <c r="F40" s="12">
        <v>88.3</v>
      </c>
      <c r="G40" s="12">
        <v>93.39</v>
      </c>
      <c r="K40" s="3" t="s">
        <v>63</v>
      </c>
      <c r="L40" s="2">
        <f>_xlfn.MINIFS(C:C,$A:$A,J37)</f>
        <v>95.81</v>
      </c>
      <c r="M40" s="2">
        <f>_xlfn.MINIFS(D:D,$A:$A,J37)</f>
        <v>90.98</v>
      </c>
      <c r="N40" s="2">
        <f>_xlfn.MINIFS(E:E,$A:$A,J37)</f>
        <v>95.16</v>
      </c>
      <c r="O40" s="2">
        <f>_xlfn.MINIFS(F:F,$A:$A,J37)</f>
        <v>88.3</v>
      </c>
      <c r="P40" s="2">
        <f>_xlfn.MINIFS(G:G,$A:$A,J37)</f>
        <v>93.39</v>
      </c>
    </row>
    <row r="41" spans="1:16" x14ac:dyDescent="0.2">
      <c r="A41" s="11" t="str">
        <f t="shared" si="0"/>
        <v>S7</v>
      </c>
      <c r="B41" s="11" t="s">
        <v>106</v>
      </c>
      <c r="C41" s="12">
        <v>78.3</v>
      </c>
      <c r="D41" s="12">
        <v>61.32</v>
      </c>
      <c r="E41" s="12">
        <v>78.3</v>
      </c>
      <c r="F41" s="12">
        <v>61.32</v>
      </c>
      <c r="G41" s="12">
        <v>69.14</v>
      </c>
      <c r="K41" s="3" t="s">
        <v>64</v>
      </c>
      <c r="L41" s="2">
        <f>_xlfn.MAXIFS(C:C,$A:$A,J37)</f>
        <v>96.54</v>
      </c>
      <c r="M41" s="2">
        <f>_xlfn.MAXIFS(D:D,$A:$A,J37)</f>
        <v>92.75</v>
      </c>
      <c r="N41" s="2">
        <f>_xlfn.MAXIFS(E:E,$A:$A,J37)</f>
        <v>96.59</v>
      </c>
      <c r="O41" s="2">
        <f>_xlfn.MAXIFS(F:F,$A:$A,J37)</f>
        <v>91.05</v>
      </c>
      <c r="P41" s="2">
        <f>_xlfn.MAXIFS(G:G,$A:$A,J37)</f>
        <v>94.72</v>
      </c>
    </row>
    <row r="42" spans="1:16" x14ac:dyDescent="0.2">
      <c r="A42" s="11" t="str">
        <f t="shared" si="0"/>
        <v>S7</v>
      </c>
      <c r="B42" s="11" t="s">
        <v>107</v>
      </c>
      <c r="C42" s="12">
        <v>94.5</v>
      </c>
      <c r="D42" s="12">
        <v>84.08</v>
      </c>
      <c r="E42" s="12">
        <v>92.55</v>
      </c>
      <c r="F42" s="12">
        <v>79.42</v>
      </c>
      <c r="G42" s="12">
        <v>89.63</v>
      </c>
      <c r="K42" s="3" t="s">
        <v>65</v>
      </c>
      <c r="L42" s="2">
        <f>L41-L40</f>
        <v>0.73000000000000398</v>
      </c>
      <c r="M42" s="2">
        <f>M41-M40</f>
        <v>1.769999999999996</v>
      </c>
      <c r="N42" s="2">
        <f t="shared" ref="N42" si="22">N41-N40</f>
        <v>1.4300000000000068</v>
      </c>
      <c r="O42" s="2">
        <f>O41-O40</f>
        <v>2.75</v>
      </c>
      <c r="P42" s="2">
        <f t="shared" ref="P42" si="23">P41-P40</f>
        <v>1.3299999999999983</v>
      </c>
    </row>
    <row r="43" spans="1:16" x14ac:dyDescent="0.2">
      <c r="A43" s="11" t="str">
        <f t="shared" si="0"/>
        <v>S7</v>
      </c>
      <c r="B43" s="11" t="s">
        <v>108</v>
      </c>
      <c r="C43" s="12">
        <v>78.13</v>
      </c>
      <c r="D43" s="12">
        <v>60.57</v>
      </c>
      <c r="E43" s="12">
        <v>79.67</v>
      </c>
      <c r="F43" s="12">
        <v>60.57</v>
      </c>
      <c r="G43" s="12">
        <v>68.709999999999994</v>
      </c>
      <c r="K43" s="3"/>
    </row>
    <row r="44" spans="1:16" x14ac:dyDescent="0.2">
      <c r="A44" s="11" t="str">
        <f t="shared" si="0"/>
        <v>S7</v>
      </c>
      <c r="B44" s="11" t="s">
        <v>109</v>
      </c>
      <c r="C44" s="12">
        <v>80.680000000000007</v>
      </c>
      <c r="D44" s="12">
        <v>61.63</v>
      </c>
      <c r="E44" s="12">
        <v>82.19</v>
      </c>
      <c r="F44" s="12">
        <v>63.26</v>
      </c>
      <c r="G44" s="12">
        <v>71.36</v>
      </c>
      <c r="J44" s="5" t="s">
        <v>135</v>
      </c>
      <c r="K44" s="3" t="s">
        <v>60</v>
      </c>
      <c r="L44" s="2">
        <f>AVERAGEIF($A:$A,J44,C:C)</f>
        <v>86.704000000000008</v>
      </c>
      <c r="M44" s="2">
        <f>AVERAGEIF($A:$A,J44,D:D)</f>
        <v>72.534999999999997</v>
      </c>
      <c r="N44" s="2">
        <f>AVERAGEIF($A:$A,J44,E:E)</f>
        <v>86.319000000000003</v>
      </c>
      <c r="O44" s="2">
        <f>AVERAGEIF($A:$A,J44,F:F)</f>
        <v>70.923000000000002</v>
      </c>
      <c r="P44" s="2">
        <f>AVERAGEIF($A:$A,J44,G:G)</f>
        <v>79.624000000000009</v>
      </c>
    </row>
    <row r="45" spans="1:16" x14ac:dyDescent="0.2">
      <c r="A45" s="11" t="str">
        <f t="shared" si="0"/>
        <v>S7</v>
      </c>
      <c r="B45" s="11" t="s">
        <v>110</v>
      </c>
      <c r="C45" s="12">
        <v>78.05</v>
      </c>
      <c r="D45" s="12">
        <v>58.52</v>
      </c>
      <c r="E45" s="12">
        <v>79.67</v>
      </c>
      <c r="F45" s="12">
        <v>60.12</v>
      </c>
      <c r="G45" s="12">
        <v>68.209999999999994</v>
      </c>
      <c r="K45" s="3" t="s">
        <v>61</v>
      </c>
      <c r="L45" s="2">
        <f>_xlfn.STDEV.S(C41:C50)</f>
        <v>7.953504049578819</v>
      </c>
      <c r="M45" s="2">
        <f t="shared" ref="M45:P45" si="24">_xlfn.STDEV.S(D41:D50)</f>
        <v>11.930516660135755</v>
      </c>
      <c r="N45" s="2">
        <f t="shared" si="24"/>
        <v>6.5822783120875217</v>
      </c>
      <c r="O45" s="2">
        <f t="shared" si="24"/>
        <v>9.5659233741442531</v>
      </c>
      <c r="P45" s="2">
        <f t="shared" si="24"/>
        <v>10.292501261705967</v>
      </c>
    </row>
    <row r="46" spans="1:16" x14ac:dyDescent="0.2">
      <c r="A46" s="11" t="str">
        <f t="shared" si="0"/>
        <v>S7</v>
      </c>
      <c r="B46" s="11" t="s">
        <v>111</v>
      </c>
      <c r="C46" s="12">
        <v>80.930000000000007</v>
      </c>
      <c r="D46" s="12">
        <v>64.52</v>
      </c>
      <c r="E46" s="12">
        <v>80.930000000000007</v>
      </c>
      <c r="F46" s="12">
        <v>64.52</v>
      </c>
      <c r="G46" s="12">
        <v>72.209999999999994</v>
      </c>
      <c r="K46" s="3" t="s">
        <v>62</v>
      </c>
      <c r="L46" s="2">
        <f>_xlfn.VAR.S(C41:C50)</f>
        <v>63.258226666666665</v>
      </c>
      <c r="M46" s="2">
        <f t="shared" ref="M46:P46" si="25">_xlfn.VAR.S(D41:D50)</f>
        <v>142.3372277777768</v>
      </c>
      <c r="N46" s="2">
        <f t="shared" si="25"/>
        <v>43.326387777777754</v>
      </c>
      <c r="O46" s="2">
        <f t="shared" si="25"/>
        <v>91.506889999999359</v>
      </c>
      <c r="P46" s="2">
        <f t="shared" si="25"/>
        <v>105.93558222221893</v>
      </c>
    </row>
    <row r="47" spans="1:16" x14ac:dyDescent="0.2">
      <c r="A47" s="11" t="str">
        <f t="shared" si="0"/>
        <v>S7</v>
      </c>
      <c r="B47" s="11" t="s">
        <v>112</v>
      </c>
      <c r="C47" s="12">
        <v>94.27</v>
      </c>
      <c r="D47" s="12">
        <v>84.97</v>
      </c>
      <c r="E47" s="12">
        <v>92.64</v>
      </c>
      <c r="F47" s="12">
        <v>80.64</v>
      </c>
      <c r="G47" s="12">
        <v>89.75</v>
      </c>
      <c r="K47" s="3" t="s">
        <v>63</v>
      </c>
      <c r="L47" s="2">
        <f>_xlfn.MINIFS(C:C,$A:$A,J44)</f>
        <v>78.05</v>
      </c>
      <c r="M47" s="2">
        <f>_xlfn.MINIFS(D:D,$A:$A,J44)</f>
        <v>58.52</v>
      </c>
      <c r="N47" s="2">
        <f>_xlfn.MINIFS(E:E,$A:$A,J44)</f>
        <v>78.3</v>
      </c>
      <c r="O47" s="2">
        <f>_xlfn.MINIFS(F:F,$A:$A,J44)</f>
        <v>60.12</v>
      </c>
      <c r="P47" s="2">
        <f>_xlfn.MINIFS(G:G,$A:$A,J44)</f>
        <v>68.209999999999994</v>
      </c>
    </row>
    <row r="48" spans="1:16" x14ac:dyDescent="0.2">
      <c r="A48" s="11" t="str">
        <f t="shared" si="0"/>
        <v>S7</v>
      </c>
      <c r="B48" s="11" t="s">
        <v>113</v>
      </c>
      <c r="C48" s="12">
        <v>94.23</v>
      </c>
      <c r="D48" s="12">
        <v>83.75</v>
      </c>
      <c r="E48" s="12">
        <v>91.78</v>
      </c>
      <c r="F48" s="12">
        <v>78.16</v>
      </c>
      <c r="G48" s="12">
        <v>89.33</v>
      </c>
      <c r="K48" s="3" t="s">
        <v>64</v>
      </c>
      <c r="L48" s="2">
        <f>_xlfn.MAXIFS(C:C,$A:$A,J44)</f>
        <v>94.5</v>
      </c>
      <c r="M48" s="2">
        <f>_xlfn.MAXIFS(D:D,$A:$A,J44)</f>
        <v>84.97</v>
      </c>
      <c r="N48" s="2">
        <f>_xlfn.MAXIFS(E:E,$A:$A,J44)</f>
        <v>93.13</v>
      </c>
      <c r="O48" s="2">
        <f>_xlfn.MAXIFS(F:F,$A:$A,J44)</f>
        <v>81.34</v>
      </c>
      <c r="P48" s="2">
        <f>_xlfn.MAXIFS(G:G,$A:$A,J44)</f>
        <v>89.75</v>
      </c>
    </row>
    <row r="49" spans="1:16" x14ac:dyDescent="0.2">
      <c r="A49" s="11" t="str">
        <f t="shared" si="0"/>
        <v>S7</v>
      </c>
      <c r="B49" s="11" t="s">
        <v>114</v>
      </c>
      <c r="C49" s="12">
        <v>93.61</v>
      </c>
      <c r="D49" s="12">
        <v>83.03</v>
      </c>
      <c r="E49" s="12">
        <v>92.33</v>
      </c>
      <c r="F49" s="12">
        <v>79.88</v>
      </c>
      <c r="G49" s="12">
        <v>88.81</v>
      </c>
      <c r="K49" s="3" t="s">
        <v>65</v>
      </c>
      <c r="L49" s="2">
        <f>L48-L47</f>
        <v>16.450000000000003</v>
      </c>
      <c r="M49" s="2">
        <f>M48-M47</f>
        <v>26.449999999999996</v>
      </c>
      <c r="N49" s="2">
        <f t="shared" ref="N49" si="26">N48-N47</f>
        <v>14.829999999999998</v>
      </c>
      <c r="O49" s="2">
        <f>O48-O47</f>
        <v>21.220000000000006</v>
      </c>
      <c r="P49" s="2">
        <f t="shared" ref="P49" si="27">P48-P47</f>
        <v>21.540000000000006</v>
      </c>
    </row>
    <row r="50" spans="1:16" x14ac:dyDescent="0.2">
      <c r="A50" s="11" t="str">
        <f t="shared" si="0"/>
        <v>S7</v>
      </c>
      <c r="B50" s="11" t="s">
        <v>115</v>
      </c>
      <c r="C50" s="12">
        <v>94.34</v>
      </c>
      <c r="D50" s="12">
        <v>82.96</v>
      </c>
      <c r="E50" s="12">
        <v>93.13</v>
      </c>
      <c r="F50" s="12">
        <v>81.34</v>
      </c>
      <c r="G50" s="12">
        <v>89.09</v>
      </c>
      <c r="K50" s="3"/>
    </row>
    <row r="51" spans="1:16" x14ac:dyDescent="0.2">
      <c r="A51" s="13" t="str">
        <f t="shared" si="0"/>
        <v>S8</v>
      </c>
      <c r="B51" s="13" t="s">
        <v>116</v>
      </c>
      <c r="C51" s="12">
        <v>98.14</v>
      </c>
      <c r="D51" s="12">
        <v>96.4</v>
      </c>
      <c r="E51" s="12">
        <v>98.68</v>
      </c>
      <c r="F51" s="12">
        <v>96.72</v>
      </c>
      <c r="G51" s="12">
        <v>97.27</v>
      </c>
      <c r="J51" s="5" t="s">
        <v>136</v>
      </c>
      <c r="K51" s="3" t="s">
        <v>60</v>
      </c>
      <c r="L51" s="2">
        <f>AVERAGEIF($A:$A,J51,C:C)</f>
        <v>97.994</v>
      </c>
      <c r="M51" s="2">
        <f>AVERAGEIF($A:$A,J51,D:D)</f>
        <v>96.262</v>
      </c>
      <c r="N51" s="2">
        <f>AVERAGEIF($A:$A,J51,E:E)</f>
        <v>98.424000000000007</v>
      </c>
      <c r="O51" s="2">
        <f>AVERAGEIF($A:$A,J51,F:F)</f>
        <v>96.231999999999999</v>
      </c>
      <c r="P51" s="2">
        <f>AVERAGEIF($A:$A,J51,G:G)</f>
        <v>97.114000000000004</v>
      </c>
    </row>
    <row r="52" spans="1:16" x14ac:dyDescent="0.2">
      <c r="A52" s="13" t="str">
        <f t="shared" si="0"/>
        <v>S8</v>
      </c>
      <c r="B52" s="13" t="s">
        <v>117</v>
      </c>
      <c r="C52" s="12">
        <v>97.98</v>
      </c>
      <c r="D52" s="12">
        <v>96.16</v>
      </c>
      <c r="E52" s="12">
        <v>98.25</v>
      </c>
      <c r="F52" s="12">
        <v>95.83</v>
      </c>
      <c r="G52" s="12">
        <v>97.05</v>
      </c>
      <c r="K52" s="3" t="s">
        <v>61</v>
      </c>
      <c r="L52" s="2">
        <f>_xlfn.STDEV.S(C51:C55)</f>
        <v>0.11844830095868759</v>
      </c>
      <c r="M52" s="2">
        <f t="shared" ref="M52:P52" si="28">_xlfn.STDEV.S(D51:D55)</f>
        <v>0.26668333281253143</v>
      </c>
      <c r="N52" s="2">
        <f t="shared" si="28"/>
        <v>0.1647118696390798</v>
      </c>
      <c r="O52" s="2">
        <f t="shared" si="28"/>
        <v>0.32949962063711058</v>
      </c>
      <c r="P52" s="2">
        <f t="shared" si="28"/>
        <v>0.20255863348670239</v>
      </c>
    </row>
    <row r="53" spans="1:16" x14ac:dyDescent="0.2">
      <c r="A53" s="13" t="str">
        <f t="shared" si="0"/>
        <v>S8</v>
      </c>
      <c r="B53" s="13" t="s">
        <v>118</v>
      </c>
      <c r="C53" s="12">
        <v>98.07</v>
      </c>
      <c r="D53" s="12">
        <v>96.66</v>
      </c>
      <c r="E53" s="12">
        <v>98.36</v>
      </c>
      <c r="F53" s="12">
        <v>96.06</v>
      </c>
      <c r="G53" s="12">
        <v>97.36</v>
      </c>
      <c r="K53" s="3" t="s">
        <v>62</v>
      </c>
      <c r="L53" s="2">
        <f>_xlfn.VAR.S(C51:C55)</f>
        <v>1.4029999999999833E-2</v>
      </c>
      <c r="M53" s="2">
        <f t="shared" ref="M53:P53" si="29">_xlfn.VAR.S(D51:D55)</f>
        <v>7.1119999999999392E-2</v>
      </c>
      <c r="N53" s="2">
        <f t="shared" si="29"/>
        <v>2.7130000000001216E-2</v>
      </c>
      <c r="O53" s="2">
        <f t="shared" si="29"/>
        <v>0.10856999999999978</v>
      </c>
      <c r="P53" s="2">
        <f t="shared" si="29"/>
        <v>4.1030000000000226E-2</v>
      </c>
    </row>
    <row r="54" spans="1:16" x14ac:dyDescent="0.2">
      <c r="A54" s="13" t="str">
        <f t="shared" si="0"/>
        <v>S8</v>
      </c>
      <c r="B54" s="13" t="s">
        <v>119</v>
      </c>
      <c r="C54" s="12">
        <v>97.83</v>
      </c>
      <c r="D54" s="12">
        <v>96.01</v>
      </c>
      <c r="E54" s="12">
        <v>98.48</v>
      </c>
      <c r="F54" s="12">
        <v>96.3</v>
      </c>
      <c r="G54" s="12">
        <v>96.85</v>
      </c>
      <c r="K54" s="3" t="s">
        <v>63</v>
      </c>
      <c r="L54" s="2">
        <f>_xlfn.MINIFS(C:C,$A:$A,J51)</f>
        <v>97.83</v>
      </c>
      <c r="M54" s="2">
        <f>_xlfn.MINIFS(D:D,$A:$A,J51)</f>
        <v>96.01</v>
      </c>
      <c r="N54" s="2">
        <f>_xlfn.MINIFS(E:E,$A:$A,J51)</f>
        <v>98.25</v>
      </c>
      <c r="O54" s="2">
        <f>_xlfn.MINIFS(F:F,$A:$A,J51)</f>
        <v>95.83</v>
      </c>
      <c r="P54" s="2">
        <f>_xlfn.MINIFS(G:G,$A:$A,J51)</f>
        <v>96.85</v>
      </c>
    </row>
    <row r="55" spans="1:16" x14ac:dyDescent="0.2">
      <c r="A55" s="13" t="str">
        <f t="shared" si="0"/>
        <v>S8</v>
      </c>
      <c r="B55" s="13" t="s">
        <v>120</v>
      </c>
      <c r="C55" s="12">
        <v>97.95</v>
      </c>
      <c r="D55" s="12">
        <v>96.08</v>
      </c>
      <c r="E55" s="12">
        <v>98.35</v>
      </c>
      <c r="F55" s="12">
        <v>96.25</v>
      </c>
      <c r="G55" s="12">
        <v>97.04</v>
      </c>
      <c r="K55" s="3" t="s">
        <v>64</v>
      </c>
      <c r="L55" s="2">
        <f>_xlfn.MAXIFS(C:C,$A:$A,J51)</f>
        <v>98.14</v>
      </c>
      <c r="M55" s="2">
        <f>_xlfn.MAXIFS(D:D,$A:$A,J51)</f>
        <v>96.66</v>
      </c>
      <c r="N55" s="2">
        <f>_xlfn.MAXIFS(E:E,$A:$A,J51)</f>
        <v>98.68</v>
      </c>
      <c r="O55" s="2">
        <f>_xlfn.MAXIFS(F:F,$A:$A,J51)</f>
        <v>96.72</v>
      </c>
      <c r="P55" s="2">
        <f>_xlfn.MAXIFS(G:G,$A:$A,J51)</f>
        <v>97.36</v>
      </c>
    </row>
    <row r="56" spans="1:16" x14ac:dyDescent="0.2">
      <c r="A56" s="11" t="str">
        <f t="shared" si="0"/>
        <v>S9</v>
      </c>
      <c r="B56" s="11" t="s">
        <v>121</v>
      </c>
      <c r="C56" s="12">
        <v>95.83</v>
      </c>
      <c r="D56" s="12">
        <v>87.07</v>
      </c>
      <c r="E56" s="12">
        <v>94.23</v>
      </c>
      <c r="F56" s="12">
        <v>78.48</v>
      </c>
      <c r="G56" s="12">
        <v>92.71</v>
      </c>
      <c r="K56" s="3" t="s">
        <v>65</v>
      </c>
      <c r="L56" s="2">
        <f>L55-L54</f>
        <v>0.31000000000000227</v>
      </c>
      <c r="M56" s="2">
        <f>M55-M54</f>
        <v>0.64999999999999147</v>
      </c>
      <c r="N56" s="2">
        <f t="shared" ref="N56" si="30">N55-N54</f>
        <v>0.43000000000000682</v>
      </c>
      <c r="O56" s="2">
        <f>O55-O54</f>
        <v>0.89000000000000057</v>
      </c>
      <c r="P56" s="2">
        <f t="shared" ref="P56" si="31">P55-P54</f>
        <v>0.51000000000000512</v>
      </c>
    </row>
    <row r="57" spans="1:16" x14ac:dyDescent="0.2">
      <c r="A57" s="11" t="str">
        <f t="shared" si="0"/>
        <v>S9</v>
      </c>
      <c r="B57" s="11" t="s">
        <v>122</v>
      </c>
      <c r="C57" s="12">
        <v>95.31</v>
      </c>
      <c r="D57" s="12">
        <v>86.1</v>
      </c>
      <c r="E57" s="12">
        <v>93.51</v>
      </c>
      <c r="F57" s="12">
        <v>78.86</v>
      </c>
      <c r="G57" s="12">
        <v>91.87</v>
      </c>
      <c r="K57" s="3"/>
    </row>
    <row r="58" spans="1:16" x14ac:dyDescent="0.2">
      <c r="A58" s="11" t="str">
        <f t="shared" si="0"/>
        <v>S9</v>
      </c>
      <c r="B58" s="11" t="s">
        <v>123</v>
      </c>
      <c r="C58" s="12">
        <v>95.28</v>
      </c>
      <c r="D58" s="12">
        <v>87.16</v>
      </c>
      <c r="E58" s="12">
        <v>93.99</v>
      </c>
      <c r="F58" s="12">
        <v>80.27</v>
      </c>
      <c r="G58" s="12">
        <v>92.09</v>
      </c>
      <c r="J58" s="5" t="s">
        <v>137</v>
      </c>
      <c r="K58" s="3" t="s">
        <v>60</v>
      </c>
      <c r="L58" s="2">
        <f>AVERAGEIF($A:$A,J58,C:C)</f>
        <v>95.344999999999985</v>
      </c>
      <c r="M58" s="2">
        <f>AVERAGEIF($A:$A,J58,D:D)</f>
        <v>86.013750000000002</v>
      </c>
      <c r="N58" s="2">
        <f>AVERAGEIF($A:$A,J58,E:E)</f>
        <v>93.88</v>
      </c>
      <c r="O58" s="2">
        <f>AVERAGEIF($A:$A,J58,F:F)</f>
        <v>79.610000000000014</v>
      </c>
      <c r="P58" s="2">
        <f>AVERAGEIF($A:$A,J58,G:G)</f>
        <v>91.76124999999999</v>
      </c>
    </row>
    <row r="59" spans="1:16" x14ac:dyDescent="0.2">
      <c r="A59" s="11" t="str">
        <f t="shared" si="0"/>
        <v>S9</v>
      </c>
      <c r="B59" s="11" t="s">
        <v>124</v>
      </c>
      <c r="C59" s="12">
        <v>95.78</v>
      </c>
      <c r="D59" s="12">
        <v>88.21</v>
      </c>
      <c r="E59" s="12">
        <v>94.72</v>
      </c>
      <c r="F59" s="12">
        <v>83.04</v>
      </c>
      <c r="G59" s="12">
        <v>92.75</v>
      </c>
      <c r="K59" s="3" t="s">
        <v>61</v>
      </c>
      <c r="L59" s="2">
        <f>_xlfn.STDEV.S(C56:C63)</f>
        <v>0.52527543795068754</v>
      </c>
      <c r="M59" s="2">
        <f t="shared" ref="M59:P59" si="32">_xlfn.STDEV.S(D56:D63)</f>
        <v>3.3865150123056313</v>
      </c>
      <c r="N59" s="2">
        <f t="shared" si="32"/>
        <v>0.72533735993280135</v>
      </c>
      <c r="O59" s="2">
        <f t="shared" si="32"/>
        <v>3.1982673880891013</v>
      </c>
      <c r="P59" s="2">
        <f t="shared" si="32"/>
        <v>1.5515378315906889</v>
      </c>
    </row>
    <row r="60" spans="1:16" x14ac:dyDescent="0.2">
      <c r="A60" s="11" t="str">
        <f t="shared" si="0"/>
        <v>S9</v>
      </c>
      <c r="B60" s="11" t="s">
        <v>125</v>
      </c>
      <c r="C60" s="12">
        <v>95.5</v>
      </c>
      <c r="D60" s="12">
        <v>87.32</v>
      </c>
      <c r="E60" s="12">
        <v>94.28</v>
      </c>
      <c r="F60" s="12">
        <v>80.11</v>
      </c>
      <c r="G60" s="12">
        <v>92.39</v>
      </c>
      <c r="K60" s="3" t="s">
        <v>62</v>
      </c>
      <c r="L60" s="2">
        <f>_xlfn.VAR.S(C56:C63)</f>
        <v>0.27591428571428656</v>
      </c>
      <c r="M60" s="2">
        <f t="shared" ref="M60:P60" si="33">_xlfn.VAR.S(D56:D63)</f>
        <v>11.468483928571411</v>
      </c>
      <c r="N60" s="2">
        <f t="shared" si="33"/>
        <v>0.5261142857142862</v>
      </c>
      <c r="O60" s="2">
        <f t="shared" si="33"/>
        <v>10.228914285714282</v>
      </c>
      <c r="P60" s="2">
        <f t="shared" si="33"/>
        <v>2.4072696428571367</v>
      </c>
    </row>
    <row r="61" spans="1:16" x14ac:dyDescent="0.2">
      <c r="A61" s="11" t="str">
        <f t="shared" si="0"/>
        <v>S9</v>
      </c>
      <c r="B61" s="11" t="s">
        <v>126</v>
      </c>
      <c r="C61" s="12">
        <v>94.16</v>
      </c>
      <c r="D61" s="12">
        <v>78.010000000000005</v>
      </c>
      <c r="E61" s="12">
        <v>92.3</v>
      </c>
      <c r="F61" s="12">
        <v>73.040000000000006</v>
      </c>
      <c r="G61" s="12">
        <v>88.04</v>
      </c>
      <c r="K61" s="3" t="s">
        <v>63</v>
      </c>
      <c r="L61" s="2">
        <f>_xlfn.MINIFS(C:C,$A:$A,J58)</f>
        <v>94.16</v>
      </c>
      <c r="M61" s="2">
        <f>_xlfn.MINIFS(D:D,$A:$A,J58)</f>
        <v>78.010000000000005</v>
      </c>
      <c r="N61" s="2">
        <f>_xlfn.MINIFS(E:E,$A:$A,J58)</f>
        <v>92.3</v>
      </c>
      <c r="O61" s="2">
        <f>_xlfn.MINIFS(F:F,$A:$A,J58)</f>
        <v>73.040000000000006</v>
      </c>
      <c r="P61" s="2">
        <f>_xlfn.MINIFS(G:G,$A:$A,J58)</f>
        <v>88.04</v>
      </c>
    </row>
    <row r="62" spans="1:16" x14ac:dyDescent="0.2">
      <c r="A62" s="11" t="str">
        <f t="shared" si="0"/>
        <v>S9</v>
      </c>
      <c r="B62" s="11" t="s">
        <v>127</v>
      </c>
      <c r="C62" s="12">
        <v>95.29</v>
      </c>
      <c r="D62" s="12">
        <v>85.57</v>
      </c>
      <c r="E62" s="12">
        <v>93.91</v>
      </c>
      <c r="F62" s="12">
        <v>79.709999999999994</v>
      </c>
      <c r="G62" s="12">
        <v>91.7</v>
      </c>
      <c r="K62" s="3" t="s">
        <v>64</v>
      </c>
      <c r="L62" s="2">
        <f>_xlfn.MAXIFS(C:C,$A:$A,J58)</f>
        <v>95.83</v>
      </c>
      <c r="M62" s="2">
        <f>_xlfn.MAXIFS(D:D,$A:$A,J58)</f>
        <v>88.67</v>
      </c>
      <c r="N62" s="2">
        <f>_xlfn.MAXIFS(E:E,$A:$A,J58)</f>
        <v>94.72</v>
      </c>
      <c r="O62" s="2">
        <f>_xlfn.MAXIFS(F:F,$A:$A,J58)</f>
        <v>83.37</v>
      </c>
      <c r="P62" s="2">
        <f>_xlfn.MAXIFS(G:G,$A:$A,J58)</f>
        <v>92.75</v>
      </c>
    </row>
    <row r="63" spans="1:16" x14ac:dyDescent="0.2">
      <c r="A63" s="11" t="str">
        <f t="shared" si="0"/>
        <v>S9</v>
      </c>
      <c r="B63" s="11" t="s">
        <v>128</v>
      </c>
      <c r="C63" s="12">
        <v>95.61</v>
      </c>
      <c r="D63" s="12">
        <v>88.67</v>
      </c>
      <c r="E63" s="12">
        <v>94.1</v>
      </c>
      <c r="F63" s="12">
        <v>83.37</v>
      </c>
      <c r="G63" s="12">
        <v>92.54</v>
      </c>
      <c r="K63" s="3" t="s">
        <v>65</v>
      </c>
      <c r="L63" s="2">
        <f>L62-L61</f>
        <v>1.6700000000000017</v>
      </c>
      <c r="M63" s="2">
        <f>M62-M61</f>
        <v>10.659999999999997</v>
      </c>
      <c r="N63" s="2">
        <f t="shared" ref="N63" si="34">N62-N61</f>
        <v>2.4200000000000017</v>
      </c>
      <c r="O63" s="2">
        <f>O62-O61</f>
        <v>10.329999999999998</v>
      </c>
      <c r="P63" s="2">
        <f t="shared" ref="P63" si="35">P62-P61</f>
        <v>4.7099999999999937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99F7F-F3C8-F647-9B7F-C004E3580772}">
  <dimension ref="A1:P75"/>
  <sheetViews>
    <sheetView workbookViewId="0">
      <selection activeCell="L2" sqref="L2:P28"/>
    </sheetView>
  </sheetViews>
  <sheetFormatPr baseColWidth="10" defaultRowHeight="16" x14ac:dyDescent="0.2"/>
  <cols>
    <col min="1" max="1" width="8.1640625" style="9" bestFit="1" customWidth="1"/>
    <col min="2" max="2" width="11.33203125" style="9" bestFit="1" customWidth="1"/>
    <col min="3" max="7" width="10.83203125" style="9"/>
    <col min="10" max="10" width="10.83203125" style="1"/>
    <col min="11" max="11" width="12.33203125" bestFit="1" customWidth="1"/>
  </cols>
  <sheetData>
    <row r="1" spans="1:16" ht="30" x14ac:dyDescent="0.2">
      <c r="A1" s="10" t="s">
        <v>49</v>
      </c>
      <c r="B1" s="10" t="s">
        <v>66</v>
      </c>
      <c r="C1" s="10" t="s">
        <v>0</v>
      </c>
      <c r="D1" s="10" t="s">
        <v>1</v>
      </c>
      <c r="E1" s="10" t="s">
        <v>2</v>
      </c>
      <c r="F1" s="10" t="s">
        <v>3</v>
      </c>
      <c r="G1" s="10" t="s">
        <v>59</v>
      </c>
      <c r="J1" s="4" t="s">
        <v>49</v>
      </c>
      <c r="K1" s="1"/>
      <c r="L1" s="14" t="s">
        <v>0</v>
      </c>
      <c r="M1" s="14" t="s">
        <v>1</v>
      </c>
      <c r="N1" s="14" t="s">
        <v>2</v>
      </c>
      <c r="O1" s="14" t="s">
        <v>3</v>
      </c>
      <c r="P1" s="14" t="s">
        <v>59</v>
      </c>
    </row>
    <row r="2" spans="1:16" x14ac:dyDescent="0.2">
      <c r="A2" s="15" t="str">
        <f>LEFT(B2,2)</f>
        <v>I1</v>
      </c>
      <c r="B2" s="15" t="s">
        <v>138</v>
      </c>
      <c r="C2" s="12">
        <v>98.84</v>
      </c>
      <c r="D2" s="12">
        <v>98.6</v>
      </c>
      <c r="E2" s="12">
        <v>98.91</v>
      </c>
      <c r="F2" s="12">
        <v>98.65</v>
      </c>
      <c r="G2" s="12">
        <v>98.73</v>
      </c>
      <c r="J2" s="5" t="s">
        <v>158</v>
      </c>
      <c r="K2" s="3" t="s">
        <v>60</v>
      </c>
      <c r="L2" s="2">
        <f>AVERAGEIF($A:$A,J2,C:C)</f>
        <v>98.763999999999996</v>
      </c>
      <c r="M2" s="2">
        <f>AVERAGEIF($A:$A,J2,D:D)</f>
        <v>98.414000000000001</v>
      </c>
      <c r="N2" s="2">
        <f>AVERAGEIF($A:$A,J2,E:E)</f>
        <v>98.902000000000001</v>
      </c>
      <c r="O2" s="2">
        <f>AVERAGEIF($A:$A,J2,F:F)</f>
        <v>98.578000000000003</v>
      </c>
      <c r="P2" s="2">
        <f>AVERAGEIF($A:$A,J2,G:G)</f>
        <v>98.59</v>
      </c>
    </row>
    <row r="3" spans="1:16" x14ac:dyDescent="0.2">
      <c r="A3" s="15" t="str">
        <f t="shared" ref="A3:A6" si="0">LEFT(B3,2)</f>
        <v>I1</v>
      </c>
      <c r="B3" s="15" t="s">
        <v>139</v>
      </c>
      <c r="C3" s="12">
        <v>98.75</v>
      </c>
      <c r="D3" s="12">
        <v>98.39</v>
      </c>
      <c r="E3" s="12">
        <v>98.99</v>
      </c>
      <c r="F3" s="12">
        <v>98.75</v>
      </c>
      <c r="G3" s="12">
        <v>98.57</v>
      </c>
      <c r="K3" s="3" t="s">
        <v>61</v>
      </c>
      <c r="L3" s="2">
        <f>_xlfn.STDEV.S(C2:C6)</f>
        <v>5.029910535983733E-2</v>
      </c>
      <c r="M3" s="2">
        <f>_xlfn.STDEV.S(D2:D6)</f>
        <v>0.14808781178746491</v>
      </c>
      <c r="N3" s="2">
        <f>_xlfn.STDEV.S(E2:E6)</f>
        <v>8.1670067956381515E-2</v>
      </c>
      <c r="O3" s="2">
        <f>_xlfn.STDEV.S(F2:F6)</f>
        <v>0.22219360926903611</v>
      </c>
      <c r="P3" s="2">
        <f>_xlfn.STDEV.S(G2:G6)</f>
        <v>0.10793516572461377</v>
      </c>
    </row>
    <row r="4" spans="1:16" x14ac:dyDescent="0.2">
      <c r="A4" s="15" t="str">
        <f t="shared" si="0"/>
        <v>I1</v>
      </c>
      <c r="B4" s="15" t="s">
        <v>140</v>
      </c>
      <c r="C4" s="12">
        <v>98.77</v>
      </c>
      <c r="D4" s="12">
        <v>98.46</v>
      </c>
      <c r="E4" s="12">
        <v>98.94</v>
      </c>
      <c r="F4" s="12">
        <v>98.62</v>
      </c>
      <c r="G4" s="12">
        <v>98.62</v>
      </c>
      <c r="K4" s="3" t="s">
        <v>62</v>
      </c>
      <c r="L4" s="2">
        <f>_xlfn.VAR.S(C2:C6)</f>
        <v>2.5300000000000166E-3</v>
      </c>
      <c r="M4" s="2">
        <f>_xlfn.VAR.S(D2:D6)</f>
        <v>2.192999999999963E-2</v>
      </c>
      <c r="N4" s="2">
        <f>_xlfn.VAR.S(E2:E6)</f>
        <v>6.6699999999999746E-3</v>
      </c>
      <c r="O4" s="2">
        <f>_xlfn.VAR.S(F2:F6)</f>
        <v>4.9370000000001094E-2</v>
      </c>
      <c r="P4" s="2">
        <f>_xlfn.VAR.S(G2:G6)</f>
        <v>1.1649999999999839E-2</v>
      </c>
    </row>
    <row r="5" spans="1:16" x14ac:dyDescent="0.2">
      <c r="A5" s="15" t="str">
        <f t="shared" si="0"/>
        <v>I1</v>
      </c>
      <c r="B5" s="15" t="s">
        <v>141</v>
      </c>
      <c r="C5" s="12">
        <v>98.7</v>
      </c>
      <c r="D5" s="12">
        <v>98.19</v>
      </c>
      <c r="E5" s="12">
        <v>98.77</v>
      </c>
      <c r="F5" s="12">
        <v>98.19</v>
      </c>
      <c r="G5" s="12">
        <v>98.43</v>
      </c>
      <c r="K5" s="3" t="s">
        <v>63</v>
      </c>
      <c r="L5" s="2">
        <f>_xlfn.MINIFS(C:C,$A:$A,J2)</f>
        <v>98.7</v>
      </c>
      <c r="M5" s="2">
        <f>_xlfn.MINIFS(D:D,$A:$A,J2)</f>
        <v>98.19</v>
      </c>
      <c r="N5" s="2">
        <f>_xlfn.MINIFS(E:E,$A:$A,J2)</f>
        <v>98.77</v>
      </c>
      <c r="O5" s="2">
        <f>_xlfn.MINIFS(F:F,$A:$A,J2)</f>
        <v>98.19</v>
      </c>
      <c r="P5" s="2">
        <f>_xlfn.MINIFS(G:G,$A:$A,J2)</f>
        <v>98.43</v>
      </c>
    </row>
    <row r="6" spans="1:16" x14ac:dyDescent="0.2">
      <c r="A6" s="15" t="str">
        <f t="shared" si="0"/>
        <v>I1</v>
      </c>
      <c r="B6" s="15" t="s">
        <v>142</v>
      </c>
      <c r="C6" s="12">
        <v>98.76</v>
      </c>
      <c r="D6" s="12">
        <v>98.43</v>
      </c>
      <c r="E6" s="12">
        <v>98.9</v>
      </c>
      <c r="F6" s="12">
        <v>98.68</v>
      </c>
      <c r="G6" s="12">
        <v>98.6</v>
      </c>
      <c r="K6" s="3" t="s">
        <v>64</v>
      </c>
      <c r="L6" s="2">
        <f>_xlfn.MAXIFS(C:C,$A:$A,J2)</f>
        <v>98.84</v>
      </c>
      <c r="M6" s="2">
        <f>_xlfn.MAXIFS(D:D,$A:$A,J2)</f>
        <v>98.6</v>
      </c>
      <c r="N6" s="2">
        <f>_xlfn.MAXIFS(E:E,$A:$A,J2)</f>
        <v>98.99</v>
      </c>
      <c r="O6" s="2">
        <f>_xlfn.MAXIFS(F:F,$A:$A,J2)</f>
        <v>98.75</v>
      </c>
      <c r="P6" s="2">
        <f>_xlfn.MAXIFS(G:G,$A:$A,J2)</f>
        <v>98.73</v>
      </c>
    </row>
    <row r="7" spans="1:16" x14ac:dyDescent="0.2">
      <c r="A7" s="16" t="str">
        <f t="shared" ref="A7:A21" si="1">LEFT(B7,2)</f>
        <v>I2</v>
      </c>
      <c r="B7" s="16" t="s">
        <v>148</v>
      </c>
      <c r="C7" s="12">
        <v>98.23</v>
      </c>
      <c r="D7" s="12">
        <v>96.63</v>
      </c>
      <c r="E7" s="12">
        <v>98.14</v>
      </c>
      <c r="F7" s="12">
        <v>95.41</v>
      </c>
      <c r="G7" s="12">
        <v>97.51</v>
      </c>
      <c r="K7" s="3" t="s">
        <v>65</v>
      </c>
      <c r="L7" s="2">
        <f>L6-L5</f>
        <v>0.14000000000000057</v>
      </c>
      <c r="M7" s="2">
        <f>M6-M5</f>
        <v>0.40999999999999659</v>
      </c>
      <c r="N7" s="2">
        <f t="shared" ref="N7:P7" si="2">N6-N5</f>
        <v>0.21999999999999886</v>
      </c>
      <c r="O7" s="2">
        <f>O6-O5</f>
        <v>0.56000000000000227</v>
      </c>
      <c r="P7" s="2">
        <f t="shared" si="2"/>
        <v>0.29999999999999716</v>
      </c>
    </row>
    <row r="8" spans="1:16" x14ac:dyDescent="0.2">
      <c r="A8" s="16" t="str">
        <f t="shared" si="1"/>
        <v>I2</v>
      </c>
      <c r="B8" s="16" t="s">
        <v>149</v>
      </c>
      <c r="C8" s="12">
        <v>98.05</v>
      </c>
      <c r="D8" s="12">
        <v>95.77</v>
      </c>
      <c r="E8" s="12">
        <v>97.53</v>
      </c>
      <c r="F8" s="12">
        <v>92.85</v>
      </c>
      <c r="G8" s="12">
        <v>97.02</v>
      </c>
      <c r="K8" s="3"/>
    </row>
    <row r="9" spans="1:16" x14ac:dyDescent="0.2">
      <c r="A9" s="16" t="str">
        <f t="shared" si="1"/>
        <v>I2</v>
      </c>
      <c r="B9" s="16" t="s">
        <v>150</v>
      </c>
      <c r="C9" s="12">
        <v>98.19</v>
      </c>
      <c r="D9" s="12">
        <v>96.08</v>
      </c>
      <c r="E9" s="12">
        <v>98.19</v>
      </c>
      <c r="F9" s="12">
        <v>95.32</v>
      </c>
      <c r="G9" s="12">
        <v>97.08</v>
      </c>
      <c r="J9" s="5" t="s">
        <v>161</v>
      </c>
      <c r="K9" s="3" t="s">
        <v>60</v>
      </c>
      <c r="L9" s="2">
        <f>AVERAGEIF($A:$A,J9,C:C)</f>
        <v>98.13600000000001</v>
      </c>
      <c r="M9" s="2">
        <f>AVERAGEIF($A:$A,J9,D:D)</f>
        <v>96.22799999999998</v>
      </c>
      <c r="N9" s="2">
        <f>AVERAGEIF($A:$A,J9,E:E)</f>
        <v>98.114000000000004</v>
      </c>
      <c r="O9" s="2">
        <f>AVERAGEIF($A:$A,J9,F:F)</f>
        <v>95.022000000000006</v>
      </c>
      <c r="P9" s="2">
        <f>AVERAGEIF($A:$A,J9,G:G)</f>
        <v>97.240000000000009</v>
      </c>
    </row>
    <row r="10" spans="1:16" x14ac:dyDescent="0.2">
      <c r="A10" s="16" t="str">
        <f t="shared" si="1"/>
        <v>I2</v>
      </c>
      <c r="B10" s="16" t="s">
        <v>151</v>
      </c>
      <c r="C10" s="12">
        <v>98.22</v>
      </c>
      <c r="D10" s="12">
        <v>96.7</v>
      </c>
      <c r="E10" s="12">
        <v>98.51</v>
      </c>
      <c r="F10" s="12">
        <v>96.37</v>
      </c>
      <c r="G10" s="12">
        <v>97.48</v>
      </c>
      <c r="K10" s="3" t="s">
        <v>61</v>
      </c>
      <c r="L10" s="2">
        <f>_xlfn.STDEV.S(C7:C11)</f>
        <v>0.10899541274751233</v>
      </c>
      <c r="M10" s="2">
        <f>_xlfn.STDEV.S(D7:D11)</f>
        <v>0.41469265727765381</v>
      </c>
      <c r="N10" s="2">
        <f>_xlfn.STDEV.S(E7:E11)</f>
        <v>0.35767303504737497</v>
      </c>
      <c r="O10" s="2">
        <f>_xlfn.STDEV.S(F7:F11)</f>
        <v>1.3031768874561915</v>
      </c>
      <c r="P10" s="2">
        <f>_xlfn.STDEV.S(G7:G11)</f>
        <v>0.23526580712037562</v>
      </c>
    </row>
    <row r="11" spans="1:16" x14ac:dyDescent="0.2">
      <c r="A11" s="16" t="str">
        <f t="shared" si="1"/>
        <v>I2</v>
      </c>
      <c r="B11" s="16" t="s">
        <v>152</v>
      </c>
      <c r="C11" s="12">
        <v>97.99</v>
      </c>
      <c r="D11" s="12">
        <v>95.96</v>
      </c>
      <c r="E11" s="12">
        <v>98.2</v>
      </c>
      <c r="F11" s="12">
        <v>95.16</v>
      </c>
      <c r="G11" s="12">
        <v>97.11</v>
      </c>
      <c r="K11" s="3" t="s">
        <v>62</v>
      </c>
      <c r="L11" s="2">
        <f>_xlfn.VAR.S(C7:C11)</f>
        <v>1.1880000000000574E-2</v>
      </c>
      <c r="M11" s="2">
        <f>_xlfn.VAR.S(D7:D11)</f>
        <v>0.17197000000000162</v>
      </c>
      <c r="N11" s="2">
        <f>_xlfn.VAR.S(E7:E11)</f>
        <v>0.12793000000000071</v>
      </c>
      <c r="O11" s="2">
        <f>_xlfn.VAR.S(F7:F11)</f>
        <v>1.6982700000000073</v>
      </c>
      <c r="P11" s="2">
        <f>_xlfn.VAR.S(G7:G11)</f>
        <v>5.535000000000178E-2</v>
      </c>
    </row>
    <row r="12" spans="1:16" x14ac:dyDescent="0.2">
      <c r="A12" s="17" t="str">
        <f t="shared" si="1"/>
        <v>I3</v>
      </c>
      <c r="B12" s="17" t="s">
        <v>153</v>
      </c>
      <c r="C12" s="12">
        <v>96.88</v>
      </c>
      <c r="D12" s="12">
        <v>88.68</v>
      </c>
      <c r="E12" s="12">
        <v>95.57</v>
      </c>
      <c r="F12" s="12">
        <v>82.83</v>
      </c>
      <c r="G12" s="12">
        <v>93.82</v>
      </c>
      <c r="K12" s="3" t="s">
        <v>63</v>
      </c>
      <c r="L12" s="2">
        <f>_xlfn.MINIFS(C:C,$A:$A,J9)</f>
        <v>97.99</v>
      </c>
      <c r="M12" s="2">
        <f>_xlfn.MINIFS(D:D,$A:$A,J9)</f>
        <v>95.77</v>
      </c>
      <c r="N12" s="2">
        <f>_xlfn.MINIFS(E:E,$A:$A,J9)</f>
        <v>97.53</v>
      </c>
      <c r="O12" s="2">
        <f>_xlfn.MINIFS(F:F,$A:$A,J9)</f>
        <v>92.85</v>
      </c>
      <c r="P12" s="2">
        <f>_xlfn.MINIFS(G:G,$A:$A,J9)</f>
        <v>97.02</v>
      </c>
    </row>
    <row r="13" spans="1:16" x14ac:dyDescent="0.2">
      <c r="A13" s="17" t="str">
        <f t="shared" si="1"/>
        <v>I3</v>
      </c>
      <c r="B13" s="17" t="s">
        <v>154</v>
      </c>
      <c r="C13" s="12">
        <v>97.19</v>
      </c>
      <c r="D13" s="12">
        <v>89.14</v>
      </c>
      <c r="E13" s="12">
        <v>96.09</v>
      </c>
      <c r="F13" s="12">
        <v>83.18</v>
      </c>
      <c r="G13" s="12">
        <v>94.53</v>
      </c>
      <c r="K13" s="3" t="s">
        <v>64</v>
      </c>
      <c r="L13" s="2">
        <f>_xlfn.MAXIFS(C:C,$A:$A,J9)</f>
        <v>98.23</v>
      </c>
      <c r="M13" s="2">
        <f>_xlfn.MAXIFS(D:D,$A:$A,J9)</f>
        <v>96.7</v>
      </c>
      <c r="N13" s="2">
        <f>_xlfn.MAXIFS(E:E,$A:$A,J9)</f>
        <v>98.51</v>
      </c>
      <c r="O13" s="2">
        <f>_xlfn.MAXIFS(F:F,$A:$A,J9)</f>
        <v>96.37</v>
      </c>
      <c r="P13" s="2">
        <f>_xlfn.MAXIFS(G:G,$A:$A,J9)</f>
        <v>97.51</v>
      </c>
    </row>
    <row r="14" spans="1:16" x14ac:dyDescent="0.2">
      <c r="A14" s="17" t="str">
        <f t="shared" si="1"/>
        <v>I3</v>
      </c>
      <c r="B14" s="17" t="s">
        <v>155</v>
      </c>
      <c r="C14" s="12">
        <v>96.82</v>
      </c>
      <c r="D14" s="12">
        <v>88.73</v>
      </c>
      <c r="E14" s="12">
        <v>95.54</v>
      </c>
      <c r="F14" s="12">
        <v>83.12</v>
      </c>
      <c r="G14" s="12">
        <v>93.81</v>
      </c>
      <c r="K14" s="3" t="s">
        <v>65</v>
      </c>
      <c r="L14" s="2">
        <f>L13-L12</f>
        <v>0.24000000000000909</v>
      </c>
      <c r="M14" s="2">
        <f>M13-M12</f>
        <v>0.93000000000000682</v>
      </c>
      <c r="N14" s="2">
        <f t="shared" ref="N14" si="3">N13-N12</f>
        <v>0.98000000000000398</v>
      </c>
      <c r="O14" s="2">
        <f>O13-O12</f>
        <v>3.5200000000000102</v>
      </c>
      <c r="P14" s="2">
        <f t="shared" ref="P14" si="4">P13-P12</f>
        <v>0.49000000000000909</v>
      </c>
    </row>
    <row r="15" spans="1:16" x14ac:dyDescent="0.2">
      <c r="A15" s="15" t="str">
        <f t="shared" si="1"/>
        <v>I3</v>
      </c>
      <c r="B15" s="15" t="s">
        <v>156</v>
      </c>
      <c r="C15" s="12">
        <v>97.06</v>
      </c>
      <c r="D15" s="12">
        <v>92.56</v>
      </c>
      <c r="E15" s="12">
        <v>96.44</v>
      </c>
      <c r="F15" s="12">
        <v>87.34</v>
      </c>
      <c r="G15" s="12">
        <v>95.52</v>
      </c>
    </row>
    <row r="16" spans="1:16" x14ac:dyDescent="0.2">
      <c r="A16" s="15" t="str">
        <f t="shared" si="1"/>
        <v>I3</v>
      </c>
      <c r="B16" s="15" t="s">
        <v>157</v>
      </c>
      <c r="C16" s="12">
        <v>97.64</v>
      </c>
      <c r="D16" s="12">
        <v>93.11</v>
      </c>
      <c r="E16" s="12">
        <v>97.24</v>
      </c>
      <c r="F16" s="12">
        <v>89.26</v>
      </c>
      <c r="G16" s="12">
        <v>96.05</v>
      </c>
      <c r="J16" s="5" t="s">
        <v>159</v>
      </c>
      <c r="K16" s="3" t="s">
        <v>60</v>
      </c>
      <c r="L16" s="2">
        <f>AVERAGEIF($A:$A,J16,C:C)</f>
        <v>97.117999999999995</v>
      </c>
      <c r="M16" s="2">
        <f>AVERAGEIF($A:$A,J16,D:D)</f>
        <v>90.444000000000003</v>
      </c>
      <c r="N16" s="2">
        <f>AVERAGEIF($A:$A,J16,E:E)</f>
        <v>96.176000000000002</v>
      </c>
      <c r="O16" s="2">
        <f>AVERAGEIF($A:$A,J16,F:F)</f>
        <v>85.146000000000001</v>
      </c>
      <c r="P16" s="2">
        <f>AVERAGEIF($A:$A,J16,G:G)</f>
        <v>94.745999999999995</v>
      </c>
    </row>
    <row r="17" spans="1:16" x14ac:dyDescent="0.2">
      <c r="A17" s="16" t="str">
        <f t="shared" si="1"/>
        <v>I4</v>
      </c>
      <c r="B17" s="16" t="s">
        <v>143</v>
      </c>
      <c r="C17" s="12">
        <v>96.58</v>
      </c>
      <c r="D17" s="12">
        <v>95.91</v>
      </c>
      <c r="E17" s="12">
        <v>96.96</v>
      </c>
      <c r="F17" s="12">
        <v>96.5</v>
      </c>
      <c r="G17" s="12">
        <v>96.24</v>
      </c>
      <c r="K17" s="3" t="s">
        <v>61</v>
      </c>
      <c r="L17" s="2">
        <f>_xlfn.STDEV.S(C12:C16)</f>
        <v>0.32652718110442436</v>
      </c>
      <c r="M17" s="2">
        <f>_xlfn.STDEV.S(D12:D16)</f>
        <v>2.1985745381951443</v>
      </c>
      <c r="N17" s="2">
        <f>_xlfn.STDEV.S(E12:E16)</f>
        <v>0.70372579887339426</v>
      </c>
      <c r="O17" s="2">
        <f>_xlfn.STDEV.S(F12:F16)</f>
        <v>2.9610943922813413</v>
      </c>
      <c r="P17" s="2">
        <f>_xlfn.STDEV.S(G12:G16)</f>
        <v>1.0099158380776085</v>
      </c>
    </row>
    <row r="18" spans="1:16" x14ac:dyDescent="0.2">
      <c r="A18" s="16" t="str">
        <f t="shared" si="1"/>
        <v>I4</v>
      </c>
      <c r="B18" s="16" t="s">
        <v>144</v>
      </c>
      <c r="C18" s="12">
        <v>97.95</v>
      </c>
      <c r="D18" s="12">
        <v>97.5</v>
      </c>
      <c r="E18" s="12">
        <v>98.17</v>
      </c>
      <c r="F18" s="12">
        <v>97.92</v>
      </c>
      <c r="G18" s="12">
        <v>97.72</v>
      </c>
      <c r="K18" s="3" t="s">
        <v>62</v>
      </c>
      <c r="L18" s="2">
        <f>_xlfn.VAR.S(C12:C16)</f>
        <v>0.10662000000000156</v>
      </c>
      <c r="M18" s="2">
        <f>_xlfn.VAR.S(D12:D16)</f>
        <v>4.8337299999999921</v>
      </c>
      <c r="N18" s="2">
        <f>_xlfn.VAR.S(E12:E16)</f>
        <v>0.49522999999999689</v>
      </c>
      <c r="O18" s="2">
        <f>_xlfn.VAR.S(F12:F16)</f>
        <v>8.7680800000000048</v>
      </c>
      <c r="P18" s="2">
        <f>_xlfn.VAR.S(G12:G16)</f>
        <v>1.0199299999999984</v>
      </c>
    </row>
    <row r="19" spans="1:16" x14ac:dyDescent="0.2">
      <c r="A19" s="16" t="str">
        <f t="shared" si="1"/>
        <v>I4</v>
      </c>
      <c r="B19" s="16" t="s">
        <v>145</v>
      </c>
      <c r="C19" s="12">
        <v>94.76</v>
      </c>
      <c r="D19" s="12">
        <v>93.96</v>
      </c>
      <c r="E19" s="12">
        <v>94.61</v>
      </c>
      <c r="F19" s="12">
        <v>92.65</v>
      </c>
      <c r="G19" s="12">
        <v>94.36</v>
      </c>
      <c r="K19" s="3" t="s">
        <v>63</v>
      </c>
      <c r="L19" s="2">
        <f>_xlfn.MINIFS(C:C,$A:$A,J16)</f>
        <v>96.82</v>
      </c>
      <c r="M19" s="2">
        <f>_xlfn.MINIFS(D:D,$A:$A,J16)</f>
        <v>88.68</v>
      </c>
      <c r="N19" s="2">
        <f>_xlfn.MINIFS(E:E,$A:$A,J16)</f>
        <v>95.54</v>
      </c>
      <c r="O19" s="2">
        <f>_xlfn.MINIFS(F:F,$A:$A,J16)</f>
        <v>82.83</v>
      </c>
      <c r="P19" s="2">
        <f>_xlfn.MINIFS(G:G,$A:$A,J16)</f>
        <v>93.81</v>
      </c>
    </row>
    <row r="20" spans="1:16" x14ac:dyDescent="0.2">
      <c r="A20" s="16" t="str">
        <f t="shared" si="1"/>
        <v>I4</v>
      </c>
      <c r="B20" s="16" t="s">
        <v>146</v>
      </c>
      <c r="C20" s="12">
        <v>98.53</v>
      </c>
      <c r="D20" s="12">
        <v>97.94</v>
      </c>
      <c r="E20" s="12">
        <v>98.98</v>
      </c>
      <c r="F20" s="12">
        <v>98.46</v>
      </c>
      <c r="G20" s="12">
        <v>98.22</v>
      </c>
      <c r="K20" s="3" t="s">
        <v>64</v>
      </c>
      <c r="L20" s="2">
        <f>_xlfn.MAXIFS(C:C,$A:$A,J16)</f>
        <v>97.64</v>
      </c>
      <c r="M20" s="2">
        <f>_xlfn.MAXIFS(D:D,$A:$A,J16)</f>
        <v>93.11</v>
      </c>
      <c r="N20" s="2">
        <f>_xlfn.MAXIFS(E:E,$A:$A,J16)</f>
        <v>97.24</v>
      </c>
      <c r="O20" s="2">
        <f>_xlfn.MAXIFS(F:F,$A:$A,J16)</f>
        <v>89.26</v>
      </c>
      <c r="P20" s="2">
        <f>_xlfn.MAXIFS(G:G,$A:$A,J16)</f>
        <v>96.05</v>
      </c>
    </row>
    <row r="21" spans="1:16" x14ac:dyDescent="0.2">
      <c r="A21" s="16" t="str">
        <f t="shared" si="1"/>
        <v>I4</v>
      </c>
      <c r="B21" s="16" t="s">
        <v>147</v>
      </c>
      <c r="C21" s="12">
        <v>97.87</v>
      </c>
      <c r="D21" s="12">
        <v>97.24</v>
      </c>
      <c r="E21" s="12">
        <v>98.5</v>
      </c>
      <c r="F21" s="12">
        <v>97.84</v>
      </c>
      <c r="G21" s="12">
        <v>97.55</v>
      </c>
      <c r="K21" s="3" t="s">
        <v>65</v>
      </c>
      <c r="L21" s="2">
        <f>L20-L19</f>
        <v>0.82000000000000739</v>
      </c>
      <c r="M21" s="2">
        <f>M20-M19</f>
        <v>4.4299999999999926</v>
      </c>
      <c r="N21" s="2">
        <f t="shared" ref="N21" si="5">N20-N19</f>
        <v>1.6999999999999886</v>
      </c>
      <c r="O21" s="2">
        <f>O20-O19</f>
        <v>6.4300000000000068</v>
      </c>
      <c r="P21" s="2">
        <f t="shared" ref="P21" si="6">P20-P19</f>
        <v>2.2399999999999949</v>
      </c>
    </row>
    <row r="22" spans="1:16" x14ac:dyDescent="0.2">
      <c r="K22" s="3"/>
    </row>
    <row r="23" spans="1:16" x14ac:dyDescent="0.2">
      <c r="J23" s="5" t="s">
        <v>160</v>
      </c>
      <c r="K23" s="3" t="s">
        <v>60</v>
      </c>
      <c r="L23" s="2">
        <f>AVERAGEIF($A:$A,J23,C:C)</f>
        <v>97.138000000000005</v>
      </c>
      <c r="M23" s="2">
        <f>AVERAGEIF($A:$A,J23,D:D)</f>
        <v>96.51</v>
      </c>
      <c r="N23" s="2">
        <f>AVERAGEIF($A:$A,J23,E:E)</f>
        <v>97.444000000000003</v>
      </c>
      <c r="O23" s="2">
        <f>AVERAGEIF($A:$A,J23,F:F)</f>
        <v>96.674000000000007</v>
      </c>
      <c r="P23" s="2">
        <f>AVERAGEIF($A:$A,J23,G:G)</f>
        <v>96.817999999999998</v>
      </c>
    </row>
    <row r="24" spans="1:16" x14ac:dyDescent="0.2">
      <c r="K24" s="3" t="s">
        <v>61</v>
      </c>
      <c r="L24" s="2">
        <f>_xlfn.STDEV.S(C17:C21)</f>
        <v>1.5082340667151097</v>
      </c>
      <c r="M24" s="2">
        <f>_xlfn.STDEV.S(D17:D21)</f>
        <v>1.6140322177701427</v>
      </c>
      <c r="N24" s="2">
        <f>_xlfn.STDEV.S(E17:E21)</f>
        <v>1.751236705873882</v>
      </c>
      <c r="O24" s="2">
        <f>_xlfn.STDEV.S(F17:F21)</f>
        <v>2.362452115916847</v>
      </c>
      <c r="P24" s="2">
        <f>_xlfn.STDEV.S(G17:G21)</f>
        <v>1.5565089142051194</v>
      </c>
    </row>
    <row r="25" spans="1:16" x14ac:dyDescent="0.2">
      <c r="K25" s="3" t="s">
        <v>62</v>
      </c>
      <c r="L25" s="2">
        <f>_xlfn.VAR.S(C17:C21)</f>
        <v>2.2747699999999984</v>
      </c>
      <c r="M25" s="2">
        <f>_xlfn.VAR.S(D17:D21)</f>
        <v>2.6051000000000055</v>
      </c>
      <c r="N25" s="2">
        <f>_xlfn.VAR.S(E17:E21)</f>
        <v>3.0668300000000057</v>
      </c>
      <c r="O25" s="2">
        <f>_xlfn.VAR.S(F17:F21)</f>
        <v>5.5811799999999865</v>
      </c>
      <c r="P25" s="2">
        <f>_xlfn.VAR.S(G17:G21)</f>
        <v>2.42272</v>
      </c>
    </row>
    <row r="26" spans="1:16" x14ac:dyDescent="0.2">
      <c r="K26" s="3" t="s">
        <v>63</v>
      </c>
      <c r="L26" s="2">
        <f>_xlfn.MINIFS(C:C,$A:$A,J23)</f>
        <v>94.76</v>
      </c>
      <c r="M26" s="2">
        <f>_xlfn.MINIFS(D:D,$A:$A,J23)</f>
        <v>93.96</v>
      </c>
      <c r="N26" s="2">
        <f>_xlfn.MINIFS(E:E,$A:$A,J23)</f>
        <v>94.61</v>
      </c>
      <c r="O26" s="2">
        <f>_xlfn.MINIFS(F:F,$A:$A,J23)</f>
        <v>92.65</v>
      </c>
      <c r="P26" s="2">
        <f>_xlfn.MINIFS(G:G,$A:$A,J23)</f>
        <v>94.36</v>
      </c>
    </row>
    <row r="27" spans="1:16" x14ac:dyDescent="0.2">
      <c r="A27" s="12"/>
      <c r="B27" s="12"/>
      <c r="C27" s="12"/>
      <c r="D27" s="12"/>
      <c r="E27" s="12"/>
      <c r="F27" s="12"/>
      <c r="G27" s="12"/>
      <c r="K27" s="3" t="s">
        <v>64</v>
      </c>
      <c r="L27" s="2">
        <f>_xlfn.MAXIFS(C:C,$A:$A,J23)</f>
        <v>98.53</v>
      </c>
      <c r="M27" s="2">
        <f>_xlfn.MAXIFS(D:D,$A:$A,J23)</f>
        <v>97.94</v>
      </c>
      <c r="N27" s="2">
        <f>_xlfn.MAXIFS(E:E,$A:$A,J23)</f>
        <v>98.98</v>
      </c>
      <c r="O27" s="2">
        <f>_xlfn.MAXIFS(F:F,$A:$A,J23)</f>
        <v>98.46</v>
      </c>
      <c r="P27" s="2">
        <f>_xlfn.MAXIFS(G:G,$A:$A,J23)</f>
        <v>98.22</v>
      </c>
    </row>
    <row r="28" spans="1:16" x14ac:dyDescent="0.2">
      <c r="A28" s="12"/>
      <c r="B28" s="12"/>
      <c r="C28" s="12"/>
      <c r="D28" s="12"/>
      <c r="E28" s="12"/>
      <c r="F28" s="12"/>
      <c r="G28" s="12"/>
      <c r="K28" s="3" t="s">
        <v>65</v>
      </c>
      <c r="L28" s="2">
        <f>L27-L26</f>
        <v>3.769999999999996</v>
      </c>
      <c r="M28" s="2">
        <f>M27-M26</f>
        <v>3.980000000000004</v>
      </c>
      <c r="N28" s="2">
        <f t="shared" ref="N28" si="7">N27-N26</f>
        <v>4.3700000000000045</v>
      </c>
      <c r="O28" s="2">
        <f>O27-O26</f>
        <v>5.8099999999999881</v>
      </c>
      <c r="P28" s="2">
        <f t="shared" ref="P28" si="8">P27-P26</f>
        <v>3.8599999999999994</v>
      </c>
    </row>
    <row r="29" spans="1:16" x14ac:dyDescent="0.2">
      <c r="A29" s="12"/>
      <c r="B29" s="12"/>
      <c r="C29" s="12"/>
      <c r="D29" s="12"/>
      <c r="E29" s="12"/>
      <c r="F29" s="12"/>
      <c r="G29" s="12"/>
      <c r="K29" s="3"/>
    </row>
    <row r="30" spans="1:16" x14ac:dyDescent="0.2">
      <c r="A30" s="12"/>
      <c r="B30" s="12"/>
      <c r="C30" s="12"/>
      <c r="D30" s="12"/>
      <c r="E30" s="12"/>
      <c r="F30" s="12"/>
      <c r="G30" s="12"/>
      <c r="J30"/>
    </row>
    <row r="31" spans="1:16" x14ac:dyDescent="0.2">
      <c r="A31" s="12"/>
      <c r="B31" s="12"/>
      <c r="C31" s="12"/>
      <c r="D31" s="12"/>
      <c r="E31" s="12"/>
      <c r="F31" s="12"/>
      <c r="G31" s="12"/>
      <c r="J31"/>
    </row>
    <row r="32" spans="1:16" x14ac:dyDescent="0.2">
      <c r="A32" s="12"/>
      <c r="B32" s="12"/>
      <c r="C32" s="12"/>
      <c r="D32" s="12"/>
      <c r="E32" s="12"/>
      <c r="F32" s="12"/>
      <c r="G32" s="12"/>
      <c r="J32"/>
    </row>
    <row r="33" spans="1:10" x14ac:dyDescent="0.2">
      <c r="A33" s="12"/>
      <c r="B33" s="12"/>
      <c r="C33" s="12"/>
      <c r="D33" s="12"/>
      <c r="E33" s="12"/>
      <c r="F33" s="12"/>
      <c r="G33" s="12"/>
      <c r="J33"/>
    </row>
    <row r="34" spans="1:10" x14ac:dyDescent="0.2">
      <c r="A34" s="12"/>
      <c r="B34" s="12"/>
      <c r="C34" s="12"/>
      <c r="D34" s="12"/>
      <c r="E34" s="12"/>
      <c r="F34" s="12"/>
      <c r="G34" s="12"/>
      <c r="J34"/>
    </row>
    <row r="35" spans="1:10" x14ac:dyDescent="0.2">
      <c r="A35" s="12"/>
      <c r="B35" s="12"/>
      <c r="C35" s="12"/>
      <c r="D35" s="12"/>
      <c r="E35" s="12"/>
      <c r="F35" s="12"/>
      <c r="G35" s="12"/>
      <c r="J35"/>
    </row>
    <row r="36" spans="1:10" x14ac:dyDescent="0.2">
      <c r="A36" s="12"/>
      <c r="B36" s="12"/>
      <c r="C36" s="12"/>
      <c r="D36" s="12"/>
      <c r="E36" s="12"/>
      <c r="F36" s="12"/>
      <c r="G36" s="12"/>
      <c r="J36"/>
    </row>
    <row r="37" spans="1:10" x14ac:dyDescent="0.2">
      <c r="A37" s="12"/>
      <c r="B37" s="12"/>
      <c r="C37" s="12"/>
      <c r="D37" s="12"/>
      <c r="E37" s="12"/>
      <c r="F37" s="12"/>
      <c r="G37" s="12"/>
      <c r="J37"/>
    </row>
    <row r="38" spans="1:10" x14ac:dyDescent="0.2">
      <c r="A38" s="12"/>
      <c r="B38" s="12"/>
      <c r="C38" s="12"/>
      <c r="D38" s="12"/>
      <c r="E38" s="12"/>
      <c r="F38" s="12"/>
      <c r="G38" s="12"/>
      <c r="J38"/>
    </row>
    <row r="39" spans="1:10" x14ac:dyDescent="0.2">
      <c r="A39" s="12"/>
      <c r="B39" s="12"/>
      <c r="C39" s="12"/>
      <c r="D39" s="12"/>
      <c r="E39" s="12"/>
      <c r="F39" s="12"/>
      <c r="G39" s="12"/>
      <c r="J39"/>
    </row>
    <row r="40" spans="1:10" x14ac:dyDescent="0.2">
      <c r="A40" s="12"/>
      <c r="B40" s="12"/>
      <c r="C40" s="12"/>
      <c r="D40" s="12"/>
      <c r="E40" s="12"/>
      <c r="F40" s="12"/>
      <c r="G40" s="12"/>
      <c r="J40"/>
    </row>
    <row r="41" spans="1:10" x14ac:dyDescent="0.2">
      <c r="A41" s="12"/>
      <c r="B41" s="12"/>
      <c r="C41" s="12"/>
      <c r="D41" s="12"/>
      <c r="E41" s="12"/>
      <c r="F41" s="12"/>
      <c r="G41" s="12"/>
      <c r="J41"/>
    </row>
    <row r="42" spans="1:10" x14ac:dyDescent="0.2">
      <c r="A42" s="12"/>
      <c r="B42" s="12"/>
      <c r="C42" s="12"/>
      <c r="D42" s="12"/>
      <c r="E42" s="12"/>
      <c r="F42" s="12"/>
      <c r="G42" s="12"/>
      <c r="J42"/>
    </row>
    <row r="43" spans="1:10" x14ac:dyDescent="0.2">
      <c r="A43" s="12"/>
      <c r="B43" s="12"/>
      <c r="C43" s="12"/>
      <c r="D43" s="12"/>
      <c r="E43" s="12"/>
      <c r="F43" s="12"/>
      <c r="G43" s="12"/>
      <c r="J43"/>
    </row>
    <row r="44" spans="1:10" x14ac:dyDescent="0.2">
      <c r="A44" s="12"/>
      <c r="B44" s="12"/>
      <c r="C44" s="12"/>
      <c r="D44" s="12"/>
      <c r="E44" s="12"/>
      <c r="F44" s="12"/>
      <c r="G44" s="12"/>
      <c r="J44"/>
    </row>
    <row r="45" spans="1:10" x14ac:dyDescent="0.2">
      <c r="A45" s="12"/>
      <c r="B45" s="12"/>
      <c r="C45" s="12"/>
      <c r="D45" s="12"/>
      <c r="E45" s="12"/>
      <c r="F45" s="12"/>
      <c r="G45" s="12"/>
      <c r="J45"/>
    </row>
    <row r="46" spans="1:10" x14ac:dyDescent="0.2">
      <c r="A46" s="12"/>
      <c r="B46" s="12"/>
      <c r="C46" s="12"/>
      <c r="D46" s="12"/>
      <c r="E46" s="12"/>
      <c r="F46" s="12"/>
      <c r="G46" s="12"/>
      <c r="J46"/>
    </row>
    <row r="47" spans="1:10" x14ac:dyDescent="0.2">
      <c r="A47" s="12"/>
      <c r="B47" s="12"/>
      <c r="C47" s="12"/>
      <c r="D47" s="12"/>
      <c r="E47" s="12"/>
      <c r="F47" s="12"/>
      <c r="G47" s="12"/>
      <c r="J47"/>
    </row>
    <row r="48" spans="1:10" x14ac:dyDescent="0.2">
      <c r="A48" s="12"/>
      <c r="B48" s="12"/>
      <c r="C48" s="12"/>
      <c r="D48" s="12"/>
      <c r="E48" s="12"/>
      <c r="F48" s="12"/>
      <c r="G48" s="12"/>
      <c r="J48"/>
    </row>
    <row r="49" spans="1:10" x14ac:dyDescent="0.2">
      <c r="A49" s="12"/>
      <c r="B49" s="12"/>
      <c r="C49" s="12"/>
      <c r="D49" s="12"/>
      <c r="E49" s="12"/>
      <c r="F49" s="12"/>
      <c r="G49" s="12"/>
      <c r="J49"/>
    </row>
    <row r="50" spans="1:10" x14ac:dyDescent="0.2">
      <c r="A50" s="12"/>
      <c r="B50" s="12"/>
      <c r="C50" s="12"/>
      <c r="D50" s="12"/>
      <c r="E50" s="12"/>
      <c r="F50" s="12"/>
      <c r="G50" s="12"/>
      <c r="J50"/>
    </row>
    <row r="51" spans="1:10" x14ac:dyDescent="0.2">
      <c r="A51" s="12"/>
      <c r="B51" s="12"/>
      <c r="C51" s="12"/>
      <c r="D51" s="12"/>
      <c r="E51" s="12"/>
      <c r="F51" s="12"/>
      <c r="G51" s="12"/>
      <c r="J51"/>
    </row>
    <row r="52" spans="1:10" x14ac:dyDescent="0.2">
      <c r="A52" s="12"/>
      <c r="B52" s="12"/>
      <c r="C52" s="12"/>
      <c r="D52" s="12"/>
      <c r="E52" s="12"/>
      <c r="F52" s="12"/>
      <c r="G52" s="12"/>
      <c r="J52"/>
    </row>
    <row r="53" spans="1:10" x14ac:dyDescent="0.2">
      <c r="A53" s="12"/>
      <c r="B53" s="12"/>
      <c r="C53" s="12"/>
      <c r="D53" s="12"/>
      <c r="E53" s="12"/>
      <c r="F53" s="12"/>
      <c r="G53" s="12"/>
      <c r="J53"/>
    </row>
    <row r="54" spans="1:10" x14ac:dyDescent="0.2">
      <c r="A54" s="12"/>
      <c r="B54" s="12"/>
      <c r="C54" s="12"/>
      <c r="D54" s="12"/>
      <c r="E54" s="12"/>
      <c r="F54" s="12"/>
      <c r="G54" s="12"/>
      <c r="J54"/>
    </row>
    <row r="55" spans="1:10" x14ac:dyDescent="0.2">
      <c r="A55" s="12"/>
      <c r="B55" s="12"/>
      <c r="C55" s="12"/>
      <c r="D55" s="12"/>
      <c r="E55" s="12"/>
      <c r="F55" s="12"/>
      <c r="G55" s="12"/>
      <c r="J55"/>
    </row>
    <row r="56" spans="1:10" x14ac:dyDescent="0.2">
      <c r="A56" s="12"/>
      <c r="B56" s="12"/>
      <c r="C56" s="12"/>
      <c r="D56" s="12"/>
      <c r="E56" s="12"/>
      <c r="F56" s="12"/>
      <c r="G56" s="12"/>
      <c r="J56"/>
    </row>
    <row r="57" spans="1:10" x14ac:dyDescent="0.2">
      <c r="A57" s="12"/>
      <c r="B57" s="12"/>
      <c r="C57" s="12"/>
      <c r="D57" s="12"/>
      <c r="E57" s="12"/>
      <c r="F57" s="12"/>
      <c r="G57" s="12"/>
      <c r="J57"/>
    </row>
    <row r="58" spans="1:10" x14ac:dyDescent="0.2">
      <c r="A58" s="12"/>
      <c r="B58" s="12"/>
      <c r="C58" s="12"/>
      <c r="D58" s="12"/>
      <c r="E58" s="12"/>
      <c r="F58" s="12"/>
      <c r="G58" s="12"/>
      <c r="J58"/>
    </row>
    <row r="59" spans="1:10" x14ac:dyDescent="0.2">
      <c r="A59" s="12"/>
      <c r="B59" s="12"/>
      <c r="C59" s="12"/>
      <c r="D59" s="12"/>
      <c r="E59" s="12"/>
      <c r="F59" s="12"/>
      <c r="G59" s="12"/>
      <c r="J59"/>
    </row>
    <row r="60" spans="1:10" x14ac:dyDescent="0.2">
      <c r="A60" s="12"/>
      <c r="B60" s="12"/>
      <c r="C60" s="12"/>
      <c r="D60" s="12"/>
      <c r="E60" s="12"/>
      <c r="F60" s="12"/>
      <c r="G60" s="12"/>
      <c r="J60"/>
    </row>
    <row r="61" spans="1:10" x14ac:dyDescent="0.2">
      <c r="A61" s="12"/>
      <c r="B61" s="12"/>
      <c r="C61" s="12"/>
      <c r="D61" s="12"/>
      <c r="E61" s="12"/>
      <c r="F61" s="12"/>
      <c r="G61" s="12"/>
      <c r="J61"/>
    </row>
    <row r="62" spans="1:10" x14ac:dyDescent="0.2">
      <c r="A62" s="12"/>
      <c r="B62" s="12"/>
      <c r="C62" s="12"/>
      <c r="D62" s="12"/>
      <c r="E62" s="12"/>
      <c r="F62" s="12"/>
      <c r="G62" s="12"/>
      <c r="J62"/>
    </row>
    <row r="63" spans="1:10" x14ac:dyDescent="0.2">
      <c r="A63" s="12"/>
      <c r="B63" s="12"/>
      <c r="C63" s="12"/>
      <c r="D63" s="12"/>
      <c r="E63" s="12"/>
      <c r="F63" s="12"/>
      <c r="G63" s="12"/>
      <c r="J63"/>
    </row>
    <row r="64" spans="1:10" x14ac:dyDescent="0.2">
      <c r="J64"/>
    </row>
    <row r="65" spans="10:10" x14ac:dyDescent="0.2">
      <c r="J65"/>
    </row>
    <row r="66" spans="10:10" x14ac:dyDescent="0.2">
      <c r="J66"/>
    </row>
    <row r="67" spans="10:10" x14ac:dyDescent="0.2">
      <c r="J67"/>
    </row>
    <row r="68" spans="10:10" x14ac:dyDescent="0.2">
      <c r="J68"/>
    </row>
    <row r="69" spans="10:10" x14ac:dyDescent="0.2">
      <c r="J69"/>
    </row>
    <row r="70" spans="10:10" x14ac:dyDescent="0.2">
      <c r="J70"/>
    </row>
    <row r="71" spans="10:10" x14ac:dyDescent="0.2">
      <c r="J71"/>
    </row>
    <row r="72" spans="10:10" x14ac:dyDescent="0.2">
      <c r="J72"/>
    </row>
    <row r="73" spans="10:10" x14ac:dyDescent="0.2">
      <c r="J73"/>
    </row>
    <row r="74" spans="10:10" x14ac:dyDescent="0.2">
      <c r="J74"/>
    </row>
    <row r="75" spans="10:10" x14ac:dyDescent="0.2">
      <c r="J75"/>
    </row>
  </sheetData>
  <pageMargins left="0.7" right="0.7" top="0.75" bottom="0.75" header="0.3" footer="0.3"/>
  <ignoredErrors>
    <ignoredError sqref="M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F-series</vt:lpstr>
      <vt:lpstr>S-series</vt:lpstr>
      <vt:lpstr>I-series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Domovic</dc:creator>
  <cp:lastModifiedBy>Daniel Domovic</cp:lastModifiedBy>
  <dcterms:created xsi:type="dcterms:W3CDTF">2024-04-16T17:55:21Z</dcterms:created>
  <dcterms:modified xsi:type="dcterms:W3CDTF">2024-04-16T22:08:08Z</dcterms:modified>
</cp:coreProperties>
</file>