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:\NSF_8_13_2022\2021\FuTRES2021\00_HelenaMachado\00_HelenaMachado (1)\EquinaeWorkingGroup\EquinaeWorkingGroup_8_13_2022\EquinaeWorkingGroup_8_13_2022Reviews\OCRevisions_8_12_2022\"/>
    </mc:Choice>
  </mc:AlternateContent>
  <xr:revisionPtr revIDLastSave="0" documentId="8_{742EE074-2CA1-491E-B7F8-FDFADD802EC4}" xr6:coauthVersionLast="47" xr6:coauthVersionMax="47" xr10:uidLastSave="{00000000-0000-0000-0000-000000000000}"/>
  <bookViews>
    <workbookView xWindow="-27060" yWindow="1275" windowWidth="25950" windowHeight="15255" tabRatio="709" xr2:uid="{00000000-000D-0000-FFFF-FFFF00000000}"/>
  </bookViews>
  <sheets>
    <sheet name="Table S6A" sheetId="6" r:id="rId1"/>
    <sheet name="Table S6B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7" l="1"/>
  <c r="A16" i="7"/>
  <c r="A22" i="7"/>
  <c r="A51" i="7"/>
  <c r="A40" i="7"/>
  <c r="A55" i="7"/>
  <c r="A28" i="7"/>
  <c r="A6" i="7"/>
  <c r="A54" i="7"/>
  <c r="A57" i="7" l="1"/>
  <c r="A56" i="7"/>
  <c r="A53" i="7"/>
  <c r="A52" i="7"/>
  <c r="A50" i="7"/>
  <c r="A49" i="7"/>
  <c r="A48" i="7"/>
  <c r="A47" i="7"/>
  <c r="A46" i="7"/>
  <c r="A45" i="7"/>
  <c r="A44" i="7"/>
  <c r="A43" i="7"/>
  <c r="A42" i="7"/>
  <c r="A41" i="7"/>
  <c r="A39" i="7"/>
  <c r="A38" i="7"/>
  <c r="A37" i="7"/>
  <c r="A36" i="7"/>
  <c r="A35" i="7"/>
  <c r="A34" i="7"/>
  <c r="A33" i="7"/>
  <c r="A32" i="7"/>
  <c r="A31" i="7"/>
  <c r="A30" i="7"/>
  <c r="A29" i="7"/>
  <c r="A27" i="7"/>
  <c r="A26" i="7"/>
  <c r="A25" i="7"/>
  <c r="A23" i="7"/>
  <c r="A24" i="7"/>
  <c r="A21" i="7"/>
  <c r="A20" i="7"/>
  <c r="A19" i="7"/>
  <c r="A18" i="7"/>
  <c r="A17" i="7"/>
  <c r="A15" i="7"/>
  <c r="A14" i="7"/>
  <c r="A13" i="7"/>
  <c r="A12" i="7"/>
  <c r="A11" i="7"/>
  <c r="A10" i="7"/>
  <c r="A9" i="7"/>
  <c r="A8" i="7"/>
  <c r="A5" i="7"/>
  <c r="A4" i="7"/>
  <c r="A3" i="7"/>
</calcChain>
</file>

<file path=xl/sharedStrings.xml><?xml version="1.0" encoding="utf-8"?>
<sst xmlns="http://schemas.openxmlformats.org/spreadsheetml/2006/main" count="1274" uniqueCount="573">
  <si>
    <t>achates</t>
  </si>
  <si>
    <t>aguascalentensis</t>
  </si>
  <si>
    <t>alaskae</t>
  </si>
  <si>
    <t>arellanoi</t>
  </si>
  <si>
    <t>bautistensis</t>
  </si>
  <si>
    <t>caballus</t>
  </si>
  <si>
    <t>calobatus</t>
  </si>
  <si>
    <t>cedralensis</t>
  </si>
  <si>
    <t>complicatus</t>
  </si>
  <si>
    <t>conversidens</t>
  </si>
  <si>
    <t>conversidens leoni</t>
  </si>
  <si>
    <t>crenidens</t>
  </si>
  <si>
    <t>cumminsii</t>
  </si>
  <si>
    <t>enormis</t>
  </si>
  <si>
    <t>eous</t>
  </si>
  <si>
    <t>excelsus</t>
  </si>
  <si>
    <t>ferus</t>
  </si>
  <si>
    <t>francescana</t>
  </si>
  <si>
    <t>francescana minor</t>
  </si>
  <si>
    <t>francisci</t>
  </si>
  <si>
    <t>fraternus</t>
  </si>
  <si>
    <t>fraternus fraternus</t>
  </si>
  <si>
    <t>fraternus pectinatus</t>
  </si>
  <si>
    <t>giganteus</t>
  </si>
  <si>
    <t>hatcheri</t>
  </si>
  <si>
    <t>hemionus</t>
  </si>
  <si>
    <t>hibbardi</t>
  </si>
  <si>
    <t>holmesi</t>
  </si>
  <si>
    <t>idahoensis</t>
  </si>
  <si>
    <t>jubatus</t>
  </si>
  <si>
    <t>lambei</t>
  </si>
  <si>
    <t>laurentius</t>
  </si>
  <si>
    <t>leidyi</t>
  </si>
  <si>
    <t>littoralis</t>
  </si>
  <si>
    <t>major</t>
  </si>
  <si>
    <t>mesamexicanus</t>
  </si>
  <si>
    <t>mexicanus</t>
  </si>
  <si>
    <t>midlandensis</t>
  </si>
  <si>
    <t>nearcticus</t>
  </si>
  <si>
    <t>nevadanus</t>
  </si>
  <si>
    <t>niobrarensis</t>
  </si>
  <si>
    <t>niobrarensis alaskae</t>
  </si>
  <si>
    <t>nobisi</t>
  </si>
  <si>
    <t>occidentalis</t>
  </si>
  <si>
    <t>oviedoi</t>
  </si>
  <si>
    <t>pacificus</t>
  </si>
  <si>
    <t>parastylidens</t>
  </si>
  <si>
    <t>pectinatus</t>
  </si>
  <si>
    <t>pons</t>
  </si>
  <si>
    <t>proversus</t>
  </si>
  <si>
    <t>quinni</t>
  </si>
  <si>
    <t>scotti</t>
  </si>
  <si>
    <t>semiplicatus</t>
  </si>
  <si>
    <t>shoshonensis</t>
  </si>
  <si>
    <t>simplicidens</t>
  </si>
  <si>
    <t>stenonis anguinus</t>
  </si>
  <si>
    <t>species A</t>
  </si>
  <si>
    <t>Equus sp. Dry Mountains</t>
  </si>
  <si>
    <t>Equus sp. Baton Flates</t>
  </si>
  <si>
    <t>Equus sp. Eleven Mile Wash</t>
  </si>
  <si>
    <t>tau</t>
  </si>
  <si>
    <t>verae</t>
  </si>
  <si>
    <t>zoyatalis</t>
  </si>
  <si>
    <t>pseudoaltidens</t>
  </si>
  <si>
    <t>Equus (Asinus)</t>
  </si>
  <si>
    <t>Amerhippus</t>
  </si>
  <si>
    <t>Equus</t>
  </si>
  <si>
    <t>Equus (Hemionus)</t>
  </si>
  <si>
    <t>Asinus</t>
  </si>
  <si>
    <t>Onager</t>
  </si>
  <si>
    <t>Pliohippus</t>
  </si>
  <si>
    <t>NA</t>
  </si>
  <si>
    <t>barcenaei</t>
  </si>
  <si>
    <t>Species</t>
  </si>
  <si>
    <t>Author(s)</t>
  </si>
  <si>
    <t>Matthew, 1924</t>
  </si>
  <si>
    <t>Schultz, 1936</t>
  </si>
  <si>
    <t>Stock and Bode, 1937</t>
  </si>
  <si>
    <t>Savage, 1951</t>
  </si>
  <si>
    <t>Hibbard, 1955</t>
  </si>
  <si>
    <t>Alvarez, 1965</t>
  </si>
  <si>
    <t>Dalquest and Hughes, 1965</t>
  </si>
  <si>
    <t>Strain, 1966</t>
  </si>
  <si>
    <t>Lundelius, 1972a</t>
  </si>
  <si>
    <t>Lundelius, 1972b</t>
  </si>
  <si>
    <t>Skinner, 1972</t>
  </si>
  <si>
    <t>Harington and Clulow, 1973</t>
  </si>
  <si>
    <t>Mooser and Dalquest, 1975</t>
  </si>
  <si>
    <t>Dalquest, 1977</t>
  </si>
  <si>
    <t>Dalquest, 1978</t>
  </si>
  <si>
    <t>Dalquest, 1979</t>
  </si>
  <si>
    <t>Benett, 1980</t>
  </si>
  <si>
    <t>Harington, 1980</t>
  </si>
  <si>
    <t>Harris and Porter, 1980</t>
  </si>
  <si>
    <t>Kurtén and Anderson, 1980</t>
  </si>
  <si>
    <t>Lundelius, 1984</t>
  </si>
  <si>
    <t>Harris, 1985</t>
  </si>
  <si>
    <t>Winans, 1985</t>
  </si>
  <si>
    <t>Alvarez and Ocaña, 1987</t>
  </si>
  <si>
    <t>Porter, 1988</t>
  </si>
  <si>
    <t>Winans, 1989</t>
  </si>
  <si>
    <t>Harington, 1990</t>
  </si>
  <si>
    <t>Jackson and Harington, 1991</t>
  </si>
  <si>
    <t>Dalquest and Schultz,1992</t>
  </si>
  <si>
    <t>Eisenmann, 1992</t>
  </si>
  <si>
    <t>Azzaroli and Voorhies, 1993</t>
  </si>
  <si>
    <t>Downs and Miller, 1994</t>
  </si>
  <si>
    <t>Reynoso-Rosales and Montellano-Ballesteros, 1994</t>
  </si>
  <si>
    <t>Azzaroli, 1995</t>
  </si>
  <si>
    <t>Hulbert, 1995</t>
  </si>
  <si>
    <t>Azzaroli, 1998</t>
  </si>
  <si>
    <t>Eisenmann and Baylac, 2000</t>
  </si>
  <si>
    <t>Pichardo, 2000</t>
  </si>
  <si>
    <t>Guthrie, 2003</t>
  </si>
  <si>
    <t>Pichardo, 2004</t>
  </si>
  <si>
    <t>Scott, 2004</t>
  </si>
  <si>
    <t>Valerio and Laurito, 2004</t>
  </si>
  <si>
    <t>Cisneros, 2005</t>
  </si>
  <si>
    <t>Weinstock et al., 2005</t>
  </si>
  <si>
    <t>Eisenmann, 2006</t>
  </si>
  <si>
    <t>Eisenmann et al., 2008</t>
  </si>
  <si>
    <t>Eisenmann, 2010</t>
  </si>
  <si>
    <t>Scott et al. 2010</t>
  </si>
  <si>
    <t>Harington, 2011</t>
  </si>
  <si>
    <t>Alberdi et al., 2014</t>
  </si>
  <si>
    <t>Lucas, 2014</t>
  </si>
  <si>
    <t>Brown et al., 2015</t>
  </si>
  <si>
    <t>Barrón-Ortiz, 2016</t>
  </si>
  <si>
    <t>Barrón-Ortiz et al., 2017</t>
  </si>
  <si>
    <t>Priego-Vargas et al., 2017</t>
  </si>
  <si>
    <t>Heintzman et al. 2017</t>
  </si>
  <si>
    <t>Barrón-Ortiz et al. 2019</t>
  </si>
  <si>
    <t>Jiménez-Hidalgo and Diaz-Sibaja, 2020</t>
  </si>
  <si>
    <t>Cirilli et al. 2021</t>
  </si>
  <si>
    <t>Equus alaskae</t>
  </si>
  <si>
    <t>NWSL</t>
  </si>
  <si>
    <t>Equus conversidens</t>
  </si>
  <si>
    <t>Haringtonhippus francisci</t>
  </si>
  <si>
    <t>Hay and Cook, 1930</t>
  </si>
  <si>
    <t>nomen vanum</t>
  </si>
  <si>
    <t>Onager littoralis</t>
  </si>
  <si>
    <t>nomen dubium</t>
  </si>
  <si>
    <t>Equus francisci</t>
  </si>
  <si>
    <t>Mooser, 1958</t>
  </si>
  <si>
    <t>Asinus aguascalentensis</t>
  </si>
  <si>
    <t>Equus aguascalentensis</t>
  </si>
  <si>
    <t>Equus excelsus</t>
  </si>
  <si>
    <t>nomen nudum</t>
  </si>
  <si>
    <t>Quinn, 1957</t>
  </si>
  <si>
    <t>Onager altidens</t>
  </si>
  <si>
    <t>Equus altidens</t>
  </si>
  <si>
    <t>Equus semiplicatus</t>
  </si>
  <si>
    <t>Equus pseudaltidens</t>
  </si>
  <si>
    <t>Equus hemionus</t>
  </si>
  <si>
    <t>Amerhippus pseudaltidens</t>
  </si>
  <si>
    <t>Leidy, 1847</t>
  </si>
  <si>
    <t>name preoccupied</t>
  </si>
  <si>
    <t>Onager arellanoi</t>
  </si>
  <si>
    <t>Equus arellanoi</t>
  </si>
  <si>
    <t>Cope, 1884</t>
  </si>
  <si>
    <t>Equus tau</t>
  </si>
  <si>
    <t>Equus barcenaei</t>
  </si>
  <si>
    <t>Frick, 1921</t>
  </si>
  <si>
    <t>Equus bautistensis</t>
  </si>
  <si>
    <t>Equus occidentalis</t>
  </si>
  <si>
    <t>Linnaeus, 1758</t>
  </si>
  <si>
    <t>Equus caballus caballus</t>
  </si>
  <si>
    <t>Equus caballus laurentius</t>
  </si>
  <si>
    <t>Equus scotti</t>
  </si>
  <si>
    <t>Equus niobrarensis</t>
  </si>
  <si>
    <t>Equus caballus</t>
  </si>
  <si>
    <t>Equus ferus</t>
  </si>
  <si>
    <t>Equus ferus scotti</t>
  </si>
  <si>
    <t>Troxell, 1915</t>
  </si>
  <si>
    <t>Onager semiplicatus</t>
  </si>
  <si>
    <t>Equus calobatus</t>
  </si>
  <si>
    <t>Asinus excelsus</t>
  </si>
  <si>
    <t>Downs, 1958</t>
  </si>
  <si>
    <t>Equus conversidens conversidens</t>
  </si>
  <si>
    <t>Owen and Freudenberg, 1910</t>
  </si>
  <si>
    <t>Alberdi et al. 2014</t>
  </si>
  <si>
    <t>Equus cedralensis</t>
  </si>
  <si>
    <t>Equus cedralensis / Equus conversidens</t>
  </si>
  <si>
    <t>Leidy, 1858</t>
  </si>
  <si>
    <t>Equus complicatus</t>
  </si>
  <si>
    <t>Owen, 1869</t>
  </si>
  <si>
    <t>Asinus conversidens</t>
  </si>
  <si>
    <t>Equus conversidens / Equus ferus scotti</t>
  </si>
  <si>
    <t>Equus conversidens / Equus ferus</t>
  </si>
  <si>
    <t>Stock, 1950 and 1953</t>
  </si>
  <si>
    <t>Equus conversidens leoni</t>
  </si>
  <si>
    <t>Equus crenidens</t>
  </si>
  <si>
    <t>Cope, 1893</t>
  </si>
  <si>
    <t>Protohippus cumminsii</t>
  </si>
  <si>
    <t>Plesippus cumminsii</t>
  </si>
  <si>
    <t>Equus cumminsii</t>
  </si>
  <si>
    <t>Downs and Miller,  1994</t>
  </si>
  <si>
    <t>Equus enormis</t>
  </si>
  <si>
    <t>Hay, 1899A</t>
  </si>
  <si>
    <t>Equus excelsus / Equus mexicanus</t>
  </si>
  <si>
    <t>Equus excelsus / Equus ferus scotti</t>
  </si>
  <si>
    <t>Boddaert, 1785</t>
  </si>
  <si>
    <t>Plesippus francescana</t>
  </si>
  <si>
    <t>Equus simplicidens</t>
  </si>
  <si>
    <t>Hay, 1915</t>
  </si>
  <si>
    <t xml:space="preserve">Amerhippus francisci </t>
  </si>
  <si>
    <t>Leidy, 1858, 1860</t>
  </si>
  <si>
    <t>Equus fraternus</t>
  </si>
  <si>
    <t>Onager fraternus</t>
  </si>
  <si>
    <t>Cope, 1899</t>
  </si>
  <si>
    <t>Equus pectinatus</t>
  </si>
  <si>
    <t>Gidley, 1901</t>
  </si>
  <si>
    <t>Equus giganteus</t>
  </si>
  <si>
    <t>Pallas, 1775</t>
  </si>
  <si>
    <t>Equus hydruntinus</t>
  </si>
  <si>
    <t>hemionoid</t>
  </si>
  <si>
    <t>Equus hibbardi</t>
  </si>
  <si>
    <t>Hay, 1920</t>
  </si>
  <si>
    <t>Merriam, 1918</t>
  </si>
  <si>
    <t>Plesippus idahoensis</t>
  </si>
  <si>
    <t>Equus idahoensis</t>
  </si>
  <si>
    <t>Cope, 1895</t>
  </si>
  <si>
    <t>Hay, 1927</t>
  </si>
  <si>
    <t>kiang</t>
  </si>
  <si>
    <t>Hay, 1917</t>
  </si>
  <si>
    <t>Onager lambei</t>
  </si>
  <si>
    <t>Equus lambei</t>
  </si>
  <si>
    <t>Equus ferus lambei</t>
  </si>
  <si>
    <t>Equus lambei/ferus?</t>
  </si>
  <si>
    <t>Hay, 1913</t>
  </si>
  <si>
    <t>Equus laurentius</t>
  </si>
  <si>
    <t>Equus leidyi</t>
  </si>
  <si>
    <t>Equus littoralis</t>
  </si>
  <si>
    <t>De Kay, 1842, 1848</t>
  </si>
  <si>
    <t>Mooser, 1973</t>
  </si>
  <si>
    <t>Equus mexicanus</t>
  </si>
  <si>
    <t>Equus pacificus</t>
  </si>
  <si>
    <t>Equus midlandensis</t>
  </si>
  <si>
    <t>Blake, 1863</t>
  </si>
  <si>
    <t>ferus?</t>
  </si>
  <si>
    <t>Equus (Equus) caballus alaskae</t>
  </si>
  <si>
    <t>Equus nobisi</t>
  </si>
  <si>
    <t>Leidy, 1865</t>
  </si>
  <si>
    <t>Asinus occidentalis</t>
  </si>
  <si>
    <t>Equus (Amerhippus) "occidentalis"</t>
  </si>
  <si>
    <t>Equus (Hesperohippus) oviedoi</t>
  </si>
  <si>
    <t>Equus oviedoi</t>
  </si>
  <si>
    <t>Leidy, 1868</t>
  </si>
  <si>
    <t>Equus parastylidens</t>
  </si>
  <si>
    <t>Quinn, 1958</t>
  </si>
  <si>
    <t>Merriam, 1916</t>
  </si>
  <si>
    <t>Plesippus proversus</t>
  </si>
  <si>
    <t>Slaughter, 1962</t>
  </si>
  <si>
    <t>Gidley, 1900</t>
  </si>
  <si>
    <t>Equus cf. scotti</t>
  </si>
  <si>
    <t>indeterminate</t>
  </si>
  <si>
    <t>Gidley, 1930</t>
  </si>
  <si>
    <t>Plesippus shoshonensis</t>
  </si>
  <si>
    <t>Equus shoshonensis</t>
  </si>
  <si>
    <t>Cope, 1892</t>
  </si>
  <si>
    <t>Pliohippus simplicidens</t>
  </si>
  <si>
    <t>Plesippus simplicidens</t>
  </si>
  <si>
    <t>Equus (Dolichohippus) stenonis anguinus</t>
  </si>
  <si>
    <t>Meade, 1953</t>
  </si>
  <si>
    <t>Dalquest and Schultz, 1992</t>
  </si>
  <si>
    <t>Asinus (Hemionus) tau</t>
  </si>
  <si>
    <t>Sher, 1971</t>
  </si>
  <si>
    <t>Equus verae</t>
  </si>
  <si>
    <t>Onager zoyatalis</t>
  </si>
  <si>
    <t>Equus zoyatalis</t>
  </si>
  <si>
    <t>clarendonensis</t>
  </si>
  <si>
    <t>Quinn, 1955</t>
  </si>
  <si>
    <t>Pliohippus supremus</t>
  </si>
  <si>
    <t>eurystylus</t>
  </si>
  <si>
    <t>Hipparion eurystylus</t>
  </si>
  <si>
    <t>Neohipparion eurystylus</t>
  </si>
  <si>
    <t>laparensis</t>
  </si>
  <si>
    <t>Astrohippus</t>
  </si>
  <si>
    <t>ocontesis</t>
  </si>
  <si>
    <t>Equus ocontesis</t>
  </si>
  <si>
    <t>Dinohippus ocotensis</t>
  </si>
  <si>
    <t>parastylus</t>
  </si>
  <si>
    <t>Equus (Protohippus)</t>
  </si>
  <si>
    <t>parvulus</t>
  </si>
  <si>
    <t>Marsh, 1868</t>
  </si>
  <si>
    <t>perditus</t>
  </si>
  <si>
    <t>phlegon</t>
  </si>
  <si>
    <t>Hay, 1899</t>
  </si>
  <si>
    <t>Protohippus phlegon</t>
  </si>
  <si>
    <t>Nannippus phlegon</t>
  </si>
  <si>
    <t>Nannippus peninsulatus</t>
  </si>
  <si>
    <t>Hippoterium</t>
  </si>
  <si>
    <t>princeps</t>
  </si>
  <si>
    <t>Leidy, 1890</t>
  </si>
  <si>
    <t>sellardsi</t>
  </si>
  <si>
    <t>Baskin and Mosqueda, 2002</t>
  </si>
  <si>
    <t>Genus/Subgenus</t>
  </si>
  <si>
    <t>Lundelius and Stevens, 1970</t>
  </si>
  <si>
    <t>Forsten and Eisenmann, 1995</t>
  </si>
  <si>
    <t>Harington and Cinq-Mars, 1995</t>
  </si>
  <si>
    <t>Morgan and Rinehart, 2007</t>
  </si>
  <si>
    <t>Burke and Cinq-Mars, 1996</t>
  </si>
  <si>
    <t>References</t>
  </si>
  <si>
    <t>Alberdi, M. T, Arroyo-Cabrales, J., Marín-Leyva, A. H., and Polaco, O. J. (2014). Study of Cedral horses and their place in the Mexican Quaternary. Rev Mex de Cienc Geol 31:221–237.</t>
  </si>
  <si>
    <t>Alvárez, T. (1965). Catálogo paleomastozoológico mexicano. Mexico, D.F.: Mexico, Instituto Nacional de Antropología e Historia. p. 44–52.</t>
  </si>
  <si>
    <t>Alvárez, T., and Ocaña, A. (1987). Nomenclatura específica de los équidos del Pleistoceno de México. Anales de la Escuela Nacional de Ciencias Biológicas, Mexico D.F. 31, 125–132.</t>
  </si>
  <si>
    <t>Azzaroli, A. (1995). A synopsis of the Quaternary species of Equus in North America. Boll Soc Paleontol Ital. 34:205–221.</t>
  </si>
  <si>
    <t>Azzaroli, A. (1998). The genus Equus in North America – The Pleistocene species. Paleontographia Italica 85:1–60.</t>
  </si>
  <si>
    <t>Azzaroli, A., and Voorhies, M. (1993). The genus Equus in North America: The Blancan species. Palaeontographia Italica. 80, 175–198.</t>
  </si>
  <si>
    <t>Barrón-Ortiz, C. R. (2016). The late Pleistocene extinction in North America: an investigation of horse and bison fossil material and its implication for nutritional extinction models. Ph.D. Dissertation, University of Calgary.</t>
  </si>
  <si>
    <t>Barrón-Ortiz, C. I., Rodrigues, A. T., Theodor, J. M., Kooyman, B. P., Yang, D. Y., and Speller, C. F. (2017). Cheek tooth morphology and ancient mitochondrial DNA of late Pleistocene horses from the western interior of North America: implications for the taxonomy of North American Late Pleistocene Equus. PLoS ONE 12(8): e0183045. https://doi.org/10.1371/journal.pone.0183045</t>
  </si>
  <si>
    <t>Barrón-Ortiz, C. I., Avilla, L. S., Jass, C. N., Bravo-Cuevas, V. M., Machado, H., and Mothé, D. (2019). What is Equus? Reconciling taxonomy and phylogenetic analyses. Frontiers in Ecology and Evolution. 7, Article 343. https://doi.org/10.3389/fevo.2019.00343.</t>
  </si>
  <si>
    <t>Baskin, J. A., and Mosqueda, A. E. (2002). Analysis of horse (Equus) metapodials from the Late Pleistocene of the Lower Nueces Valley, South Texas. Texas J. Sci. 54, 17–26.</t>
  </si>
  <si>
    <t>Bennett, D. K. (1980). Stripes do not a zebra make. Part I: A cladistic analysis of Equus. Syst. Zool. 29, 272–287.</t>
  </si>
  <si>
    <t>Brown, K. E., Akersten, W. A., and Scott, E. (2015). Equus occidentalis Leidy from “Asphalto,” Kern County, California. Science Series. Natural History Museum of Los Angeles County 42, 81–89.</t>
  </si>
  <si>
    <t>Burke, A., and Cinq-Mars, J. (1996). Dental characteristics of late Pleistocene Equus lambei from the Bluefish Caves, Yukon Territory, and their comparison with Eurasian horses. Geogr Phys Quatern 50, 81–93.</t>
  </si>
  <si>
    <t>Cirilli, O., Pandolfi, L., Rook, L., and Bernor, R. L. (2021). Evolution of Old World Equus and Origin of the Zebra-Ass Clade. Sci. Rep. 11, 1–11, doi:10.1038/s41598-021-89440-9.</t>
  </si>
  <si>
    <t>Cisneros, J. C. (2005). New Pleistocene vertebrate fauna from El Salvador. Revista Brasileira de Paleontologia 8, 239–255.</t>
  </si>
  <si>
    <t>Dalquest, W. W. (1977). Mammals of the Hollomann Local Fauna, Pleistocene of Oklahoma. The Southwestern Naturalist 22, 255–268.</t>
  </si>
  <si>
    <t>Dalquest, W. W. (1978). Phylogeny of American horses of Blancan and Pleistocene age. Acta Zool. Fennica. 15, 191–199.</t>
  </si>
  <si>
    <t>Dalquest, W. W. (1979). The little horses (genus Equus) of the Pleistocene of North America. American Midland Naturalist. 101, 241–244.</t>
  </si>
  <si>
    <t>Dalquest, W. W. and Hughes, J. T. (1965). The Pleistocene horse, Equus conversidens. American Midland Naturalist. 74, 408–417.</t>
  </si>
  <si>
    <t>Dalquest, W. W., and Schultz, G. E. (1992). Ice Age Mammals of Northwestern Texas. Wichita Falls, TX: Midwestern State University Press.</t>
  </si>
  <si>
    <t>Downs, T., and Miller, G. J. (1994). Late Cenozoic equids from the Anza-Borrego Desert of California. Nat. Hist. Mus. Los Angeles Co., Contrib. Sci. 440: 1–90.</t>
  </si>
  <si>
    <t>Eisenmann, V. (1992). Origins, dispersals, and migrations of Equus (Mammlia, Perissodactyla). Courier Forsch.-Inst. Senckenberg 153, 161–170.</t>
  </si>
  <si>
    <t>Eisenmann, V. (2006). Discriminating Equus skulls: the Franck’s index and the new palatal index. In: Mashkour M, (Ed.), Equids in Time and Space: Papers in Honour of Véra Eisenmann. Oxford: Oxbow Books. pp. 172–182.</t>
  </si>
  <si>
    <t>Eisenmann, V. (2010). Sussemionus, a new subgenus of Equus (Perissodactyla, Mammalia). Comptes Rendus Biologies 333:235–240. https://doi.org/10.1016/j.crvi.2009.12.013</t>
  </si>
  <si>
    <t>Eisenmann, V., and Baylac, M. (2000). Extant and fossil Equus (Mammalia, Perissodactyla) skulls: a morphometric definition of the subgenus Equus. Zoologica Scripta. 29, 89–100.</t>
  </si>
  <si>
    <t>Eisenmann, V., Howe, J., Pichardo, M. (2008). Old World hemiones and New World slender species (Mammalia, Equidae). Palaeovertebrata 36:159–233. https://doi.org/10.18563/pv.36.1-4.159-233</t>
  </si>
  <si>
    <t>Forsten, A., and Eisenmann, V. (1995). Equus (Plesippus) simplicidens (Cope), not Dolichohippus. Mammalia 59, 85–89.</t>
  </si>
  <si>
    <t>Gidley, J. W. (1901). Tooth characters and revision of the North American species of the genus Equus. Bull Am Mus Nat 14, 91–142.</t>
  </si>
  <si>
    <t>Guthrie, R. D. (2003). Rapid body size decline in Alaskan Pleistocene horses before extinction. Nature 426:169–171. https://doi.org/10.1038/nature02098</t>
  </si>
  <si>
    <t>Harington, C. R. (1980). Pleistocene mammals from Lost Chicken Creek, Alaska. Can J Earth Sci 17, 168–198. https://doi.org/10.1139/e80-015</t>
  </si>
  <si>
    <t>Harington, C. R. (1990). Vertebrates of the Last Interglaciation in Canada: A review, with new data. Géogr Phys Quatern 44(3), 375–387. https://doi.org/10.7202/032837ar</t>
  </si>
  <si>
    <t>Harington, C. R. (2011). Pleistocene vertebrates of the Yukon Territory. Quat Sci Rev 30, 2341–2354. https://doi.org/10.1016/j.quascirev.2011.05.020</t>
  </si>
  <si>
    <t>Harington, C. R., and Clulow, F. V. (1973). Pleistocene mammals from Gold Run Creek, Yukon Territory. Can J Earth Sci 10, 697–759. https://doi.org/10.1139/e73-069</t>
  </si>
  <si>
    <t>Harington, C. R., and Cinq-Mars J (1995) Radiocarbon dates on Saiga antelope (Saiga tatarica) fossils from Yukon and the Northwest Territories. Arctic 48(1):1–7. https://doi.org/10.14430/arctic1218</t>
  </si>
  <si>
    <t>Harris, A. (1985). Late Pleistocene Vertebrate Paleoecology of the West. Austin, TX: University of Texas Press.</t>
  </si>
  <si>
    <t>Harris, A. H., and Porter, L. S. W. (1980). Late Pleistocene horses of Dry Cave, Eddy County, New Mexico. J Mammal. 1980; 61, 46–65.</t>
  </si>
  <si>
    <t>Heintzman, P. D., Zazula, G. D., MacPhee, R. D. E., Scott, E., Cahill, J. A., McHorse, B. K., Kapp, J. D., Stiller, M., Wooller, M. J., Orlando, L., Southon, J., Froese, D. G., Shapiro, B. (2017). A new genus of horse from Pleistocene North America. eLife 6:e29944. https://doi.org/10.7554/eLife.29944</t>
  </si>
  <si>
    <t>Hibbard, C. W. (1955). Pleistocene vertebrates from the Upper Becerra Formation, Valley of Tequixquiac, Mexico, with notes on other Pleistocene forms. Contrib Mus Paleont, Univ Michigan. 12, 47–96.</t>
  </si>
  <si>
    <t>Hulbert, R. C., Jr. (1995). Equus from Leisey Shell Pit 1A and other Irvingtonian localities from Florida. Bull. Florida Mus. Nat. Hist. 37 Pt. II (17), 553–602.</t>
  </si>
  <si>
    <t>Jackson, L. E., and Harington, C. R. (1991). Middle Wisconsinan mammals, stratigraphy, and sedimentology at the Ketza River, Yukon Territory. Géographie physique et Quaternaire 45, 69–77.</t>
  </si>
  <si>
    <t>Jiménez-Hidalgo E, and Díaz-Sibaja, R. (2020) Was Equus cedralensis a non-stilt legged horse? Taxonomical implications for the Mexican Pleistocene horses. Ameghiniana 57(3), 284–288. https://doi.org/10.5710/AMGH.06.01.2020.3262</t>
  </si>
  <si>
    <t>Kurtén, B., and Anderson, E. (1980). Pleistocene Mammals of North America. New York City, USA: Columbia University Press.</t>
  </si>
  <si>
    <t>Lucas, S. G. (2014). Late Pleistocene mammals from El Hatillo, Panama. Revista Geológica de América Central 50, 139-151.</t>
  </si>
  <si>
    <t>Lundelius, E. L., Jr. (1972a). Vertebrate remains from the Gray Sand. In: Hester, J. J. (Ed.), Blackwater Locality No. 1: A Stratified Early Man Site in Eastern New Mexico. Rancho de Taos, New Mexico: Fort Burgwin Research Center, Southern Methodist University. pp. 148–163.</t>
  </si>
  <si>
    <t>Lundelius, E. L., Jr. (1972b). Fossil vertebrates from the late Pleistocene Ingleside fauna, San Patricio County, Texas. Bureau of Economic Geology, The University of Texas at Austin, Report of Investigations No. 77, 1–74.</t>
  </si>
  <si>
    <t>Lundelius, E. L., Jr. (1984). A late Pleistocene mammalian fauna from Cueva Quebrada, Val Verde Country, Texas. Special Publication of the Carnegie Museum of Natural History 8, 456–481.</t>
  </si>
  <si>
    <t>Lundelius, E. L., and Stevens, M. S. (1970). Equus francisci Hay, a small stilt-legged horse, Middle Pleistocene of Texas. Journal of Paleontology. 44, 148–153.</t>
  </si>
  <si>
    <t>Matthew, W. D. (1924). A new link in the ancestry of the horse. Amer. Mus. Novitates. 131, 1–2.</t>
  </si>
  <si>
    <t>Mooser, O., and Dalquest, W. W. (1975). Pleistocene mammals from Aguascalientes, central Mexico. J Mammal. 56, 781–820.</t>
  </si>
  <si>
    <t>Mooser, O.  (1958). La Fauna "Cedazo" del Pleistoceno en Aguascalientes. Anales del Instituto de Biología, Universidad Nacional Autónoma de México 29, 409–452.</t>
  </si>
  <si>
    <t>Morgan, G.S., and Rinehart, L. F. (2007). Late Pleistocene (Rancholabrean) mammals from fissure deposits in the Jurassic Todilto Formation, White Mesa Mine, Sandoval County, North-Central New Mexico. New Mex. Geol. 29, 39–51.</t>
  </si>
  <si>
    <t>Pichardo, M. (2000). Valsequillo biostratigraphy III: Equid ecospecies in paleoindian sites. Anthrop. Anz. 58, 275–298.</t>
  </si>
  <si>
    <t>Pichardo, M. (2004). Review of horses in paleoindian sites of the Americas. Anthrop. Anz. 62, 11–35.</t>
  </si>
  <si>
    <t>Porter, L. (1988). Late Pleistocene fauna of Lost Chicken Creek, Alaska. Arctic 41, 303–313.</t>
  </si>
  <si>
    <t>Priego-Vargas, J., Bravo-Cuevas, V. M., and Jiménez-Hidalgo, E. (2017). Revisión taxonómica de los équidos del Pleistoceno de México con base en la morfología dental. Rev Bras Paleontol 20, 239–268. https://doi.org10.4072/rbp.2017.2.07</t>
  </si>
  <si>
    <t>Quinn, J. H. (1957). Pleistocene Equidae of Texas. Bureau of Economic Geology, University of Texas. 33, 5–51.</t>
  </si>
  <si>
    <t>Reynoso-Rosales, V. H., and Montellano-Ballesteros, M. (1994). Revisión de los équidos de la Fauna Cedazo del Pleistoceno de Aguascalientes, México. Revista Mexicana de Ciencias Geológicas 11, 87–105.</t>
  </si>
  <si>
    <t>Savage, D. E. (1951). Late Cenozoic vertebrates, San Francisco Bay Region. Bull Dep Geo Scien. 28, 215–314.</t>
  </si>
  <si>
    <t>Schultz, J. R. (1936). Plesippus francescana (Frick) from the late Pliocene, Coso Mountains, California, with a review of the genus Plesippus. Contributions to Palaeontology. Publications of the Carnegie Institution of Washington 1 (473), 1–13.</t>
  </si>
  <si>
    <t>Scott, E. (2004). Chapter 20. Pliocene and Pleistocene horses from Porcupine Cave. In: Barnosky, A. (Ed.), Biodiversity Response to Climate Change in the Middle Pleistocene: The Porcupine Cave Fauna from Colorado. University of California Press, Berkeley. pp. 264–279.</t>
  </si>
  <si>
    <t>Scott, E., Stafford, T. W. Jr, Graham, R .W., and Martin, L. D. (2010). Morphology and metrics, isotopes and dates: determining the validity of Equus laurentius Hay, 1913. J Vertebr Paleontol. 30, 1840–1847. doi:10.1080/02724634.2010.520780.</t>
  </si>
  <si>
    <t>Skinner, M. F. (1972). Order Perissodactyla. In: Skinner, M. F., and Hibbard, C. W. (Eds.) Early Pleistocene Pre-Glacial and Glacial Rocks and Faunas of North-Central Nebraska. Bull. Amer. Mus. Nat. Hist. 148, 1–148.</t>
  </si>
  <si>
    <t>Stock, C., and Bode, F. D. (1937). The occurrence of flints and extinct animals in pluvial deposits near Clovis, New Mexico. Part III – Geology and vertebrate paleontology of the late Quaternary near Clovis, New Mexico. Proc Acad Nat Sci Philadelphia. 88, 219–241.</t>
  </si>
  <si>
    <t>Strain, W. S. (1966). Blancan mammalian fauna and Pleistocene formations, Hudspeth County, Texas. Bulletin of the Texas Memorial Museum 10, 1–55.</t>
  </si>
  <si>
    <t>Valerio Z., A. L., and Laurito M., C. A. (2004). Paleofauna de Aguacaliente de Cartago, Costa Rica. Parte I: Equus cf. E. conversidens Owen, 1869. Revista Geológica de América Central 31, 87–92.</t>
  </si>
  <si>
    <t>Weinstock, J., Willerslev, E., Sher, A., Tong, W., Ho, S. Y. W., Rubenstein, D., Storer, J., Burns, J., Martin, J., Bravi, C., Prieto, A., Froese, D., Scott, E., Xulong, L., Cooper, A. (2005). Evolution, systematics, and phylogeography of Pleistocene horses in the new world: a molecular perspective. PLoS Biol 3(8), 1373–1379. https://doi.org/10.1371/journal.pbio.0030241</t>
  </si>
  <si>
    <t>Winans, M. C. (1985). Revision of North American fossil species of the genus Equus (Mammalia: Perissodactyla: Equidae). Ph.D. Dissertation, University of Texas at Austin.</t>
  </si>
  <si>
    <t>Winans, M. C. (1989). A quantitative study of the North American fossil species of the genus Equus. In: Prothero, D. R., and Schoch, R. M. (Eds.), The evolution of Perissodactyls. New York: Clarendon Press. pp. 262–297.</t>
  </si>
  <si>
    <r>
      <t>Valid - (</t>
    </r>
    <r>
      <rPr>
        <b/>
        <i/>
        <sz val="12"/>
        <color theme="1"/>
        <rFont val="Calibri"/>
        <family val="2"/>
        <scheme val="minor"/>
      </rPr>
      <t>nomen dubium</t>
    </r>
    <r>
      <rPr>
        <b/>
        <sz val="12"/>
        <color theme="1"/>
        <rFont val="Calibri"/>
        <family val="2"/>
        <scheme val="minor"/>
      </rPr>
      <t>/</t>
    </r>
    <r>
      <rPr>
        <b/>
        <i/>
        <sz val="12"/>
        <color theme="1"/>
        <rFont val="Calibri"/>
        <family val="2"/>
        <scheme val="minor"/>
      </rPr>
      <t>nudum</t>
    </r>
    <r>
      <rPr>
        <b/>
        <sz val="12"/>
        <color theme="1"/>
        <rFont val="Calibri"/>
        <family val="2"/>
        <scheme val="minor"/>
      </rPr>
      <t xml:space="preserve"> + synonymized/reidentified)</t>
    </r>
  </si>
  <si>
    <r>
      <t>ferus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caballus</t>
    </r>
  </si>
  <si>
    <r>
      <t>altidens</t>
    </r>
    <r>
      <rPr>
        <sz val="12"/>
        <color theme="1"/>
        <rFont val="Calibri"/>
        <family val="2"/>
        <scheme val="minor"/>
      </rPr>
      <t xml:space="preserve"> (name preoccupied; substituted with </t>
    </r>
    <r>
      <rPr>
        <i/>
        <sz val="12"/>
        <color theme="1"/>
        <rFont val="Calibri"/>
        <family val="2"/>
        <scheme val="minor"/>
      </rPr>
      <t>pseudoaltidens</t>
    </r>
    <r>
      <rPr>
        <sz val="12"/>
        <color theme="1"/>
        <rFont val="Calibri"/>
        <family val="2"/>
        <scheme val="minor"/>
      </rPr>
      <t xml:space="preserve"> by Hulbert, 1995)</t>
    </r>
  </si>
  <si>
    <r>
      <t xml:space="preserve">americanus </t>
    </r>
    <r>
      <rPr>
        <sz val="12"/>
        <color theme="1"/>
        <rFont val="Calibri"/>
        <family val="2"/>
        <scheme val="minor"/>
      </rPr>
      <t xml:space="preserve">(name preoccupied; substituted with </t>
    </r>
    <r>
      <rPr>
        <i/>
        <sz val="12"/>
        <color theme="1"/>
        <rFont val="Calibri"/>
        <family val="2"/>
        <scheme val="minor"/>
      </rPr>
      <t>complicatus</t>
    </r>
    <r>
      <rPr>
        <sz val="12"/>
        <color theme="1"/>
        <rFont val="Calibri"/>
        <family val="2"/>
        <scheme val="minor"/>
      </rPr>
      <t xml:space="preserve"> by Leidy, 1858)</t>
    </r>
  </si>
  <si>
    <r>
      <t xml:space="preserve">intermedius </t>
    </r>
    <r>
      <rPr>
        <sz val="12"/>
        <color theme="1"/>
        <rFont val="Calibri"/>
        <family val="2"/>
        <scheme val="minor"/>
      </rPr>
      <t xml:space="preserve">(name preoccupied; substituted with </t>
    </r>
    <r>
      <rPr>
        <i/>
        <sz val="12"/>
        <color theme="1"/>
        <rFont val="Calibri"/>
        <family val="2"/>
        <scheme val="minor"/>
      </rPr>
      <t>eous</t>
    </r>
    <r>
      <rPr>
        <sz val="12"/>
        <color theme="1"/>
        <rFont val="Calibri"/>
        <family val="2"/>
        <scheme val="minor"/>
      </rPr>
      <t xml:space="preserve"> by Hay, 1899)</t>
    </r>
  </si>
  <si>
    <r>
      <t xml:space="preserve">asinus </t>
    </r>
    <r>
      <rPr>
        <sz val="12"/>
        <color theme="1"/>
        <rFont val="Calibri"/>
        <family val="2"/>
        <scheme val="minor"/>
      </rPr>
      <t>(not recognized in the Americas prior to historic times; e.g., Taylor et al., 2022)</t>
    </r>
  </si>
  <si>
    <r>
      <t xml:space="preserve">hemionus </t>
    </r>
    <r>
      <rPr>
        <sz val="12"/>
        <color theme="1"/>
        <rFont val="Calibri"/>
        <family val="2"/>
        <scheme val="minor"/>
      </rPr>
      <t>(not recognized in the Americas; e.g., Eisenmann et al., 2008; Heintzman et al., 2017)</t>
    </r>
  </si>
  <si>
    <r>
      <t xml:space="preserve">hydruntinus </t>
    </r>
    <r>
      <rPr>
        <sz val="12"/>
        <color theme="1"/>
        <rFont val="Calibri"/>
        <family val="2"/>
        <scheme val="minor"/>
      </rPr>
      <t>(not recognized in the Americas; e.g., Eisenmann et al., 2008)</t>
    </r>
  </si>
  <si>
    <r>
      <t xml:space="preserve">kiang </t>
    </r>
    <r>
      <rPr>
        <sz val="12"/>
        <color theme="1"/>
        <rFont val="Calibri"/>
        <family val="2"/>
        <scheme val="minor"/>
      </rPr>
      <t>(not recognized in the Americas; e.g., Eisenmann et al., 2008; Heintzman et al., 2017)</t>
    </r>
  </si>
  <si>
    <r>
      <t xml:space="preserve">laurentius </t>
    </r>
    <r>
      <rPr>
        <sz val="12"/>
        <color theme="1"/>
        <rFont val="Calibri"/>
        <family val="2"/>
        <scheme val="minor"/>
      </rPr>
      <t>(historic domestic horse; Scott et al., 2010)</t>
    </r>
  </si>
  <si>
    <r>
      <t xml:space="preserve">clarendonensis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Pliohippus</t>
    </r>
    <r>
      <rPr>
        <sz val="12"/>
        <color theme="1"/>
        <rFont val="Calibri"/>
        <family val="2"/>
        <scheme val="minor"/>
      </rPr>
      <t>; Winans 1985)</t>
    </r>
  </si>
  <si>
    <r>
      <t xml:space="preserve">eurystylus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Neohipparion</t>
    </r>
    <r>
      <rPr>
        <sz val="12"/>
        <color theme="1"/>
        <rFont val="Calibri"/>
        <family val="2"/>
        <scheme val="minor"/>
      </rPr>
      <t>;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Winans 1985)</t>
    </r>
  </si>
  <si>
    <r>
      <t xml:space="preserve">laparensis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Astrohippus</t>
    </r>
    <r>
      <rPr>
        <sz val="12"/>
        <color theme="1"/>
        <rFont val="Calibri"/>
        <family val="2"/>
        <scheme val="minor"/>
      </rPr>
      <t>; Winans 1985)</t>
    </r>
  </si>
  <si>
    <r>
      <t xml:space="preserve">minutus </t>
    </r>
    <r>
      <rPr>
        <sz val="12"/>
        <color rgb="FF000000"/>
        <rFont val="Calibri"/>
        <family val="2"/>
        <scheme val="minor"/>
      </rPr>
      <t xml:space="preserve">(name preoccupied; substituted with </t>
    </r>
    <r>
      <rPr>
        <i/>
        <sz val="12"/>
        <color rgb="FF000000"/>
        <rFont val="Calibri"/>
        <family val="2"/>
        <scheme val="minor"/>
      </rPr>
      <t xml:space="preserve"> phlegon </t>
    </r>
    <r>
      <rPr>
        <sz val="12"/>
        <color rgb="FF000000"/>
        <rFont val="Calibri"/>
        <family val="2"/>
        <scheme val="minor"/>
      </rPr>
      <t>by Hay, 1899)</t>
    </r>
  </si>
  <si>
    <r>
      <t xml:space="preserve">ocontesis </t>
    </r>
    <r>
      <rPr>
        <sz val="12"/>
        <color theme="1"/>
        <rFont val="Calibri"/>
        <family val="2"/>
        <scheme val="minor"/>
      </rPr>
      <t xml:space="preserve">(probably belongs in </t>
    </r>
    <r>
      <rPr>
        <i/>
        <sz val="12"/>
        <color theme="1"/>
        <rFont val="Calibri"/>
        <family val="2"/>
        <scheme val="minor"/>
      </rPr>
      <t>Astrohippus</t>
    </r>
    <r>
      <rPr>
        <sz val="12"/>
        <color theme="1"/>
        <rFont val="Calibri"/>
        <family val="2"/>
        <scheme val="minor"/>
      </rPr>
      <t>; Winans 1985)</t>
    </r>
  </si>
  <si>
    <r>
      <t xml:space="preserve">parastylus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Pliohippus</t>
    </r>
    <r>
      <rPr>
        <sz val="12"/>
        <color theme="1"/>
        <rFont val="Calibri"/>
        <family val="2"/>
        <scheme val="minor"/>
      </rPr>
      <t xml:space="preserve"> Winans 1985)</t>
    </r>
  </si>
  <si>
    <r>
      <t xml:space="preserve">parvulus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Nannippus</t>
    </r>
    <r>
      <rPr>
        <sz val="12"/>
        <color theme="1"/>
        <rFont val="Calibri"/>
        <family val="2"/>
        <scheme val="minor"/>
      </rPr>
      <t>; Winans 1985)</t>
    </r>
  </si>
  <si>
    <r>
      <t xml:space="preserve">perditus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Protohippus</t>
    </r>
    <r>
      <rPr>
        <sz val="12"/>
        <color theme="1"/>
        <rFont val="Calibri"/>
        <family val="2"/>
        <scheme val="minor"/>
      </rPr>
      <t>; Winans 1985)</t>
    </r>
  </si>
  <si>
    <r>
      <t xml:space="preserve">phlegon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Nannippus</t>
    </r>
    <r>
      <rPr>
        <sz val="12"/>
        <color theme="1"/>
        <rFont val="Calibri"/>
        <family val="2"/>
        <scheme val="minor"/>
      </rPr>
      <t>; Winans 1985)</t>
    </r>
  </si>
  <si>
    <r>
      <t xml:space="preserve">princeps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Nannippus</t>
    </r>
    <r>
      <rPr>
        <sz val="12"/>
        <color theme="1"/>
        <rFont val="Calibri"/>
        <family val="2"/>
        <scheme val="minor"/>
      </rPr>
      <t>; Winans 1985)</t>
    </r>
  </si>
  <si>
    <r>
      <t xml:space="preserve">sellardsi </t>
    </r>
    <r>
      <rPr>
        <sz val="12"/>
        <color theme="1"/>
        <rFont val="Calibri"/>
        <family val="2"/>
        <scheme val="minor"/>
      </rPr>
      <t xml:space="preserve">(belongs in </t>
    </r>
    <r>
      <rPr>
        <i/>
        <sz val="12"/>
        <color theme="1"/>
        <rFont val="Calibri"/>
        <family val="2"/>
        <scheme val="minor"/>
      </rPr>
      <t>Astrohippus</t>
    </r>
    <r>
      <rPr>
        <sz val="12"/>
        <color theme="1"/>
        <rFont val="Calibri"/>
        <family val="2"/>
        <scheme val="minor"/>
      </rPr>
      <t>; Winans 1985)</t>
    </r>
  </si>
  <si>
    <r>
      <t xml:space="preserve">Table S6B. Identification of potentially valid species names. To identify potentially valid species names we evaluated the number of times that a particular name was considered valid relative to the number of times that the name was considered a </t>
    </r>
    <r>
      <rPr>
        <i/>
        <sz val="12"/>
        <color theme="1"/>
        <rFont val="Calibri"/>
        <family val="2"/>
        <scheme val="minor"/>
      </rPr>
      <t>nomen dubium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nomen nudum</t>
    </r>
    <r>
      <rPr>
        <sz val="12"/>
        <color theme="1"/>
        <rFont val="Calibri"/>
        <family val="2"/>
        <scheme val="minor"/>
      </rPr>
      <t xml:space="preserve"> and the number of times the name was synonymized/reidentified with another name.</t>
    </r>
  </si>
  <si>
    <r>
      <t xml:space="preserve">Table S6A. Summary of taxonomic conclusions of 68 studies discussing fossil specimens of North and Central American </t>
    </r>
    <r>
      <rPr>
        <i/>
        <sz val="12"/>
        <color theme="1"/>
        <rFont val="Calibri"/>
        <family val="2"/>
        <scheme val="minor"/>
      </rPr>
      <t>Equus sensu lato</t>
    </r>
    <r>
      <rPr>
        <sz val="12"/>
        <color theme="1"/>
        <rFont val="Calibri"/>
        <family val="2"/>
        <scheme val="minor"/>
      </rPr>
      <t>.</t>
    </r>
  </si>
  <si>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 sp. Medicine Hat, Alberta</t>
    </r>
  </si>
  <si>
    <r>
      <t xml:space="preserve">Amerhippus </t>
    </r>
    <r>
      <rPr>
        <sz val="12"/>
        <color theme="1"/>
        <rFont val="Calibri"/>
        <family val="2"/>
      </rPr>
      <t>sp.</t>
    </r>
  </si>
  <si>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 sp. Natural Trap Cave (Large)</t>
    </r>
  </si>
  <si>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 sp. (Large)</t>
    </r>
  </si>
  <si>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 sp. Natural Trap Cave (Small)</t>
    </r>
  </si>
  <si>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 sp. (Small)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</si>
  <si>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tau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</si>
  <si>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tau</t>
    </r>
  </si>
  <si>
    <r>
      <t>Equus francisci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</si>
  <si>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achates</t>
    </r>
    <r>
      <rPr>
        <sz val="12"/>
        <color theme="1"/>
        <rFont val="Calibri"/>
        <family val="2"/>
      </rPr>
      <t>? /</t>
    </r>
    <r>
      <rPr>
        <i/>
        <sz val="12"/>
        <color theme="1"/>
        <rFont val="Calibri"/>
        <family val="2"/>
      </rPr>
      <t xml:space="preserve"> 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francisci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</si>
  <si>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Onager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francisci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</si>
  <si>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excelsus</t>
    </r>
  </si>
  <si>
    <r>
      <t xml:space="preserve">altidens </t>
    </r>
    <r>
      <rPr>
        <sz val="12"/>
        <color theme="1"/>
        <rFont val="Calibri"/>
        <family val="2"/>
      </rPr>
      <t xml:space="preserve">(name preoccupied; substituted with </t>
    </r>
    <r>
      <rPr>
        <i/>
        <sz val="12"/>
        <color theme="1"/>
        <rFont val="Calibri"/>
        <family val="2"/>
      </rPr>
      <t xml:space="preserve">pseudoaltidens </t>
    </r>
    <r>
      <rPr>
        <sz val="12"/>
        <color theme="1"/>
        <rFont val="Calibri"/>
        <family val="2"/>
      </rPr>
      <t>by Hulbert, 1995)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</si>
  <si>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altidens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</si>
  <si>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hemionus</t>
    </r>
  </si>
  <si>
    <r>
      <t xml:space="preserve">Equus altidens </t>
    </r>
    <r>
      <rPr>
        <sz val="12"/>
        <color theme="1"/>
        <rFont val="Calibri"/>
        <family val="2"/>
      </rPr>
      <t xml:space="preserve">Quinn (not </t>
    </r>
    <r>
      <rPr>
        <i/>
        <sz val="12"/>
        <color theme="1"/>
        <rFont val="Calibri"/>
        <family val="2"/>
      </rPr>
      <t xml:space="preserve">Equus altidens </t>
    </r>
    <r>
      <rPr>
        <sz val="12"/>
        <color theme="1"/>
        <rFont val="Calibri"/>
        <family val="2"/>
      </rPr>
      <t>Reichenou)</t>
    </r>
  </si>
  <si>
    <r>
      <t>Equus</t>
    </r>
    <r>
      <rPr>
        <sz val="12"/>
        <color theme="1"/>
        <rFont val="Calibri"/>
        <family val="2"/>
      </rPr>
      <t xml:space="preserve"> </t>
    </r>
    <r>
      <rPr>
        <i/>
        <sz val="12"/>
        <color theme="1"/>
        <rFont val="Calibri"/>
        <family val="2"/>
      </rPr>
      <t>(Hemionus) pseudaltidens</t>
    </r>
  </si>
  <si>
    <r>
      <t xml:space="preserve">americanus </t>
    </r>
    <r>
      <rPr>
        <sz val="12"/>
        <color theme="1"/>
        <rFont val="Calibri"/>
        <family val="2"/>
      </rPr>
      <t xml:space="preserve">(name preoccupied; Leidy, 1858, substituted with the name </t>
    </r>
    <r>
      <rPr>
        <i/>
        <sz val="12"/>
        <color theme="1"/>
        <rFont val="Calibri"/>
        <family val="2"/>
      </rPr>
      <t>Equus complicatus</t>
    </r>
    <r>
      <rPr>
        <sz val="12"/>
        <color theme="1"/>
        <rFont val="Calibri"/>
        <family val="2"/>
      </rPr>
      <t>)</t>
    </r>
  </si>
  <si>
    <r>
      <t xml:space="preserve">nomen nudum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francisci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</si>
  <si>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Onager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francisci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nomen vanum</t>
    </r>
  </si>
  <si>
    <r>
      <t xml:space="preserve">Equus mexicanus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scotti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</si>
  <si>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caballus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</si>
  <si>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caballus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</si>
  <si>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pacificus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</si>
  <si>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</si>
  <si>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calobatus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</si>
  <si>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calobatus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</si>
  <si>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calobatus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</si>
  <si>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calobatus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</si>
  <si>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calobatus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</si>
  <si>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cf. </t>
    </r>
    <r>
      <rPr>
        <i/>
        <sz val="12"/>
        <color theme="1"/>
        <rFont val="Calibri"/>
        <family val="2"/>
      </rPr>
      <t>caballus</t>
    </r>
  </si>
  <si>
    <r>
      <t xml:space="preserve">Onager lambei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caballus laurentius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</si>
  <si>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cf. </t>
    </r>
    <r>
      <rPr>
        <i/>
        <sz val="12"/>
        <color theme="1"/>
        <rFont val="Calibri"/>
        <family val="2"/>
      </rPr>
      <t>calobatus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</si>
  <si>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calobatus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</si>
  <si>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cf. </t>
    </r>
    <r>
      <rPr>
        <i/>
        <sz val="12"/>
        <color theme="1"/>
        <rFont val="Calibri"/>
        <family val="2"/>
      </rPr>
      <t>conversidens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</si>
  <si>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conversidens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</si>
  <si>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cfr. </t>
    </r>
    <r>
      <rPr>
        <i/>
        <sz val="12"/>
        <color theme="1"/>
        <rFont val="Calibri"/>
        <family val="2"/>
      </rPr>
      <t>tau</t>
    </r>
  </si>
  <si>
    <r>
      <t xml:space="preserve">Equus cedralensis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conversidens</t>
    </r>
  </si>
  <si>
    <r>
      <t xml:space="preserve">nomen vanum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scotti</t>
    </r>
    <r>
      <rPr>
        <sz val="12"/>
        <color theme="1"/>
        <rFont val="Calibri"/>
        <family val="2"/>
      </rPr>
      <t>?</t>
    </r>
  </si>
  <si>
    <r>
      <t xml:space="preserve">Onager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complicatus</t>
    </r>
  </si>
  <si>
    <r>
      <t>Equus excelsus</t>
    </r>
    <r>
      <rPr>
        <sz val="12"/>
        <color theme="1"/>
        <rFont val="Calibri"/>
        <family val="2"/>
      </rPr>
      <t>?</t>
    </r>
  </si>
  <si>
    <r>
      <t>Equus excelsus</t>
    </r>
    <r>
      <rPr>
        <sz val="12"/>
        <color theme="1"/>
        <rFont val="Calibri"/>
        <family val="2"/>
      </rPr>
      <t>? / nomen dubium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</si>
  <si>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 xml:space="preserve">fraternus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nomen vanum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</si>
  <si>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conversidens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</si>
  <si>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conversidens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</si>
  <si>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Amerhippus)</t>
    </r>
    <r>
      <rPr>
        <sz val="12"/>
        <color theme="1"/>
        <rFont val="Calibri"/>
        <family val="2"/>
      </rPr>
      <t xml:space="preserve"> </t>
    </r>
    <r>
      <rPr>
        <i/>
        <sz val="12"/>
        <color theme="1"/>
        <rFont val="Calibri"/>
        <family val="2"/>
      </rPr>
      <t>conversidens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</si>
  <si>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conversidens</t>
    </r>
  </si>
  <si>
    <r>
      <t xml:space="preserve">nomen dubium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alaskae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</si>
  <si>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conversidens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</si>
  <si>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conversidens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</si>
  <si>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E. conversidens</t>
    </r>
  </si>
  <si>
    <r>
      <t xml:space="preserve">nomen nudum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conversidens</t>
    </r>
  </si>
  <si>
    <r>
      <t xml:space="preserve">nomen nudum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alaskae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</si>
  <si>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crenidens</t>
    </r>
  </si>
  <si>
    <r>
      <rPr>
        <i/>
        <sz val="12"/>
        <color theme="1"/>
        <rFont val="Calibri"/>
        <family val="2"/>
      </rPr>
      <t>Equus crenidens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</si>
  <si>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pacificus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</si>
  <si>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cuminsii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 xml:space="preserve">Equus (Asinus) </t>
    </r>
    <r>
      <rPr>
        <sz val="12"/>
        <color theme="1"/>
        <rFont val="Calibri"/>
        <family val="2"/>
      </rPr>
      <t>cf.</t>
    </r>
    <r>
      <rPr>
        <i/>
        <sz val="12"/>
        <color theme="1"/>
        <rFont val="Calibri"/>
        <family val="2"/>
      </rPr>
      <t xml:space="preserve"> E.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A.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cuminsii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</si>
  <si>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cumminsii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</si>
  <si>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cumminsii</t>
    </r>
  </si>
  <si>
    <r>
      <rPr>
        <i/>
        <sz val="12"/>
        <color theme="1"/>
        <rFont val="Calibri"/>
        <family val="2"/>
      </rPr>
      <t>Equus cumminsii</t>
    </r>
    <r>
      <rPr>
        <sz val="12"/>
        <color theme="1"/>
        <rFont val="Calibri"/>
        <family val="2"/>
      </rPr>
      <t>?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</si>
  <si>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cumminsii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</si>
  <si>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>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</si>
  <si>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enormis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</si>
  <si>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</si>
  <si>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 species A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</si>
  <si>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 species B</t>
    </r>
  </si>
  <si>
    <r>
      <t>Equus</t>
    </r>
    <r>
      <rPr>
        <sz val="12"/>
        <color theme="1"/>
        <rFont val="Calibri"/>
        <family val="2"/>
      </rPr>
      <t xml:space="preserve"> cf. </t>
    </r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</t>
    </r>
  </si>
  <si>
    <r>
      <t xml:space="preserve">Equus </t>
    </r>
    <r>
      <rPr>
        <sz val="12"/>
        <color theme="1"/>
        <rFont val="Calibri"/>
        <family val="2"/>
      </rPr>
      <t>cf.</t>
    </r>
    <r>
      <rPr>
        <i/>
        <sz val="12"/>
        <color theme="1"/>
        <rFont val="Calibri"/>
        <family val="2"/>
      </rPr>
      <t xml:space="preserve"> 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 sp.</t>
    </r>
  </si>
  <si>
    <r>
      <t>Equus</t>
    </r>
    <r>
      <rPr>
        <sz val="12"/>
        <color theme="1"/>
        <rFont val="Calibri"/>
        <family val="2"/>
      </rPr>
      <t xml:space="preserve"> .cf</t>
    </r>
    <r>
      <rPr>
        <i/>
        <sz val="12"/>
        <color theme="1"/>
        <rFont val="Calibri"/>
        <family val="2"/>
      </rPr>
      <t xml:space="preserve"> excelsus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</si>
  <si>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mexicanus</t>
    </r>
  </si>
  <si>
    <r>
      <t xml:space="preserve">Equus excelsus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pacificus</t>
    </r>
  </si>
  <si>
    <r>
      <t xml:space="preserve">Equus ferus scotti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ferus lambei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</si>
  <si>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simplicidens</t>
    </r>
  </si>
  <si>
    <r>
      <rPr>
        <sz val="12"/>
        <color theme="1"/>
        <rFont val="Calibri"/>
        <family val="2"/>
      </rPr>
      <t xml:space="preserve">may belong to </t>
    </r>
    <r>
      <rPr>
        <i/>
        <sz val="12"/>
        <color theme="1"/>
        <rFont val="Calibri"/>
        <family val="2"/>
      </rPr>
      <t xml:space="preserve">Dinohippus </t>
    </r>
    <r>
      <rPr>
        <sz val="12"/>
        <color theme="1"/>
        <rFont val="Calibri"/>
        <family val="2"/>
      </rPr>
      <t>or</t>
    </r>
    <r>
      <rPr>
        <i/>
        <sz val="12"/>
        <color theme="1"/>
        <rFont val="Calibri"/>
        <family val="2"/>
      </rPr>
      <t xml:space="preserve"> Astrohippus</t>
    </r>
  </si>
  <si>
    <r>
      <t>Equus (Dolichohippus) simplicidens</t>
    </r>
    <r>
      <rPr>
        <sz val="12"/>
        <color theme="1"/>
        <rFont val="Calibri"/>
        <family val="2"/>
      </rPr>
      <t>?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</si>
  <si>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francisci</t>
    </r>
  </si>
  <si>
    <r>
      <t>Equus francisci</t>
    </r>
    <r>
      <rPr>
        <sz val="12"/>
        <color theme="1"/>
        <rFont val="Calibri"/>
        <family val="2"/>
      </rPr>
      <t xml:space="preserve"> /</t>
    </r>
    <r>
      <rPr>
        <i/>
        <sz val="12"/>
        <color theme="1"/>
        <rFont val="Calibri"/>
        <family val="2"/>
      </rPr>
      <t xml:space="preserve"> Equus tau</t>
    </r>
    <r>
      <rPr>
        <sz val="12"/>
        <color theme="1"/>
        <rFont val="Calibri"/>
        <family val="2"/>
      </rPr>
      <t xml:space="preserve">? (the authors state that </t>
    </r>
    <r>
      <rPr>
        <i/>
        <sz val="12"/>
        <color theme="1"/>
        <rFont val="Calibri"/>
        <family val="2"/>
      </rPr>
      <t xml:space="preserve">E. francisci </t>
    </r>
    <r>
      <rPr>
        <sz val="12"/>
        <color theme="1"/>
        <rFont val="Calibri"/>
        <family val="2"/>
      </rPr>
      <t xml:space="preserve">appears to be a distinct species, slightly larger than </t>
    </r>
    <r>
      <rPr>
        <i/>
        <sz val="12"/>
        <color theme="1"/>
        <rFont val="Calibri"/>
        <family val="2"/>
      </rPr>
      <t>E. tau</t>
    </r>
    <r>
      <rPr>
        <sz val="12"/>
        <color theme="1"/>
        <rFont val="Calibri"/>
        <family val="2"/>
      </rPr>
      <t xml:space="preserve">, but it is possible that </t>
    </r>
    <r>
      <rPr>
        <i/>
        <sz val="12"/>
        <color theme="1"/>
        <rFont val="Calibri"/>
        <family val="2"/>
      </rPr>
      <t>E. francisci</t>
    </r>
    <r>
      <rPr>
        <sz val="12"/>
        <color theme="1"/>
        <rFont val="Calibri"/>
        <family val="2"/>
      </rPr>
      <t xml:space="preserve"> is a synonym of </t>
    </r>
    <r>
      <rPr>
        <i/>
        <sz val="12"/>
        <color theme="1"/>
        <rFont val="Calibri"/>
        <family val="2"/>
      </rPr>
      <t>E. tau</t>
    </r>
    <r>
      <rPr>
        <sz val="12"/>
        <color theme="1"/>
        <rFont val="Calibri"/>
        <family val="2"/>
      </rPr>
      <t>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</si>
  <si>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francisci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</si>
  <si>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 xml:space="preserve">francisci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tau</t>
    </r>
    <r>
      <rPr>
        <sz val="12"/>
        <color theme="1"/>
        <rFont val="Calibri"/>
        <family val="2"/>
      </rPr>
      <t xml:space="preserve"> (most likely synonymous if </t>
    </r>
    <r>
      <rPr>
        <i/>
        <sz val="12"/>
        <color theme="1"/>
        <rFont val="Calibri"/>
        <family val="2"/>
      </rPr>
      <t>Equus tau</t>
    </r>
    <r>
      <rPr>
        <sz val="12"/>
        <color theme="1"/>
        <rFont val="Calibri"/>
        <family val="2"/>
      </rPr>
      <t xml:space="preserve"> is accepted as a valid name)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</si>
  <si>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francisci</t>
    </r>
  </si>
  <si>
    <r>
      <t xml:space="preserve">Equus 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Onager</t>
    </r>
    <r>
      <rPr>
        <sz val="12"/>
        <color theme="1"/>
        <rFont val="Calibri"/>
        <family val="2"/>
        <scheme val="minor"/>
      </rPr>
      <t>)</t>
    </r>
    <r>
      <rPr>
        <i/>
        <sz val="12"/>
        <color theme="1"/>
        <rFont val="Calibri"/>
        <family val="2"/>
        <scheme val="minor"/>
      </rPr>
      <t xml:space="preserve"> francisci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</si>
  <si>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francisci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</si>
  <si>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Tomolabis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fraternus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</si>
  <si>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"</t>
    </r>
    <r>
      <rPr>
        <i/>
        <sz val="12"/>
        <color theme="1"/>
        <rFont val="Calibri"/>
        <family val="2"/>
      </rPr>
      <t>fraternus</t>
    </r>
    <r>
      <rPr>
        <sz val="12"/>
        <color theme="1"/>
        <rFont val="Calibri"/>
        <family val="2"/>
      </rPr>
      <t>" (species poorly founded and probably invalid)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</si>
  <si>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fraternus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</si>
  <si>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fraternus</t>
    </r>
  </si>
  <si>
    <r>
      <rPr>
        <i/>
        <sz val="12"/>
        <color theme="1"/>
        <rFont val="Calibri"/>
        <family val="2"/>
      </rPr>
      <t xml:space="preserve">Equus giganteus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scotti</t>
    </r>
    <r>
      <rPr>
        <sz val="12"/>
        <color theme="1"/>
        <rFont val="Calibri"/>
        <family val="2"/>
      </rPr>
      <t xml:space="preserve">? (the authors state that </t>
    </r>
    <r>
      <rPr>
        <i/>
        <sz val="12"/>
        <color theme="1"/>
        <rFont val="Calibri"/>
        <family val="2"/>
      </rPr>
      <t>E. giganteus</t>
    </r>
    <r>
      <rPr>
        <sz val="12"/>
        <color theme="1"/>
        <rFont val="Calibri"/>
        <family val="2"/>
      </rPr>
      <t xml:space="preserve"> may simply be unusually large males of </t>
    </r>
    <r>
      <rPr>
        <i/>
        <sz val="12"/>
        <color theme="1"/>
        <rFont val="Calibri"/>
        <family val="2"/>
      </rPr>
      <t>E. scotti</t>
    </r>
    <r>
      <rPr>
        <sz val="12"/>
        <color theme="1"/>
        <rFont val="Calibri"/>
        <family val="2"/>
      </rPr>
      <t>)</t>
    </r>
  </si>
  <si>
    <r>
      <t>Equus enormis</t>
    </r>
    <r>
      <rPr>
        <sz val="12"/>
        <color theme="1"/>
        <rFont val="Calibri"/>
        <family val="2"/>
      </rPr>
      <t>?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</si>
  <si>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hatcheri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</si>
  <si>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niobrarensis</t>
    </r>
  </si>
  <si>
    <r>
      <t xml:space="preserve">Onager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</si>
  <si>
    <r>
      <t xml:space="preserve">Onager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hibbardi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</si>
  <si>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idahoensis</t>
    </r>
  </si>
  <si>
    <r>
      <t>Equus (Dolichohippus</t>
    </r>
    <r>
      <rPr>
        <sz val="12"/>
        <color theme="1"/>
        <rFont val="Calibri"/>
        <family val="2"/>
      </rPr>
      <t>?</t>
    </r>
    <r>
      <rPr>
        <i/>
        <sz val="12"/>
        <color theme="1"/>
        <rFont val="Calibri"/>
        <family val="2"/>
      </rPr>
      <t>) idahoensis</t>
    </r>
  </si>
  <si>
    <r>
      <t xml:space="preserve">intermedius </t>
    </r>
    <r>
      <rPr>
        <sz val="12"/>
        <color theme="1"/>
        <rFont val="Calibri"/>
        <family val="2"/>
      </rPr>
      <t>(name preoccupied; renamed as Equus eous by Hay 1899)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</si>
  <si>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 cf.</t>
    </r>
    <r>
      <rPr>
        <i/>
        <sz val="12"/>
        <color theme="1"/>
        <rFont val="Calibri"/>
        <family val="2"/>
      </rPr>
      <t xml:space="preserve"> kiang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</si>
  <si>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kiang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</si>
  <si>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lambei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</si>
  <si>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lambei</t>
    </r>
  </si>
  <si>
    <r>
      <rPr>
        <i/>
        <sz val="12"/>
        <color theme="1"/>
        <rFont val="Calibri"/>
        <family val="2"/>
      </rPr>
      <t>Equus caballus</t>
    </r>
    <r>
      <rPr>
        <sz val="12"/>
        <color theme="1"/>
        <rFont val="Calibri"/>
        <family val="2"/>
      </rPr>
      <t xml:space="preserve"> / </t>
    </r>
    <r>
      <rPr>
        <i/>
        <sz val="12"/>
        <color theme="1"/>
        <rFont val="Calibri"/>
        <family val="2"/>
      </rPr>
      <t>Equus asinus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</si>
  <si>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lambei</t>
    </r>
  </si>
  <si>
    <r>
      <t>Equus lambei / Equus niobrarensis lambei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</si>
  <si>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caballus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</si>
  <si>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"</t>
    </r>
    <r>
      <rPr>
        <i/>
        <sz val="12"/>
        <color theme="1"/>
        <rFont val="Calibri"/>
        <family val="2"/>
      </rPr>
      <t>leidyi</t>
    </r>
    <r>
      <rPr>
        <sz val="12"/>
        <color theme="1"/>
        <rFont val="Calibri"/>
        <family val="2"/>
      </rPr>
      <t>" (questionable validity of species name)</t>
    </r>
  </si>
  <si>
    <r>
      <t xml:space="preserve">nomen dubium </t>
    </r>
    <r>
      <rPr>
        <sz val="12"/>
        <color theme="1"/>
        <rFont val="Calibri"/>
        <family val="2"/>
      </rPr>
      <t xml:space="preserve">/ small specimens within the 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A population match the type of </t>
    </r>
    <r>
      <rPr>
        <i/>
        <sz val="12"/>
        <color theme="1"/>
        <rFont val="Calibri"/>
        <family val="2"/>
      </rPr>
      <t>E. littoralis</t>
    </r>
    <r>
      <rPr>
        <sz val="12"/>
        <color theme="1"/>
        <rFont val="Calibri"/>
        <family val="2"/>
      </rPr>
      <t xml:space="preserve"> in size and morphology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</si>
  <si>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littoralis</t>
    </r>
  </si>
  <si>
    <r>
      <t xml:space="preserve">Equus 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Amerhippus</t>
    </r>
    <r>
      <rPr>
        <sz val="12"/>
        <color theme="1"/>
        <rFont val="Calibri"/>
        <family val="2"/>
        <scheme val="minor"/>
      </rPr>
      <t xml:space="preserve">) </t>
    </r>
    <r>
      <rPr>
        <i/>
        <sz val="12"/>
        <color theme="1"/>
        <rFont val="Calibri"/>
        <family val="2"/>
        <scheme val="minor"/>
      </rPr>
      <t>littoralis</t>
    </r>
    <r>
      <rPr>
        <sz val="12"/>
        <color theme="1"/>
        <rFont val="Calibri"/>
        <family val="2"/>
        <scheme val="minor"/>
      </rPr>
      <t xml:space="preserve">? / </t>
    </r>
    <r>
      <rPr>
        <i/>
        <sz val="12"/>
        <color theme="1"/>
        <rFont val="Calibri"/>
        <family val="2"/>
        <scheme val="minor"/>
      </rPr>
      <t xml:space="preserve">Equus 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Amerhippus</t>
    </r>
    <r>
      <rPr>
        <sz val="12"/>
        <color theme="1"/>
        <rFont val="Calibri"/>
        <family val="2"/>
        <scheme val="minor"/>
      </rPr>
      <t xml:space="preserve">) </t>
    </r>
    <r>
      <rPr>
        <i/>
        <sz val="12"/>
        <color theme="1"/>
        <rFont val="Calibri"/>
        <family val="2"/>
        <scheme val="minor"/>
      </rPr>
      <t>fraternus littoralis</t>
    </r>
    <r>
      <rPr>
        <sz val="12"/>
        <color theme="1"/>
        <rFont val="Calibri"/>
        <family val="2"/>
        <scheme val="minor"/>
      </rPr>
      <t>?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</si>
  <si>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>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</si>
  <si>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>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</si>
  <si>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Hesperohippus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mexicanus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</si>
  <si>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mexicanus</t>
    </r>
  </si>
  <si>
    <r>
      <t>Equus mexicanus</t>
    </r>
    <r>
      <rPr>
        <sz val="12"/>
        <color theme="1"/>
        <rFont val="Calibri"/>
        <family val="2"/>
      </rPr>
      <t xml:space="preserve"> (tentatively rejected </t>
    </r>
    <r>
      <rPr>
        <i/>
        <sz val="12"/>
        <color theme="1"/>
        <rFont val="Calibri"/>
        <family val="2"/>
      </rPr>
      <t xml:space="preserve">Hesperohippus </t>
    </r>
    <r>
      <rPr>
        <sz val="12"/>
        <color theme="1"/>
        <rFont val="Calibri"/>
        <family val="2"/>
      </rPr>
      <t>as a valid subgenus)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</si>
  <si>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scotti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</si>
  <si>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</t>
    </r>
    <r>
      <rPr>
        <i/>
        <sz val="12"/>
        <color theme="1"/>
        <rFont val="Calibri"/>
        <family val="2"/>
      </rPr>
      <t>niobrarensis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</si>
  <si>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occidentalis</t>
    </r>
  </si>
  <si>
    <r>
      <rPr>
        <i/>
        <sz val="12"/>
        <color theme="1"/>
        <rFont val="Calibri"/>
        <family val="2"/>
      </rPr>
      <t>Equus occidentalis</t>
    </r>
    <r>
      <rPr>
        <sz val="12"/>
        <color theme="1"/>
        <rFont val="Calibri"/>
        <family val="2"/>
      </rPr>
      <t xml:space="preserve"> referred</t>
    </r>
  </si>
  <si>
    <r>
      <t xml:space="preserve">nomen dubium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mexicanus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</si>
  <si>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Allozebra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occidentalis</t>
    </r>
  </si>
  <si>
    <r>
      <t xml:space="preserve">Equus </t>
    </r>
    <r>
      <rPr>
        <sz val="12"/>
        <color theme="1"/>
        <rFont val="Calibri"/>
        <family val="2"/>
      </rPr>
      <t>"</t>
    </r>
    <r>
      <rPr>
        <i/>
        <sz val="12"/>
        <color theme="1"/>
        <rFont val="Calibri"/>
        <family val="2"/>
      </rPr>
      <t>occidentalis</t>
    </r>
    <r>
      <rPr>
        <sz val="12"/>
        <color theme="1"/>
        <rFont val="Calibri"/>
        <family val="2"/>
      </rPr>
      <t>" (</t>
    </r>
    <r>
      <rPr>
        <i/>
        <sz val="12"/>
        <color theme="1"/>
        <rFont val="Calibri"/>
        <family val="2"/>
      </rPr>
      <t xml:space="preserve">sensu </t>
    </r>
    <r>
      <rPr>
        <sz val="12"/>
        <color theme="1"/>
        <rFont val="Calibri"/>
        <family val="2"/>
      </rPr>
      <t>Meriam 1913)</t>
    </r>
  </si>
  <si>
    <r>
      <t>Equus mexicanus</t>
    </r>
    <r>
      <rPr>
        <sz val="12"/>
        <color theme="1"/>
        <rFont val="Calibri"/>
        <family val="2"/>
      </rPr>
      <t>?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</si>
  <si>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Parastilidequus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parastylidens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</si>
  <si>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Parastylidequus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parastylidens</t>
    </r>
  </si>
  <si>
    <r>
      <t xml:space="preserve">nomen nudum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scotti</t>
    </r>
  </si>
  <si>
    <r>
      <rPr>
        <i/>
        <sz val="12"/>
        <color theme="1"/>
        <rFont val="Calibri"/>
        <family val="2"/>
      </rPr>
      <t>E. parastylidens</t>
    </r>
    <r>
      <rPr>
        <sz val="12"/>
        <color theme="1"/>
        <rFont val="Calibri"/>
        <family val="2"/>
      </rPr>
      <t>?</t>
    </r>
    <r>
      <rPr>
        <i/>
        <sz val="12"/>
        <color theme="1"/>
        <rFont val="Calibri"/>
        <family val="2"/>
      </rPr>
      <t xml:space="preserve"> </t>
    </r>
    <r>
      <rPr>
        <sz val="12"/>
        <color theme="1"/>
        <rFont val="Calibri"/>
        <family val="2"/>
      </rPr>
      <t xml:space="preserve">(inidcated that there is insufficient basis for a reliable sugneric diagnosis of </t>
    </r>
    <r>
      <rPr>
        <i/>
        <sz val="12"/>
        <color theme="1"/>
        <rFont val="Calibri"/>
        <family val="2"/>
      </rPr>
      <t xml:space="preserve">Parastilidequus </t>
    </r>
    <r>
      <rPr>
        <sz val="12"/>
        <color theme="1"/>
        <rFont val="Calibri"/>
        <family val="2"/>
      </rPr>
      <t xml:space="preserve">[called </t>
    </r>
    <r>
      <rPr>
        <i/>
        <sz val="12"/>
        <color theme="1"/>
        <rFont val="Calibri"/>
        <family val="2"/>
      </rPr>
      <t xml:space="preserve">Parastylidens </t>
    </r>
    <r>
      <rPr>
        <sz val="12"/>
        <color theme="1"/>
        <rFont val="Calibri"/>
        <family val="2"/>
      </rPr>
      <t>in their paper])</t>
    </r>
  </si>
  <si>
    <r>
      <t>Equus parastylidens</t>
    </r>
    <r>
      <rPr>
        <sz val="12"/>
        <color theme="1"/>
        <rFont val="Calibri"/>
        <family val="2"/>
      </rPr>
      <t>?</t>
    </r>
  </si>
  <si>
    <r>
      <t>Equus pacificus</t>
    </r>
    <r>
      <rPr>
        <sz val="12"/>
        <color theme="1"/>
        <rFont val="Calibri"/>
        <family val="2"/>
      </rPr>
      <t>?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</si>
  <si>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simplicidens</t>
    </r>
  </si>
  <si>
    <r>
      <t xml:space="preserve">belongs in </t>
    </r>
    <r>
      <rPr>
        <i/>
        <sz val="12"/>
        <color theme="1"/>
        <rFont val="Calibri"/>
        <family val="2"/>
      </rPr>
      <t>Pliohippus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</si>
  <si>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simplicidens</t>
    </r>
  </si>
  <si>
    <r>
      <rPr>
        <sz val="12"/>
        <color theme="1"/>
        <rFont val="Calibri"/>
        <family val="2"/>
      </rPr>
      <t>?</t>
    </r>
    <r>
      <rPr>
        <i/>
        <sz val="12"/>
        <color theme="1"/>
        <rFont val="Calibri"/>
        <family val="2"/>
      </rPr>
      <t>Equus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</si>
  <si>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Onager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francisci</t>
    </r>
  </si>
  <si>
    <r>
      <t xml:space="preserve">Asinus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Amerhippus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scotti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</si>
  <si>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scotti</t>
    </r>
  </si>
  <si>
    <r>
      <t>Equus niobrarensis</t>
    </r>
    <r>
      <rPr>
        <sz val="12"/>
        <color theme="1"/>
        <rFont val="Calibri"/>
        <family val="2"/>
      </rPr>
      <t xml:space="preserve"> / </t>
    </r>
    <r>
      <rPr>
        <i/>
        <sz val="12"/>
        <color theme="1"/>
        <rFont val="Calibri"/>
        <family val="2"/>
      </rPr>
      <t xml:space="preserve">scotti </t>
    </r>
    <r>
      <rPr>
        <sz val="12"/>
        <color theme="1"/>
        <rFont val="Calibri"/>
        <family val="2"/>
      </rPr>
      <t>referred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</si>
  <si>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 xml:space="preserve">cf. </t>
    </r>
    <r>
      <rPr>
        <i/>
        <sz val="12"/>
        <color theme="1"/>
        <rFont val="Calibri"/>
        <family val="2"/>
      </rPr>
      <t>scotti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</si>
  <si>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scotti</t>
    </r>
  </si>
  <si>
    <r>
      <t xml:space="preserve">Equus </t>
    </r>
    <r>
      <rPr>
        <sz val="12"/>
        <color theme="1"/>
        <rFont val="Calibri"/>
        <family val="2"/>
      </rPr>
      <t>cf.</t>
    </r>
    <r>
      <rPr>
        <i/>
        <sz val="12"/>
        <color theme="1"/>
        <rFont val="Calibri"/>
        <family val="2"/>
      </rPr>
      <t xml:space="preserve"> E. scotti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</si>
  <si>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>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</si>
  <si>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shoshonensis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</si>
  <si>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simplicidens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</si>
  <si>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shoshonensis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</si>
  <si>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Plesippus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>simplicidens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</si>
  <si>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species A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</si>
  <si>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A Leisey Shell Pit A, Inglis 1A, Rigby Shell Pit, Punta Gorda, Pool Branch, Haile 21A, Coleman 2A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</si>
  <si>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A / 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"</t>
    </r>
    <r>
      <rPr>
        <i/>
        <sz val="12"/>
        <color theme="1"/>
        <rFont val="Calibri"/>
        <family val="2"/>
      </rPr>
      <t>leidyi</t>
    </r>
    <r>
      <rPr>
        <sz val="12"/>
        <color theme="1"/>
        <rFont val="Calibri"/>
        <family val="2"/>
      </rPr>
      <t>"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</si>
  <si>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sp. B Leisey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</si>
  <si>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 sp. B Leisey Shell Pit A, Apollo Beach, Pool Branch, Flamingo Waterway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</si>
  <si>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 sp. B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</si>
  <si>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C Leisey Shell Pit A, Haile 16A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</si>
  <si>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C / </t>
    </r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"</t>
    </r>
    <r>
      <rPr>
        <i/>
        <sz val="12"/>
        <color theme="1"/>
        <rFont val="Calibri"/>
        <family val="2"/>
      </rPr>
      <t>fraternus</t>
    </r>
    <r>
      <rPr>
        <sz val="12"/>
        <color theme="1"/>
        <rFont val="Calibri"/>
        <family val="2"/>
      </rPr>
      <t>"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</si>
  <si>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Santo Domingo Basin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</si>
  <si>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Santo Domingo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</si>
  <si>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sp. Santo Domingo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</si>
  <si>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Dolichohippus</t>
    </r>
    <r>
      <rPr>
        <sz val="12"/>
        <color theme="1"/>
        <rFont val="Calibri"/>
        <family val="2"/>
      </rPr>
      <t>?)</t>
    </r>
  </si>
  <si>
    <r>
      <rPr>
        <i/>
        <sz val="12"/>
        <color rgb="FF000000"/>
        <rFont val="Calibri"/>
        <family val="2"/>
      </rPr>
      <t xml:space="preserve">Equus </t>
    </r>
    <r>
      <rPr>
        <sz val="12"/>
        <color rgb="FF000000"/>
        <rFont val="Calibri"/>
        <family val="2"/>
      </rPr>
      <t>(</t>
    </r>
    <r>
      <rPr>
        <i/>
        <sz val="12"/>
        <color rgb="FF000000"/>
        <rFont val="Calibri"/>
        <family val="2"/>
      </rPr>
      <t>Dolichohippus</t>
    </r>
    <r>
      <rPr>
        <sz val="12"/>
        <color rgb="FF000000"/>
        <rFont val="Calibri"/>
        <family val="2"/>
      </rPr>
      <t>?)</t>
    </r>
    <r>
      <rPr>
        <i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sp. Long Pine Formation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</si>
  <si>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sp. Dry Mountains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</si>
  <si>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</si>
  <si>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Conkling and Shelter, New Mexico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</si>
  <si>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sp. Conkling and Shelter, New Mexico</t>
    </r>
  </si>
  <si>
    <r>
      <rPr>
        <i/>
        <sz val="12"/>
        <color theme="1"/>
        <rFont val="Calibri"/>
        <family val="2"/>
      </rPr>
      <t>Equus</t>
    </r>
    <r>
      <rPr>
        <sz val="12"/>
        <color theme="1"/>
        <rFont val="Calibri"/>
        <family val="2"/>
      </rPr>
      <t xml:space="preserve"> sp. indt.</t>
    </r>
  </si>
  <si>
    <r>
      <t xml:space="preserve">Equus </t>
    </r>
    <r>
      <rPr>
        <sz val="12"/>
        <color theme="1"/>
        <rFont val="Calibri"/>
        <family val="2"/>
      </rPr>
      <t>sp. Gilliland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</si>
  <si>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sp.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</si>
  <si>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</si>
  <si>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 sp. (small)</t>
    </r>
  </si>
  <si>
    <r>
      <rPr>
        <i/>
        <sz val="12"/>
        <color theme="1"/>
        <rFont val="Calibri"/>
        <family val="2"/>
      </rP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Hemionus</t>
    </r>
    <r>
      <rPr>
        <sz val="12"/>
        <color theme="1"/>
        <rFont val="Calibri"/>
        <family val="2"/>
      </rPr>
      <t>) sp. (small)</t>
    </r>
  </si>
  <si>
    <r>
      <t xml:space="preserve">Equus </t>
    </r>
    <r>
      <rPr>
        <sz val="12"/>
        <color theme="1"/>
        <rFont val="Calibri"/>
        <family val="2"/>
      </rPr>
      <t>sp. (large)</t>
    </r>
  </si>
  <si>
    <r>
      <t xml:space="preserve">Equus </t>
    </r>
    <r>
      <rPr>
        <sz val="12"/>
        <color theme="1"/>
        <rFont val="Calibri"/>
        <family val="2"/>
      </rPr>
      <t>sp. (small)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</si>
  <si>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Asinus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</t>
    </r>
    <r>
      <rPr>
        <sz val="12"/>
        <color theme="1"/>
        <rFont val="Calibri"/>
        <family val="2"/>
      </rPr>
      <t>sp. cf.</t>
    </r>
    <r>
      <rPr>
        <i/>
        <sz val="12"/>
        <color theme="1"/>
        <rFont val="Calibri"/>
        <family val="2"/>
      </rPr>
      <t xml:space="preserve"> E.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A.</t>
    </r>
    <r>
      <rPr>
        <sz val="12"/>
        <color theme="1"/>
        <rFont val="Calibri"/>
        <family val="2"/>
      </rPr>
      <t>)</t>
    </r>
    <r>
      <rPr>
        <i/>
        <sz val="12"/>
        <color theme="1"/>
        <rFont val="Calibri"/>
        <family val="2"/>
      </rPr>
      <t xml:space="preserve"> cumminsii</t>
    </r>
  </si>
  <si>
    <r>
      <t xml:space="preserve">nomen dubium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francisci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</si>
  <si>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Sussemionus</t>
    </r>
    <r>
      <rPr>
        <sz val="12"/>
        <color theme="1"/>
        <rFont val="Calibri"/>
        <family val="2"/>
      </rPr>
      <t xml:space="preserve">) </t>
    </r>
    <r>
      <rPr>
        <i/>
        <sz val="12"/>
        <color theme="1"/>
        <rFont val="Calibri"/>
        <family val="2"/>
      </rPr>
      <t xml:space="preserve">verae </t>
    </r>
    <r>
      <rPr>
        <sz val="12"/>
        <color theme="1"/>
        <rFont val="Calibri"/>
        <family val="2"/>
      </rPr>
      <t xml:space="preserve">/ </t>
    </r>
    <r>
      <rPr>
        <i/>
        <sz val="12"/>
        <color theme="1"/>
        <rFont val="Calibri"/>
        <family val="2"/>
      </rPr>
      <t>Equus (Sussemionus) cf. E. (S.) verae</t>
    </r>
  </si>
  <si>
    <r>
      <t xml:space="preserve">nomen nudum </t>
    </r>
    <r>
      <rPr>
        <sz val="12"/>
        <color theme="1"/>
        <rFont val="Calibri"/>
        <family val="2"/>
      </rPr>
      <t>/</t>
    </r>
    <r>
      <rPr>
        <i/>
        <sz val="12"/>
        <color theme="1"/>
        <rFont val="Calibri"/>
        <family val="2"/>
      </rPr>
      <t xml:space="preserve"> Equus francisci</t>
    </r>
  </si>
  <si>
    <r>
      <t>Equus conversidens</t>
    </r>
    <r>
      <rPr>
        <sz val="12"/>
        <color theme="1"/>
        <rFont val="Calibri"/>
        <family val="2"/>
      </rPr>
      <t>?</t>
    </r>
  </si>
  <si>
    <r>
      <t xml:space="preserve">Names that are currently considered to fall outside of </t>
    </r>
    <r>
      <rPr>
        <i/>
        <sz val="12"/>
        <color theme="1"/>
        <rFont val="Calibri"/>
        <family val="2"/>
        <scheme val="minor"/>
      </rPr>
      <t>Equus sensu lato</t>
    </r>
  </si>
  <si>
    <r>
      <t xml:space="preserve">Equus </t>
    </r>
    <r>
      <rPr>
        <sz val="12"/>
        <color theme="1"/>
        <rFont val="Calibri"/>
        <family val="2"/>
      </rPr>
      <t>(</t>
    </r>
    <r>
      <rPr>
        <i/>
        <sz val="12"/>
        <color theme="1"/>
        <rFont val="Calibri"/>
        <family val="2"/>
      </rPr>
      <t>Hippotigris</t>
    </r>
    <r>
      <rPr>
        <sz val="12"/>
        <color theme="1"/>
        <rFont val="Calibri"/>
        <family val="2"/>
      </rPr>
      <t>)</t>
    </r>
  </si>
  <si>
    <r>
      <t xml:space="preserve">minutus </t>
    </r>
    <r>
      <rPr>
        <sz val="12"/>
        <color theme="1"/>
        <rFont val="Calibri"/>
        <family val="2"/>
      </rPr>
      <t xml:space="preserve">(name preoccupied; renamed </t>
    </r>
    <r>
      <rPr>
        <i/>
        <sz val="12"/>
        <color theme="1"/>
        <rFont val="Calibri"/>
        <family val="2"/>
      </rPr>
      <t xml:space="preserve">Equus phlegon </t>
    </r>
    <r>
      <rPr>
        <sz val="12"/>
        <color theme="1"/>
        <rFont val="Calibri"/>
        <family val="2"/>
      </rPr>
      <t>by Hay, 1899)</t>
    </r>
  </si>
  <si>
    <r>
      <t xml:space="preserve">probably </t>
    </r>
    <r>
      <rPr>
        <i/>
        <sz val="12"/>
        <color theme="1"/>
        <rFont val="Calibri"/>
        <family val="2"/>
      </rPr>
      <t>Astrohippus</t>
    </r>
  </si>
  <si>
    <r>
      <t xml:space="preserve">belongs in </t>
    </r>
    <r>
      <rPr>
        <i/>
        <sz val="12"/>
        <color theme="1"/>
        <rFont val="Calibri"/>
        <family val="2"/>
      </rPr>
      <t>Nannippus</t>
    </r>
  </si>
  <si>
    <r>
      <t xml:space="preserve">belongs in </t>
    </r>
    <r>
      <rPr>
        <i/>
        <sz val="12"/>
        <color theme="1"/>
        <rFont val="Calibri"/>
        <family val="2"/>
      </rPr>
      <t>Protohippus</t>
    </r>
  </si>
  <si>
    <r>
      <t xml:space="preserve">belongs in </t>
    </r>
    <r>
      <rPr>
        <i/>
        <sz val="12"/>
        <color theme="1"/>
        <rFont val="Calibri"/>
        <family val="2"/>
      </rPr>
      <t>Astrohippus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</si>
</sst>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/>
    <xf numFmtId="0" fontId="7" fillId="2" borderId="1" xfId="0" applyFont="1" applyFill="1" applyBorder="1" applyAlignment="1"/>
    <xf numFmtId="0" fontId="7" fillId="2" borderId="1" xfId="0" applyFont="1" applyFill="1" applyBorder="1"/>
    <xf numFmtId="0" fontId="7" fillId="0" borderId="1" xfId="0" applyFont="1" applyBorder="1" applyAlignment="1"/>
    <xf numFmtId="0" fontId="8" fillId="0" borderId="1" xfId="0" applyFont="1" applyBorder="1" applyAlignment="1"/>
    <xf numFmtId="0" fontId="9" fillId="0" borderId="1" xfId="0" applyFont="1" applyBorder="1" applyAlignment="1"/>
    <xf numFmtId="0" fontId="9" fillId="0" borderId="1" xfId="0" applyFont="1" applyBorder="1"/>
    <xf numFmtId="0" fontId="8" fillId="0" borderId="1" xfId="0" applyFont="1" applyBorder="1"/>
    <xf numFmtId="0" fontId="1" fillId="0" borderId="1" xfId="0" applyFont="1" applyBorder="1" applyAlignment="1"/>
    <xf numFmtId="0" fontId="2" fillId="2" borderId="1" xfId="0" applyFont="1" applyFill="1" applyBorder="1" applyAlignment="1"/>
    <xf numFmtId="0" fontId="2" fillId="0" borderId="1" xfId="0" applyFont="1" applyBorder="1" applyAlignment="1"/>
    <xf numFmtId="0" fontId="8" fillId="0" borderId="1" xfId="0" applyFont="1" applyFill="1" applyBorder="1"/>
    <xf numFmtId="0" fontId="8" fillId="0" borderId="1" xfId="0" applyFont="1" applyFill="1" applyBorder="1" applyAlignment="1"/>
    <xf numFmtId="0" fontId="10" fillId="3" borderId="1" xfId="0" applyFont="1" applyFill="1" applyBorder="1" applyAlignment="1">
      <alignment horizontal="left"/>
    </xf>
    <xf numFmtId="0" fontId="2" fillId="0" borderId="0" xfId="0" applyFont="1"/>
    <xf numFmtId="0" fontId="9" fillId="0" borderId="1" xfId="0" applyFont="1" applyFill="1" applyBorder="1"/>
    <xf numFmtId="0" fontId="5" fillId="3" borderId="1" xfId="0" applyFont="1" applyFill="1" applyBorder="1" applyAlignment="1">
      <alignment horizontal="left"/>
    </xf>
    <xf numFmtId="0" fontId="10" fillId="3" borderId="1" xfId="0" applyFont="1" applyFill="1" applyBorder="1" applyAlignment="1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1" fillId="0" borderId="0" xfId="0" applyFont="1" applyAlignment="1"/>
    <xf numFmtId="0" fontId="7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10" fillId="3" borderId="1" xfId="0" applyNumberFormat="1" applyFont="1" applyFill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181"/>
  <sheetViews>
    <sheetView tabSelected="1" topLeftCell="BM1" workbookViewId="0">
      <selection activeCell="BS2" sqref="BS2"/>
    </sheetView>
  </sheetViews>
  <sheetFormatPr defaultColWidth="8.85546875" defaultRowHeight="15.75" x14ac:dyDescent="0.25"/>
  <cols>
    <col min="1" max="1" width="23.28515625" style="1" customWidth="1"/>
    <col min="2" max="2" width="52" style="37" customWidth="1"/>
    <col min="3" max="3" width="27.28515625" style="1" customWidth="1"/>
    <col min="4" max="4" width="22.85546875" style="1" customWidth="1"/>
    <col min="5" max="5" width="22.140625" style="1" customWidth="1"/>
    <col min="6" max="6" width="22.7109375" style="1" customWidth="1"/>
    <col min="7" max="7" width="24" style="1" customWidth="1"/>
    <col min="8" max="8" width="34.28515625" style="1" customWidth="1"/>
    <col min="9" max="9" width="30.7109375" style="1" customWidth="1"/>
    <col min="10" max="10" width="36.85546875" style="1" customWidth="1"/>
    <col min="11" max="11" width="32.7109375" style="1" customWidth="1"/>
    <col min="12" max="12" width="38.85546875" style="1" customWidth="1"/>
    <col min="13" max="13" width="35.28515625" style="1" customWidth="1"/>
    <col min="14" max="14" width="64.140625" style="1" customWidth="1"/>
    <col min="15" max="15" width="33.42578125" style="1" customWidth="1"/>
    <col min="16" max="16" width="29.42578125" style="1" customWidth="1"/>
    <col min="17" max="17" width="32.42578125" style="1" customWidth="1"/>
    <col min="18" max="18" width="34.5703125" style="1" customWidth="1"/>
    <col min="19" max="19" width="26.28515625" style="1" customWidth="1"/>
    <col min="20" max="20" width="35.42578125" style="1" customWidth="1"/>
    <col min="21" max="21" width="38.7109375" style="1" customWidth="1"/>
    <col min="22" max="22" width="41.42578125" style="1" customWidth="1"/>
    <col min="23" max="23" width="40.85546875" style="1" customWidth="1"/>
    <col min="24" max="24" width="29.42578125" style="1" customWidth="1"/>
    <col min="25" max="25" width="28.28515625" style="1" customWidth="1"/>
    <col min="26" max="26" width="31.85546875" style="1" customWidth="1"/>
    <col min="27" max="27" width="35.85546875" style="1" customWidth="1"/>
    <col min="28" max="28" width="30.42578125" style="1" customWidth="1"/>
    <col min="29" max="29" width="31.85546875" style="1" customWidth="1"/>
    <col min="30" max="30" width="39.7109375" style="1" customWidth="1"/>
    <col min="31" max="31" width="27.7109375" style="1" customWidth="1"/>
    <col min="32" max="32" width="26.140625" style="1" customWidth="1"/>
    <col min="33" max="33" width="39.5703125" style="1" customWidth="1"/>
    <col min="34" max="34" width="30.28515625" style="1" customWidth="1"/>
    <col min="35" max="35" width="33.7109375" style="1" customWidth="1"/>
    <col min="36" max="36" width="37.7109375" style="1" customWidth="1"/>
    <col min="37" max="37" width="26.28515625" style="1" customWidth="1"/>
    <col min="38" max="38" width="31.5703125" style="1" customWidth="1"/>
    <col min="39" max="39" width="38.7109375" style="1" customWidth="1"/>
    <col min="40" max="40" width="31.7109375" style="1" customWidth="1"/>
    <col min="41" max="41" width="29.140625" style="1" customWidth="1"/>
    <col min="42" max="42" width="35.5703125" style="1" customWidth="1"/>
    <col min="43" max="43" width="59.140625" style="1" customWidth="1"/>
    <col min="44" max="44" width="35.42578125" style="1" customWidth="1"/>
    <col min="45" max="45" width="32.140625" style="1" customWidth="1"/>
    <col min="46" max="46" width="36.42578125" style="1" customWidth="1"/>
    <col min="47" max="47" width="31.42578125" style="1" customWidth="1"/>
    <col min="48" max="48" width="31.5703125" style="1" customWidth="1"/>
    <col min="49" max="49" width="33" style="1" customWidth="1"/>
    <col min="50" max="50" width="26.7109375" style="1" customWidth="1"/>
    <col min="51" max="51" width="36.42578125" style="1" customWidth="1"/>
    <col min="52" max="52" width="38.140625" style="1" customWidth="1"/>
    <col min="53" max="53" width="31" style="1" customWidth="1"/>
    <col min="54" max="54" width="23.85546875" style="1" customWidth="1"/>
    <col min="55" max="55" width="26.85546875" style="1" customWidth="1"/>
    <col min="56" max="56" width="26.5703125" style="1" customWidth="1"/>
    <col min="57" max="57" width="31.85546875" style="1" customWidth="1"/>
    <col min="58" max="58" width="25.85546875" style="1" customWidth="1"/>
    <col min="59" max="59" width="28.28515625" style="1" customWidth="1"/>
    <col min="60" max="60" width="26.85546875" style="1" customWidth="1"/>
    <col min="61" max="61" width="27.5703125" style="1" customWidth="1"/>
    <col min="62" max="62" width="28" style="1" customWidth="1"/>
    <col min="63" max="63" width="32.140625" style="1" customWidth="1"/>
    <col min="64" max="64" width="32.28515625" style="1" customWidth="1"/>
    <col min="65" max="65" width="36.28515625" style="1" customWidth="1"/>
    <col min="66" max="66" width="33.5703125" style="1" customWidth="1"/>
    <col min="67" max="67" width="31.5703125" style="1" customWidth="1"/>
    <col min="68" max="68" width="34.5703125" style="1" customWidth="1"/>
    <col min="69" max="69" width="30.28515625" style="1" customWidth="1"/>
    <col min="70" max="70" width="45.140625" style="1" customWidth="1"/>
    <col min="71" max="71" width="23.85546875" style="1" customWidth="1"/>
    <col min="72" max="16384" width="8.85546875" style="1"/>
  </cols>
  <sheetData>
    <row r="1" spans="1:71" x14ac:dyDescent="0.25">
      <c r="A1" s="31" t="s">
        <v>393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</row>
    <row r="2" spans="1:71" x14ac:dyDescent="0.25">
      <c r="A2" s="10" t="s">
        <v>296</v>
      </c>
      <c r="B2" s="32" t="s">
        <v>73</v>
      </c>
      <c r="C2" s="10" t="s">
        <v>74</v>
      </c>
      <c r="D2" s="10" t="s">
        <v>211</v>
      </c>
      <c r="E2" s="11" t="s">
        <v>75</v>
      </c>
      <c r="F2" s="11" t="s">
        <v>76</v>
      </c>
      <c r="G2" s="12" t="s">
        <v>77</v>
      </c>
      <c r="H2" s="10" t="s">
        <v>78</v>
      </c>
      <c r="I2" s="10" t="s">
        <v>79</v>
      </c>
      <c r="J2" s="10" t="s">
        <v>148</v>
      </c>
      <c r="K2" s="10" t="s">
        <v>143</v>
      </c>
      <c r="L2" s="10" t="s">
        <v>80</v>
      </c>
      <c r="M2" s="10" t="s">
        <v>81</v>
      </c>
      <c r="N2" s="10" t="s">
        <v>82</v>
      </c>
      <c r="O2" s="10" t="s">
        <v>297</v>
      </c>
      <c r="P2" s="13" t="s">
        <v>83</v>
      </c>
      <c r="Q2" s="13" t="s">
        <v>84</v>
      </c>
      <c r="R2" s="13" t="s">
        <v>85</v>
      </c>
      <c r="S2" s="13" t="s">
        <v>86</v>
      </c>
      <c r="T2" s="10" t="s">
        <v>87</v>
      </c>
      <c r="U2" s="10" t="s">
        <v>88</v>
      </c>
      <c r="V2" s="10" t="s">
        <v>89</v>
      </c>
      <c r="W2" s="10" t="s">
        <v>90</v>
      </c>
      <c r="X2" s="13" t="s">
        <v>91</v>
      </c>
      <c r="Y2" s="13" t="s">
        <v>92</v>
      </c>
      <c r="Z2" s="10" t="s">
        <v>93</v>
      </c>
      <c r="AA2" s="10" t="s">
        <v>94</v>
      </c>
      <c r="AB2" s="11" t="s">
        <v>95</v>
      </c>
      <c r="AC2" s="13" t="s">
        <v>96</v>
      </c>
      <c r="AD2" s="10" t="s">
        <v>97</v>
      </c>
      <c r="AE2" s="10" t="s">
        <v>98</v>
      </c>
      <c r="AF2" s="13" t="s">
        <v>99</v>
      </c>
      <c r="AG2" s="10" t="s">
        <v>100</v>
      </c>
      <c r="AH2" s="11" t="s">
        <v>101</v>
      </c>
      <c r="AI2" s="11" t="s">
        <v>102</v>
      </c>
      <c r="AJ2" s="11" t="s">
        <v>103</v>
      </c>
      <c r="AK2" s="13" t="s">
        <v>104</v>
      </c>
      <c r="AL2" s="10" t="s">
        <v>105</v>
      </c>
      <c r="AM2" s="13" t="s">
        <v>106</v>
      </c>
      <c r="AN2" s="10" t="s">
        <v>107</v>
      </c>
      <c r="AO2" s="10" t="s">
        <v>108</v>
      </c>
      <c r="AP2" s="13" t="s">
        <v>299</v>
      </c>
      <c r="AQ2" s="13" t="s">
        <v>109</v>
      </c>
      <c r="AR2" s="13" t="s">
        <v>298</v>
      </c>
      <c r="AS2" s="13" t="s">
        <v>301</v>
      </c>
      <c r="AT2" s="10" t="s">
        <v>110</v>
      </c>
      <c r="AU2" s="11" t="s">
        <v>111</v>
      </c>
      <c r="AV2" s="12" t="s">
        <v>112</v>
      </c>
      <c r="AW2" s="12" t="s">
        <v>295</v>
      </c>
      <c r="AX2" s="11" t="s">
        <v>113</v>
      </c>
      <c r="AY2" s="12" t="s">
        <v>114</v>
      </c>
      <c r="AZ2" s="13" t="s">
        <v>115</v>
      </c>
      <c r="BA2" s="13" t="s">
        <v>116</v>
      </c>
      <c r="BB2" s="13" t="s">
        <v>117</v>
      </c>
      <c r="BC2" s="13" t="s">
        <v>118</v>
      </c>
      <c r="BD2" s="10" t="s">
        <v>119</v>
      </c>
      <c r="BE2" s="11" t="s">
        <v>300</v>
      </c>
      <c r="BF2" s="10" t="s">
        <v>120</v>
      </c>
      <c r="BG2" s="13" t="s">
        <v>121</v>
      </c>
      <c r="BH2" s="13" t="s">
        <v>122</v>
      </c>
      <c r="BI2" s="13" t="s">
        <v>123</v>
      </c>
      <c r="BJ2" s="13" t="s">
        <v>124</v>
      </c>
      <c r="BK2" s="13" t="s">
        <v>125</v>
      </c>
      <c r="BL2" s="13" t="s">
        <v>126</v>
      </c>
      <c r="BM2" s="10" t="s">
        <v>127</v>
      </c>
      <c r="BN2" s="10" t="s">
        <v>128</v>
      </c>
      <c r="BO2" s="10" t="s">
        <v>129</v>
      </c>
      <c r="BP2" s="10" t="s">
        <v>130</v>
      </c>
      <c r="BQ2" s="10" t="s">
        <v>131</v>
      </c>
      <c r="BR2" s="10" t="s">
        <v>132</v>
      </c>
      <c r="BS2" s="13" t="s">
        <v>133</v>
      </c>
    </row>
    <row r="3" spans="1:71" x14ac:dyDescent="0.25">
      <c r="A3" s="14" t="s">
        <v>65</v>
      </c>
      <c r="B3" s="33" t="s">
        <v>394</v>
      </c>
      <c r="C3" s="15" t="s">
        <v>101</v>
      </c>
      <c r="D3" s="16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7"/>
      <c r="AD3" s="14"/>
      <c r="AE3" s="10"/>
      <c r="AF3" s="17"/>
      <c r="AG3" s="14"/>
      <c r="AH3" s="14" t="s">
        <v>395</v>
      </c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4"/>
      <c r="AY3" s="10"/>
      <c r="AZ3" s="10"/>
      <c r="BA3" s="10"/>
      <c r="BB3" s="10"/>
      <c r="BC3" s="18"/>
      <c r="BD3" s="10"/>
      <c r="BE3" s="10"/>
      <c r="BF3" s="15"/>
      <c r="BG3" s="17"/>
      <c r="BH3" s="17"/>
      <c r="BI3" s="17"/>
      <c r="BJ3" s="17"/>
      <c r="BK3" s="17"/>
      <c r="BL3" s="17"/>
      <c r="BM3" s="14"/>
      <c r="BN3" s="14"/>
      <c r="BO3" s="17"/>
      <c r="BP3" s="19"/>
      <c r="BQ3" s="10"/>
      <c r="BR3" s="10"/>
      <c r="BS3" s="10"/>
    </row>
    <row r="4" spans="1:71" x14ac:dyDescent="0.25">
      <c r="A4" s="14" t="s">
        <v>65</v>
      </c>
      <c r="B4" s="33" t="s">
        <v>396</v>
      </c>
      <c r="C4" s="16" t="s">
        <v>120</v>
      </c>
      <c r="D4" s="16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7"/>
      <c r="AD4" s="14" t="s">
        <v>134</v>
      </c>
      <c r="AE4" s="10"/>
      <c r="AF4" s="17"/>
      <c r="AG4" s="14" t="s">
        <v>134</v>
      </c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4" t="s">
        <v>16</v>
      </c>
      <c r="AY4" s="10"/>
      <c r="AZ4" s="10"/>
      <c r="BA4" s="10"/>
      <c r="BB4" s="10"/>
      <c r="BC4" s="18" t="s">
        <v>135</v>
      </c>
      <c r="BD4" s="10"/>
      <c r="BE4" s="10"/>
      <c r="BF4" s="15" t="s">
        <v>397</v>
      </c>
      <c r="BG4" s="17"/>
      <c r="BH4" s="17"/>
      <c r="BI4" s="17"/>
      <c r="BJ4" s="17"/>
      <c r="BK4" s="17"/>
      <c r="BL4" s="17"/>
      <c r="BM4" s="14" t="s">
        <v>136</v>
      </c>
      <c r="BN4" s="14" t="s">
        <v>136</v>
      </c>
      <c r="BO4" s="17"/>
      <c r="BP4" s="19" t="s">
        <v>137</v>
      </c>
      <c r="BQ4" s="10"/>
      <c r="BR4" s="10"/>
      <c r="BS4" s="10"/>
    </row>
    <row r="5" spans="1:71" x14ac:dyDescent="0.25">
      <c r="A5" s="14" t="s">
        <v>65</v>
      </c>
      <c r="B5" s="33" t="s">
        <v>398</v>
      </c>
      <c r="C5" s="16" t="s">
        <v>120</v>
      </c>
      <c r="D5" s="15"/>
      <c r="E5" s="10"/>
      <c r="F5" s="10"/>
      <c r="G5" s="10"/>
      <c r="H5" s="10"/>
      <c r="I5" s="10"/>
      <c r="J5" s="10"/>
      <c r="K5" s="10"/>
      <c r="L5" s="10"/>
      <c r="M5" s="18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7"/>
      <c r="AD5" s="14" t="s">
        <v>134</v>
      </c>
      <c r="AE5" s="10"/>
      <c r="AF5" s="17"/>
      <c r="AG5" s="14" t="s">
        <v>134</v>
      </c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8" t="s">
        <v>135</v>
      </c>
      <c r="BD5" s="10"/>
      <c r="BE5" s="10"/>
      <c r="BF5" s="15" t="s">
        <v>399</v>
      </c>
      <c r="BG5" s="17"/>
      <c r="BH5" s="17"/>
      <c r="BI5" s="17"/>
      <c r="BJ5" s="17"/>
      <c r="BK5" s="17"/>
      <c r="BL5" s="17"/>
      <c r="BM5" s="14" t="s">
        <v>136</v>
      </c>
      <c r="BN5" s="14" t="s">
        <v>136</v>
      </c>
      <c r="BO5" s="17"/>
      <c r="BP5" s="19" t="s">
        <v>137</v>
      </c>
      <c r="BQ5" s="10"/>
      <c r="BR5" s="10"/>
      <c r="BS5" s="10"/>
    </row>
    <row r="6" spans="1:71" x14ac:dyDescent="0.25">
      <c r="A6" s="17" t="s">
        <v>66</v>
      </c>
      <c r="B6" s="34" t="s">
        <v>0</v>
      </c>
      <c r="C6" s="16" t="s">
        <v>138</v>
      </c>
      <c r="D6" s="18"/>
      <c r="E6" s="17"/>
      <c r="F6" s="17"/>
      <c r="G6" s="17"/>
      <c r="H6" s="17" t="s">
        <v>139</v>
      </c>
      <c r="I6" s="17"/>
      <c r="J6" s="14" t="s">
        <v>140</v>
      </c>
      <c r="K6" s="17"/>
      <c r="L6" s="18"/>
      <c r="M6" s="14" t="s">
        <v>136</v>
      </c>
      <c r="N6" s="18"/>
      <c r="O6" s="18"/>
      <c r="P6" s="18"/>
      <c r="Q6" s="18"/>
      <c r="R6" s="18"/>
      <c r="S6" s="18"/>
      <c r="T6" s="18"/>
      <c r="U6" s="14" t="s">
        <v>400</v>
      </c>
      <c r="V6" s="17"/>
      <c r="W6" s="14" t="s">
        <v>401</v>
      </c>
      <c r="X6" s="17"/>
      <c r="Y6" s="17"/>
      <c r="Z6" s="17"/>
      <c r="AA6" s="14" t="s">
        <v>401</v>
      </c>
      <c r="AB6" s="17"/>
      <c r="AC6" s="17"/>
      <c r="AD6" s="17" t="s">
        <v>141</v>
      </c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4" t="s">
        <v>402</v>
      </c>
      <c r="AP6" s="14"/>
      <c r="AQ6" s="14" t="s">
        <v>403</v>
      </c>
      <c r="AR6" s="14"/>
      <c r="AS6" s="14"/>
      <c r="AT6" s="14" t="s">
        <v>402</v>
      </c>
      <c r="AU6" s="17"/>
      <c r="AV6" s="17" t="s">
        <v>404</v>
      </c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4" t="s">
        <v>142</v>
      </c>
      <c r="BP6" s="17"/>
      <c r="BQ6" s="18"/>
      <c r="BR6" s="18"/>
      <c r="BS6" s="18"/>
    </row>
    <row r="7" spans="1:71" x14ac:dyDescent="0.25">
      <c r="A7" s="17" t="s">
        <v>68</v>
      </c>
      <c r="B7" s="34" t="s">
        <v>1</v>
      </c>
      <c r="C7" s="16" t="s">
        <v>143</v>
      </c>
      <c r="D7" s="18"/>
      <c r="E7" s="18"/>
      <c r="F7" s="18"/>
      <c r="G7" s="18"/>
      <c r="H7" s="18"/>
      <c r="I7" s="18"/>
      <c r="J7" s="18"/>
      <c r="K7" s="14" t="s">
        <v>144</v>
      </c>
      <c r="L7" s="14" t="s">
        <v>145</v>
      </c>
      <c r="M7" s="17"/>
      <c r="N7" s="17"/>
      <c r="O7" s="17"/>
      <c r="P7" s="17"/>
      <c r="Q7" s="17"/>
      <c r="R7" s="17"/>
      <c r="S7" s="17"/>
      <c r="T7" s="14" t="s">
        <v>146</v>
      </c>
      <c r="U7" s="18"/>
      <c r="V7" s="18"/>
      <c r="W7" s="18"/>
      <c r="X7" s="18"/>
      <c r="Y7" s="18"/>
      <c r="Z7" s="18"/>
      <c r="AA7" s="14" t="s">
        <v>405</v>
      </c>
      <c r="AB7" s="18"/>
      <c r="AC7" s="17"/>
      <c r="AD7" s="17" t="s">
        <v>147</v>
      </c>
      <c r="AE7" s="14" t="s">
        <v>146</v>
      </c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4"/>
      <c r="AR7" s="14"/>
      <c r="AS7" s="14"/>
      <c r="AT7" s="14" t="s">
        <v>146</v>
      </c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4" t="s">
        <v>146</v>
      </c>
      <c r="BP7" s="17"/>
      <c r="BQ7" s="18"/>
      <c r="BR7" s="18"/>
      <c r="BS7" s="18"/>
    </row>
    <row r="8" spans="1:71" x14ac:dyDescent="0.25">
      <c r="A8" s="14" t="s">
        <v>66</v>
      </c>
      <c r="B8" s="34" t="s">
        <v>2</v>
      </c>
      <c r="C8" s="15" t="s">
        <v>100</v>
      </c>
      <c r="D8" s="18"/>
      <c r="E8" s="18"/>
      <c r="F8" s="18"/>
      <c r="G8" s="18"/>
      <c r="H8" s="18"/>
      <c r="I8" s="18"/>
      <c r="J8" s="18"/>
      <c r="K8" s="17"/>
      <c r="L8" s="17"/>
      <c r="M8" s="17"/>
      <c r="N8" s="17"/>
      <c r="O8" s="17"/>
      <c r="P8" s="17"/>
      <c r="Q8" s="17"/>
      <c r="R8" s="17"/>
      <c r="S8" s="17"/>
      <c r="T8" s="17"/>
      <c r="U8" s="18"/>
      <c r="V8" s="18"/>
      <c r="W8" s="18"/>
      <c r="X8" s="18"/>
      <c r="Y8" s="18"/>
      <c r="Z8" s="18"/>
      <c r="AA8" s="17"/>
      <c r="AB8" s="18"/>
      <c r="AC8" s="17"/>
      <c r="AD8" s="14" t="s">
        <v>134</v>
      </c>
      <c r="AE8" s="17"/>
      <c r="AF8" s="20"/>
      <c r="AG8" s="20" t="s">
        <v>134</v>
      </c>
      <c r="AH8" s="18"/>
      <c r="AI8" s="18"/>
      <c r="AJ8" s="18"/>
      <c r="AK8" s="18"/>
      <c r="AL8" s="18"/>
      <c r="AM8" s="18"/>
      <c r="AN8" s="18"/>
      <c r="AO8" s="14"/>
      <c r="AP8" s="14"/>
      <c r="AQ8" s="14"/>
      <c r="AR8" s="14"/>
      <c r="AS8" s="14"/>
      <c r="AT8" s="14"/>
      <c r="AU8" s="18"/>
      <c r="AV8" s="18"/>
      <c r="AW8" s="18"/>
      <c r="AX8" s="18"/>
      <c r="AY8" s="20" t="s">
        <v>134</v>
      </c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4" t="s">
        <v>136</v>
      </c>
      <c r="BN8" s="14" t="s">
        <v>136</v>
      </c>
      <c r="BO8" s="14" t="s">
        <v>136</v>
      </c>
      <c r="BP8" s="18"/>
      <c r="BQ8" s="18"/>
      <c r="BR8" s="18"/>
      <c r="BS8" s="18"/>
    </row>
    <row r="9" spans="1:71" ht="31.5" x14ac:dyDescent="0.25">
      <c r="A9" s="17" t="s">
        <v>69</v>
      </c>
      <c r="B9" s="34" t="s">
        <v>406</v>
      </c>
      <c r="C9" s="16" t="s">
        <v>148</v>
      </c>
      <c r="D9" s="18"/>
      <c r="E9" s="18"/>
      <c r="F9" s="18"/>
      <c r="G9" s="18"/>
      <c r="H9" s="18"/>
      <c r="I9" s="18"/>
      <c r="J9" s="14" t="s">
        <v>149</v>
      </c>
      <c r="K9" s="14" t="s">
        <v>149</v>
      </c>
      <c r="L9" s="14" t="s">
        <v>150</v>
      </c>
      <c r="M9" s="17"/>
      <c r="N9" s="18"/>
      <c r="O9" s="18"/>
      <c r="P9" s="18"/>
      <c r="Q9" s="17"/>
      <c r="R9" s="17"/>
      <c r="S9" s="17"/>
      <c r="T9" s="14" t="s">
        <v>146</v>
      </c>
      <c r="U9" s="18"/>
      <c r="V9" s="14" t="s">
        <v>407</v>
      </c>
      <c r="W9" s="18"/>
      <c r="X9" s="18"/>
      <c r="Y9" s="18"/>
      <c r="Z9" s="18"/>
      <c r="AA9" s="14" t="s">
        <v>408</v>
      </c>
      <c r="AB9" s="18"/>
      <c r="AC9" s="17"/>
      <c r="AD9" s="14" t="s">
        <v>142</v>
      </c>
      <c r="AE9" s="14" t="s">
        <v>146</v>
      </c>
      <c r="AF9" s="17"/>
      <c r="AG9" s="14" t="s">
        <v>142</v>
      </c>
      <c r="AH9" s="17"/>
      <c r="AI9" s="17"/>
      <c r="AJ9" s="14" t="s">
        <v>409</v>
      </c>
      <c r="AK9" s="18"/>
      <c r="AL9" s="18"/>
      <c r="AM9" s="18"/>
      <c r="AN9" s="18"/>
      <c r="AO9" s="14" t="s">
        <v>151</v>
      </c>
      <c r="AP9" s="14"/>
      <c r="AQ9" s="14" t="s">
        <v>410</v>
      </c>
      <c r="AR9" s="17"/>
      <c r="AS9" s="17"/>
      <c r="AT9" s="14" t="s">
        <v>151</v>
      </c>
      <c r="AU9" s="18"/>
      <c r="AV9" s="18"/>
      <c r="AW9" s="14" t="s">
        <v>152</v>
      </c>
      <c r="AX9" s="17"/>
      <c r="AY9" s="14" t="s">
        <v>153</v>
      </c>
      <c r="AZ9" s="18"/>
      <c r="BA9" s="18"/>
      <c r="BB9" s="18"/>
      <c r="BC9" s="18"/>
      <c r="BD9" s="18"/>
      <c r="BE9" s="18"/>
      <c r="BF9" s="14" t="s">
        <v>154</v>
      </c>
      <c r="BG9" s="18"/>
      <c r="BH9" s="18"/>
      <c r="BI9" s="18"/>
      <c r="BJ9" s="18"/>
      <c r="BK9" s="18"/>
      <c r="BL9" s="18"/>
      <c r="BM9" s="18"/>
      <c r="BN9" s="18"/>
      <c r="BO9" s="18"/>
      <c r="BP9" s="19" t="s">
        <v>137</v>
      </c>
      <c r="BQ9" s="18"/>
      <c r="BR9" s="18"/>
      <c r="BS9" s="18"/>
    </row>
    <row r="10" spans="1:71" ht="31.5" x14ac:dyDescent="0.25">
      <c r="A10" s="17" t="s">
        <v>66</v>
      </c>
      <c r="B10" s="34" t="s">
        <v>411</v>
      </c>
      <c r="C10" s="16" t="s">
        <v>155</v>
      </c>
      <c r="D10" s="16" t="s">
        <v>156</v>
      </c>
      <c r="E10" s="18"/>
      <c r="F10" s="18"/>
      <c r="G10" s="18"/>
      <c r="H10" s="18"/>
      <c r="I10" s="18"/>
      <c r="J10" s="18"/>
      <c r="K10" s="17"/>
      <c r="L10" s="17"/>
      <c r="M10" s="17"/>
      <c r="N10" s="18"/>
      <c r="O10" s="18"/>
      <c r="P10" s="18"/>
      <c r="Q10" s="17"/>
      <c r="R10" s="17"/>
      <c r="S10" s="17"/>
      <c r="T10" s="17"/>
      <c r="U10" s="18"/>
      <c r="V10" s="18"/>
      <c r="W10" s="18"/>
      <c r="X10" s="18"/>
      <c r="Y10" s="18"/>
      <c r="Z10" s="18"/>
      <c r="AA10" s="18"/>
      <c r="AB10" s="18"/>
      <c r="AC10" s="16"/>
      <c r="AD10" s="16" t="s">
        <v>156</v>
      </c>
      <c r="AE10" s="18"/>
      <c r="AF10" s="17"/>
      <c r="AG10" s="17"/>
      <c r="AH10" s="17"/>
      <c r="AI10" s="17"/>
      <c r="AJ10" s="17"/>
      <c r="AK10" s="18"/>
      <c r="AL10" s="18"/>
      <c r="AM10" s="18"/>
      <c r="AN10" s="18"/>
      <c r="AO10" s="18"/>
      <c r="AP10" s="18"/>
      <c r="AQ10" s="17"/>
      <c r="AR10" s="17"/>
      <c r="AS10" s="17"/>
      <c r="AT10" s="17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</row>
    <row r="11" spans="1:71" x14ac:dyDescent="0.25">
      <c r="A11" s="17" t="s">
        <v>69</v>
      </c>
      <c r="B11" s="34" t="s">
        <v>3</v>
      </c>
      <c r="C11" s="16" t="s">
        <v>143</v>
      </c>
      <c r="D11" s="18"/>
      <c r="E11" s="18"/>
      <c r="F11" s="18"/>
      <c r="G11" s="18"/>
      <c r="H11" s="18"/>
      <c r="I11" s="18"/>
      <c r="J11" s="18"/>
      <c r="K11" s="14" t="s">
        <v>157</v>
      </c>
      <c r="L11" s="14" t="s">
        <v>158</v>
      </c>
      <c r="M11" s="17"/>
      <c r="N11" s="18"/>
      <c r="O11" s="18"/>
      <c r="P11" s="18"/>
      <c r="Q11" s="17"/>
      <c r="R11" s="17"/>
      <c r="S11" s="17"/>
      <c r="T11" s="14" t="s">
        <v>146</v>
      </c>
      <c r="U11" s="18"/>
      <c r="V11" s="18"/>
      <c r="W11" s="18"/>
      <c r="X11" s="18"/>
      <c r="Y11" s="18"/>
      <c r="Z11" s="18"/>
      <c r="AA11" s="14" t="s">
        <v>405</v>
      </c>
      <c r="AB11" s="18"/>
      <c r="AC11" s="17"/>
      <c r="AD11" s="14" t="s">
        <v>412</v>
      </c>
      <c r="AE11" s="14" t="s">
        <v>146</v>
      </c>
      <c r="AF11" s="17"/>
      <c r="AG11" s="14" t="s">
        <v>142</v>
      </c>
      <c r="AH11" s="17"/>
      <c r="AI11" s="17"/>
      <c r="AJ11" s="18"/>
      <c r="AK11" s="18"/>
      <c r="AL11" s="18"/>
      <c r="AM11" s="18"/>
      <c r="AN11" s="18"/>
      <c r="AO11" s="18"/>
      <c r="AP11" s="18"/>
      <c r="AQ11" s="14"/>
      <c r="AR11" s="14"/>
      <c r="AS11" s="14"/>
      <c r="AT11" s="14" t="s">
        <v>146</v>
      </c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4" t="s">
        <v>146</v>
      </c>
      <c r="BP11" s="18"/>
      <c r="BQ11" s="18"/>
      <c r="BR11" s="18"/>
      <c r="BS11" s="18"/>
    </row>
    <row r="12" spans="1:71" x14ac:dyDescent="0.25">
      <c r="A12" s="17" t="s">
        <v>66</v>
      </c>
      <c r="B12" s="34" t="s">
        <v>72</v>
      </c>
      <c r="C12" s="16" t="s">
        <v>159</v>
      </c>
      <c r="D12" s="14" t="s">
        <v>160</v>
      </c>
      <c r="E12" s="18"/>
      <c r="F12" s="18"/>
      <c r="G12" s="18"/>
      <c r="H12" s="18"/>
      <c r="I12" s="14" t="s">
        <v>136</v>
      </c>
      <c r="J12" s="17"/>
      <c r="K12" s="17"/>
      <c r="L12" s="20" t="s">
        <v>161</v>
      </c>
      <c r="M12" s="14" t="s">
        <v>136</v>
      </c>
      <c r="N12" s="18"/>
      <c r="O12" s="18"/>
      <c r="P12" s="18"/>
      <c r="Q12" s="18"/>
      <c r="R12" s="18"/>
      <c r="S12" s="18"/>
      <c r="T12" s="18"/>
      <c r="U12" s="18"/>
      <c r="V12" s="18"/>
      <c r="W12" s="14" t="s">
        <v>136</v>
      </c>
      <c r="X12" s="17"/>
      <c r="Y12" s="17"/>
      <c r="Z12" s="17"/>
      <c r="AA12" s="17"/>
      <c r="AB12" s="17"/>
      <c r="AC12" s="17"/>
      <c r="AD12" s="17" t="s">
        <v>141</v>
      </c>
      <c r="AE12" s="14" t="s">
        <v>136</v>
      </c>
      <c r="AF12" s="17"/>
      <c r="AG12" s="17"/>
      <c r="AH12" s="17"/>
      <c r="AI12" s="17"/>
      <c r="AJ12" s="17"/>
      <c r="AK12" s="17"/>
      <c r="AL12" s="17"/>
      <c r="AM12" s="17"/>
      <c r="AN12" s="17"/>
      <c r="AO12" s="18"/>
      <c r="AP12" s="18"/>
      <c r="AQ12" s="14"/>
      <c r="AR12" s="14"/>
      <c r="AS12" s="14"/>
      <c r="AT12" s="14" t="s">
        <v>136</v>
      </c>
      <c r="AU12" s="17"/>
      <c r="AV12" s="17" t="s">
        <v>413</v>
      </c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4" t="s">
        <v>136</v>
      </c>
      <c r="BP12" s="18"/>
      <c r="BQ12" s="18"/>
      <c r="BR12" s="18"/>
      <c r="BS12" s="18"/>
    </row>
    <row r="13" spans="1:71" x14ac:dyDescent="0.25">
      <c r="A13" s="17" t="s">
        <v>66</v>
      </c>
      <c r="B13" s="34" t="s">
        <v>4</v>
      </c>
      <c r="C13" s="16" t="s">
        <v>162</v>
      </c>
      <c r="D13" s="18"/>
      <c r="E13" s="17"/>
      <c r="F13" s="17"/>
      <c r="G13" s="17"/>
      <c r="H13" s="14" t="s">
        <v>163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4" t="s">
        <v>164</v>
      </c>
      <c r="AB13" s="18"/>
      <c r="AC13" s="17"/>
      <c r="AD13" s="14" t="s">
        <v>414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7"/>
      <c r="AR13" s="17"/>
      <c r="AS13" s="17"/>
      <c r="AT13" s="17" t="s">
        <v>141</v>
      </c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</row>
    <row r="14" spans="1:71" x14ac:dyDescent="0.25">
      <c r="A14" s="17" t="s">
        <v>66</v>
      </c>
      <c r="B14" s="34" t="s">
        <v>5</v>
      </c>
      <c r="C14" s="16" t="s">
        <v>165</v>
      </c>
      <c r="D14" s="18"/>
      <c r="E14" s="18"/>
      <c r="F14" s="18"/>
      <c r="G14" s="18"/>
      <c r="H14" s="18"/>
      <c r="I14" s="18"/>
      <c r="J14" s="14" t="s">
        <v>166</v>
      </c>
      <c r="K14" s="14" t="s">
        <v>166</v>
      </c>
      <c r="L14" s="20" t="s">
        <v>167</v>
      </c>
      <c r="M14" s="18"/>
      <c r="N14" s="18"/>
      <c r="O14" s="18"/>
      <c r="P14" s="14" t="s">
        <v>168</v>
      </c>
      <c r="Q14" s="16"/>
      <c r="R14" s="16"/>
      <c r="S14" s="16"/>
      <c r="T14" s="15" t="s">
        <v>415</v>
      </c>
      <c r="U14" s="18"/>
      <c r="V14" s="18"/>
      <c r="W14" s="18"/>
      <c r="X14" s="14" t="s">
        <v>416</v>
      </c>
      <c r="Y14" s="17"/>
      <c r="Z14" s="14" t="s">
        <v>169</v>
      </c>
      <c r="AA14" s="18"/>
      <c r="AB14" s="18"/>
      <c r="AC14" s="14" t="s">
        <v>169</v>
      </c>
      <c r="AD14" s="17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4" t="s">
        <v>170</v>
      </c>
      <c r="AP14" s="14"/>
      <c r="AQ14" s="18"/>
      <c r="AR14" s="18"/>
      <c r="AS14" s="18"/>
      <c r="AT14" s="18"/>
      <c r="AU14" s="14"/>
      <c r="AV14" s="14" t="s">
        <v>417</v>
      </c>
      <c r="AW14" s="18"/>
      <c r="AX14" s="18"/>
      <c r="AY14" s="20" t="s">
        <v>171</v>
      </c>
      <c r="AZ14" s="18"/>
      <c r="BA14" s="18"/>
      <c r="BB14" s="18"/>
      <c r="BC14" s="18"/>
      <c r="BD14" s="18"/>
      <c r="BE14" s="18"/>
      <c r="BF14" s="18"/>
      <c r="BG14" s="14"/>
      <c r="BH14" s="14" t="s">
        <v>170</v>
      </c>
      <c r="BI14" s="17"/>
      <c r="BJ14" s="17"/>
      <c r="BK14" s="17"/>
      <c r="BL14" s="17"/>
      <c r="BM14" s="14" t="s">
        <v>172</v>
      </c>
      <c r="BN14" s="14" t="s">
        <v>171</v>
      </c>
      <c r="BO14" s="17"/>
      <c r="BP14" s="18"/>
      <c r="BQ14" s="18"/>
      <c r="BR14" s="18"/>
      <c r="BS14" s="18"/>
    </row>
    <row r="15" spans="1:71" x14ac:dyDescent="0.25">
      <c r="A15" s="14" t="s">
        <v>418</v>
      </c>
      <c r="B15" s="34" t="s">
        <v>6</v>
      </c>
      <c r="C15" s="16" t="s">
        <v>173</v>
      </c>
      <c r="D15" s="18"/>
      <c r="E15" s="17"/>
      <c r="F15" s="17"/>
      <c r="G15" s="17"/>
      <c r="H15" s="17" t="s">
        <v>139</v>
      </c>
      <c r="I15" s="18"/>
      <c r="J15" s="14" t="s">
        <v>174</v>
      </c>
      <c r="K15" s="18"/>
      <c r="L15" s="20" t="s">
        <v>175</v>
      </c>
      <c r="M15" s="18"/>
      <c r="N15" s="18"/>
      <c r="O15" s="18"/>
      <c r="P15" s="18"/>
      <c r="Q15" s="14"/>
      <c r="R15" s="14" t="s">
        <v>419</v>
      </c>
      <c r="S15" s="17"/>
      <c r="T15" s="14" t="s">
        <v>420</v>
      </c>
      <c r="U15" s="14" t="s">
        <v>419</v>
      </c>
      <c r="V15" s="14" t="s">
        <v>421</v>
      </c>
      <c r="W15" s="18"/>
      <c r="X15" s="18" t="s">
        <v>422</v>
      </c>
      <c r="Y15" s="18"/>
      <c r="Z15" s="18"/>
      <c r="AA15" s="14" t="s">
        <v>419</v>
      </c>
      <c r="AB15" s="18"/>
      <c r="AC15" s="17"/>
      <c r="AD15" s="14" t="s">
        <v>142</v>
      </c>
      <c r="AE15" s="14" t="s">
        <v>175</v>
      </c>
      <c r="AF15" s="17"/>
      <c r="AG15" s="14" t="s">
        <v>142</v>
      </c>
      <c r="AH15" s="17"/>
      <c r="AI15" s="17"/>
      <c r="AJ15" s="14" t="s">
        <v>175</v>
      </c>
      <c r="AK15" s="14" t="s">
        <v>175</v>
      </c>
      <c r="AL15" s="17"/>
      <c r="AM15" s="14" t="s">
        <v>420</v>
      </c>
      <c r="AN15" s="14" t="s">
        <v>136</v>
      </c>
      <c r="AO15" s="14" t="s">
        <v>151</v>
      </c>
      <c r="AP15" s="14"/>
      <c r="AQ15" s="14" t="s">
        <v>420</v>
      </c>
      <c r="AR15" s="14"/>
      <c r="AS15" s="14"/>
      <c r="AT15" s="14" t="s">
        <v>151</v>
      </c>
      <c r="AU15" s="18"/>
      <c r="AV15" s="18"/>
      <c r="AW15" s="18"/>
      <c r="AX15" s="18"/>
      <c r="AY15" s="18"/>
      <c r="AZ15" s="18" t="s">
        <v>423</v>
      </c>
      <c r="BA15" s="18"/>
      <c r="BB15" s="18"/>
      <c r="BC15" s="18"/>
      <c r="BD15" s="18"/>
      <c r="BE15" s="18"/>
      <c r="BF15" s="14" t="s">
        <v>175</v>
      </c>
      <c r="BG15" s="18"/>
      <c r="BH15" s="18"/>
      <c r="BI15" s="18"/>
      <c r="BJ15" s="18"/>
      <c r="BK15" s="18"/>
      <c r="BL15" s="18"/>
      <c r="BM15" s="18"/>
      <c r="BN15" s="18"/>
      <c r="BO15" s="18"/>
      <c r="BP15" s="19" t="s">
        <v>137</v>
      </c>
      <c r="BQ15" s="18"/>
      <c r="BR15" s="18"/>
      <c r="BS15" s="18"/>
    </row>
    <row r="16" spans="1:71" x14ac:dyDescent="0.25">
      <c r="A16" s="14" t="s">
        <v>66</v>
      </c>
      <c r="B16" s="33" t="s">
        <v>424</v>
      </c>
      <c r="C16" s="16" t="s">
        <v>78</v>
      </c>
      <c r="D16" s="18"/>
      <c r="E16" s="18"/>
      <c r="F16" s="18"/>
      <c r="G16" s="18"/>
      <c r="H16" s="15" t="s">
        <v>415</v>
      </c>
      <c r="I16" s="18"/>
      <c r="J16" s="14" t="s">
        <v>425</v>
      </c>
      <c r="K16" s="18"/>
      <c r="L16" s="18"/>
      <c r="M16" s="18"/>
      <c r="N16" s="18"/>
      <c r="O16" s="18"/>
      <c r="P16" s="18"/>
      <c r="Q16" s="16"/>
      <c r="R16" s="16"/>
      <c r="S16" s="16"/>
      <c r="T16" s="16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6" t="s">
        <v>424</v>
      </c>
      <c r="AN16" s="17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</row>
    <row r="17" spans="1:71" x14ac:dyDescent="0.25">
      <c r="A17" s="17" t="s">
        <v>66</v>
      </c>
      <c r="B17" s="33" t="s">
        <v>424</v>
      </c>
      <c r="C17" s="16" t="s">
        <v>87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6"/>
      <c r="R17" s="16"/>
      <c r="S17" s="16"/>
      <c r="T17" s="15" t="s">
        <v>415</v>
      </c>
      <c r="U17" s="18"/>
      <c r="V17" s="14" t="s">
        <v>176</v>
      </c>
      <c r="W17" s="18"/>
      <c r="X17" s="18"/>
      <c r="Y17" s="18"/>
      <c r="Z17" s="18"/>
      <c r="AA17" s="18"/>
      <c r="AB17" s="18"/>
      <c r="AC17" s="18"/>
      <c r="AD17" s="18"/>
      <c r="AE17" s="14" t="s">
        <v>146</v>
      </c>
      <c r="AF17" s="18"/>
      <c r="AG17" s="18"/>
      <c r="AH17" s="18"/>
      <c r="AI17" s="18"/>
      <c r="AJ17" s="18"/>
      <c r="AK17" s="18"/>
      <c r="AL17" s="18"/>
      <c r="AM17" s="14"/>
      <c r="AN17" s="14" t="s">
        <v>136</v>
      </c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</row>
    <row r="18" spans="1:71" x14ac:dyDescent="0.25">
      <c r="A18" s="17" t="s">
        <v>66</v>
      </c>
      <c r="B18" s="33" t="s">
        <v>426</v>
      </c>
      <c r="C18" s="16" t="s">
        <v>120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5" t="s">
        <v>427</v>
      </c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</row>
    <row r="19" spans="1:71" x14ac:dyDescent="0.25">
      <c r="A19" s="17" t="s">
        <v>66</v>
      </c>
      <c r="B19" s="33" t="s">
        <v>428</v>
      </c>
      <c r="C19" s="16" t="s">
        <v>120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 t="s">
        <v>429</v>
      </c>
      <c r="AX19" s="18"/>
      <c r="AY19" s="18"/>
      <c r="AZ19" s="18"/>
      <c r="BA19" s="18"/>
      <c r="BB19" s="18"/>
      <c r="BC19" s="18"/>
      <c r="BD19" s="18"/>
      <c r="BE19" s="18"/>
      <c r="BF19" s="15" t="s">
        <v>429</v>
      </c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</row>
    <row r="20" spans="1:71" x14ac:dyDescent="0.25">
      <c r="A20" s="17" t="s">
        <v>66</v>
      </c>
      <c r="B20" s="33" t="s">
        <v>428</v>
      </c>
      <c r="C20" s="16" t="s">
        <v>177</v>
      </c>
      <c r="D20" s="18"/>
      <c r="E20" s="18"/>
      <c r="F20" s="18"/>
      <c r="G20" s="18"/>
      <c r="H20" s="18"/>
      <c r="I20" s="18"/>
      <c r="J20" s="18"/>
      <c r="K20" s="18"/>
      <c r="L20" s="14" t="s">
        <v>178</v>
      </c>
      <c r="M20" s="17"/>
      <c r="N20" s="17"/>
      <c r="O20" s="17"/>
      <c r="P20" s="17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</row>
    <row r="21" spans="1:71" x14ac:dyDescent="0.25">
      <c r="A21" s="17" t="s">
        <v>66</v>
      </c>
      <c r="B21" s="33" t="s">
        <v>430</v>
      </c>
      <c r="C21" s="16" t="s">
        <v>179</v>
      </c>
      <c r="D21" s="18"/>
      <c r="E21" s="18"/>
      <c r="F21" s="18"/>
      <c r="G21" s="18"/>
      <c r="H21" s="18"/>
      <c r="I21" s="14" t="s">
        <v>136</v>
      </c>
      <c r="J21" s="17"/>
      <c r="K21" s="17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</row>
    <row r="22" spans="1:71" x14ac:dyDescent="0.25">
      <c r="A22" s="17" t="s">
        <v>66</v>
      </c>
      <c r="B22" s="34" t="s">
        <v>7</v>
      </c>
      <c r="C22" s="16" t="s">
        <v>180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7"/>
      <c r="BH22" s="17"/>
      <c r="BI22" s="17"/>
      <c r="BJ22" s="14" t="s">
        <v>181</v>
      </c>
      <c r="BK22" s="14"/>
      <c r="BL22" s="14"/>
      <c r="BM22" s="14" t="s">
        <v>431</v>
      </c>
      <c r="BN22" s="14" t="s">
        <v>182</v>
      </c>
      <c r="BO22" s="14" t="s">
        <v>181</v>
      </c>
      <c r="BP22" s="18"/>
      <c r="BQ22" s="18"/>
      <c r="BR22" s="19" t="s">
        <v>137</v>
      </c>
      <c r="BS22" s="19"/>
    </row>
    <row r="23" spans="1:71" x14ac:dyDescent="0.25">
      <c r="A23" s="17" t="s">
        <v>66</v>
      </c>
      <c r="B23" s="34" t="s">
        <v>8</v>
      </c>
      <c r="C23" s="16" t="s">
        <v>183</v>
      </c>
      <c r="D23" s="14" t="s">
        <v>184</v>
      </c>
      <c r="E23" s="17"/>
      <c r="F23" s="17"/>
      <c r="G23" s="17"/>
      <c r="H23" s="14" t="s">
        <v>432</v>
      </c>
      <c r="I23" s="18"/>
      <c r="J23" s="14" t="s">
        <v>433</v>
      </c>
      <c r="K23" s="18"/>
      <c r="L23" s="18"/>
      <c r="M23" s="18"/>
      <c r="N23" s="18"/>
      <c r="O23" s="18"/>
      <c r="P23" s="18"/>
      <c r="Q23" s="20" t="s">
        <v>184</v>
      </c>
      <c r="R23" s="18"/>
      <c r="S23" s="18"/>
      <c r="T23" s="18"/>
      <c r="U23" s="16"/>
      <c r="V23" s="18"/>
      <c r="W23" s="18"/>
      <c r="X23" s="18"/>
      <c r="Y23" s="18"/>
      <c r="Z23" s="18"/>
      <c r="AA23" s="14" t="s">
        <v>184</v>
      </c>
      <c r="AB23" s="18"/>
      <c r="AC23" s="17"/>
      <c r="AD23" s="17" t="s">
        <v>141</v>
      </c>
      <c r="AE23" s="18"/>
      <c r="AF23" s="18"/>
      <c r="AG23" s="18"/>
      <c r="AH23" s="18"/>
      <c r="AI23" s="18"/>
      <c r="AJ23" s="20" t="s">
        <v>146</v>
      </c>
      <c r="AK23" s="18"/>
      <c r="AL23" s="18"/>
      <c r="AM23" s="18"/>
      <c r="AN23" s="18"/>
      <c r="AO23" s="14" t="s">
        <v>434</v>
      </c>
      <c r="AP23" s="14"/>
      <c r="AQ23" s="14"/>
      <c r="AR23" s="14"/>
      <c r="AS23" s="14"/>
      <c r="AT23" s="14" t="s">
        <v>435</v>
      </c>
      <c r="AU23" s="18"/>
      <c r="AV23" s="15" t="s">
        <v>436</v>
      </c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4" t="s">
        <v>146</v>
      </c>
      <c r="BP23" s="18"/>
      <c r="BQ23" s="18"/>
      <c r="BR23" s="18"/>
      <c r="BS23" s="18"/>
    </row>
    <row r="24" spans="1:71" x14ac:dyDescent="0.25">
      <c r="A24" s="17" t="s">
        <v>66</v>
      </c>
      <c r="B24" s="34" t="s">
        <v>9</v>
      </c>
      <c r="C24" s="16" t="s">
        <v>185</v>
      </c>
      <c r="D24" s="14" t="s">
        <v>136</v>
      </c>
      <c r="E24" s="18"/>
      <c r="F24" s="18"/>
      <c r="G24" s="18"/>
      <c r="H24" s="18"/>
      <c r="I24" s="14" t="s">
        <v>136</v>
      </c>
      <c r="J24" s="14" t="s">
        <v>186</v>
      </c>
      <c r="K24" s="14" t="s">
        <v>186</v>
      </c>
      <c r="L24" s="14" t="s">
        <v>178</v>
      </c>
      <c r="M24" s="14" t="s">
        <v>136</v>
      </c>
      <c r="N24" s="17"/>
      <c r="O24" s="14" t="s">
        <v>136</v>
      </c>
      <c r="P24" s="14" t="s">
        <v>136</v>
      </c>
      <c r="Q24" s="14"/>
      <c r="R24" s="14" t="s">
        <v>437</v>
      </c>
      <c r="S24" s="14" t="s">
        <v>438</v>
      </c>
      <c r="T24" s="14" t="s">
        <v>136</v>
      </c>
      <c r="U24" s="18"/>
      <c r="V24" s="14" t="s">
        <v>439</v>
      </c>
      <c r="W24" s="14" t="s">
        <v>136</v>
      </c>
      <c r="X24" s="14" t="s">
        <v>438</v>
      </c>
      <c r="Y24" s="17"/>
      <c r="Z24" s="14" t="s">
        <v>136</v>
      </c>
      <c r="AA24" s="14" t="s">
        <v>440</v>
      </c>
      <c r="AB24" s="17"/>
      <c r="AC24" s="14" t="s">
        <v>136</v>
      </c>
      <c r="AD24" s="14" t="s">
        <v>441</v>
      </c>
      <c r="AE24" s="14" t="s">
        <v>136</v>
      </c>
      <c r="AF24" s="17"/>
      <c r="AG24" s="14" t="s">
        <v>134</v>
      </c>
      <c r="AH24" s="20" t="s">
        <v>136</v>
      </c>
      <c r="AI24" s="18"/>
      <c r="AJ24" s="20" t="s">
        <v>136</v>
      </c>
      <c r="AK24" s="18"/>
      <c r="AL24" s="18"/>
      <c r="AM24" s="14" t="s">
        <v>437</v>
      </c>
      <c r="AN24" s="14" t="s">
        <v>136</v>
      </c>
      <c r="AO24" s="14" t="s">
        <v>136</v>
      </c>
      <c r="AP24" s="14"/>
      <c r="AQ24" s="14" t="s">
        <v>136</v>
      </c>
      <c r="AR24" s="14"/>
      <c r="AS24" s="14"/>
      <c r="AT24" s="14" t="s">
        <v>136</v>
      </c>
      <c r="AU24" s="18"/>
      <c r="AV24" s="15" t="s">
        <v>442</v>
      </c>
      <c r="AW24" s="18"/>
      <c r="AX24" s="18"/>
      <c r="AY24" s="20" t="s">
        <v>443</v>
      </c>
      <c r="AZ24" s="20" t="s">
        <v>136</v>
      </c>
      <c r="BA24" s="20" t="s">
        <v>444</v>
      </c>
      <c r="BB24" s="20" t="s">
        <v>136</v>
      </c>
      <c r="BC24" s="18"/>
      <c r="BD24" s="18"/>
      <c r="BE24" s="18"/>
      <c r="BF24" s="18"/>
      <c r="BG24" s="17"/>
      <c r="BH24" s="17"/>
      <c r="BI24" s="17"/>
      <c r="BJ24" s="14" t="s">
        <v>136</v>
      </c>
      <c r="BK24" s="14" t="s">
        <v>136</v>
      </c>
      <c r="BL24" s="14"/>
      <c r="BM24" s="14" t="s">
        <v>187</v>
      </c>
      <c r="BN24" s="14" t="s">
        <v>188</v>
      </c>
      <c r="BO24" s="14" t="s">
        <v>136</v>
      </c>
      <c r="BP24" s="17" t="s">
        <v>141</v>
      </c>
      <c r="BQ24" s="14" t="s">
        <v>136</v>
      </c>
      <c r="BR24" s="18"/>
      <c r="BS24" s="18"/>
    </row>
    <row r="25" spans="1:71" x14ac:dyDescent="0.25">
      <c r="A25" s="17" t="s">
        <v>66</v>
      </c>
      <c r="B25" s="34" t="s">
        <v>10</v>
      </c>
      <c r="C25" s="16" t="s">
        <v>189</v>
      </c>
      <c r="D25" s="18"/>
      <c r="E25" s="18"/>
      <c r="F25" s="18"/>
      <c r="G25" s="18"/>
      <c r="H25" s="18"/>
      <c r="I25" s="18"/>
      <c r="J25" s="18"/>
      <c r="K25" s="18"/>
      <c r="L25" s="14" t="s">
        <v>190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4" t="s">
        <v>445</v>
      </c>
      <c r="X25" s="17"/>
      <c r="Y25" s="17"/>
      <c r="Z25" s="17"/>
      <c r="AA25" s="17"/>
      <c r="AB25" s="17"/>
      <c r="AC25" s="17"/>
      <c r="AD25" s="14" t="s">
        <v>446</v>
      </c>
      <c r="AE25" s="14" t="s">
        <v>136</v>
      </c>
      <c r="AF25" s="17"/>
      <c r="AG25" s="14" t="s">
        <v>134</v>
      </c>
      <c r="AH25" s="17"/>
      <c r="AI25" s="17"/>
      <c r="AJ25" s="17"/>
      <c r="AK25" s="17"/>
      <c r="AL25" s="17"/>
      <c r="AM25" s="17"/>
      <c r="AN25" s="17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20" t="s">
        <v>136</v>
      </c>
      <c r="BA25" s="18"/>
      <c r="BB25" s="18"/>
      <c r="BC25" s="18"/>
      <c r="BD25" s="18"/>
      <c r="BE25" s="18"/>
      <c r="BF25" s="18"/>
      <c r="BG25" s="17"/>
      <c r="BH25" s="17"/>
      <c r="BI25" s="17"/>
      <c r="BJ25" s="17"/>
      <c r="BK25" s="17"/>
      <c r="BL25" s="17"/>
      <c r="BM25" s="14" t="s">
        <v>136</v>
      </c>
      <c r="BN25" s="14" t="s">
        <v>136</v>
      </c>
      <c r="BO25" s="14" t="s">
        <v>136</v>
      </c>
      <c r="BP25" s="18"/>
      <c r="BQ25" s="18"/>
      <c r="BR25" s="18"/>
      <c r="BS25" s="18"/>
    </row>
    <row r="26" spans="1:71" x14ac:dyDescent="0.25">
      <c r="A26" s="17" t="s">
        <v>66</v>
      </c>
      <c r="B26" s="34" t="s">
        <v>11</v>
      </c>
      <c r="C26" s="16" t="s">
        <v>159</v>
      </c>
      <c r="D26" s="17" t="s">
        <v>141</v>
      </c>
      <c r="E26" s="18"/>
      <c r="F26" s="18"/>
      <c r="G26" s="18"/>
      <c r="H26" s="18"/>
      <c r="I26" s="14" t="s">
        <v>447</v>
      </c>
      <c r="J26" s="18"/>
      <c r="K26" s="18"/>
      <c r="L26" s="14" t="s">
        <v>191</v>
      </c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4" t="s">
        <v>191</v>
      </c>
      <c r="AB26" s="18"/>
      <c r="AC26" s="17"/>
      <c r="AD26" s="17" t="s">
        <v>141</v>
      </c>
      <c r="AE26" s="14" t="s">
        <v>191</v>
      </c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 t="s">
        <v>448</v>
      </c>
      <c r="AU26" s="14"/>
      <c r="AV26" s="14" t="s">
        <v>449</v>
      </c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</row>
    <row r="27" spans="1:71" x14ac:dyDescent="0.25">
      <c r="A27" s="17" t="s">
        <v>66</v>
      </c>
      <c r="B27" s="34" t="s">
        <v>12</v>
      </c>
      <c r="C27" s="16" t="s">
        <v>192</v>
      </c>
      <c r="D27" s="17" t="s">
        <v>193</v>
      </c>
      <c r="E27" s="18"/>
      <c r="F27" s="14" t="s">
        <v>194</v>
      </c>
      <c r="G27" s="18"/>
      <c r="H27" s="18"/>
      <c r="I27" s="18"/>
      <c r="J27" s="18"/>
      <c r="K27" s="18"/>
      <c r="L27" s="18"/>
      <c r="M27" s="18"/>
      <c r="N27" s="14" t="s">
        <v>450</v>
      </c>
      <c r="O27" s="17"/>
      <c r="P27" s="17"/>
      <c r="Q27" s="18"/>
      <c r="R27" s="18"/>
      <c r="S27" s="18"/>
      <c r="T27" s="18"/>
      <c r="U27" s="18"/>
      <c r="V27" s="14" t="s">
        <v>451</v>
      </c>
      <c r="W27" s="18"/>
      <c r="X27" s="18"/>
      <c r="Y27" s="18"/>
      <c r="Z27" s="18"/>
      <c r="AA27" s="14" t="s">
        <v>452</v>
      </c>
      <c r="AB27" s="18"/>
      <c r="AC27" s="17"/>
      <c r="AD27" s="17" t="s">
        <v>141</v>
      </c>
      <c r="AE27" s="18"/>
      <c r="AF27" s="18"/>
      <c r="AG27" s="18"/>
      <c r="AH27" s="18"/>
      <c r="AI27" s="18"/>
      <c r="AJ27" s="20" t="s">
        <v>195</v>
      </c>
      <c r="AK27" s="18"/>
      <c r="AL27" s="18" t="s">
        <v>453</v>
      </c>
      <c r="AM27" s="17"/>
      <c r="AN27" s="17"/>
      <c r="AO27" s="18" t="s">
        <v>453</v>
      </c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 t="s">
        <v>454</v>
      </c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</row>
    <row r="28" spans="1:71" x14ac:dyDescent="0.25">
      <c r="A28" s="14" t="s">
        <v>455</v>
      </c>
      <c r="B28" s="34" t="s">
        <v>13</v>
      </c>
      <c r="C28" s="16" t="s">
        <v>196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 t="s">
        <v>456</v>
      </c>
      <c r="AN28" s="18"/>
      <c r="AO28" s="14" t="s">
        <v>197</v>
      </c>
      <c r="AP28" s="14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</row>
    <row r="29" spans="1:71" x14ac:dyDescent="0.25">
      <c r="A29" s="17" t="s">
        <v>66</v>
      </c>
      <c r="B29" s="34" t="s">
        <v>14</v>
      </c>
      <c r="C29" s="16" t="s">
        <v>198</v>
      </c>
      <c r="D29" s="14" t="s">
        <v>184</v>
      </c>
      <c r="E29" s="18"/>
      <c r="F29" s="18"/>
      <c r="G29" s="18"/>
      <c r="H29" s="21" t="s">
        <v>141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7"/>
      <c r="AD29" s="17" t="s">
        <v>141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</row>
    <row r="30" spans="1:71" x14ac:dyDescent="0.25">
      <c r="A30" s="15" t="s">
        <v>457</v>
      </c>
      <c r="B30" s="33" t="s">
        <v>458</v>
      </c>
      <c r="C30" s="16" t="s">
        <v>106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5" t="s">
        <v>458</v>
      </c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</row>
    <row r="31" spans="1:71" x14ac:dyDescent="0.25">
      <c r="A31" s="15" t="s">
        <v>457</v>
      </c>
      <c r="B31" s="33" t="s">
        <v>459</v>
      </c>
      <c r="C31" s="16" t="s">
        <v>106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6" t="s">
        <v>459</v>
      </c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</row>
    <row r="32" spans="1:71" x14ac:dyDescent="0.25">
      <c r="A32" s="14" t="s">
        <v>460</v>
      </c>
      <c r="B32" s="34" t="s">
        <v>461</v>
      </c>
      <c r="C32" s="16" t="s">
        <v>106</v>
      </c>
      <c r="D32" s="17"/>
      <c r="E32" s="17"/>
      <c r="F32" s="17"/>
      <c r="G32" s="17"/>
      <c r="H32" s="17"/>
      <c r="I32" s="14"/>
      <c r="J32" s="17"/>
      <c r="K32" s="18"/>
      <c r="L32" s="17"/>
      <c r="M32" s="17"/>
      <c r="N32" s="18"/>
      <c r="O32" s="18"/>
      <c r="P32" s="14"/>
      <c r="Q32" s="17"/>
      <c r="R32" s="17"/>
      <c r="S32" s="17"/>
      <c r="T32" s="14"/>
      <c r="U32" s="18"/>
      <c r="V32" s="18"/>
      <c r="W32" s="18"/>
      <c r="X32" s="17"/>
      <c r="Y32" s="17"/>
      <c r="Z32" s="14"/>
      <c r="AA32" s="17"/>
      <c r="AB32" s="18"/>
      <c r="AC32" s="17"/>
      <c r="AD32" s="17"/>
      <c r="AE32" s="17"/>
      <c r="AF32" s="18"/>
      <c r="AG32" s="18"/>
      <c r="AH32" s="18"/>
      <c r="AI32" s="18"/>
      <c r="AJ32" s="20"/>
      <c r="AK32" s="18"/>
      <c r="AL32" s="18"/>
      <c r="AM32" s="14" t="s">
        <v>461</v>
      </c>
      <c r="AN32" s="14"/>
      <c r="AO32" s="14"/>
      <c r="AP32" s="14"/>
      <c r="AQ32" s="14"/>
      <c r="AR32" s="14"/>
      <c r="AS32" s="14"/>
      <c r="AT32" s="14"/>
      <c r="AU32" s="18"/>
      <c r="AV32" s="18"/>
      <c r="AW32" s="18"/>
      <c r="AX32" s="18"/>
      <c r="AY32" s="20"/>
      <c r="AZ32" s="17"/>
      <c r="BA32" s="17"/>
      <c r="BB32" s="17"/>
      <c r="BC32" s="17"/>
      <c r="BD32" s="14"/>
      <c r="BE32" s="17"/>
      <c r="BF32" s="17"/>
      <c r="BG32" s="18"/>
      <c r="BH32" s="18"/>
      <c r="BI32" s="18"/>
      <c r="BJ32" s="18"/>
      <c r="BK32" s="18"/>
      <c r="BL32" s="18"/>
      <c r="BM32" s="14"/>
      <c r="BN32" s="14"/>
      <c r="BO32" s="14"/>
      <c r="BP32" s="18"/>
      <c r="BQ32" s="18"/>
      <c r="BR32" s="18"/>
      <c r="BS32" s="18"/>
    </row>
    <row r="33" spans="1:71" x14ac:dyDescent="0.25">
      <c r="A33" s="17" t="s">
        <v>66</v>
      </c>
      <c r="B33" s="34" t="s">
        <v>15</v>
      </c>
      <c r="C33" s="16" t="s">
        <v>183</v>
      </c>
      <c r="D33" s="17" t="s">
        <v>141</v>
      </c>
      <c r="E33" s="17"/>
      <c r="F33" s="21"/>
      <c r="G33" s="21" t="s">
        <v>462</v>
      </c>
      <c r="H33" s="17" t="s">
        <v>139</v>
      </c>
      <c r="I33" s="14" t="s">
        <v>463</v>
      </c>
      <c r="J33" s="17"/>
      <c r="K33" s="18"/>
      <c r="L33" s="14" t="s">
        <v>199</v>
      </c>
      <c r="M33" s="17"/>
      <c r="N33" s="18"/>
      <c r="O33" s="18"/>
      <c r="P33" s="22" t="s">
        <v>168</v>
      </c>
      <c r="Q33" s="17"/>
      <c r="R33" s="17"/>
      <c r="S33" s="17"/>
      <c r="T33" s="14" t="s">
        <v>146</v>
      </c>
      <c r="U33" s="18"/>
      <c r="V33" s="18"/>
      <c r="W33" s="18"/>
      <c r="X33" s="17"/>
      <c r="Y33" s="17"/>
      <c r="Z33" s="14" t="s">
        <v>169</v>
      </c>
      <c r="AA33" s="14" t="s">
        <v>405</v>
      </c>
      <c r="AB33" s="18"/>
      <c r="AC33" s="17"/>
      <c r="AD33" s="17" t="s">
        <v>141</v>
      </c>
      <c r="AE33" s="14" t="s">
        <v>464</v>
      </c>
      <c r="AF33" s="18"/>
      <c r="AG33" s="18"/>
      <c r="AH33" s="18"/>
      <c r="AI33" s="18"/>
      <c r="AJ33" s="20" t="s">
        <v>146</v>
      </c>
      <c r="AK33" s="18"/>
      <c r="AL33" s="18"/>
      <c r="AM33" s="14"/>
      <c r="AN33" s="14" t="s">
        <v>136</v>
      </c>
      <c r="AO33" s="14" t="s">
        <v>146</v>
      </c>
      <c r="AP33" s="14"/>
      <c r="AQ33" s="17" t="s">
        <v>141</v>
      </c>
      <c r="AR33" s="14"/>
      <c r="AS33" s="14"/>
      <c r="AT33" s="14" t="s">
        <v>146</v>
      </c>
      <c r="AU33" s="18"/>
      <c r="AV33" s="21" t="s">
        <v>146</v>
      </c>
      <c r="AW33" s="18"/>
      <c r="AX33" s="18"/>
      <c r="AY33" s="20" t="s">
        <v>146</v>
      </c>
      <c r="AZ33" s="17"/>
      <c r="BA33" s="17"/>
      <c r="BB33" s="17"/>
      <c r="BC33" s="17"/>
      <c r="BD33" s="14" t="s">
        <v>146</v>
      </c>
      <c r="BE33" s="17"/>
      <c r="BF33" s="17"/>
      <c r="BG33" s="18"/>
      <c r="BH33" s="18"/>
      <c r="BI33" s="18"/>
      <c r="BJ33" s="18"/>
      <c r="BK33" s="18"/>
      <c r="BL33" s="18"/>
      <c r="BM33" s="14" t="s">
        <v>200</v>
      </c>
      <c r="BN33" s="14" t="s">
        <v>171</v>
      </c>
      <c r="BO33" s="14" t="s">
        <v>146</v>
      </c>
      <c r="BP33" s="18"/>
      <c r="BQ33" s="18"/>
      <c r="BR33" s="18"/>
      <c r="BS33" s="18"/>
    </row>
    <row r="34" spans="1:71" x14ac:dyDescent="0.25">
      <c r="A34" s="17" t="s">
        <v>66</v>
      </c>
      <c r="B34" s="34" t="s">
        <v>16</v>
      </c>
      <c r="C34" s="16" t="s">
        <v>201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4"/>
      <c r="AR34" s="14"/>
      <c r="AS34" s="14"/>
      <c r="AT34" s="14" t="s">
        <v>171</v>
      </c>
      <c r="AU34" s="18"/>
      <c r="AV34" s="18"/>
      <c r="AW34" s="18"/>
      <c r="AX34" s="18"/>
      <c r="AY34" s="20" t="s">
        <v>171</v>
      </c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4" t="s">
        <v>465</v>
      </c>
      <c r="BN34" s="14" t="s">
        <v>171</v>
      </c>
      <c r="BO34" s="18"/>
      <c r="BP34" s="18"/>
      <c r="BQ34" s="14" t="s">
        <v>171</v>
      </c>
      <c r="BR34" s="18"/>
      <c r="BS34" s="18"/>
    </row>
    <row r="35" spans="1:71" x14ac:dyDescent="0.25">
      <c r="A35" s="17" t="s">
        <v>70</v>
      </c>
      <c r="B35" s="34" t="s">
        <v>17</v>
      </c>
      <c r="C35" s="16" t="s">
        <v>162</v>
      </c>
      <c r="D35" s="18"/>
      <c r="E35" s="17"/>
      <c r="F35" s="14" t="s">
        <v>202</v>
      </c>
      <c r="G35" s="17"/>
      <c r="H35" s="14" t="s">
        <v>203</v>
      </c>
      <c r="I35" s="18"/>
      <c r="J35" s="18"/>
      <c r="K35" s="18"/>
      <c r="L35" s="18"/>
      <c r="M35" s="17"/>
      <c r="N35" s="18"/>
      <c r="O35" s="17"/>
      <c r="P35" s="17"/>
      <c r="Q35" s="18"/>
      <c r="R35" s="18"/>
      <c r="S35" s="18"/>
      <c r="T35" s="18"/>
      <c r="U35" s="18"/>
      <c r="V35" s="18"/>
      <c r="W35" s="17"/>
      <c r="X35" s="18"/>
      <c r="Y35" s="18"/>
      <c r="Z35" s="18"/>
      <c r="AA35" s="14" t="s">
        <v>466</v>
      </c>
      <c r="AB35" s="18"/>
      <c r="AC35" s="17"/>
      <c r="AD35" s="17" t="s">
        <v>467</v>
      </c>
      <c r="AE35" s="18"/>
      <c r="AF35" s="18"/>
      <c r="AG35" s="18"/>
      <c r="AH35" s="18"/>
      <c r="AI35" s="18"/>
      <c r="AJ35" s="18"/>
      <c r="AK35" s="14"/>
      <c r="AL35" s="14" t="s">
        <v>468</v>
      </c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8"/>
      <c r="BQ35" s="17"/>
      <c r="BR35" s="18"/>
      <c r="BS35" s="18"/>
    </row>
    <row r="36" spans="1:71" x14ac:dyDescent="0.25">
      <c r="A36" s="17" t="s">
        <v>70</v>
      </c>
      <c r="B36" s="34" t="s">
        <v>18</v>
      </c>
      <c r="C36" s="16" t="s">
        <v>162</v>
      </c>
      <c r="D36" s="18"/>
      <c r="E36" s="17"/>
      <c r="F36" s="17"/>
      <c r="G36" s="17"/>
      <c r="H36" s="17"/>
      <c r="I36" s="18"/>
      <c r="J36" s="18"/>
      <c r="K36" s="18"/>
      <c r="L36" s="18"/>
      <c r="M36" s="17"/>
      <c r="N36" s="18"/>
      <c r="O36" s="17"/>
      <c r="P36" s="17"/>
      <c r="Q36" s="18"/>
      <c r="R36" s="18"/>
      <c r="S36" s="18"/>
      <c r="T36" s="18"/>
      <c r="U36" s="18"/>
      <c r="V36" s="18"/>
      <c r="W36" s="17"/>
      <c r="X36" s="18"/>
      <c r="Y36" s="18"/>
      <c r="Z36" s="18"/>
      <c r="AA36" s="18"/>
      <c r="AB36" s="18"/>
      <c r="AC36" s="17"/>
      <c r="AD36" s="17" t="s">
        <v>467</v>
      </c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 t="s">
        <v>454</v>
      </c>
      <c r="BA36" s="18"/>
      <c r="BB36" s="18"/>
      <c r="BC36" s="18"/>
      <c r="BD36" s="18"/>
      <c r="BE36" s="18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8"/>
      <c r="BQ36" s="17"/>
      <c r="BR36" s="18"/>
      <c r="BS36" s="18"/>
    </row>
    <row r="37" spans="1:71" x14ac:dyDescent="0.25">
      <c r="A37" s="14" t="s">
        <v>66</v>
      </c>
      <c r="B37" s="34" t="s">
        <v>19</v>
      </c>
      <c r="C37" s="16" t="s">
        <v>204</v>
      </c>
      <c r="D37" s="18"/>
      <c r="E37" s="17"/>
      <c r="F37" s="17"/>
      <c r="G37" s="17"/>
      <c r="H37" s="14" t="s">
        <v>160</v>
      </c>
      <c r="I37" s="18"/>
      <c r="J37" s="18"/>
      <c r="K37" s="18"/>
      <c r="L37" s="18"/>
      <c r="M37" s="14" t="s">
        <v>136</v>
      </c>
      <c r="N37" s="18"/>
      <c r="O37" s="14" t="s">
        <v>142</v>
      </c>
      <c r="P37" s="17"/>
      <c r="Q37" s="20"/>
      <c r="R37" s="20"/>
      <c r="S37" s="18"/>
      <c r="T37" s="18"/>
      <c r="U37" s="18"/>
      <c r="V37" s="18"/>
      <c r="W37" s="14" t="s">
        <v>401</v>
      </c>
      <c r="X37" s="20" t="s">
        <v>469</v>
      </c>
      <c r="Y37" s="20" t="s">
        <v>469</v>
      </c>
      <c r="Z37" s="18"/>
      <c r="AA37" s="14" t="s">
        <v>401</v>
      </c>
      <c r="AB37" s="20" t="s">
        <v>142</v>
      </c>
      <c r="AC37" s="17"/>
      <c r="AD37" s="14" t="s">
        <v>142</v>
      </c>
      <c r="AE37" s="14" t="s">
        <v>142</v>
      </c>
      <c r="AF37" s="18"/>
      <c r="AG37" s="14" t="s">
        <v>142</v>
      </c>
      <c r="AH37" s="18"/>
      <c r="AI37" s="18"/>
      <c r="AJ37" s="14" t="s">
        <v>470</v>
      </c>
      <c r="AK37" s="18"/>
      <c r="AL37" s="18"/>
      <c r="AM37" s="18" t="s">
        <v>471</v>
      </c>
      <c r="AN37" s="18"/>
      <c r="AO37" s="14" t="s">
        <v>142</v>
      </c>
      <c r="AP37" s="14"/>
      <c r="AQ37" s="18" t="s">
        <v>472</v>
      </c>
      <c r="AR37" s="18"/>
      <c r="AS37" s="18"/>
      <c r="AT37" s="18"/>
      <c r="AU37" s="18" t="s">
        <v>473</v>
      </c>
      <c r="AV37" s="20" t="s">
        <v>474</v>
      </c>
      <c r="AW37" s="14" t="s">
        <v>142</v>
      </c>
      <c r="AX37" s="18"/>
      <c r="AY37" s="20" t="s">
        <v>142</v>
      </c>
      <c r="AZ37" s="18"/>
      <c r="BA37" s="18"/>
      <c r="BB37" s="18"/>
      <c r="BC37" s="18" t="s">
        <v>135</v>
      </c>
      <c r="BD37" s="18"/>
      <c r="BE37" s="18" t="s">
        <v>475</v>
      </c>
      <c r="BF37" s="14" t="s">
        <v>205</v>
      </c>
      <c r="BG37" s="17"/>
      <c r="BH37" s="17"/>
      <c r="BI37" s="18"/>
      <c r="BJ37" s="17"/>
      <c r="BK37" s="17"/>
      <c r="BL37" s="17"/>
      <c r="BM37" s="14" t="s">
        <v>181</v>
      </c>
      <c r="BN37" s="14" t="s">
        <v>181</v>
      </c>
      <c r="BO37" s="14" t="s">
        <v>142</v>
      </c>
      <c r="BP37" s="19" t="s">
        <v>137</v>
      </c>
      <c r="BQ37" s="14" t="s">
        <v>142</v>
      </c>
      <c r="BR37" s="19" t="s">
        <v>137</v>
      </c>
      <c r="BS37" s="19"/>
    </row>
    <row r="38" spans="1:71" x14ac:dyDescent="0.25">
      <c r="A38" s="17" t="s">
        <v>66</v>
      </c>
      <c r="B38" s="34" t="s">
        <v>20</v>
      </c>
      <c r="C38" s="16" t="s">
        <v>206</v>
      </c>
      <c r="D38" s="14" t="s">
        <v>207</v>
      </c>
      <c r="E38" s="17"/>
      <c r="F38" s="17"/>
      <c r="G38" s="17"/>
      <c r="H38" s="17" t="s">
        <v>139</v>
      </c>
      <c r="I38" s="18"/>
      <c r="J38" s="14" t="s">
        <v>208</v>
      </c>
      <c r="K38" s="18"/>
      <c r="L38" s="18"/>
      <c r="M38" s="18"/>
      <c r="N38" s="18"/>
      <c r="O38" s="18"/>
      <c r="P38" s="18"/>
      <c r="Q38" s="14" t="s">
        <v>207</v>
      </c>
      <c r="R38" s="18"/>
      <c r="S38" s="18"/>
      <c r="T38" s="18"/>
      <c r="U38" s="18"/>
      <c r="V38" s="14" t="s">
        <v>476</v>
      </c>
      <c r="W38" s="18"/>
      <c r="X38" s="18"/>
      <c r="Y38" s="18"/>
      <c r="Z38" s="18"/>
      <c r="AA38" s="14" t="s">
        <v>207</v>
      </c>
      <c r="AB38" s="18"/>
      <c r="AC38" s="17"/>
      <c r="AD38" s="17" t="s">
        <v>141</v>
      </c>
      <c r="AE38" s="14" t="s">
        <v>207</v>
      </c>
      <c r="AF38" s="18"/>
      <c r="AG38" s="18"/>
      <c r="AH38" s="18"/>
      <c r="AI38" s="18"/>
      <c r="AJ38" s="18"/>
      <c r="AK38" s="18"/>
      <c r="AL38" s="18"/>
      <c r="AM38" s="18"/>
      <c r="AN38" s="18"/>
      <c r="AO38" s="14" t="s">
        <v>207</v>
      </c>
      <c r="AP38" s="14"/>
      <c r="AQ38" s="15" t="s">
        <v>477</v>
      </c>
      <c r="AR38" s="14"/>
      <c r="AS38" s="14"/>
      <c r="AT38" s="14" t="s">
        <v>207</v>
      </c>
      <c r="AU38" s="18"/>
      <c r="AV38" s="15" t="s">
        <v>478</v>
      </c>
      <c r="AW38" s="18"/>
      <c r="AX38" s="18"/>
      <c r="AY38" s="20" t="s">
        <v>479</v>
      </c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</row>
    <row r="39" spans="1:71" x14ac:dyDescent="0.25">
      <c r="A39" s="17" t="s">
        <v>66</v>
      </c>
      <c r="B39" s="34" t="s">
        <v>21</v>
      </c>
      <c r="C39" s="16" t="s">
        <v>209</v>
      </c>
      <c r="D39" s="14" t="s">
        <v>184</v>
      </c>
      <c r="E39" s="17"/>
      <c r="F39" s="17"/>
      <c r="G39" s="17"/>
      <c r="H39" s="17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7"/>
      <c r="AD39" s="17" t="s">
        <v>141</v>
      </c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</row>
    <row r="40" spans="1:71" x14ac:dyDescent="0.25">
      <c r="A40" s="17" t="s">
        <v>66</v>
      </c>
      <c r="B40" s="34" t="s">
        <v>22</v>
      </c>
      <c r="C40" s="16" t="s">
        <v>209</v>
      </c>
      <c r="D40" s="14" t="s">
        <v>210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7" t="s">
        <v>141</v>
      </c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</row>
    <row r="41" spans="1:71" x14ac:dyDescent="0.25">
      <c r="A41" s="17" t="s">
        <v>66</v>
      </c>
      <c r="B41" s="34" t="s">
        <v>23</v>
      </c>
      <c r="C41" s="16" t="s">
        <v>211</v>
      </c>
      <c r="D41" s="14" t="s">
        <v>212</v>
      </c>
      <c r="E41" s="17"/>
      <c r="F41" s="17"/>
      <c r="G41" s="17"/>
      <c r="H41" s="14" t="s">
        <v>212</v>
      </c>
      <c r="I41" s="18"/>
      <c r="J41" s="18"/>
      <c r="K41" s="18"/>
      <c r="L41" s="20" t="s">
        <v>212</v>
      </c>
      <c r="M41" s="18"/>
      <c r="N41" s="18"/>
      <c r="O41" s="18"/>
      <c r="P41" s="18"/>
      <c r="Q41" s="18"/>
      <c r="R41" s="18"/>
      <c r="S41" s="18"/>
      <c r="T41" s="18"/>
      <c r="U41" s="20" t="s">
        <v>212</v>
      </c>
      <c r="V41" s="18"/>
      <c r="W41" s="18"/>
      <c r="X41" s="18"/>
      <c r="Y41" s="18"/>
      <c r="Z41" s="18"/>
      <c r="AA41" s="14" t="s">
        <v>212</v>
      </c>
      <c r="AB41" s="18"/>
      <c r="AC41" s="17"/>
      <c r="AD41" s="17" t="s">
        <v>141</v>
      </c>
      <c r="AE41" s="18"/>
      <c r="AF41" s="18"/>
      <c r="AG41" s="18"/>
      <c r="AH41" s="18"/>
      <c r="AI41" s="18"/>
      <c r="AJ41" s="20" t="s">
        <v>480</v>
      </c>
      <c r="AK41" s="18"/>
      <c r="AL41" s="18"/>
      <c r="AM41" s="20" t="s">
        <v>212</v>
      </c>
      <c r="AN41" s="18"/>
      <c r="AO41" s="18"/>
      <c r="AP41" s="18"/>
      <c r="AQ41" s="14"/>
      <c r="AR41" s="14"/>
      <c r="AS41" s="14"/>
      <c r="AT41" s="14" t="s">
        <v>481</v>
      </c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</row>
    <row r="42" spans="1:71" x14ac:dyDescent="0.25">
      <c r="A42" s="17" t="s">
        <v>66</v>
      </c>
      <c r="B42" s="34" t="s">
        <v>24</v>
      </c>
      <c r="C42" s="16" t="s">
        <v>204</v>
      </c>
      <c r="D42" s="18"/>
      <c r="E42" s="17"/>
      <c r="F42" s="17"/>
      <c r="G42" s="17"/>
      <c r="H42" s="14" t="s">
        <v>168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 t="s">
        <v>482</v>
      </c>
      <c r="Y42" s="18"/>
      <c r="Z42" s="18"/>
      <c r="AA42" s="14" t="s">
        <v>483</v>
      </c>
      <c r="AB42" s="18"/>
      <c r="AC42" s="17"/>
      <c r="AD42" s="14" t="s">
        <v>168</v>
      </c>
      <c r="AE42" s="20" t="s">
        <v>212</v>
      </c>
      <c r="AF42" s="17"/>
      <c r="AG42" s="14" t="s">
        <v>168</v>
      </c>
      <c r="AH42" s="17"/>
      <c r="AI42" s="17"/>
      <c r="AJ42" s="17"/>
      <c r="AK42" s="18"/>
      <c r="AL42" s="18"/>
      <c r="AM42" s="18"/>
      <c r="AN42" s="18"/>
      <c r="AO42" s="14" t="s">
        <v>169</v>
      </c>
      <c r="AP42" s="14"/>
      <c r="AQ42" s="14" t="s">
        <v>169</v>
      </c>
      <c r="AR42" s="14"/>
      <c r="AS42" s="14"/>
      <c r="AT42" s="14" t="s">
        <v>169</v>
      </c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4" t="s">
        <v>169</v>
      </c>
      <c r="BP42" s="18"/>
      <c r="BQ42" s="18"/>
      <c r="BR42" s="18"/>
      <c r="BS42" s="18"/>
    </row>
    <row r="43" spans="1:71" x14ac:dyDescent="0.25">
      <c r="A43" s="14" t="s">
        <v>64</v>
      </c>
      <c r="B43" s="34" t="s">
        <v>25</v>
      </c>
      <c r="C43" s="15" t="s">
        <v>213</v>
      </c>
      <c r="D43" s="18"/>
      <c r="E43" s="17"/>
      <c r="F43" s="17"/>
      <c r="G43" s="17"/>
      <c r="H43" s="17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4" t="s">
        <v>408</v>
      </c>
      <c r="AB43" s="18"/>
      <c r="AC43" s="17"/>
      <c r="AD43" s="17"/>
      <c r="AE43" s="18"/>
      <c r="AF43" s="17"/>
      <c r="AG43" s="17"/>
      <c r="AH43" s="17"/>
      <c r="AI43" s="17"/>
      <c r="AJ43" s="17"/>
      <c r="AK43" s="20" t="s">
        <v>214</v>
      </c>
      <c r="AL43" s="18"/>
      <c r="AM43" s="18"/>
      <c r="AN43" s="18"/>
      <c r="AO43" s="17"/>
      <c r="AP43" s="17"/>
      <c r="AQ43" s="17"/>
      <c r="AR43" s="17"/>
      <c r="AS43" s="17"/>
      <c r="AT43" s="17"/>
      <c r="AU43" s="18"/>
      <c r="AV43" s="18"/>
      <c r="AW43" s="18"/>
      <c r="AX43" s="18" t="s">
        <v>215</v>
      </c>
      <c r="AY43" s="14" t="s">
        <v>153</v>
      </c>
      <c r="AZ43" s="18"/>
      <c r="BA43" s="18"/>
      <c r="BB43" s="18"/>
      <c r="BC43" s="18" t="s">
        <v>135</v>
      </c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7"/>
      <c r="BP43" s="18"/>
      <c r="BQ43" s="18"/>
      <c r="BR43" s="18"/>
      <c r="BS43" s="18"/>
    </row>
    <row r="44" spans="1:71" x14ac:dyDescent="0.25">
      <c r="A44" s="14" t="s">
        <v>484</v>
      </c>
      <c r="B44" s="34" t="s">
        <v>26</v>
      </c>
      <c r="C44" s="16" t="s">
        <v>143</v>
      </c>
      <c r="D44" s="18"/>
      <c r="E44" s="18"/>
      <c r="F44" s="18"/>
      <c r="G44" s="18"/>
      <c r="H44" s="18"/>
      <c r="I44" s="18"/>
      <c r="J44" s="18"/>
      <c r="K44" s="14" t="s">
        <v>485</v>
      </c>
      <c r="L44" s="14" t="s">
        <v>216</v>
      </c>
      <c r="M44" s="17"/>
      <c r="N44" s="18"/>
      <c r="O44" s="18"/>
      <c r="P44" s="18"/>
      <c r="Q44" s="17"/>
      <c r="R44" s="17"/>
      <c r="S44" s="17"/>
      <c r="T44" s="14" t="s">
        <v>146</v>
      </c>
      <c r="U44" s="18"/>
      <c r="V44" s="18"/>
      <c r="W44" s="18"/>
      <c r="X44" s="18"/>
      <c r="Y44" s="18"/>
      <c r="Z44" s="18"/>
      <c r="AA44" s="14" t="s">
        <v>405</v>
      </c>
      <c r="AB44" s="18"/>
      <c r="AC44" s="17"/>
      <c r="AD44" s="17" t="s">
        <v>147</v>
      </c>
      <c r="AE44" s="14" t="s">
        <v>146</v>
      </c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4"/>
      <c r="AR44" s="14"/>
      <c r="AS44" s="14"/>
      <c r="AT44" s="14" t="s">
        <v>146</v>
      </c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4" t="s">
        <v>146</v>
      </c>
      <c r="BP44" s="18"/>
      <c r="BQ44" s="18"/>
      <c r="BR44" s="18"/>
      <c r="BS44" s="18"/>
    </row>
    <row r="45" spans="1:71" x14ac:dyDescent="0.25">
      <c r="A45" s="17" t="s">
        <v>66</v>
      </c>
      <c r="B45" s="34" t="s">
        <v>27</v>
      </c>
      <c r="C45" s="16" t="s">
        <v>217</v>
      </c>
      <c r="D45" s="18"/>
      <c r="E45" s="17"/>
      <c r="F45" s="17"/>
      <c r="G45" s="17"/>
      <c r="H45" s="17" t="s">
        <v>139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7"/>
      <c r="AD45" s="17" t="s">
        <v>141</v>
      </c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</row>
    <row r="46" spans="1:71" x14ac:dyDescent="0.25">
      <c r="A46" s="17" t="s">
        <v>66</v>
      </c>
      <c r="B46" s="34" t="s">
        <v>28</v>
      </c>
      <c r="C46" s="16" t="s">
        <v>218</v>
      </c>
      <c r="D46" s="18"/>
      <c r="E46" s="18"/>
      <c r="F46" s="14" t="s">
        <v>219</v>
      </c>
      <c r="G46" s="18"/>
      <c r="H46" s="14" t="s">
        <v>203</v>
      </c>
      <c r="I46" s="18"/>
      <c r="J46" s="18"/>
      <c r="K46" s="18"/>
      <c r="L46" s="18"/>
      <c r="M46" s="18"/>
      <c r="N46" s="14" t="s">
        <v>486</v>
      </c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4" t="s">
        <v>466</v>
      </c>
      <c r="AB46" s="18"/>
      <c r="AC46" s="17"/>
      <c r="AD46" s="17" t="s">
        <v>141</v>
      </c>
      <c r="AE46" s="18"/>
      <c r="AF46" s="18"/>
      <c r="AG46" s="18"/>
      <c r="AH46" s="18"/>
      <c r="AI46" s="18"/>
      <c r="AJ46" s="18"/>
      <c r="AK46" s="17"/>
      <c r="AL46" s="14" t="s">
        <v>487</v>
      </c>
      <c r="AM46" s="20" t="s">
        <v>220</v>
      </c>
      <c r="AN46" s="18"/>
      <c r="AO46" s="17" t="s">
        <v>28</v>
      </c>
      <c r="AP46" s="17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4" t="s">
        <v>219</v>
      </c>
      <c r="BR46" s="18"/>
      <c r="BS46" s="18"/>
    </row>
    <row r="47" spans="1:71" ht="31.5" x14ac:dyDescent="0.25">
      <c r="A47" s="17" t="s">
        <v>66</v>
      </c>
      <c r="B47" s="34" t="s">
        <v>488</v>
      </c>
      <c r="C47" s="16" t="s">
        <v>221</v>
      </c>
      <c r="D47" s="23" t="s">
        <v>156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23"/>
      <c r="AD47" s="23" t="s">
        <v>156</v>
      </c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7"/>
      <c r="AV47" s="21" t="s">
        <v>146</v>
      </c>
      <c r="AW47" s="17"/>
      <c r="AX47" s="17"/>
      <c r="AY47" s="17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</row>
    <row r="48" spans="1:71" x14ac:dyDescent="0.25">
      <c r="A48" s="17" t="s">
        <v>66</v>
      </c>
      <c r="B48" s="34" t="s">
        <v>29</v>
      </c>
      <c r="C48" s="16" t="s">
        <v>222</v>
      </c>
      <c r="D48" s="18"/>
      <c r="E48" s="17"/>
      <c r="F48" s="17"/>
      <c r="G48" s="17"/>
      <c r="H48" s="17" t="s">
        <v>139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7"/>
      <c r="AD48" s="17" t="s">
        <v>141</v>
      </c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</row>
    <row r="49" spans="1:71" x14ac:dyDescent="0.25">
      <c r="A49" s="14" t="s">
        <v>418</v>
      </c>
      <c r="B49" s="34" t="s">
        <v>223</v>
      </c>
      <c r="C49" s="16"/>
      <c r="D49" s="18"/>
      <c r="E49" s="18"/>
      <c r="F49" s="18"/>
      <c r="G49" s="18"/>
      <c r="H49" s="15"/>
      <c r="I49" s="18"/>
      <c r="J49" s="14"/>
      <c r="K49" s="18"/>
      <c r="L49" s="18"/>
      <c r="M49" s="18"/>
      <c r="N49" s="18"/>
      <c r="O49" s="18"/>
      <c r="P49" s="18"/>
      <c r="Q49" s="20"/>
      <c r="R49" s="20"/>
      <c r="S49" s="20" t="s">
        <v>489</v>
      </c>
      <c r="T49" s="18"/>
      <c r="U49" s="18"/>
      <c r="V49" s="18"/>
      <c r="W49" s="18"/>
      <c r="X49" s="20"/>
      <c r="Y49" s="20" t="s">
        <v>489</v>
      </c>
      <c r="Z49" s="18"/>
      <c r="AA49" s="14"/>
      <c r="AB49" s="18"/>
      <c r="AC49" s="16"/>
      <c r="AD49" s="15"/>
      <c r="AE49" s="18"/>
      <c r="AF49" s="20" t="s">
        <v>489</v>
      </c>
      <c r="AG49" s="14"/>
      <c r="AH49" s="14"/>
      <c r="AI49" s="14"/>
      <c r="AJ49" s="17"/>
      <c r="AK49" s="18"/>
      <c r="AL49" s="18"/>
      <c r="AM49" s="18"/>
      <c r="AN49" s="18"/>
      <c r="AO49" s="14"/>
      <c r="AP49" s="14"/>
      <c r="AQ49" s="14"/>
      <c r="AR49" s="14"/>
      <c r="AS49" s="14"/>
      <c r="AT49" s="14"/>
      <c r="AU49" s="18"/>
      <c r="AV49" s="18"/>
      <c r="AW49" s="18"/>
      <c r="AX49" s="20"/>
      <c r="AY49" s="20"/>
      <c r="AZ49" s="20"/>
      <c r="BA49" s="20"/>
      <c r="BB49" s="20"/>
      <c r="BC49" s="18" t="s">
        <v>135</v>
      </c>
      <c r="BD49" s="18"/>
      <c r="BE49" s="18"/>
      <c r="BF49" s="18"/>
      <c r="BG49" s="17"/>
      <c r="BH49" s="17"/>
      <c r="BI49" s="14" t="s">
        <v>490</v>
      </c>
      <c r="BJ49" s="17"/>
      <c r="BK49" s="17"/>
      <c r="BL49" s="17"/>
      <c r="BM49" s="14"/>
      <c r="BN49" s="14"/>
      <c r="BO49" s="17"/>
      <c r="BP49" s="19" t="s">
        <v>137</v>
      </c>
      <c r="BQ49" s="18"/>
      <c r="BR49" s="18"/>
      <c r="BS49" s="18"/>
    </row>
    <row r="50" spans="1:71" x14ac:dyDescent="0.25">
      <c r="A50" s="17" t="s">
        <v>66</v>
      </c>
      <c r="B50" s="34" t="s">
        <v>30</v>
      </c>
      <c r="C50" s="16" t="s">
        <v>224</v>
      </c>
      <c r="D50" s="18"/>
      <c r="E50" s="18"/>
      <c r="F50" s="18"/>
      <c r="G50" s="18"/>
      <c r="H50" s="15" t="s">
        <v>415</v>
      </c>
      <c r="I50" s="18"/>
      <c r="J50" s="14" t="s">
        <v>225</v>
      </c>
      <c r="K50" s="18"/>
      <c r="L50" s="18"/>
      <c r="M50" s="18"/>
      <c r="N50" s="18"/>
      <c r="O50" s="18"/>
      <c r="P50" s="18"/>
      <c r="Q50" s="20"/>
      <c r="R50" s="20"/>
      <c r="S50" s="20" t="s">
        <v>491</v>
      </c>
      <c r="T50" s="18"/>
      <c r="U50" s="18"/>
      <c r="V50" s="18"/>
      <c r="W50" s="18"/>
      <c r="X50" s="20"/>
      <c r="Y50" s="20" t="s">
        <v>491</v>
      </c>
      <c r="Z50" s="18"/>
      <c r="AA50" s="14" t="s">
        <v>492</v>
      </c>
      <c r="AB50" s="18"/>
      <c r="AC50" s="16"/>
      <c r="AD50" s="15" t="s">
        <v>493</v>
      </c>
      <c r="AE50" s="18"/>
      <c r="AF50" s="14" t="s">
        <v>494</v>
      </c>
      <c r="AG50" s="14" t="s">
        <v>134</v>
      </c>
      <c r="AH50" s="14"/>
      <c r="AI50" s="14" t="s">
        <v>226</v>
      </c>
      <c r="AJ50" s="17"/>
      <c r="AK50" s="18"/>
      <c r="AL50" s="18"/>
      <c r="AM50" s="18"/>
      <c r="AN50" s="18"/>
      <c r="AO50" s="14" t="s">
        <v>495</v>
      </c>
      <c r="AP50" s="20" t="s">
        <v>226</v>
      </c>
      <c r="AQ50" s="14"/>
      <c r="AR50" s="14"/>
      <c r="AS50" s="20" t="s">
        <v>226</v>
      </c>
      <c r="AT50" s="14" t="s">
        <v>495</v>
      </c>
      <c r="AU50" s="18"/>
      <c r="AV50" s="18"/>
      <c r="AW50" s="18"/>
      <c r="AX50" s="20" t="s">
        <v>30</v>
      </c>
      <c r="AY50" s="20" t="s">
        <v>226</v>
      </c>
      <c r="AZ50" s="20"/>
      <c r="BA50" s="20"/>
      <c r="BB50" s="20"/>
      <c r="BC50" s="20" t="s">
        <v>226</v>
      </c>
      <c r="BD50" s="18"/>
      <c r="BE50" s="18"/>
      <c r="BF50" s="18"/>
      <c r="BG50" s="17"/>
      <c r="BH50" s="17"/>
      <c r="BI50" s="14" t="s">
        <v>226</v>
      </c>
      <c r="BJ50" s="17"/>
      <c r="BK50" s="17"/>
      <c r="BL50" s="17"/>
      <c r="BM50" s="14" t="s">
        <v>227</v>
      </c>
      <c r="BN50" s="14" t="s">
        <v>171</v>
      </c>
      <c r="BO50" s="17"/>
      <c r="BP50" s="20" t="s">
        <v>228</v>
      </c>
      <c r="BQ50" s="18"/>
      <c r="BR50" s="18"/>
      <c r="BS50" s="18"/>
    </row>
    <row r="51" spans="1:71" x14ac:dyDescent="0.25">
      <c r="A51" s="17" t="s">
        <v>66</v>
      </c>
      <c r="B51" s="34" t="s">
        <v>31</v>
      </c>
      <c r="C51" s="16" t="s">
        <v>229</v>
      </c>
      <c r="D51" s="18"/>
      <c r="E51" s="17"/>
      <c r="F51" s="17"/>
      <c r="G51" s="17"/>
      <c r="H51" s="14" t="s">
        <v>170</v>
      </c>
      <c r="I51" s="18"/>
      <c r="J51" s="14" t="s">
        <v>167</v>
      </c>
      <c r="K51" s="14" t="s">
        <v>167</v>
      </c>
      <c r="L51" s="20" t="s">
        <v>167</v>
      </c>
      <c r="M51" s="18"/>
      <c r="N51" s="18"/>
      <c r="O51" s="18"/>
      <c r="P51" s="14" t="s">
        <v>169</v>
      </c>
      <c r="Q51" s="18"/>
      <c r="R51" s="18"/>
      <c r="S51" s="18"/>
      <c r="T51" s="18"/>
      <c r="U51" s="18"/>
      <c r="V51" s="14" t="s">
        <v>496</v>
      </c>
      <c r="W51" s="18"/>
      <c r="X51" s="17"/>
      <c r="Y51" s="17"/>
      <c r="Z51" s="14" t="s">
        <v>169</v>
      </c>
      <c r="AA51" s="18"/>
      <c r="AB51" s="18"/>
      <c r="AC51" s="17"/>
      <c r="AD51" s="14" t="s">
        <v>170</v>
      </c>
      <c r="AE51" s="14" t="s">
        <v>146</v>
      </c>
      <c r="AF51" s="17"/>
      <c r="AG51" s="14" t="s">
        <v>230</v>
      </c>
      <c r="AH51" s="18"/>
      <c r="AI51" s="18"/>
      <c r="AJ51" s="18"/>
      <c r="AK51" s="18"/>
      <c r="AL51" s="18"/>
      <c r="AM51" s="18"/>
      <c r="AN51" s="18"/>
      <c r="AO51" s="14" t="s">
        <v>170</v>
      </c>
      <c r="AP51" s="14"/>
      <c r="AQ51" s="14"/>
      <c r="AR51" s="14"/>
      <c r="AS51" s="14"/>
      <c r="AT51" s="14" t="s">
        <v>171</v>
      </c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4"/>
      <c r="BH51" s="14" t="s">
        <v>170</v>
      </c>
      <c r="BI51" s="17"/>
      <c r="BJ51" s="17"/>
      <c r="BK51" s="17"/>
      <c r="BL51" s="17"/>
      <c r="BM51" s="14" t="s">
        <v>172</v>
      </c>
      <c r="BN51" s="14" t="s">
        <v>171</v>
      </c>
      <c r="BO51" s="17"/>
      <c r="BP51" s="18"/>
      <c r="BQ51" s="18"/>
      <c r="BR51" s="18"/>
      <c r="BS51" s="18"/>
    </row>
    <row r="52" spans="1:71" x14ac:dyDescent="0.25">
      <c r="A52" s="17" t="s">
        <v>66</v>
      </c>
      <c r="B52" s="34" t="s">
        <v>32</v>
      </c>
      <c r="C52" s="16" t="s">
        <v>229</v>
      </c>
      <c r="D52" s="18"/>
      <c r="E52" s="17"/>
      <c r="F52" s="17"/>
      <c r="G52" s="17"/>
      <c r="H52" s="17" t="s">
        <v>139</v>
      </c>
      <c r="I52" s="18"/>
      <c r="J52" s="18"/>
      <c r="K52" s="18"/>
      <c r="L52" s="20" t="s">
        <v>231</v>
      </c>
      <c r="M52" s="18"/>
      <c r="N52" s="18"/>
      <c r="O52" s="18"/>
      <c r="P52" s="18"/>
      <c r="Q52" s="14" t="s">
        <v>207</v>
      </c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7"/>
      <c r="AD52" s="17" t="s">
        <v>141</v>
      </c>
      <c r="AE52" s="14" t="s">
        <v>207</v>
      </c>
      <c r="AF52" s="18"/>
      <c r="AG52" s="18"/>
      <c r="AH52" s="18"/>
      <c r="AI52" s="18"/>
      <c r="AJ52" s="20" t="s">
        <v>146</v>
      </c>
      <c r="AK52" s="18"/>
      <c r="AL52" s="18"/>
      <c r="AM52" s="18"/>
      <c r="AN52" s="18"/>
      <c r="AO52" s="18"/>
      <c r="AP52" s="18"/>
      <c r="AQ52" s="15" t="s">
        <v>497</v>
      </c>
      <c r="AR52" s="14"/>
      <c r="AS52" s="14"/>
      <c r="AT52" s="14" t="s">
        <v>207</v>
      </c>
      <c r="AU52" s="18"/>
      <c r="AV52" s="15" t="s">
        <v>478</v>
      </c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</row>
    <row r="53" spans="1:71" x14ac:dyDescent="0.25">
      <c r="A53" s="17" t="s">
        <v>66</v>
      </c>
      <c r="B53" s="34" t="s">
        <v>33</v>
      </c>
      <c r="C53" s="16" t="s">
        <v>229</v>
      </c>
      <c r="D53" s="18"/>
      <c r="E53" s="17"/>
      <c r="F53" s="17"/>
      <c r="G53" s="17"/>
      <c r="H53" s="17" t="s">
        <v>139</v>
      </c>
      <c r="I53" s="14" t="s">
        <v>136</v>
      </c>
      <c r="J53" s="17" t="s">
        <v>33</v>
      </c>
      <c r="K53" s="14" t="s">
        <v>140</v>
      </c>
      <c r="L53" s="14" t="s">
        <v>232</v>
      </c>
      <c r="M53" s="14" t="s">
        <v>136</v>
      </c>
      <c r="N53" s="18"/>
      <c r="O53" s="18"/>
      <c r="P53" s="18"/>
      <c r="Q53" s="18"/>
      <c r="R53" s="18"/>
      <c r="S53" s="18"/>
      <c r="T53" s="18"/>
      <c r="U53" s="18"/>
      <c r="V53" s="18"/>
      <c r="W53" s="14" t="s">
        <v>401</v>
      </c>
      <c r="X53" s="18"/>
      <c r="Y53" s="18"/>
      <c r="Z53" s="18"/>
      <c r="AA53" s="14" t="s">
        <v>401</v>
      </c>
      <c r="AB53" s="18"/>
      <c r="AC53" s="17"/>
      <c r="AD53" s="17" t="s">
        <v>141</v>
      </c>
      <c r="AE53" s="14" t="s">
        <v>136</v>
      </c>
      <c r="AF53" s="18"/>
      <c r="AG53" s="18"/>
      <c r="AH53" s="18"/>
      <c r="AI53" s="18"/>
      <c r="AJ53" s="18"/>
      <c r="AK53" s="18"/>
      <c r="AL53" s="18"/>
      <c r="AM53" s="18"/>
      <c r="AN53" s="18"/>
      <c r="AO53" s="14" t="s">
        <v>402</v>
      </c>
      <c r="AP53" s="14"/>
      <c r="AQ53" s="14" t="s">
        <v>498</v>
      </c>
      <c r="AR53" s="14"/>
      <c r="AS53" s="14"/>
      <c r="AT53" s="14" t="s">
        <v>402</v>
      </c>
      <c r="AU53" s="18"/>
      <c r="AV53" s="18" t="s">
        <v>499</v>
      </c>
      <c r="AW53" s="18"/>
      <c r="AX53" s="18"/>
      <c r="AY53" s="24" t="s">
        <v>500</v>
      </c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4" t="s">
        <v>142</v>
      </c>
      <c r="BP53" s="17" t="s">
        <v>141</v>
      </c>
      <c r="BQ53" s="18"/>
      <c r="BR53" s="18"/>
      <c r="BS53" s="18"/>
    </row>
    <row r="54" spans="1:71" x14ac:dyDescent="0.25">
      <c r="A54" s="17" t="s">
        <v>66</v>
      </c>
      <c r="B54" s="34" t="s">
        <v>34</v>
      </c>
      <c r="C54" s="25" t="s">
        <v>233</v>
      </c>
      <c r="D54" s="17" t="s">
        <v>147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7"/>
      <c r="AD54" s="17" t="s">
        <v>147</v>
      </c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4"/>
      <c r="AR54" s="14"/>
      <c r="AS54" s="14"/>
      <c r="AT54" s="14" t="s">
        <v>434</v>
      </c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</row>
    <row r="55" spans="1:71" x14ac:dyDescent="0.25">
      <c r="A55" s="16" t="s">
        <v>501</v>
      </c>
      <c r="B55" s="34" t="s">
        <v>35</v>
      </c>
      <c r="C55" s="16" t="s">
        <v>234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7"/>
      <c r="AD55" s="17" t="s">
        <v>141</v>
      </c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</row>
    <row r="56" spans="1:71" x14ac:dyDescent="0.25">
      <c r="A56" s="14" t="s">
        <v>502</v>
      </c>
      <c r="B56" s="34" t="s">
        <v>36</v>
      </c>
      <c r="C56" s="16" t="s">
        <v>79</v>
      </c>
      <c r="D56" s="18"/>
      <c r="E56" s="18"/>
      <c r="F56" s="18"/>
      <c r="G56" s="18"/>
      <c r="H56" s="18"/>
      <c r="I56" s="14" t="s">
        <v>463</v>
      </c>
      <c r="J56" s="18"/>
      <c r="K56" s="18"/>
      <c r="L56" s="14" t="s">
        <v>235</v>
      </c>
      <c r="M56" s="18"/>
      <c r="N56" s="18"/>
      <c r="O56" s="18"/>
      <c r="P56" s="18"/>
      <c r="Q56" s="14" t="s">
        <v>236</v>
      </c>
      <c r="R56" s="17"/>
      <c r="S56" s="17"/>
      <c r="T56" s="14" t="s">
        <v>503</v>
      </c>
      <c r="U56" s="18"/>
      <c r="V56" s="18"/>
      <c r="W56" s="18"/>
      <c r="X56" s="18" t="s">
        <v>504</v>
      </c>
      <c r="Y56" s="18"/>
      <c r="Z56" s="18"/>
      <c r="AA56" s="14" t="s">
        <v>236</v>
      </c>
      <c r="AB56" s="18"/>
      <c r="AC56" s="17"/>
      <c r="AD56" s="14" t="s">
        <v>235</v>
      </c>
      <c r="AE56" s="14" t="s">
        <v>236</v>
      </c>
      <c r="AF56" s="17"/>
      <c r="AG56" s="14" t="s">
        <v>230</v>
      </c>
      <c r="AH56" s="18"/>
      <c r="AI56" s="18"/>
      <c r="AJ56" s="20" t="s">
        <v>235</v>
      </c>
      <c r="AK56" s="18"/>
      <c r="AL56" s="18"/>
      <c r="AM56" s="14" t="s">
        <v>505</v>
      </c>
      <c r="AN56" s="14" t="s">
        <v>136</v>
      </c>
      <c r="AO56" s="14" t="s">
        <v>236</v>
      </c>
      <c r="AP56" s="14"/>
      <c r="AQ56" s="14"/>
      <c r="AR56" s="14"/>
      <c r="AS56" s="14"/>
      <c r="AT56" s="14" t="s">
        <v>235</v>
      </c>
      <c r="AU56" s="14"/>
      <c r="AV56" s="14" t="s">
        <v>417</v>
      </c>
      <c r="AW56" s="18"/>
      <c r="AX56" s="18"/>
      <c r="AY56" s="20" t="s">
        <v>235</v>
      </c>
      <c r="AZ56" s="18"/>
      <c r="BA56" s="18"/>
      <c r="BB56" s="18"/>
      <c r="BC56" s="18"/>
      <c r="BD56" s="18"/>
      <c r="BE56" s="18"/>
      <c r="BF56" s="18"/>
      <c r="BG56" s="17"/>
      <c r="BH56" s="17"/>
      <c r="BI56" s="17"/>
      <c r="BJ56" s="14" t="s">
        <v>235</v>
      </c>
      <c r="BK56" s="14"/>
      <c r="BL56" s="14"/>
      <c r="BM56" s="14" t="s">
        <v>172</v>
      </c>
      <c r="BN56" s="14" t="s">
        <v>171</v>
      </c>
      <c r="BO56" s="14" t="s">
        <v>235</v>
      </c>
      <c r="BP56" s="18"/>
      <c r="BQ56" s="14" t="s">
        <v>235</v>
      </c>
      <c r="BR56" s="18"/>
      <c r="BS56" s="18"/>
    </row>
    <row r="57" spans="1:71" x14ac:dyDescent="0.25">
      <c r="A57" s="17" t="s">
        <v>66</v>
      </c>
      <c r="B57" s="34" t="s">
        <v>37</v>
      </c>
      <c r="C57" s="16" t="s">
        <v>148</v>
      </c>
      <c r="D57" s="18"/>
      <c r="E57" s="18"/>
      <c r="F57" s="18"/>
      <c r="G57" s="18"/>
      <c r="H57" s="18"/>
      <c r="I57" s="18"/>
      <c r="J57" s="14" t="s">
        <v>237</v>
      </c>
      <c r="K57" s="18"/>
      <c r="L57" s="18"/>
      <c r="M57" s="18"/>
      <c r="N57" s="18"/>
      <c r="O57" s="18"/>
      <c r="P57" s="14" t="s">
        <v>168</v>
      </c>
      <c r="Q57" s="18"/>
      <c r="R57" s="18"/>
      <c r="S57" s="18"/>
      <c r="T57" s="18"/>
      <c r="U57" s="18"/>
      <c r="V57" s="18"/>
      <c r="W57" s="18"/>
      <c r="X57" s="17"/>
      <c r="Y57" s="17"/>
      <c r="Z57" s="14" t="s">
        <v>169</v>
      </c>
      <c r="AA57" s="14" t="s">
        <v>506</v>
      </c>
      <c r="AB57" s="18"/>
      <c r="AC57" s="17"/>
      <c r="AD57" s="14" t="s">
        <v>235</v>
      </c>
      <c r="AE57" s="18"/>
      <c r="AF57" s="17"/>
      <c r="AG57" s="14" t="s">
        <v>230</v>
      </c>
      <c r="AH57" s="17"/>
      <c r="AI57" s="17"/>
      <c r="AJ57" s="17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4"/>
      <c r="AV57" s="14" t="s">
        <v>417</v>
      </c>
      <c r="AW57" s="18"/>
      <c r="AX57" s="18"/>
      <c r="AY57" s="20" t="s">
        <v>237</v>
      </c>
      <c r="AZ57" s="18"/>
      <c r="BA57" s="18"/>
      <c r="BB57" s="18"/>
      <c r="BC57" s="18"/>
      <c r="BD57" s="18"/>
      <c r="BE57" s="18"/>
      <c r="BF57" s="18"/>
      <c r="BG57" s="17"/>
      <c r="BH57" s="17"/>
      <c r="BI57" s="17"/>
      <c r="BJ57" s="17"/>
      <c r="BK57" s="17"/>
      <c r="BL57" s="17"/>
      <c r="BM57" s="14" t="s">
        <v>172</v>
      </c>
      <c r="BN57" s="14" t="s">
        <v>171</v>
      </c>
      <c r="BO57" s="17"/>
      <c r="BP57" s="18"/>
      <c r="BQ57" s="18"/>
      <c r="BR57" s="18"/>
      <c r="BS57" s="18"/>
    </row>
    <row r="58" spans="1:71" x14ac:dyDescent="0.25">
      <c r="A58" s="17" t="s">
        <v>66</v>
      </c>
      <c r="B58" s="34" t="s">
        <v>38</v>
      </c>
      <c r="C58" s="16" t="s">
        <v>238</v>
      </c>
      <c r="D58" s="18"/>
      <c r="E58" s="17"/>
      <c r="F58" s="17"/>
      <c r="G58" s="17"/>
      <c r="H58" s="17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7"/>
      <c r="AD58" s="17" t="s">
        <v>147</v>
      </c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7"/>
      <c r="AV58" s="17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</row>
    <row r="59" spans="1:71" x14ac:dyDescent="0.25">
      <c r="A59" s="17" t="s">
        <v>66</v>
      </c>
      <c r="B59" s="34" t="s">
        <v>39</v>
      </c>
      <c r="C59" s="16" t="s">
        <v>222</v>
      </c>
      <c r="D59" s="18"/>
      <c r="E59" s="17"/>
      <c r="F59" s="17"/>
      <c r="G59" s="17"/>
      <c r="H59" s="17" t="s">
        <v>139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7"/>
      <c r="AD59" s="14" t="s">
        <v>446</v>
      </c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7" t="s">
        <v>141</v>
      </c>
      <c r="AR59" s="18"/>
      <c r="AS59" s="18"/>
      <c r="AT59" s="18"/>
      <c r="AU59" s="17"/>
      <c r="AV59" s="15" t="s">
        <v>442</v>
      </c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</row>
    <row r="60" spans="1:71" x14ac:dyDescent="0.25">
      <c r="A60" s="17" t="s">
        <v>66</v>
      </c>
      <c r="B60" s="34" t="s">
        <v>40</v>
      </c>
      <c r="C60" s="16" t="s">
        <v>229</v>
      </c>
      <c r="D60" s="18"/>
      <c r="E60" s="17"/>
      <c r="F60" s="17"/>
      <c r="G60" s="17"/>
      <c r="H60" s="14" t="s">
        <v>168</v>
      </c>
      <c r="I60" s="18"/>
      <c r="J60" s="18"/>
      <c r="K60" s="18"/>
      <c r="L60" s="18"/>
      <c r="M60" s="18"/>
      <c r="N60" s="18"/>
      <c r="O60" s="18"/>
      <c r="P60" s="14" t="s">
        <v>169</v>
      </c>
      <c r="Q60" s="18"/>
      <c r="R60" s="18"/>
      <c r="S60" s="18"/>
      <c r="T60" s="18"/>
      <c r="U60" s="18"/>
      <c r="V60" s="18"/>
      <c r="W60" s="18"/>
      <c r="X60" s="17"/>
      <c r="Y60" s="17"/>
      <c r="Z60" s="14" t="s">
        <v>169</v>
      </c>
      <c r="AA60" s="14" t="s">
        <v>483</v>
      </c>
      <c r="AB60" s="18"/>
      <c r="AC60" s="14" t="s">
        <v>169</v>
      </c>
      <c r="AD60" s="14" t="s">
        <v>168</v>
      </c>
      <c r="AE60" s="18"/>
      <c r="AF60" s="17"/>
      <c r="AG60" s="14" t="s">
        <v>168</v>
      </c>
      <c r="AH60" s="17"/>
      <c r="AI60" s="17"/>
      <c r="AJ60" s="17"/>
      <c r="AK60" s="18"/>
      <c r="AL60" s="18"/>
      <c r="AM60" s="18"/>
      <c r="AN60" s="18"/>
      <c r="AO60" s="14" t="s">
        <v>169</v>
      </c>
      <c r="AP60" s="14"/>
      <c r="AQ60" s="18" t="s">
        <v>507</v>
      </c>
      <c r="AR60" s="18"/>
      <c r="AS60" s="18"/>
      <c r="AT60" s="18"/>
      <c r="AU60" s="14"/>
      <c r="AV60" s="14" t="s">
        <v>417</v>
      </c>
      <c r="AW60" s="18"/>
      <c r="AX60" s="20" t="s">
        <v>239</v>
      </c>
      <c r="AY60" s="18"/>
      <c r="AZ60" s="17"/>
      <c r="BA60" s="17"/>
      <c r="BB60" s="17"/>
      <c r="BC60" s="17"/>
      <c r="BD60" s="14" t="s">
        <v>171</v>
      </c>
      <c r="BE60" s="17"/>
      <c r="BF60" s="17"/>
      <c r="BG60" s="17"/>
      <c r="BH60" s="17"/>
      <c r="BI60" s="17"/>
      <c r="BJ60" s="17"/>
      <c r="BK60" s="17"/>
      <c r="BL60" s="17"/>
      <c r="BM60" s="14" t="s">
        <v>172</v>
      </c>
      <c r="BN60" s="14" t="s">
        <v>171</v>
      </c>
      <c r="BO60" s="14" t="s">
        <v>169</v>
      </c>
      <c r="BP60" s="18"/>
      <c r="BQ60" s="18"/>
      <c r="BR60" s="18"/>
      <c r="BS60" s="18"/>
    </row>
    <row r="61" spans="1:71" x14ac:dyDescent="0.25">
      <c r="A61" s="17" t="s">
        <v>66</v>
      </c>
      <c r="B61" s="34" t="s">
        <v>41</v>
      </c>
      <c r="C61" s="16" t="s">
        <v>229</v>
      </c>
      <c r="D61" s="18"/>
      <c r="E61" s="18"/>
      <c r="F61" s="18"/>
      <c r="G61" s="18"/>
      <c r="H61" s="15" t="s">
        <v>415</v>
      </c>
      <c r="I61" s="18"/>
      <c r="J61" s="14" t="s">
        <v>167</v>
      </c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4" t="s">
        <v>240</v>
      </c>
      <c r="Y61" s="18"/>
      <c r="Z61" s="18"/>
      <c r="AA61" s="18"/>
      <c r="AB61" s="18"/>
      <c r="AC61" s="17"/>
      <c r="AD61" s="14" t="s">
        <v>134</v>
      </c>
      <c r="AE61" s="18"/>
      <c r="AF61" s="17"/>
      <c r="AG61" s="14" t="s">
        <v>134</v>
      </c>
      <c r="AH61" s="17"/>
      <c r="AI61" s="17"/>
      <c r="AJ61" s="17"/>
      <c r="AK61" s="18"/>
      <c r="AL61" s="18"/>
      <c r="AM61" s="18"/>
      <c r="AN61" s="18"/>
      <c r="AO61" s="14" t="s">
        <v>170</v>
      </c>
      <c r="AP61" s="14"/>
      <c r="AQ61" s="14"/>
      <c r="AR61" s="14"/>
      <c r="AS61" s="14"/>
      <c r="AT61" s="14" t="s">
        <v>171</v>
      </c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</row>
    <row r="62" spans="1:71" x14ac:dyDescent="0.25">
      <c r="A62" s="17" t="s">
        <v>66</v>
      </c>
      <c r="B62" s="34" t="s">
        <v>42</v>
      </c>
      <c r="C62" s="16" t="s">
        <v>114</v>
      </c>
      <c r="D62" s="16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20" t="s">
        <v>241</v>
      </c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</row>
    <row r="63" spans="1:71" x14ac:dyDescent="0.25">
      <c r="A63" s="17" t="s">
        <v>66</v>
      </c>
      <c r="B63" s="34" t="s">
        <v>43</v>
      </c>
      <c r="C63" s="16" t="s">
        <v>242</v>
      </c>
      <c r="D63" s="14" t="s">
        <v>164</v>
      </c>
      <c r="E63" s="17"/>
      <c r="F63" s="17"/>
      <c r="G63" s="17"/>
      <c r="H63" s="14" t="s">
        <v>164</v>
      </c>
      <c r="I63" s="14" t="s">
        <v>463</v>
      </c>
      <c r="J63" s="18"/>
      <c r="K63" s="18"/>
      <c r="L63" s="14" t="s">
        <v>235</v>
      </c>
      <c r="M63" s="17"/>
      <c r="N63" s="18"/>
      <c r="O63" s="18"/>
      <c r="P63" s="18"/>
      <c r="Q63" s="18"/>
      <c r="R63" s="18"/>
      <c r="S63" s="18"/>
      <c r="T63" s="18"/>
      <c r="U63" s="18"/>
      <c r="V63" s="14" t="s">
        <v>243</v>
      </c>
      <c r="W63" s="18"/>
      <c r="X63" s="15" t="s">
        <v>508</v>
      </c>
      <c r="Y63" s="16"/>
      <c r="Z63" s="15" t="s">
        <v>509</v>
      </c>
      <c r="AA63" s="14" t="s">
        <v>164</v>
      </c>
      <c r="AB63" s="18"/>
      <c r="AC63" s="14" t="s">
        <v>164</v>
      </c>
      <c r="AD63" s="14" t="s">
        <v>510</v>
      </c>
      <c r="AE63" s="14" t="s">
        <v>236</v>
      </c>
      <c r="AF63" s="17"/>
      <c r="AG63" s="14" t="s">
        <v>230</v>
      </c>
      <c r="AH63" s="18"/>
      <c r="AI63" s="18"/>
      <c r="AJ63" s="20" t="s">
        <v>164</v>
      </c>
      <c r="AK63" s="18"/>
      <c r="AL63" s="18"/>
      <c r="AM63" s="18" t="s">
        <v>244</v>
      </c>
      <c r="AN63" s="18"/>
      <c r="AO63" s="14" t="s">
        <v>164</v>
      </c>
      <c r="AP63" s="14"/>
      <c r="AQ63" s="14" t="s">
        <v>164</v>
      </c>
      <c r="AR63" s="14"/>
      <c r="AS63" s="14"/>
      <c r="AT63" s="14" t="s">
        <v>164</v>
      </c>
      <c r="AU63" s="18" t="s">
        <v>508</v>
      </c>
      <c r="AV63" s="15" t="s">
        <v>511</v>
      </c>
      <c r="AW63" s="18"/>
      <c r="AX63" s="18"/>
      <c r="AY63" s="20" t="s">
        <v>164</v>
      </c>
      <c r="AZ63" s="14" t="s">
        <v>512</v>
      </c>
      <c r="BA63" s="17"/>
      <c r="BB63" s="17"/>
      <c r="BC63" s="17"/>
      <c r="BD63" s="14" t="s">
        <v>164</v>
      </c>
      <c r="BE63" s="18"/>
      <c r="BF63" s="18"/>
      <c r="BG63" s="18"/>
      <c r="BH63" s="18"/>
      <c r="BI63" s="17"/>
      <c r="BJ63" s="14" t="s">
        <v>235</v>
      </c>
      <c r="BK63" s="14"/>
      <c r="BL63" s="14" t="s">
        <v>164</v>
      </c>
      <c r="BM63" s="14" t="s">
        <v>164</v>
      </c>
      <c r="BN63" s="14" t="s">
        <v>164</v>
      </c>
      <c r="BO63" s="14" t="s">
        <v>164</v>
      </c>
      <c r="BP63" s="18"/>
      <c r="BQ63" s="14" t="s">
        <v>164</v>
      </c>
      <c r="BR63" s="18"/>
      <c r="BS63" s="18"/>
    </row>
    <row r="64" spans="1:71" x14ac:dyDescent="0.25">
      <c r="A64" s="14" t="s">
        <v>502</v>
      </c>
      <c r="B64" s="34" t="s">
        <v>44</v>
      </c>
      <c r="C64" s="16" t="s">
        <v>143</v>
      </c>
      <c r="D64" s="18"/>
      <c r="E64" s="18"/>
      <c r="F64" s="18"/>
      <c r="G64" s="18"/>
      <c r="H64" s="18"/>
      <c r="I64" s="18"/>
      <c r="J64" s="18"/>
      <c r="K64" s="14" t="s">
        <v>245</v>
      </c>
      <c r="L64" s="14" t="s">
        <v>246</v>
      </c>
      <c r="M64" s="17"/>
      <c r="N64" s="18"/>
      <c r="O64" s="18"/>
      <c r="P64" s="18"/>
      <c r="Q64" s="17"/>
      <c r="R64" s="17"/>
      <c r="S64" s="17"/>
      <c r="T64" s="14" t="s">
        <v>503</v>
      </c>
      <c r="U64" s="18"/>
      <c r="V64" s="18"/>
      <c r="W64" s="18"/>
      <c r="X64" s="18"/>
      <c r="Y64" s="18"/>
      <c r="Z64" s="18"/>
      <c r="AA64" s="18"/>
      <c r="AB64" s="18"/>
      <c r="AC64" s="17"/>
      <c r="AD64" s="17" t="s">
        <v>147</v>
      </c>
      <c r="AE64" s="14" t="s">
        <v>236</v>
      </c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</row>
    <row r="65" spans="1:71" x14ac:dyDescent="0.25">
      <c r="A65" s="17" t="s">
        <v>66</v>
      </c>
      <c r="B65" s="34" t="s">
        <v>45</v>
      </c>
      <c r="C65" s="16" t="s">
        <v>247</v>
      </c>
      <c r="D65" s="14" t="s">
        <v>236</v>
      </c>
      <c r="E65" s="17"/>
      <c r="F65" s="17"/>
      <c r="G65" s="17"/>
      <c r="H65" s="17" t="s">
        <v>139</v>
      </c>
      <c r="I65" s="18"/>
      <c r="J65" s="14" t="s">
        <v>236</v>
      </c>
      <c r="K65" s="18"/>
      <c r="L65" s="18"/>
      <c r="M65" s="18"/>
      <c r="N65" s="18"/>
      <c r="O65" s="18"/>
      <c r="P65" s="18"/>
      <c r="Q65" s="26" t="s">
        <v>236</v>
      </c>
      <c r="R65" s="18"/>
      <c r="S65" s="18"/>
      <c r="T65" s="18"/>
      <c r="U65" s="20" t="s">
        <v>212</v>
      </c>
      <c r="V65" s="17"/>
      <c r="W65" s="18"/>
      <c r="X65" s="18"/>
      <c r="Y65" s="18"/>
      <c r="Z65" s="18"/>
      <c r="AA65" s="14" t="s">
        <v>236</v>
      </c>
      <c r="AB65" s="18"/>
      <c r="AC65" s="14" t="s">
        <v>236</v>
      </c>
      <c r="AD65" s="17" t="s">
        <v>141</v>
      </c>
      <c r="AE65" s="14" t="s">
        <v>236</v>
      </c>
      <c r="AF65" s="18"/>
      <c r="AG65" s="18"/>
      <c r="AH65" s="18"/>
      <c r="AI65" s="18"/>
      <c r="AJ65" s="18"/>
      <c r="AK65" s="18"/>
      <c r="AL65" s="18"/>
      <c r="AM65" s="18"/>
      <c r="AN65" s="18"/>
      <c r="AO65" s="14" t="s">
        <v>236</v>
      </c>
      <c r="AP65" s="14"/>
      <c r="AQ65" s="14"/>
      <c r="AR65" s="14"/>
      <c r="AS65" s="14"/>
      <c r="AT65" s="14" t="s">
        <v>513</v>
      </c>
      <c r="AU65" s="18"/>
      <c r="AV65" s="14" t="s">
        <v>417</v>
      </c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7"/>
      <c r="BJ65" s="14" t="s">
        <v>235</v>
      </c>
      <c r="BK65" s="14"/>
      <c r="BL65" s="14"/>
      <c r="BM65" s="18"/>
      <c r="BN65" s="18"/>
      <c r="BO65" s="14" t="s">
        <v>235</v>
      </c>
      <c r="BP65" s="18"/>
      <c r="BQ65" s="18"/>
      <c r="BR65" s="18"/>
      <c r="BS65" s="18"/>
    </row>
    <row r="66" spans="1:71" x14ac:dyDescent="0.25">
      <c r="A66" s="17" t="s">
        <v>66</v>
      </c>
      <c r="B66" s="34" t="s">
        <v>46</v>
      </c>
      <c r="C66" s="16" t="s">
        <v>143</v>
      </c>
      <c r="D66" s="18"/>
      <c r="E66" s="18"/>
      <c r="F66" s="18"/>
      <c r="G66" s="18"/>
      <c r="H66" s="18"/>
      <c r="I66" s="18"/>
      <c r="J66" s="18"/>
      <c r="K66" s="14" t="s">
        <v>248</v>
      </c>
      <c r="L66" s="14" t="s">
        <v>248</v>
      </c>
      <c r="M66" s="18"/>
      <c r="N66" s="18"/>
      <c r="O66" s="18"/>
      <c r="P66" s="18"/>
      <c r="Q66" s="17"/>
      <c r="R66" s="17"/>
      <c r="S66" s="17"/>
      <c r="T66" s="14" t="s">
        <v>514</v>
      </c>
      <c r="U66" s="18"/>
      <c r="V66" s="14" t="s">
        <v>514</v>
      </c>
      <c r="W66" s="18"/>
      <c r="X66" s="18"/>
      <c r="Y66" s="18"/>
      <c r="Z66" s="18"/>
      <c r="AA66" s="14" t="s">
        <v>515</v>
      </c>
      <c r="AB66" s="18"/>
      <c r="AC66" s="17"/>
      <c r="AD66" s="14" t="s">
        <v>516</v>
      </c>
      <c r="AE66" s="14" t="s">
        <v>248</v>
      </c>
      <c r="AF66" s="18"/>
      <c r="AG66" s="18"/>
      <c r="AH66" s="18"/>
      <c r="AI66" s="18"/>
      <c r="AJ66" s="18"/>
      <c r="AK66" s="18"/>
      <c r="AL66" s="18"/>
      <c r="AM66" s="15" t="s">
        <v>517</v>
      </c>
      <c r="AN66" s="14" t="s">
        <v>136</v>
      </c>
      <c r="AO66" s="18"/>
      <c r="AP66" s="18"/>
      <c r="AQ66" s="14"/>
      <c r="AR66" s="14"/>
      <c r="AS66" s="14"/>
      <c r="AT66" s="14" t="s">
        <v>518</v>
      </c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</row>
    <row r="67" spans="1:71" x14ac:dyDescent="0.25">
      <c r="A67" s="14" t="s">
        <v>66</v>
      </c>
      <c r="B67" s="34" t="s">
        <v>47</v>
      </c>
      <c r="C67" s="15" t="s">
        <v>211</v>
      </c>
      <c r="D67" s="14" t="s">
        <v>210</v>
      </c>
      <c r="E67" s="17"/>
      <c r="F67" s="17"/>
      <c r="G67" s="17"/>
      <c r="H67" s="14" t="s">
        <v>210</v>
      </c>
      <c r="I67" s="18"/>
      <c r="J67" s="18"/>
      <c r="K67" s="18"/>
      <c r="L67" s="20" t="s">
        <v>210</v>
      </c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4" t="s">
        <v>210</v>
      </c>
      <c r="AB67" s="18"/>
      <c r="AC67" s="17"/>
      <c r="AD67" s="17" t="s">
        <v>141</v>
      </c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4" t="s">
        <v>519</v>
      </c>
      <c r="AP67" s="14"/>
      <c r="AQ67" s="14"/>
      <c r="AR67" s="14"/>
      <c r="AS67" s="14"/>
      <c r="AT67" s="14" t="s">
        <v>434</v>
      </c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</row>
    <row r="68" spans="1:71" x14ac:dyDescent="0.25">
      <c r="A68" s="17" t="s">
        <v>66</v>
      </c>
      <c r="B68" s="34" t="s">
        <v>48</v>
      </c>
      <c r="C68" s="16" t="s">
        <v>249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7"/>
      <c r="AD68" s="17" t="s">
        <v>141</v>
      </c>
      <c r="AE68" s="18"/>
      <c r="AF68" s="17"/>
      <c r="AG68" s="14" t="s">
        <v>203</v>
      </c>
      <c r="AH68" s="17"/>
      <c r="AI68" s="17"/>
      <c r="AJ68" s="17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</row>
    <row r="69" spans="1:71" x14ac:dyDescent="0.25">
      <c r="A69" s="17" t="s">
        <v>70</v>
      </c>
      <c r="B69" s="34" t="s">
        <v>49</v>
      </c>
      <c r="C69" s="16" t="s">
        <v>250</v>
      </c>
      <c r="D69" s="18"/>
      <c r="E69" s="20" t="s">
        <v>251</v>
      </c>
      <c r="F69" s="20" t="s">
        <v>251</v>
      </c>
      <c r="G69" s="18"/>
      <c r="H69" s="14" t="s">
        <v>203</v>
      </c>
      <c r="I69" s="18"/>
      <c r="J69" s="18"/>
      <c r="K69" s="18"/>
      <c r="L69" s="18"/>
      <c r="M69" s="18"/>
      <c r="N69" s="18"/>
      <c r="O69" s="18"/>
      <c r="P69" s="18"/>
      <c r="Q69" s="18"/>
      <c r="R69" s="18" t="s">
        <v>520</v>
      </c>
      <c r="S69" s="18"/>
      <c r="T69" s="18"/>
      <c r="U69" s="18"/>
      <c r="V69" s="18"/>
      <c r="W69" s="18"/>
      <c r="X69" s="18"/>
      <c r="Y69" s="18"/>
      <c r="Z69" s="18"/>
      <c r="AA69" s="14" t="s">
        <v>466</v>
      </c>
      <c r="AB69" s="18"/>
      <c r="AC69" s="16"/>
      <c r="AD69" s="16" t="s">
        <v>521</v>
      </c>
      <c r="AE69" s="18"/>
      <c r="AF69" s="18"/>
      <c r="AG69" s="18"/>
      <c r="AH69" s="18"/>
      <c r="AI69" s="18"/>
      <c r="AJ69" s="18"/>
      <c r="AK69" s="17"/>
      <c r="AL69" s="14" t="s">
        <v>522</v>
      </c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</row>
    <row r="70" spans="1:71" x14ac:dyDescent="0.25">
      <c r="A70" s="14" t="s">
        <v>523</v>
      </c>
      <c r="B70" s="34" t="s">
        <v>50</v>
      </c>
      <c r="C70" s="16" t="s">
        <v>252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4" t="s">
        <v>142</v>
      </c>
      <c r="P70" s="18"/>
      <c r="Q70" s="18"/>
      <c r="R70" s="18"/>
      <c r="S70" s="18"/>
      <c r="T70" s="18"/>
      <c r="U70" s="18"/>
      <c r="V70" s="18"/>
      <c r="W70" s="14" t="s">
        <v>401</v>
      </c>
      <c r="X70" s="18"/>
      <c r="Y70" s="18"/>
      <c r="Z70" s="18"/>
      <c r="AA70" s="14" t="s">
        <v>401</v>
      </c>
      <c r="AB70" s="18"/>
      <c r="AC70" s="17"/>
      <c r="AD70" s="14" t="s">
        <v>142</v>
      </c>
      <c r="AE70" s="18"/>
      <c r="AF70" s="17"/>
      <c r="AG70" s="14" t="s">
        <v>142</v>
      </c>
      <c r="AH70" s="17"/>
      <c r="AI70" s="17"/>
      <c r="AJ70" s="14" t="s">
        <v>160</v>
      </c>
      <c r="AK70" s="18"/>
      <c r="AL70" s="18"/>
      <c r="AM70" s="18"/>
      <c r="AN70" s="18"/>
      <c r="AO70" s="14" t="s">
        <v>142</v>
      </c>
      <c r="AP70" s="14"/>
      <c r="AQ70" s="14"/>
      <c r="AR70" s="14"/>
      <c r="AS70" s="14"/>
      <c r="AT70" s="14" t="s">
        <v>142</v>
      </c>
      <c r="AU70" s="17"/>
      <c r="AV70" s="17" t="s">
        <v>524</v>
      </c>
      <c r="AW70" s="18"/>
      <c r="AX70" s="18"/>
      <c r="AY70" s="18"/>
      <c r="AZ70" s="18"/>
      <c r="BA70" s="18"/>
      <c r="BB70" s="18"/>
      <c r="BC70" s="18" t="s">
        <v>135</v>
      </c>
      <c r="BD70" s="18"/>
      <c r="BE70" s="18"/>
      <c r="BF70" s="14" t="s">
        <v>160</v>
      </c>
      <c r="BG70" s="18"/>
      <c r="BH70" s="18"/>
      <c r="BI70" s="18"/>
      <c r="BJ70" s="18"/>
      <c r="BK70" s="18"/>
      <c r="BL70" s="18"/>
      <c r="BM70" s="18"/>
      <c r="BN70" s="18"/>
      <c r="BO70" s="14" t="s">
        <v>142</v>
      </c>
      <c r="BP70" s="19" t="s">
        <v>137</v>
      </c>
      <c r="BQ70" s="18"/>
      <c r="BR70" s="18"/>
      <c r="BS70" s="18"/>
    </row>
    <row r="71" spans="1:71" x14ac:dyDescent="0.25">
      <c r="A71" s="17" t="s">
        <v>66</v>
      </c>
      <c r="B71" s="34" t="s">
        <v>51</v>
      </c>
      <c r="C71" s="16" t="s">
        <v>253</v>
      </c>
      <c r="D71" s="14" t="s">
        <v>168</v>
      </c>
      <c r="E71" s="17"/>
      <c r="F71" s="17"/>
      <c r="G71" s="17"/>
      <c r="H71" s="14" t="s">
        <v>168</v>
      </c>
      <c r="I71" s="18"/>
      <c r="J71" s="18"/>
      <c r="K71" s="18"/>
      <c r="L71" s="18"/>
      <c r="M71" s="18"/>
      <c r="N71" s="18"/>
      <c r="O71" s="18"/>
      <c r="P71" s="14" t="s">
        <v>168</v>
      </c>
      <c r="Q71" s="18"/>
      <c r="R71" s="18"/>
      <c r="S71" s="18"/>
      <c r="T71" s="18"/>
      <c r="U71" s="20" t="s">
        <v>168</v>
      </c>
      <c r="V71" s="14" t="s">
        <v>525</v>
      </c>
      <c r="W71" s="18"/>
      <c r="X71" s="14" t="s">
        <v>526</v>
      </c>
      <c r="Y71" s="17"/>
      <c r="Z71" s="14" t="s">
        <v>527</v>
      </c>
      <c r="AA71" s="14" t="s">
        <v>506</v>
      </c>
      <c r="AB71" s="18" t="s">
        <v>528</v>
      </c>
      <c r="AC71" s="14" t="s">
        <v>164</v>
      </c>
      <c r="AD71" s="14" t="s">
        <v>168</v>
      </c>
      <c r="AE71" s="18"/>
      <c r="AF71" s="17"/>
      <c r="AG71" s="14" t="s">
        <v>168</v>
      </c>
      <c r="AH71" s="20" t="s">
        <v>168</v>
      </c>
      <c r="AI71" s="18"/>
      <c r="AJ71" s="20" t="s">
        <v>168</v>
      </c>
      <c r="AK71" s="20" t="s">
        <v>168</v>
      </c>
      <c r="AL71" s="18"/>
      <c r="AM71" s="18" t="s">
        <v>529</v>
      </c>
      <c r="AN71" s="18"/>
      <c r="AO71" s="14" t="s">
        <v>146</v>
      </c>
      <c r="AP71" s="14"/>
      <c r="AQ71" s="14" t="s">
        <v>168</v>
      </c>
      <c r="AR71" s="14" t="s">
        <v>168</v>
      </c>
      <c r="AS71" s="14"/>
      <c r="AT71" s="14" t="s">
        <v>146</v>
      </c>
      <c r="AU71" s="17"/>
      <c r="AV71" s="21" t="s">
        <v>146</v>
      </c>
      <c r="AW71" s="14" t="s">
        <v>254</v>
      </c>
      <c r="AX71" s="14" t="s">
        <v>51</v>
      </c>
      <c r="AY71" s="17"/>
      <c r="AZ71" s="14" t="s">
        <v>168</v>
      </c>
      <c r="BA71" s="17"/>
      <c r="BB71" s="17"/>
      <c r="BC71" s="17"/>
      <c r="BD71" s="14" t="s">
        <v>168</v>
      </c>
      <c r="BE71" s="17"/>
      <c r="BF71" s="18"/>
      <c r="BG71" s="17"/>
      <c r="BH71" s="17"/>
      <c r="BI71" s="14" t="s">
        <v>530</v>
      </c>
      <c r="BJ71" s="14" t="s">
        <v>235</v>
      </c>
      <c r="BK71" s="14"/>
      <c r="BL71" s="14"/>
      <c r="BM71" s="14" t="s">
        <v>172</v>
      </c>
      <c r="BN71" s="14" t="s">
        <v>171</v>
      </c>
      <c r="BO71" s="14" t="s">
        <v>146</v>
      </c>
      <c r="BP71" s="20" t="s">
        <v>528</v>
      </c>
      <c r="BQ71" s="18"/>
      <c r="BR71" s="18"/>
      <c r="BS71" s="18"/>
    </row>
    <row r="72" spans="1:71" x14ac:dyDescent="0.25">
      <c r="A72" s="17" t="s">
        <v>66</v>
      </c>
      <c r="B72" s="34" t="s">
        <v>52</v>
      </c>
      <c r="C72" s="16" t="s">
        <v>192</v>
      </c>
      <c r="D72" s="14" t="s">
        <v>151</v>
      </c>
      <c r="E72" s="17"/>
      <c r="F72" s="17"/>
      <c r="G72" s="17"/>
      <c r="H72" s="17" t="s">
        <v>139</v>
      </c>
      <c r="I72" s="18"/>
      <c r="J72" s="14" t="s">
        <v>174</v>
      </c>
      <c r="K72" s="18"/>
      <c r="L72" s="20" t="s">
        <v>151</v>
      </c>
      <c r="M72" s="18"/>
      <c r="N72" s="18"/>
      <c r="O72" s="18"/>
      <c r="P72" s="18"/>
      <c r="Q72" s="18"/>
      <c r="R72" s="18"/>
      <c r="S72" s="18"/>
      <c r="T72" s="18"/>
      <c r="U72" s="14" t="s">
        <v>419</v>
      </c>
      <c r="V72" s="18"/>
      <c r="W72" s="18"/>
      <c r="X72" s="18"/>
      <c r="Y72" s="18"/>
      <c r="Z72" s="18"/>
      <c r="AA72" s="14" t="s">
        <v>440</v>
      </c>
      <c r="AB72" s="18"/>
      <c r="AC72" s="17"/>
      <c r="AD72" s="17" t="s">
        <v>141</v>
      </c>
      <c r="AE72" s="18"/>
      <c r="AF72" s="18"/>
      <c r="AG72" s="18"/>
      <c r="AH72" s="18"/>
      <c r="AI72" s="18"/>
      <c r="AJ72" s="18" t="s">
        <v>255</v>
      </c>
      <c r="AK72" s="18"/>
      <c r="AL72" s="18"/>
      <c r="AM72" s="18"/>
      <c r="AN72" s="18"/>
      <c r="AO72" s="14" t="s">
        <v>151</v>
      </c>
      <c r="AP72" s="14"/>
      <c r="AQ72" s="17" t="s">
        <v>141</v>
      </c>
      <c r="AR72" s="14"/>
      <c r="AS72" s="14"/>
      <c r="AT72" s="14" t="s">
        <v>151</v>
      </c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4" t="s">
        <v>151</v>
      </c>
      <c r="BG72" s="18"/>
      <c r="BH72" s="18"/>
      <c r="BI72" s="18"/>
      <c r="BJ72" s="18"/>
      <c r="BK72" s="18"/>
      <c r="BL72" s="18"/>
      <c r="BM72" s="18"/>
      <c r="BN72" s="18"/>
      <c r="BO72" s="18"/>
      <c r="BP72" s="14" t="s">
        <v>141</v>
      </c>
      <c r="BQ72" s="18"/>
      <c r="BR72" s="18"/>
      <c r="BS72" s="18"/>
    </row>
    <row r="73" spans="1:71" x14ac:dyDescent="0.25">
      <c r="A73" s="14" t="s">
        <v>531</v>
      </c>
      <c r="B73" s="34" t="s">
        <v>53</v>
      </c>
      <c r="C73" s="16" t="s">
        <v>256</v>
      </c>
      <c r="D73" s="18"/>
      <c r="E73" s="18"/>
      <c r="F73" s="14" t="s">
        <v>257</v>
      </c>
      <c r="G73" s="18"/>
      <c r="H73" s="14" t="s">
        <v>203</v>
      </c>
      <c r="I73" s="18"/>
      <c r="J73" s="18"/>
      <c r="K73" s="18"/>
      <c r="L73" s="18"/>
      <c r="M73" s="18"/>
      <c r="N73" s="18"/>
      <c r="O73" s="18"/>
      <c r="P73" s="18"/>
      <c r="Q73" s="18"/>
      <c r="R73" s="18" t="s">
        <v>520</v>
      </c>
      <c r="S73" s="18"/>
      <c r="T73" s="18"/>
      <c r="U73" s="18"/>
      <c r="V73" s="18"/>
      <c r="W73" s="18"/>
      <c r="X73" s="18" t="s">
        <v>532</v>
      </c>
      <c r="Y73" s="18"/>
      <c r="Z73" s="18"/>
      <c r="AA73" s="14" t="s">
        <v>466</v>
      </c>
      <c r="AB73" s="18"/>
      <c r="AC73" s="17"/>
      <c r="AD73" s="14" t="s">
        <v>258</v>
      </c>
      <c r="AE73" s="18"/>
      <c r="AF73" s="17"/>
      <c r="AG73" s="14" t="s">
        <v>203</v>
      </c>
      <c r="AH73" s="17"/>
      <c r="AI73" s="17"/>
      <c r="AJ73" s="17"/>
      <c r="AK73" s="17"/>
      <c r="AL73" s="14" t="s">
        <v>522</v>
      </c>
      <c r="AM73" s="14" t="s">
        <v>522</v>
      </c>
      <c r="AN73" s="18"/>
      <c r="AO73" s="18"/>
      <c r="AP73" s="18"/>
      <c r="AQ73" s="18"/>
      <c r="AR73" s="18" t="s">
        <v>533</v>
      </c>
      <c r="AS73" s="18"/>
      <c r="AT73" s="18"/>
      <c r="AU73" s="20" t="s">
        <v>534</v>
      </c>
      <c r="AV73" s="18"/>
      <c r="AW73" s="18"/>
      <c r="AX73" s="18"/>
      <c r="AY73" s="18"/>
      <c r="AZ73" s="18" t="s">
        <v>533</v>
      </c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</row>
    <row r="74" spans="1:71" x14ac:dyDescent="0.25">
      <c r="A74" s="17" t="s">
        <v>66</v>
      </c>
      <c r="B74" s="34" t="s">
        <v>54</v>
      </c>
      <c r="C74" s="16" t="s">
        <v>259</v>
      </c>
      <c r="D74" s="17" t="s">
        <v>260</v>
      </c>
      <c r="E74" s="20" t="s">
        <v>261</v>
      </c>
      <c r="F74" s="20" t="s">
        <v>261</v>
      </c>
      <c r="G74" s="18"/>
      <c r="H74" s="14" t="s">
        <v>203</v>
      </c>
      <c r="I74" s="18"/>
      <c r="J74" s="18"/>
      <c r="K74" s="18"/>
      <c r="L74" s="18"/>
      <c r="M74" s="18"/>
      <c r="N74" s="14" t="s">
        <v>535</v>
      </c>
      <c r="O74" s="18"/>
      <c r="P74" s="18"/>
      <c r="Q74" s="18"/>
      <c r="R74" s="18" t="s">
        <v>520</v>
      </c>
      <c r="S74" s="18"/>
      <c r="T74" s="18"/>
      <c r="U74" s="18"/>
      <c r="V74" s="14" t="s">
        <v>522</v>
      </c>
      <c r="W74" s="18"/>
      <c r="X74" s="18"/>
      <c r="Y74" s="18"/>
      <c r="Z74" s="18"/>
      <c r="AA74" s="14" t="s">
        <v>466</v>
      </c>
      <c r="AB74" s="18"/>
      <c r="AC74" s="17"/>
      <c r="AD74" s="17" t="s">
        <v>141</v>
      </c>
      <c r="AE74" s="20" t="s">
        <v>54</v>
      </c>
      <c r="AF74" s="17"/>
      <c r="AG74" s="14" t="s">
        <v>203</v>
      </c>
      <c r="AH74" s="18"/>
      <c r="AI74" s="18"/>
      <c r="AJ74" s="20" t="s">
        <v>203</v>
      </c>
      <c r="AK74" s="14" t="s">
        <v>203</v>
      </c>
      <c r="AL74" s="14" t="s">
        <v>522</v>
      </c>
      <c r="AM74" s="14" t="s">
        <v>522</v>
      </c>
      <c r="AN74" s="18"/>
      <c r="AO74" s="14" t="s">
        <v>203</v>
      </c>
      <c r="AP74" s="14"/>
      <c r="AQ74" s="18"/>
      <c r="AR74" s="18" t="s">
        <v>533</v>
      </c>
      <c r="AS74" s="18"/>
      <c r="AT74" s="18"/>
      <c r="AU74" s="18"/>
      <c r="AV74" s="18"/>
      <c r="AW74" s="18"/>
      <c r="AX74" s="18"/>
      <c r="AY74" s="18"/>
      <c r="AZ74" s="18" t="s">
        <v>533</v>
      </c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4" t="s">
        <v>261</v>
      </c>
      <c r="BR74" s="18"/>
      <c r="BS74" s="20" t="s">
        <v>203</v>
      </c>
    </row>
    <row r="75" spans="1:71" x14ac:dyDescent="0.25">
      <c r="A75" s="14" t="s">
        <v>455</v>
      </c>
      <c r="B75" s="34" t="s">
        <v>55</v>
      </c>
      <c r="C75" s="16" t="s">
        <v>105</v>
      </c>
      <c r="D75" s="16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7"/>
      <c r="AL75" s="14" t="s">
        <v>262</v>
      </c>
      <c r="AM75" s="18"/>
      <c r="AN75" s="18"/>
      <c r="AO75" s="17" t="s">
        <v>55</v>
      </c>
      <c r="AP75" s="17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</row>
    <row r="76" spans="1:71" x14ac:dyDescent="0.25">
      <c r="A76" s="17" t="s">
        <v>66</v>
      </c>
      <c r="B76" s="33" t="s">
        <v>56</v>
      </c>
      <c r="C76" s="16" t="s">
        <v>93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6"/>
      <c r="Y76" s="16"/>
      <c r="Z76" s="16" t="s">
        <v>536</v>
      </c>
      <c r="AA76" s="18"/>
      <c r="AB76" s="18"/>
      <c r="AC76" s="16" t="s">
        <v>536</v>
      </c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7"/>
      <c r="BN76" s="17"/>
      <c r="BO76" s="18"/>
      <c r="BP76" s="18"/>
      <c r="BQ76" s="18"/>
      <c r="BR76" s="18"/>
      <c r="BS76" s="18"/>
    </row>
    <row r="77" spans="1:71" ht="31.5" x14ac:dyDescent="0.25">
      <c r="A77" s="17" t="s">
        <v>66</v>
      </c>
      <c r="B77" s="33" t="s">
        <v>537</v>
      </c>
      <c r="C77" s="16" t="s">
        <v>109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5" t="s">
        <v>538</v>
      </c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5" t="s">
        <v>539</v>
      </c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</row>
    <row r="78" spans="1:71" ht="31.5" x14ac:dyDescent="0.25">
      <c r="A78" s="14" t="s">
        <v>67</v>
      </c>
      <c r="B78" s="33" t="s">
        <v>540</v>
      </c>
      <c r="C78" s="16" t="s">
        <v>109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5" t="s">
        <v>541</v>
      </c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5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</row>
    <row r="79" spans="1:71" x14ac:dyDescent="0.25">
      <c r="A79" s="14" t="s">
        <v>66</v>
      </c>
      <c r="B79" s="33" t="s">
        <v>542</v>
      </c>
      <c r="C79" s="16" t="s">
        <v>109</v>
      </c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6"/>
      <c r="AL79" s="15"/>
      <c r="AM79" s="18"/>
      <c r="AN79" s="18"/>
      <c r="AO79" s="18"/>
      <c r="AP79" s="18"/>
      <c r="AQ79" s="15" t="s">
        <v>543</v>
      </c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5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</row>
    <row r="80" spans="1:71" x14ac:dyDescent="0.25">
      <c r="A80" s="17" t="s">
        <v>66</v>
      </c>
      <c r="B80" s="33" t="s">
        <v>544</v>
      </c>
      <c r="C80" s="16" t="s">
        <v>105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6"/>
      <c r="AL80" s="15" t="s">
        <v>545</v>
      </c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5" t="s">
        <v>546</v>
      </c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</row>
    <row r="81" spans="1:71" x14ac:dyDescent="0.25">
      <c r="A81" s="14" t="s">
        <v>547</v>
      </c>
      <c r="B81" s="35" t="s">
        <v>548</v>
      </c>
      <c r="C81" s="16" t="s">
        <v>105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7"/>
      <c r="V81" s="17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27" t="s">
        <v>548</v>
      </c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</row>
    <row r="82" spans="1:71" x14ac:dyDescent="0.25">
      <c r="A82" s="17" t="s">
        <v>66</v>
      </c>
      <c r="B82" s="33" t="s">
        <v>57</v>
      </c>
      <c r="C82" s="16" t="s">
        <v>105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7"/>
      <c r="V82" s="17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 t="s">
        <v>549</v>
      </c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</row>
    <row r="83" spans="1:71" x14ac:dyDescent="0.25">
      <c r="A83" s="17" t="s">
        <v>66</v>
      </c>
      <c r="B83" s="36" t="s">
        <v>58</v>
      </c>
      <c r="C83" s="16" t="s">
        <v>105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7"/>
      <c r="V83" s="17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 t="s">
        <v>58</v>
      </c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</row>
    <row r="84" spans="1:71" x14ac:dyDescent="0.25">
      <c r="A84" s="17" t="s">
        <v>66</v>
      </c>
      <c r="B84" s="36" t="s">
        <v>59</v>
      </c>
      <c r="C84" s="16" t="s">
        <v>105</v>
      </c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7"/>
      <c r="V84" s="17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 t="s">
        <v>59</v>
      </c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</row>
    <row r="85" spans="1:71" x14ac:dyDescent="0.25">
      <c r="A85" s="17" t="s">
        <v>66</v>
      </c>
      <c r="B85" s="33" t="s">
        <v>550</v>
      </c>
      <c r="C85" s="16" t="s">
        <v>263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20" t="s">
        <v>168</v>
      </c>
      <c r="V85" s="17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</row>
    <row r="86" spans="1:71" x14ac:dyDescent="0.25">
      <c r="A86" s="17" t="s">
        <v>66</v>
      </c>
      <c r="B86" s="33" t="s">
        <v>550</v>
      </c>
      <c r="C86" s="16" t="s">
        <v>87</v>
      </c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7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</row>
    <row r="87" spans="1:71" x14ac:dyDescent="0.25">
      <c r="A87" s="17" t="s">
        <v>66</v>
      </c>
      <c r="B87" s="33" t="s">
        <v>551</v>
      </c>
      <c r="C87" s="16" t="s">
        <v>120</v>
      </c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7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5" t="s">
        <v>552</v>
      </c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</row>
    <row r="88" spans="1:71" x14ac:dyDescent="0.25">
      <c r="A88" s="17" t="s">
        <v>66</v>
      </c>
      <c r="B88" s="33" t="s">
        <v>553</v>
      </c>
      <c r="C88" s="16" t="s">
        <v>138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20" t="s">
        <v>168</v>
      </c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</row>
    <row r="89" spans="1:71" x14ac:dyDescent="0.25">
      <c r="A89" s="14" t="s">
        <v>66</v>
      </c>
      <c r="B89" s="34" t="s">
        <v>554</v>
      </c>
      <c r="C89" s="15" t="s">
        <v>264</v>
      </c>
      <c r="D89" s="14"/>
      <c r="E89" s="17"/>
      <c r="F89" s="17"/>
      <c r="G89" s="17"/>
      <c r="H89" s="14"/>
      <c r="I89" s="14"/>
      <c r="J89" s="17"/>
      <c r="K89" s="18"/>
      <c r="L89" s="18"/>
      <c r="M89" s="14"/>
      <c r="N89" s="18"/>
      <c r="O89" s="18"/>
      <c r="P89" s="18"/>
      <c r="Q89" s="17"/>
      <c r="R89" s="17"/>
      <c r="S89" s="17"/>
      <c r="T89" s="14"/>
      <c r="U89" s="20"/>
      <c r="V89" s="14"/>
      <c r="W89" s="14"/>
      <c r="X89" s="18"/>
      <c r="Y89" s="18"/>
      <c r="Z89" s="18"/>
      <c r="AA89" s="17"/>
      <c r="AB89" s="20"/>
      <c r="AC89" s="17"/>
      <c r="AD89" s="17"/>
      <c r="AE89" s="17"/>
      <c r="AF89" s="18"/>
      <c r="AG89" s="18"/>
      <c r="AH89" s="18"/>
      <c r="AI89" s="18"/>
      <c r="AJ89" s="18" t="s">
        <v>555</v>
      </c>
      <c r="AK89" s="18"/>
      <c r="AL89" s="18"/>
      <c r="AM89" s="14"/>
      <c r="AN89" s="14"/>
      <c r="AO89" s="14"/>
      <c r="AP89" s="14"/>
      <c r="AQ89" s="14"/>
      <c r="AR89" s="14"/>
      <c r="AS89" s="14"/>
      <c r="AT89" s="14"/>
      <c r="AU89" s="17"/>
      <c r="AV89" s="17"/>
      <c r="AW89" s="18"/>
      <c r="AX89" s="18"/>
      <c r="AY89" s="18"/>
      <c r="AZ89" s="18"/>
      <c r="BA89" s="18"/>
      <c r="BB89" s="18"/>
      <c r="BC89" s="18"/>
      <c r="BD89" s="18"/>
      <c r="BE89" s="18"/>
      <c r="BF89" s="14"/>
      <c r="BG89" s="17"/>
      <c r="BH89" s="17"/>
      <c r="BI89" s="17"/>
      <c r="BJ89" s="17"/>
      <c r="BK89" s="17"/>
      <c r="BL89" s="17"/>
      <c r="BM89" s="14"/>
      <c r="BN89" s="14"/>
      <c r="BO89" s="14"/>
      <c r="BP89" s="17"/>
      <c r="BQ89" s="18"/>
      <c r="BR89" s="18"/>
      <c r="BS89" s="18"/>
    </row>
    <row r="90" spans="1:71" x14ac:dyDescent="0.25">
      <c r="A90" s="14" t="s">
        <v>556</v>
      </c>
      <c r="B90" s="34" t="s">
        <v>557</v>
      </c>
      <c r="C90" s="15" t="s">
        <v>115</v>
      </c>
      <c r="D90" s="14"/>
      <c r="E90" s="17"/>
      <c r="F90" s="17"/>
      <c r="G90" s="17"/>
      <c r="H90" s="14"/>
      <c r="I90" s="14"/>
      <c r="J90" s="17"/>
      <c r="K90" s="18"/>
      <c r="L90" s="18"/>
      <c r="M90" s="14"/>
      <c r="N90" s="18"/>
      <c r="O90" s="18"/>
      <c r="P90" s="18"/>
      <c r="Q90" s="17"/>
      <c r="R90" s="17"/>
      <c r="S90" s="17"/>
      <c r="T90" s="14"/>
      <c r="U90" s="20"/>
      <c r="V90" s="14"/>
      <c r="W90" s="14"/>
      <c r="X90" s="18"/>
      <c r="Y90" s="18"/>
      <c r="Z90" s="18"/>
      <c r="AA90" s="17"/>
      <c r="AB90" s="20"/>
      <c r="AC90" s="17"/>
      <c r="AD90" s="17"/>
      <c r="AE90" s="17"/>
      <c r="AF90" s="18"/>
      <c r="AG90" s="18"/>
      <c r="AH90" s="18"/>
      <c r="AI90" s="18"/>
      <c r="AJ90" s="18"/>
      <c r="AK90" s="18"/>
      <c r="AL90" s="18"/>
      <c r="AM90" s="14"/>
      <c r="AN90" s="14"/>
      <c r="AO90" s="14"/>
      <c r="AP90" s="14"/>
      <c r="AQ90" s="14"/>
      <c r="AR90" s="14"/>
      <c r="AS90" s="14"/>
      <c r="AT90" s="14"/>
      <c r="AU90" s="17"/>
      <c r="AV90" s="17"/>
      <c r="AW90" s="18"/>
      <c r="AX90" s="18"/>
      <c r="AY90" s="18"/>
      <c r="AZ90" s="18" t="s">
        <v>558</v>
      </c>
      <c r="BA90" s="18"/>
      <c r="BB90" s="18"/>
      <c r="BC90" s="18"/>
      <c r="BD90" s="18"/>
      <c r="BE90" s="18"/>
      <c r="BF90" s="14"/>
      <c r="BG90" s="17"/>
      <c r="BH90" s="17"/>
      <c r="BI90" s="17"/>
      <c r="BJ90" s="17"/>
      <c r="BK90" s="17"/>
      <c r="BL90" s="17"/>
      <c r="BM90" s="14"/>
      <c r="BN90" s="14"/>
      <c r="BO90" s="14"/>
      <c r="BP90" s="17"/>
      <c r="BQ90" s="18"/>
      <c r="BR90" s="18"/>
      <c r="BS90" s="18"/>
    </row>
    <row r="91" spans="1:71" x14ac:dyDescent="0.25">
      <c r="A91" s="14" t="s">
        <v>66</v>
      </c>
      <c r="B91" s="34" t="s">
        <v>559</v>
      </c>
      <c r="C91" s="15" t="s">
        <v>115</v>
      </c>
      <c r="D91" s="14"/>
      <c r="E91" s="17"/>
      <c r="F91" s="17"/>
      <c r="G91" s="17"/>
      <c r="H91" s="14"/>
      <c r="I91" s="14"/>
      <c r="J91" s="17"/>
      <c r="K91" s="18"/>
      <c r="L91" s="18"/>
      <c r="M91" s="14"/>
      <c r="N91" s="18"/>
      <c r="O91" s="18"/>
      <c r="P91" s="18"/>
      <c r="Q91" s="17"/>
      <c r="R91" s="17"/>
      <c r="S91" s="17"/>
      <c r="T91" s="14"/>
      <c r="U91" s="20"/>
      <c r="V91" s="14"/>
      <c r="W91" s="14"/>
      <c r="X91" s="18"/>
      <c r="Y91" s="18"/>
      <c r="Z91" s="18"/>
      <c r="AA91" s="17"/>
      <c r="AB91" s="20"/>
      <c r="AC91" s="17"/>
      <c r="AD91" s="17"/>
      <c r="AE91" s="17"/>
      <c r="AF91" s="18"/>
      <c r="AG91" s="18"/>
      <c r="AH91" s="18"/>
      <c r="AI91" s="18"/>
      <c r="AJ91" s="18"/>
      <c r="AK91" s="18"/>
      <c r="AL91" s="18"/>
      <c r="AM91" s="14"/>
      <c r="AN91" s="14"/>
      <c r="AO91" s="14"/>
      <c r="AP91" s="14"/>
      <c r="AQ91" s="14"/>
      <c r="AR91" s="14"/>
      <c r="AS91" s="14"/>
      <c r="AT91" s="14"/>
      <c r="AU91" s="17"/>
      <c r="AV91" s="17"/>
      <c r="AW91" s="18"/>
      <c r="AX91" s="18"/>
      <c r="AY91" s="18"/>
      <c r="AZ91" s="14" t="s">
        <v>559</v>
      </c>
      <c r="BA91" s="18"/>
      <c r="BB91" s="18"/>
      <c r="BC91" s="18"/>
      <c r="BD91" s="18"/>
      <c r="BE91" s="18"/>
      <c r="BF91" s="14"/>
      <c r="BG91" s="17"/>
      <c r="BH91" s="17"/>
      <c r="BI91" s="17"/>
      <c r="BJ91" s="17"/>
      <c r="BK91" s="17"/>
      <c r="BL91" s="17"/>
      <c r="BM91" s="14"/>
      <c r="BN91" s="14"/>
      <c r="BO91" s="14"/>
      <c r="BP91" s="17"/>
      <c r="BQ91" s="18"/>
      <c r="BR91" s="18"/>
      <c r="BS91" s="18"/>
    </row>
    <row r="92" spans="1:71" x14ac:dyDescent="0.25">
      <c r="A92" s="14" t="s">
        <v>66</v>
      </c>
      <c r="B92" s="34" t="s">
        <v>560</v>
      </c>
      <c r="C92" s="15" t="s">
        <v>115</v>
      </c>
      <c r="D92" s="14"/>
      <c r="E92" s="17"/>
      <c r="F92" s="17"/>
      <c r="G92" s="17"/>
      <c r="H92" s="14"/>
      <c r="I92" s="14"/>
      <c r="J92" s="17"/>
      <c r="K92" s="18"/>
      <c r="L92" s="18"/>
      <c r="M92" s="14"/>
      <c r="N92" s="18"/>
      <c r="O92" s="18"/>
      <c r="P92" s="18"/>
      <c r="Q92" s="17"/>
      <c r="R92" s="17"/>
      <c r="S92" s="17"/>
      <c r="T92" s="14"/>
      <c r="U92" s="20"/>
      <c r="V92" s="14"/>
      <c r="W92" s="14"/>
      <c r="X92" s="18"/>
      <c r="Y92" s="18"/>
      <c r="Z92" s="18"/>
      <c r="AA92" s="17"/>
      <c r="AB92" s="20"/>
      <c r="AC92" s="17"/>
      <c r="AD92" s="17"/>
      <c r="AE92" s="17"/>
      <c r="AF92" s="18"/>
      <c r="AG92" s="18"/>
      <c r="AH92" s="18"/>
      <c r="AI92" s="18"/>
      <c r="AJ92" s="18"/>
      <c r="AK92" s="18"/>
      <c r="AL92" s="18"/>
      <c r="AM92" s="14"/>
      <c r="AN92" s="14"/>
      <c r="AO92" s="14"/>
      <c r="AP92" s="14"/>
      <c r="AQ92" s="14"/>
      <c r="AR92" s="14"/>
      <c r="AS92" s="14"/>
      <c r="AT92" s="14"/>
      <c r="AU92" s="17"/>
      <c r="AV92" s="17"/>
      <c r="AW92" s="18"/>
      <c r="AX92" s="18"/>
      <c r="AY92" s="18"/>
      <c r="AZ92" s="14" t="s">
        <v>560</v>
      </c>
      <c r="BA92" s="18"/>
      <c r="BB92" s="18"/>
      <c r="BC92" s="18"/>
      <c r="BD92" s="18"/>
      <c r="BE92" s="18"/>
      <c r="BF92" s="14"/>
      <c r="BG92" s="17"/>
      <c r="BH92" s="17"/>
      <c r="BI92" s="17"/>
      <c r="BJ92" s="17"/>
      <c r="BK92" s="17"/>
      <c r="BL92" s="17"/>
      <c r="BM92" s="14"/>
      <c r="BN92" s="14"/>
      <c r="BO92" s="14"/>
      <c r="BP92" s="17"/>
      <c r="BQ92" s="18"/>
      <c r="BR92" s="18"/>
      <c r="BS92" s="18"/>
    </row>
    <row r="93" spans="1:71" x14ac:dyDescent="0.25">
      <c r="A93" s="14" t="s">
        <v>418</v>
      </c>
      <c r="B93" s="34" t="s">
        <v>561</v>
      </c>
      <c r="C93" s="15" t="s">
        <v>115</v>
      </c>
      <c r="D93" s="14"/>
      <c r="E93" s="17"/>
      <c r="F93" s="17"/>
      <c r="G93" s="17"/>
      <c r="H93" s="14"/>
      <c r="I93" s="14"/>
      <c r="J93" s="17"/>
      <c r="K93" s="18"/>
      <c r="L93" s="18"/>
      <c r="M93" s="14"/>
      <c r="N93" s="18"/>
      <c r="O93" s="18"/>
      <c r="P93" s="18"/>
      <c r="Q93" s="17"/>
      <c r="R93" s="17"/>
      <c r="S93" s="17"/>
      <c r="T93" s="14"/>
      <c r="U93" s="20"/>
      <c r="V93" s="14"/>
      <c r="W93" s="14"/>
      <c r="X93" s="18"/>
      <c r="Y93" s="18"/>
      <c r="Z93" s="18"/>
      <c r="AA93" s="17"/>
      <c r="AB93" s="20"/>
      <c r="AC93" s="17"/>
      <c r="AD93" s="17"/>
      <c r="AE93" s="17"/>
      <c r="AF93" s="18"/>
      <c r="AG93" s="18"/>
      <c r="AH93" s="18"/>
      <c r="AI93" s="18"/>
      <c r="AJ93" s="18"/>
      <c r="AK93" s="18"/>
      <c r="AL93" s="18"/>
      <c r="AM93" s="14"/>
      <c r="AN93" s="14"/>
      <c r="AO93" s="14"/>
      <c r="AP93" s="14"/>
      <c r="AQ93" s="14"/>
      <c r="AR93" s="14"/>
      <c r="AS93" s="14"/>
      <c r="AT93" s="14"/>
      <c r="AU93" s="17"/>
      <c r="AV93" s="17"/>
      <c r="AW93" s="18"/>
      <c r="AX93" s="18"/>
      <c r="AY93" s="18"/>
      <c r="AZ93" s="14" t="s">
        <v>561</v>
      </c>
      <c r="BA93" s="18"/>
      <c r="BB93" s="18"/>
      <c r="BC93" s="18"/>
      <c r="BD93" s="18"/>
      <c r="BE93" s="18"/>
      <c r="BF93" s="14"/>
      <c r="BG93" s="17"/>
      <c r="BH93" s="17"/>
      <c r="BI93" s="17"/>
      <c r="BJ93" s="17"/>
      <c r="BK93" s="17"/>
      <c r="BL93" s="17"/>
      <c r="BM93" s="14"/>
      <c r="BN93" s="14"/>
      <c r="BO93" s="14"/>
      <c r="BP93" s="17"/>
      <c r="BQ93" s="18"/>
      <c r="BR93" s="18"/>
      <c r="BS93" s="18"/>
    </row>
    <row r="94" spans="1:71" x14ac:dyDescent="0.25">
      <c r="A94" s="17" t="s">
        <v>66</v>
      </c>
      <c r="B94" s="34" t="s">
        <v>60</v>
      </c>
      <c r="C94" s="16" t="s">
        <v>185</v>
      </c>
      <c r="D94" s="14" t="s">
        <v>160</v>
      </c>
      <c r="E94" s="17"/>
      <c r="F94" s="17"/>
      <c r="G94" s="17"/>
      <c r="H94" s="14" t="s">
        <v>160</v>
      </c>
      <c r="I94" s="14" t="s">
        <v>136</v>
      </c>
      <c r="J94" s="17"/>
      <c r="K94" s="18"/>
      <c r="L94" s="20" t="s">
        <v>160</v>
      </c>
      <c r="M94" s="14" t="s">
        <v>136</v>
      </c>
      <c r="N94" s="18"/>
      <c r="O94" s="18"/>
      <c r="P94" s="18"/>
      <c r="Q94" s="17"/>
      <c r="R94" s="17"/>
      <c r="S94" s="17"/>
      <c r="T94" s="14" t="s">
        <v>400</v>
      </c>
      <c r="U94" s="14" t="s">
        <v>400</v>
      </c>
      <c r="V94" s="14" t="s">
        <v>265</v>
      </c>
      <c r="W94" s="14" t="s">
        <v>401</v>
      </c>
      <c r="X94" s="18"/>
      <c r="Y94" s="18"/>
      <c r="Z94" s="18"/>
      <c r="AA94" s="14" t="s">
        <v>401</v>
      </c>
      <c r="AB94" s="20" t="s">
        <v>142</v>
      </c>
      <c r="AC94" s="14" t="s">
        <v>160</v>
      </c>
      <c r="AD94" s="17" t="s">
        <v>141</v>
      </c>
      <c r="AE94" s="14" t="s">
        <v>160</v>
      </c>
      <c r="AF94" s="18"/>
      <c r="AG94" s="18"/>
      <c r="AH94" s="18"/>
      <c r="AI94" s="18"/>
      <c r="AJ94" s="20" t="s">
        <v>160</v>
      </c>
      <c r="AK94" s="18"/>
      <c r="AL94" s="18"/>
      <c r="AM94" s="14"/>
      <c r="AN94" s="14" t="s">
        <v>136</v>
      </c>
      <c r="AO94" s="14" t="s">
        <v>402</v>
      </c>
      <c r="AP94" s="14"/>
      <c r="AQ94" s="17" t="s">
        <v>141</v>
      </c>
      <c r="AR94" s="14"/>
      <c r="AS94" s="14"/>
      <c r="AT94" s="14" t="s">
        <v>402</v>
      </c>
      <c r="AU94" s="17"/>
      <c r="AV94" s="17" t="s">
        <v>413</v>
      </c>
      <c r="AW94" s="18"/>
      <c r="AX94" s="18"/>
      <c r="AY94" s="18"/>
      <c r="AZ94" s="18"/>
      <c r="BA94" s="18"/>
      <c r="BB94" s="18"/>
      <c r="BC94" s="18" t="s">
        <v>135</v>
      </c>
      <c r="BD94" s="18"/>
      <c r="BE94" s="18"/>
      <c r="BF94" s="14" t="s">
        <v>160</v>
      </c>
      <c r="BG94" s="17"/>
      <c r="BH94" s="17"/>
      <c r="BI94" s="17"/>
      <c r="BJ94" s="17"/>
      <c r="BK94" s="17"/>
      <c r="BL94" s="17"/>
      <c r="BM94" s="14" t="s">
        <v>181</v>
      </c>
      <c r="BN94" s="14" t="s">
        <v>181</v>
      </c>
      <c r="BO94" s="14" t="s">
        <v>562</v>
      </c>
      <c r="BP94" s="17" t="s">
        <v>141</v>
      </c>
      <c r="BQ94" s="18"/>
      <c r="BR94" s="18"/>
      <c r="BS94" s="18"/>
    </row>
    <row r="95" spans="1:71" x14ac:dyDescent="0.25">
      <c r="A95" s="14" t="s">
        <v>66</v>
      </c>
      <c r="B95" s="34" t="s">
        <v>61</v>
      </c>
      <c r="C95" s="15" t="s">
        <v>266</v>
      </c>
      <c r="D95" s="17"/>
      <c r="E95" s="17"/>
      <c r="F95" s="17"/>
      <c r="G95" s="17"/>
      <c r="H95" s="17"/>
      <c r="I95" s="17"/>
      <c r="J95" s="17"/>
      <c r="K95" s="18"/>
      <c r="L95" s="18"/>
      <c r="M95" s="17"/>
      <c r="N95" s="18"/>
      <c r="O95" s="18"/>
      <c r="P95" s="18"/>
      <c r="Q95" s="17"/>
      <c r="R95" s="17"/>
      <c r="S95" s="17"/>
      <c r="T95" s="17"/>
      <c r="U95" s="20"/>
      <c r="V95" s="17"/>
      <c r="W95" s="17"/>
      <c r="X95" s="18"/>
      <c r="Y95" s="18"/>
      <c r="Z95" s="18"/>
      <c r="AA95" s="17"/>
      <c r="AB95" s="18"/>
      <c r="AC95" s="17"/>
      <c r="AD95" s="17"/>
      <c r="AE95" s="17"/>
      <c r="AF95" s="18"/>
      <c r="AG95" s="18"/>
      <c r="AH95" s="20" t="s">
        <v>267</v>
      </c>
      <c r="AI95" s="18"/>
      <c r="AJ95" s="18"/>
      <c r="AK95" s="18"/>
      <c r="AL95" s="18"/>
      <c r="AM95" s="17"/>
      <c r="AN95" s="17"/>
      <c r="AO95" s="14"/>
      <c r="AP95" s="14"/>
      <c r="AQ95" s="14"/>
      <c r="AR95" s="14"/>
      <c r="AS95" s="14"/>
      <c r="AT95" s="14"/>
      <c r="AU95" s="17"/>
      <c r="AV95" s="17"/>
      <c r="AW95" s="18"/>
      <c r="AX95" s="20" t="s">
        <v>16</v>
      </c>
      <c r="AY95" s="18"/>
      <c r="AZ95" s="18"/>
      <c r="BA95" s="18"/>
      <c r="BB95" s="18"/>
      <c r="BC95" s="18"/>
      <c r="BD95" s="18"/>
      <c r="BE95" s="18"/>
      <c r="BF95" s="17"/>
      <c r="BG95" s="14" t="s">
        <v>563</v>
      </c>
      <c r="BH95" s="17"/>
      <c r="BI95" s="14" t="s">
        <v>267</v>
      </c>
      <c r="BJ95" s="17"/>
      <c r="BK95" s="17"/>
      <c r="BL95" s="17"/>
      <c r="BM95" s="17"/>
      <c r="BN95" s="17"/>
      <c r="BO95" s="14"/>
      <c r="BP95" s="17"/>
      <c r="BQ95" s="18"/>
      <c r="BR95" s="18"/>
      <c r="BS95" s="18"/>
    </row>
    <row r="96" spans="1:71" x14ac:dyDescent="0.25">
      <c r="A96" s="17" t="s">
        <v>69</v>
      </c>
      <c r="B96" s="34" t="s">
        <v>62</v>
      </c>
      <c r="C96" s="16" t="s">
        <v>143</v>
      </c>
      <c r="D96" s="18"/>
      <c r="E96" s="18"/>
      <c r="F96" s="18"/>
      <c r="G96" s="18"/>
      <c r="H96" s="18"/>
      <c r="I96" s="18"/>
      <c r="J96" s="18"/>
      <c r="K96" s="14" t="s">
        <v>268</v>
      </c>
      <c r="L96" s="14" t="s">
        <v>269</v>
      </c>
      <c r="M96" s="17"/>
      <c r="N96" s="18"/>
      <c r="O96" s="14" t="s">
        <v>142</v>
      </c>
      <c r="P96" s="18"/>
      <c r="Q96" s="17"/>
      <c r="R96" s="17"/>
      <c r="S96" s="17"/>
      <c r="T96" s="14" t="s">
        <v>136</v>
      </c>
      <c r="U96" s="18"/>
      <c r="V96" s="18"/>
      <c r="W96" s="14" t="s">
        <v>136</v>
      </c>
      <c r="X96" s="18"/>
      <c r="Y96" s="18"/>
      <c r="Z96" s="18"/>
      <c r="AA96" s="18"/>
      <c r="AB96" s="18"/>
      <c r="AC96" s="17"/>
      <c r="AD96" s="14" t="s">
        <v>564</v>
      </c>
      <c r="AE96" s="14" t="s">
        <v>142</v>
      </c>
      <c r="AF96" s="17"/>
      <c r="AG96" s="14" t="s">
        <v>142</v>
      </c>
      <c r="AH96" s="17"/>
      <c r="AI96" s="17"/>
      <c r="AJ96" s="17"/>
      <c r="AK96" s="18"/>
      <c r="AL96" s="18"/>
      <c r="AM96" s="18"/>
      <c r="AN96" s="18"/>
      <c r="AO96" s="18"/>
      <c r="AP96" s="18"/>
      <c r="AQ96" s="14"/>
      <c r="AR96" s="14"/>
      <c r="AS96" s="14"/>
      <c r="AT96" s="14" t="s">
        <v>565</v>
      </c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4" t="s">
        <v>136</v>
      </c>
      <c r="BP96" s="19" t="s">
        <v>137</v>
      </c>
      <c r="BQ96" s="18"/>
      <c r="BR96" s="18"/>
      <c r="BS96" s="18"/>
    </row>
    <row r="97" spans="1:71" x14ac:dyDescent="0.25">
      <c r="A97" s="17"/>
      <c r="B97" s="34"/>
      <c r="C97" s="16"/>
      <c r="D97" s="18"/>
      <c r="E97" s="18"/>
      <c r="F97" s="18"/>
      <c r="G97" s="18"/>
      <c r="H97" s="18"/>
      <c r="I97" s="18"/>
      <c r="J97" s="18"/>
      <c r="K97" s="14"/>
      <c r="L97" s="14"/>
      <c r="M97" s="17"/>
      <c r="N97" s="18"/>
      <c r="O97" s="14"/>
      <c r="P97" s="18"/>
      <c r="Q97" s="17"/>
      <c r="R97" s="17"/>
      <c r="S97" s="17"/>
      <c r="T97" s="14"/>
      <c r="U97" s="18"/>
      <c r="V97" s="18"/>
      <c r="W97" s="14"/>
      <c r="X97" s="18"/>
      <c r="Y97" s="18"/>
      <c r="Z97" s="18"/>
      <c r="AA97" s="18"/>
      <c r="AB97" s="18"/>
      <c r="AC97" s="17"/>
      <c r="AD97" s="14"/>
      <c r="AE97" s="14"/>
      <c r="AF97" s="17"/>
      <c r="AG97" s="14"/>
      <c r="AH97" s="17"/>
      <c r="AI97" s="17"/>
      <c r="AJ97" s="17"/>
      <c r="AK97" s="18"/>
      <c r="AL97" s="18"/>
      <c r="AM97" s="18"/>
      <c r="AN97" s="18"/>
      <c r="AO97" s="18"/>
      <c r="AP97" s="18"/>
      <c r="AQ97" s="14"/>
      <c r="AR97" s="14"/>
      <c r="AS97" s="14"/>
      <c r="AT97" s="14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4"/>
      <c r="BP97" s="19"/>
      <c r="BQ97" s="18"/>
      <c r="BR97" s="18"/>
      <c r="BS97" s="18"/>
    </row>
    <row r="98" spans="1:71" x14ac:dyDescent="0.25">
      <c r="A98" s="18"/>
      <c r="B98" s="36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</row>
    <row r="99" spans="1:71" x14ac:dyDescent="0.25">
      <c r="A99" s="18" t="s">
        <v>566</v>
      </c>
      <c r="B99" s="36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</row>
    <row r="100" spans="1:71" x14ac:dyDescent="0.25">
      <c r="A100" s="14" t="s">
        <v>567</v>
      </c>
      <c r="B100" s="34" t="s">
        <v>270</v>
      </c>
      <c r="C100" s="16" t="s">
        <v>271</v>
      </c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7"/>
      <c r="AB100" s="17"/>
      <c r="AC100" s="17"/>
      <c r="AD100" s="17" t="s">
        <v>272</v>
      </c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</row>
    <row r="101" spans="1:71" x14ac:dyDescent="0.25">
      <c r="A101" s="17" t="s">
        <v>66</v>
      </c>
      <c r="B101" s="34" t="s">
        <v>273</v>
      </c>
      <c r="C101" s="16" t="s">
        <v>192</v>
      </c>
      <c r="D101" s="17" t="s">
        <v>274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7"/>
      <c r="AB101" s="17"/>
      <c r="AC101" s="17"/>
      <c r="AD101" s="17" t="s">
        <v>275</v>
      </c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</row>
    <row r="102" spans="1:71" x14ac:dyDescent="0.25">
      <c r="A102" s="17" t="s">
        <v>66</v>
      </c>
      <c r="B102" s="34" t="s">
        <v>276</v>
      </c>
      <c r="C102" s="16" t="s">
        <v>271</v>
      </c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7"/>
      <c r="AB102" s="17"/>
      <c r="AC102" s="17"/>
      <c r="AD102" s="17" t="s">
        <v>277</v>
      </c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</row>
    <row r="103" spans="1:71" ht="31.5" x14ac:dyDescent="0.25">
      <c r="A103" s="17" t="s">
        <v>66</v>
      </c>
      <c r="B103" s="34" t="s">
        <v>568</v>
      </c>
      <c r="C103" s="16" t="s">
        <v>192</v>
      </c>
      <c r="D103" s="16" t="s">
        <v>156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7"/>
      <c r="AB103" s="17"/>
      <c r="AC103" s="16"/>
      <c r="AD103" s="16" t="s">
        <v>156</v>
      </c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</row>
    <row r="104" spans="1:71" x14ac:dyDescent="0.25">
      <c r="A104" s="17" t="s">
        <v>567</v>
      </c>
      <c r="B104" s="34" t="s">
        <v>278</v>
      </c>
      <c r="C104" s="16" t="s">
        <v>143</v>
      </c>
      <c r="D104" s="18"/>
      <c r="E104" s="18"/>
      <c r="F104" s="18"/>
      <c r="G104" s="18"/>
      <c r="H104" s="18"/>
      <c r="I104" s="18"/>
      <c r="J104" s="18"/>
      <c r="K104" s="18"/>
      <c r="L104" s="14" t="s">
        <v>279</v>
      </c>
      <c r="M104" s="17"/>
      <c r="N104" s="18"/>
      <c r="O104" s="18"/>
      <c r="P104" s="18"/>
      <c r="Q104" s="18"/>
      <c r="R104" s="18"/>
      <c r="S104" s="18"/>
      <c r="T104" s="18"/>
      <c r="U104" s="18"/>
      <c r="V104" s="20" t="s">
        <v>280</v>
      </c>
      <c r="W104" s="18"/>
      <c r="X104" s="18"/>
      <c r="Y104" s="18"/>
      <c r="Z104" s="18"/>
      <c r="AA104" s="18"/>
      <c r="AB104" s="18"/>
      <c r="AC104" s="16"/>
      <c r="AD104" s="16" t="s">
        <v>569</v>
      </c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</row>
    <row r="105" spans="1:71" x14ac:dyDescent="0.25">
      <c r="A105" s="17" t="s">
        <v>567</v>
      </c>
      <c r="B105" s="34" t="s">
        <v>281</v>
      </c>
      <c r="C105" s="16" t="s">
        <v>271</v>
      </c>
      <c r="D105" s="17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7"/>
      <c r="AB105" s="17"/>
      <c r="AC105" s="17"/>
      <c r="AD105" s="17" t="s">
        <v>272</v>
      </c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</row>
    <row r="106" spans="1:71" x14ac:dyDescent="0.25">
      <c r="A106" s="17" t="s">
        <v>282</v>
      </c>
      <c r="B106" s="34" t="s">
        <v>283</v>
      </c>
      <c r="C106" s="16" t="s">
        <v>284</v>
      </c>
      <c r="D106" s="17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7"/>
      <c r="AB106" s="17"/>
      <c r="AC106" s="16"/>
      <c r="AD106" s="16" t="s">
        <v>570</v>
      </c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</row>
    <row r="107" spans="1:71" x14ac:dyDescent="0.25">
      <c r="A107" s="17" t="s">
        <v>282</v>
      </c>
      <c r="B107" s="34" t="s">
        <v>285</v>
      </c>
      <c r="C107" s="16" t="s">
        <v>183</v>
      </c>
      <c r="D107" s="17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7"/>
      <c r="AB107" s="17"/>
      <c r="AC107" s="16"/>
      <c r="AD107" s="16" t="s">
        <v>571</v>
      </c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</row>
    <row r="108" spans="1:71" x14ac:dyDescent="0.25">
      <c r="A108" s="17" t="s">
        <v>66</v>
      </c>
      <c r="B108" s="34" t="s">
        <v>286</v>
      </c>
      <c r="C108" s="16" t="s">
        <v>287</v>
      </c>
      <c r="D108" s="17" t="s">
        <v>288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7" t="s">
        <v>289</v>
      </c>
      <c r="AB108" s="17"/>
      <c r="AC108" s="17"/>
      <c r="AD108" s="17" t="s">
        <v>290</v>
      </c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</row>
    <row r="109" spans="1:71" x14ac:dyDescent="0.25">
      <c r="A109" s="17" t="s">
        <v>291</v>
      </c>
      <c r="B109" s="34" t="s">
        <v>292</v>
      </c>
      <c r="C109" s="16" t="s">
        <v>293</v>
      </c>
      <c r="D109" s="18"/>
      <c r="E109" s="18"/>
      <c r="F109" s="18"/>
      <c r="G109" s="18"/>
      <c r="H109" s="17" t="s">
        <v>139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6"/>
      <c r="AD109" s="16" t="s">
        <v>570</v>
      </c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</row>
    <row r="110" spans="1:71" x14ac:dyDescent="0.25">
      <c r="A110" s="17" t="s">
        <v>567</v>
      </c>
      <c r="B110" s="34" t="s">
        <v>294</v>
      </c>
      <c r="C110" s="16" t="s">
        <v>271</v>
      </c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6"/>
      <c r="AD110" s="16" t="s">
        <v>572</v>
      </c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</row>
    <row r="111" spans="1:71" x14ac:dyDescent="0.25">
      <c r="A111" s="28"/>
      <c r="C111" s="29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</row>
    <row r="112" spans="1:71" x14ac:dyDescent="0.25">
      <c r="A112" s="28"/>
      <c r="C112" s="29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</row>
    <row r="113" spans="1:1" x14ac:dyDescent="0.25">
      <c r="A113" s="30" t="s">
        <v>302</v>
      </c>
    </row>
    <row r="114" spans="1:1" x14ac:dyDescent="0.25">
      <c r="A114" s="1" t="s">
        <v>303</v>
      </c>
    </row>
    <row r="115" spans="1:1" x14ac:dyDescent="0.25">
      <c r="A115" s="1" t="s">
        <v>304</v>
      </c>
    </row>
    <row r="116" spans="1:1" x14ac:dyDescent="0.25">
      <c r="A116" s="1" t="s">
        <v>305</v>
      </c>
    </row>
    <row r="117" spans="1:1" x14ac:dyDescent="0.25">
      <c r="A117" s="1" t="s">
        <v>306</v>
      </c>
    </row>
    <row r="118" spans="1:1" x14ac:dyDescent="0.25">
      <c r="A118" s="1" t="s">
        <v>307</v>
      </c>
    </row>
    <row r="119" spans="1:1" x14ac:dyDescent="0.25">
      <c r="A119" s="1" t="s">
        <v>308</v>
      </c>
    </row>
    <row r="120" spans="1:1" x14ac:dyDescent="0.25">
      <c r="A120" s="1" t="s">
        <v>309</v>
      </c>
    </row>
    <row r="121" spans="1:1" x14ac:dyDescent="0.25">
      <c r="A121" s="1" t="s">
        <v>310</v>
      </c>
    </row>
    <row r="122" spans="1:1" x14ac:dyDescent="0.25">
      <c r="A122" s="1" t="s">
        <v>311</v>
      </c>
    </row>
    <row r="123" spans="1:1" x14ac:dyDescent="0.25">
      <c r="A123" s="1" t="s">
        <v>312</v>
      </c>
    </row>
    <row r="124" spans="1:1" x14ac:dyDescent="0.25">
      <c r="A124" s="1" t="s">
        <v>313</v>
      </c>
    </row>
    <row r="125" spans="1:1" x14ac:dyDescent="0.25">
      <c r="A125" s="1" t="s">
        <v>314</v>
      </c>
    </row>
    <row r="126" spans="1:1" x14ac:dyDescent="0.25">
      <c r="A126" s="1" t="s">
        <v>315</v>
      </c>
    </row>
    <row r="127" spans="1:1" x14ac:dyDescent="0.25">
      <c r="A127" s="1" t="s">
        <v>316</v>
      </c>
    </row>
    <row r="128" spans="1:1" x14ac:dyDescent="0.25">
      <c r="A128" s="1" t="s">
        <v>317</v>
      </c>
    </row>
    <row r="129" spans="1:1" x14ac:dyDescent="0.25">
      <c r="A129" s="1" t="s">
        <v>318</v>
      </c>
    </row>
    <row r="130" spans="1:1" x14ac:dyDescent="0.25">
      <c r="A130" s="1" t="s">
        <v>319</v>
      </c>
    </row>
    <row r="131" spans="1:1" x14ac:dyDescent="0.25">
      <c r="A131" s="1" t="s">
        <v>320</v>
      </c>
    </row>
    <row r="132" spans="1:1" x14ac:dyDescent="0.25">
      <c r="A132" s="1" t="s">
        <v>321</v>
      </c>
    </row>
    <row r="133" spans="1:1" x14ac:dyDescent="0.25">
      <c r="A133" s="1" t="s">
        <v>322</v>
      </c>
    </row>
    <row r="134" spans="1:1" x14ac:dyDescent="0.25">
      <c r="A134" s="1" t="s">
        <v>323</v>
      </c>
    </row>
    <row r="135" spans="1:1" x14ac:dyDescent="0.25">
      <c r="A135" s="1" t="s">
        <v>324</v>
      </c>
    </row>
    <row r="136" spans="1:1" x14ac:dyDescent="0.25">
      <c r="A136" s="1" t="s">
        <v>325</v>
      </c>
    </row>
    <row r="137" spans="1:1" x14ac:dyDescent="0.25">
      <c r="A137" s="1" t="s">
        <v>326</v>
      </c>
    </row>
    <row r="138" spans="1:1" x14ac:dyDescent="0.25">
      <c r="A138" s="1" t="s">
        <v>327</v>
      </c>
    </row>
    <row r="139" spans="1:1" x14ac:dyDescent="0.25">
      <c r="A139" s="1" t="s">
        <v>328</v>
      </c>
    </row>
    <row r="140" spans="1:1" x14ac:dyDescent="0.25">
      <c r="A140" s="1" t="s">
        <v>329</v>
      </c>
    </row>
    <row r="141" spans="1:1" x14ac:dyDescent="0.25">
      <c r="A141" s="1" t="s">
        <v>330</v>
      </c>
    </row>
    <row r="142" spans="1:1" x14ac:dyDescent="0.25">
      <c r="A142" s="1" t="s">
        <v>331</v>
      </c>
    </row>
    <row r="143" spans="1:1" x14ac:dyDescent="0.25">
      <c r="A143" s="1" t="s">
        <v>332</v>
      </c>
    </row>
    <row r="144" spans="1:1" x14ac:dyDescent="0.25">
      <c r="A144" s="1" t="s">
        <v>333</v>
      </c>
    </row>
    <row r="145" spans="1:1" x14ac:dyDescent="0.25">
      <c r="A145" s="1" t="s">
        <v>334</v>
      </c>
    </row>
    <row r="146" spans="1:1" x14ac:dyDescent="0.25">
      <c r="A146" s="1" t="s">
        <v>335</v>
      </c>
    </row>
    <row r="147" spans="1:1" x14ac:dyDescent="0.25">
      <c r="A147" s="1" t="s">
        <v>336</v>
      </c>
    </row>
    <row r="148" spans="1:1" x14ac:dyDescent="0.25">
      <c r="A148" s="1" t="s">
        <v>337</v>
      </c>
    </row>
    <row r="149" spans="1:1" x14ac:dyDescent="0.25">
      <c r="A149" s="1" t="s">
        <v>338</v>
      </c>
    </row>
    <row r="150" spans="1:1" x14ac:dyDescent="0.25">
      <c r="A150" s="1" t="s">
        <v>339</v>
      </c>
    </row>
    <row r="151" spans="1:1" x14ac:dyDescent="0.25">
      <c r="A151" s="1" t="s">
        <v>340</v>
      </c>
    </row>
    <row r="152" spans="1:1" x14ac:dyDescent="0.25">
      <c r="A152" s="1" t="s">
        <v>341</v>
      </c>
    </row>
    <row r="153" spans="1:1" x14ac:dyDescent="0.25">
      <c r="A153" s="1" t="s">
        <v>342</v>
      </c>
    </row>
    <row r="154" spans="1:1" x14ac:dyDescent="0.25">
      <c r="A154" s="1" t="s">
        <v>343</v>
      </c>
    </row>
    <row r="155" spans="1:1" x14ac:dyDescent="0.25">
      <c r="A155" s="1" t="s">
        <v>344</v>
      </c>
    </row>
    <row r="156" spans="1:1" x14ac:dyDescent="0.25">
      <c r="A156" s="1" t="s">
        <v>345</v>
      </c>
    </row>
    <row r="157" spans="1:1" x14ac:dyDescent="0.25">
      <c r="A157" s="1" t="s">
        <v>346</v>
      </c>
    </row>
    <row r="158" spans="1:1" x14ac:dyDescent="0.25">
      <c r="A158" s="1" t="s">
        <v>347</v>
      </c>
    </row>
    <row r="159" spans="1:1" x14ac:dyDescent="0.25">
      <c r="A159" s="1" t="s">
        <v>348</v>
      </c>
    </row>
    <row r="160" spans="1:1" x14ac:dyDescent="0.25">
      <c r="A160" s="1" t="s">
        <v>349</v>
      </c>
    </row>
    <row r="161" spans="1:1" x14ac:dyDescent="0.25">
      <c r="A161" s="1" t="s">
        <v>350</v>
      </c>
    </row>
    <row r="162" spans="1:1" x14ac:dyDescent="0.25">
      <c r="A162" s="1" t="s">
        <v>352</v>
      </c>
    </row>
    <row r="163" spans="1:1" x14ac:dyDescent="0.25">
      <c r="A163" s="1" t="s">
        <v>351</v>
      </c>
    </row>
    <row r="164" spans="1:1" x14ac:dyDescent="0.25">
      <c r="A164" s="1" t="s">
        <v>353</v>
      </c>
    </row>
    <row r="165" spans="1:1" x14ac:dyDescent="0.25">
      <c r="A165" s="1" t="s">
        <v>354</v>
      </c>
    </row>
    <row r="166" spans="1:1" x14ac:dyDescent="0.25">
      <c r="A166" s="1" t="s">
        <v>355</v>
      </c>
    </row>
    <row r="167" spans="1:1" x14ac:dyDescent="0.25">
      <c r="A167" s="1" t="s">
        <v>356</v>
      </c>
    </row>
    <row r="168" spans="1:1" x14ac:dyDescent="0.25">
      <c r="A168" s="1" t="s">
        <v>357</v>
      </c>
    </row>
    <row r="169" spans="1:1" x14ac:dyDescent="0.25">
      <c r="A169" s="1" t="s">
        <v>358</v>
      </c>
    </row>
    <row r="170" spans="1:1" x14ac:dyDescent="0.25">
      <c r="A170" s="1" t="s">
        <v>359</v>
      </c>
    </row>
    <row r="171" spans="1:1" x14ac:dyDescent="0.25">
      <c r="A171" s="1" t="s">
        <v>360</v>
      </c>
    </row>
    <row r="172" spans="1:1" x14ac:dyDescent="0.25">
      <c r="A172" s="1" t="s">
        <v>361</v>
      </c>
    </row>
    <row r="173" spans="1:1" x14ac:dyDescent="0.25">
      <c r="A173" s="1" t="s">
        <v>362</v>
      </c>
    </row>
    <row r="174" spans="1:1" x14ac:dyDescent="0.25">
      <c r="A174" s="1" t="s">
        <v>363</v>
      </c>
    </row>
    <row r="175" spans="1:1" x14ac:dyDescent="0.25">
      <c r="A175" s="1" t="s">
        <v>364</v>
      </c>
    </row>
    <row r="176" spans="1:1" x14ac:dyDescent="0.25">
      <c r="A176" s="1" t="s">
        <v>365</v>
      </c>
    </row>
    <row r="177" spans="1:1" x14ac:dyDescent="0.25">
      <c r="A177" s="1" t="s">
        <v>366</v>
      </c>
    </row>
    <row r="178" spans="1:1" x14ac:dyDescent="0.25">
      <c r="A178" s="1" t="s">
        <v>367</v>
      </c>
    </row>
    <row r="179" spans="1:1" x14ac:dyDescent="0.25">
      <c r="A179" s="1" t="s">
        <v>368</v>
      </c>
    </row>
    <row r="180" spans="1:1" x14ac:dyDescent="0.25">
      <c r="A180" s="1" t="s">
        <v>369</v>
      </c>
    </row>
    <row r="181" spans="1:1" x14ac:dyDescent="0.25">
      <c r="A181" s="1" t="s">
        <v>370</v>
      </c>
    </row>
  </sheetData>
  <mergeCells count="1">
    <mergeCell ref="A1:BS1"/>
  </mergeCells>
  <pageMargins left="0.7" right="0.7" top="0.75" bottom="0.75" header="0.3" footer="0.3"/>
  <pageSetup orientation="portrait" r:id="rId1"/>
  <headerFooter>
    <oddFooter>&amp;L&amp;1#&amp;"Calibri"&amp;11&amp;K000000Classification: Protected 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6"/>
  <sheetViews>
    <sheetView workbookViewId="0"/>
  </sheetViews>
  <sheetFormatPr defaultColWidth="8.85546875" defaultRowHeight="15.75" x14ac:dyDescent="0.25"/>
  <cols>
    <col min="1" max="1" width="12" style="1" customWidth="1"/>
    <col min="2" max="2" width="44.7109375" style="1" customWidth="1"/>
    <col min="3" max="16384" width="8.85546875" style="1"/>
  </cols>
  <sheetData>
    <row r="1" spans="1:4" x14ac:dyDescent="0.25">
      <c r="A1" s="1" t="s">
        <v>392</v>
      </c>
    </row>
    <row r="2" spans="1:4" x14ac:dyDescent="0.25">
      <c r="A2" s="2" t="s">
        <v>371</v>
      </c>
      <c r="B2" s="3" t="s">
        <v>73</v>
      </c>
    </row>
    <row r="3" spans="1:4" x14ac:dyDescent="0.25">
      <c r="A3" s="4">
        <f>35-(2+4)</f>
        <v>29</v>
      </c>
      <c r="B3" s="5" t="s">
        <v>9</v>
      </c>
      <c r="C3" s="6"/>
      <c r="D3" s="6"/>
    </row>
    <row r="4" spans="1:4" x14ac:dyDescent="0.25">
      <c r="A4" s="4">
        <f>19-(1+0)</f>
        <v>18</v>
      </c>
      <c r="B4" s="5" t="s">
        <v>54</v>
      </c>
      <c r="C4" s="6"/>
      <c r="D4" s="6"/>
    </row>
    <row r="5" spans="1:4" x14ac:dyDescent="0.25">
      <c r="A5" s="4">
        <f>21-(1+5)</f>
        <v>15</v>
      </c>
      <c r="B5" s="5" t="s">
        <v>43</v>
      </c>
      <c r="C5" s="6"/>
      <c r="D5" s="6"/>
    </row>
    <row r="6" spans="1:4" x14ac:dyDescent="0.25">
      <c r="A6" s="7">
        <f>20-(0+7)</f>
        <v>13</v>
      </c>
      <c r="B6" s="5" t="s">
        <v>19</v>
      </c>
      <c r="C6" s="6"/>
      <c r="D6" s="6"/>
    </row>
    <row r="7" spans="1:4" x14ac:dyDescent="0.25">
      <c r="A7" s="4">
        <f>15-(0+5)</f>
        <v>10</v>
      </c>
      <c r="B7" s="5" t="s">
        <v>30</v>
      </c>
      <c r="C7" s="6"/>
      <c r="D7" s="6"/>
    </row>
    <row r="8" spans="1:4" x14ac:dyDescent="0.25">
      <c r="A8" s="4">
        <f>18-(0+9)</f>
        <v>9</v>
      </c>
      <c r="B8" s="5" t="s">
        <v>51</v>
      </c>
      <c r="C8" s="6"/>
      <c r="D8" s="6"/>
    </row>
    <row r="9" spans="1:4" x14ac:dyDescent="0.25">
      <c r="A9" s="7">
        <f>16-(0+8)</f>
        <v>8</v>
      </c>
      <c r="B9" s="8" t="s">
        <v>372</v>
      </c>
      <c r="C9" s="6"/>
      <c r="D9" s="6"/>
    </row>
    <row r="10" spans="1:4" x14ac:dyDescent="0.25">
      <c r="A10" s="4">
        <f>10-(2+1)</f>
        <v>7</v>
      </c>
      <c r="B10" s="5" t="s">
        <v>20</v>
      </c>
      <c r="C10" s="6"/>
      <c r="D10" s="6"/>
    </row>
    <row r="11" spans="1:4" x14ac:dyDescent="0.25">
      <c r="A11" s="4">
        <f>14-(1+7)</f>
        <v>6</v>
      </c>
      <c r="B11" s="5" t="s">
        <v>6</v>
      </c>
      <c r="C11" s="6"/>
      <c r="D11" s="6"/>
    </row>
    <row r="12" spans="1:4" x14ac:dyDescent="0.25">
      <c r="A12" s="4">
        <f>7-(1+0)</f>
        <v>6</v>
      </c>
      <c r="B12" s="5" t="s">
        <v>12</v>
      </c>
      <c r="C12" s="6"/>
      <c r="D12" s="6"/>
    </row>
    <row r="13" spans="1:4" x14ac:dyDescent="0.25">
      <c r="A13" s="7">
        <f>7-(1+0)</f>
        <v>6</v>
      </c>
      <c r="B13" s="8" t="s">
        <v>23</v>
      </c>
      <c r="C13" s="6"/>
      <c r="D13" s="6"/>
    </row>
    <row r="14" spans="1:4" x14ac:dyDescent="0.25">
      <c r="A14" s="4">
        <f>12-(0+8)</f>
        <v>4</v>
      </c>
      <c r="B14" s="5" t="s">
        <v>36</v>
      </c>
      <c r="C14" s="6"/>
      <c r="D14" s="6"/>
    </row>
    <row r="15" spans="1:4" x14ac:dyDescent="0.25">
      <c r="A15" s="4">
        <f>6-(1+2)</f>
        <v>3</v>
      </c>
      <c r="B15" s="5" t="s">
        <v>28</v>
      </c>
      <c r="C15" s="6"/>
      <c r="D15" s="6"/>
    </row>
    <row r="16" spans="1:4" x14ac:dyDescent="0.25">
      <c r="A16" s="7">
        <f>8-(2+3)</f>
        <v>3</v>
      </c>
      <c r="B16" s="8" t="s">
        <v>45</v>
      </c>
      <c r="C16" s="6"/>
      <c r="D16" s="6"/>
    </row>
    <row r="17" spans="1:4" x14ac:dyDescent="0.25">
      <c r="A17" s="4">
        <f>6-(1+2)</f>
        <v>3</v>
      </c>
      <c r="B17" s="8" t="s">
        <v>46</v>
      </c>
      <c r="C17" s="6"/>
      <c r="D17" s="6"/>
    </row>
    <row r="18" spans="1:4" x14ac:dyDescent="0.25">
      <c r="A18" s="4">
        <f>4-(1+0)</f>
        <v>3</v>
      </c>
      <c r="B18" s="8" t="s">
        <v>47</v>
      </c>
      <c r="C18" s="6"/>
      <c r="D18" s="6"/>
    </row>
    <row r="19" spans="1:4" x14ac:dyDescent="0.25">
      <c r="A19" s="4">
        <f>2-(0+0)</f>
        <v>2</v>
      </c>
      <c r="B19" s="5" t="s">
        <v>13</v>
      </c>
      <c r="C19" s="6"/>
      <c r="D19" s="6"/>
    </row>
    <row r="20" spans="1:4" x14ac:dyDescent="0.25">
      <c r="A20" s="4">
        <f>2-(0+0)</f>
        <v>2</v>
      </c>
      <c r="B20" s="5" t="s">
        <v>55</v>
      </c>
      <c r="C20" s="6"/>
      <c r="D20" s="6"/>
    </row>
    <row r="21" spans="1:4" x14ac:dyDescent="0.25">
      <c r="A21" s="4">
        <f>3-(0+1)</f>
        <v>2</v>
      </c>
      <c r="B21" s="5" t="s">
        <v>61</v>
      </c>
      <c r="C21" s="6"/>
      <c r="D21" s="6"/>
    </row>
    <row r="22" spans="1:4" x14ac:dyDescent="0.25">
      <c r="A22" s="7">
        <f>4-(2+0)</f>
        <v>2</v>
      </c>
      <c r="B22" s="8" t="s">
        <v>11</v>
      </c>
      <c r="C22" s="6"/>
      <c r="D22" s="6"/>
    </row>
    <row r="23" spans="1:4" x14ac:dyDescent="0.25">
      <c r="A23" s="4">
        <f>4-(0+3)</f>
        <v>1</v>
      </c>
      <c r="B23" s="5" t="s">
        <v>7</v>
      </c>
      <c r="C23" s="6"/>
      <c r="D23" s="6"/>
    </row>
    <row r="24" spans="1:4" x14ac:dyDescent="0.25">
      <c r="A24" s="4">
        <f>8-(0+7)</f>
        <v>1</v>
      </c>
      <c r="B24" s="5" t="s">
        <v>63</v>
      </c>
      <c r="C24" s="6"/>
      <c r="D24" s="6"/>
    </row>
    <row r="25" spans="1:4" x14ac:dyDescent="0.25">
      <c r="A25" s="4">
        <f>1-(0+0)</f>
        <v>1</v>
      </c>
      <c r="B25" s="8" t="s">
        <v>42</v>
      </c>
      <c r="C25" s="6"/>
      <c r="D25" s="6"/>
    </row>
    <row r="26" spans="1:4" x14ac:dyDescent="0.25">
      <c r="A26" s="4">
        <f>7-(0+7)</f>
        <v>0</v>
      </c>
      <c r="B26" s="8" t="s">
        <v>40</v>
      </c>
      <c r="C26" s="6"/>
      <c r="D26" s="6"/>
    </row>
    <row r="27" spans="1:4" x14ac:dyDescent="0.25">
      <c r="A27" s="4">
        <f>12-(4+8)</f>
        <v>0</v>
      </c>
      <c r="B27" s="5" t="s">
        <v>15</v>
      </c>
      <c r="C27" s="6"/>
      <c r="D27" s="6"/>
    </row>
    <row r="28" spans="1:4" x14ac:dyDescent="0.25">
      <c r="A28" s="4">
        <f>12-(5+8)</f>
        <v>-1</v>
      </c>
      <c r="B28" s="5" t="s">
        <v>60</v>
      </c>
      <c r="C28" s="6"/>
      <c r="D28" s="6"/>
    </row>
    <row r="29" spans="1:4" x14ac:dyDescent="0.25">
      <c r="A29" s="4">
        <f>0-(1+0)</f>
        <v>-1</v>
      </c>
      <c r="B29" s="5" t="s">
        <v>35</v>
      </c>
      <c r="C29" s="6"/>
      <c r="D29" s="6"/>
    </row>
    <row r="30" spans="1:4" x14ac:dyDescent="0.25">
      <c r="A30" s="4">
        <f>0-(1+0)</f>
        <v>-1</v>
      </c>
      <c r="B30" s="5" t="s">
        <v>38</v>
      </c>
      <c r="C30" s="6"/>
      <c r="D30" s="6"/>
    </row>
    <row r="31" spans="1:4" x14ac:dyDescent="0.25">
      <c r="A31" s="4">
        <f>2-(1+2)</f>
        <v>-1</v>
      </c>
      <c r="B31" s="5" t="s">
        <v>44</v>
      </c>
      <c r="C31" s="6"/>
      <c r="D31" s="6"/>
    </row>
    <row r="32" spans="1:4" x14ac:dyDescent="0.25">
      <c r="A32" s="4">
        <f>6-(5+2)</f>
        <v>-1</v>
      </c>
      <c r="B32" s="5" t="s">
        <v>52</v>
      </c>
      <c r="C32" s="6"/>
      <c r="D32" s="6"/>
    </row>
    <row r="33" spans="1:4" x14ac:dyDescent="0.25">
      <c r="A33" s="4">
        <f>1-(0+2)</f>
        <v>-1</v>
      </c>
      <c r="B33" s="5" t="s">
        <v>17</v>
      </c>
      <c r="C33" s="6"/>
      <c r="D33" s="6"/>
    </row>
    <row r="34" spans="1:4" x14ac:dyDescent="0.25">
      <c r="A34" s="4">
        <f>0-(0+1)</f>
        <v>-1</v>
      </c>
      <c r="B34" s="5" t="s">
        <v>18</v>
      </c>
      <c r="C34" s="6"/>
      <c r="D34" s="6"/>
    </row>
    <row r="35" spans="1:4" x14ac:dyDescent="0.25">
      <c r="A35" s="4">
        <f>0-(2+0)</f>
        <v>-2</v>
      </c>
      <c r="B35" s="5" t="s">
        <v>27</v>
      </c>
      <c r="C35" s="6"/>
      <c r="D35" s="6"/>
    </row>
    <row r="36" spans="1:4" x14ac:dyDescent="0.25">
      <c r="A36" s="4">
        <f>0-(2+0)</f>
        <v>-2</v>
      </c>
      <c r="B36" s="5" t="s">
        <v>29</v>
      </c>
      <c r="C36" s="6"/>
      <c r="D36" s="6"/>
    </row>
    <row r="37" spans="1:4" x14ac:dyDescent="0.25">
      <c r="A37" s="4">
        <f>0-(2+0)</f>
        <v>-2</v>
      </c>
      <c r="B37" s="5" t="s">
        <v>34</v>
      </c>
      <c r="C37" s="6"/>
      <c r="D37" s="6"/>
    </row>
    <row r="38" spans="1:4" x14ac:dyDescent="0.25">
      <c r="A38" s="4">
        <f>0-(1+1)</f>
        <v>-2</v>
      </c>
      <c r="B38" s="5" t="s">
        <v>48</v>
      </c>
      <c r="C38" s="6"/>
      <c r="D38" s="6"/>
    </row>
    <row r="39" spans="1:4" x14ac:dyDescent="0.25">
      <c r="A39" s="4">
        <f>2-(0+4)</f>
        <v>-2</v>
      </c>
      <c r="B39" s="5" t="s">
        <v>49</v>
      </c>
      <c r="C39" s="6"/>
      <c r="D39" s="6"/>
    </row>
    <row r="40" spans="1:4" x14ac:dyDescent="0.25">
      <c r="A40" s="4">
        <f>4-(4+3)</f>
        <v>-3</v>
      </c>
      <c r="B40" s="5" t="s">
        <v>8</v>
      </c>
      <c r="C40" s="6"/>
      <c r="D40" s="6"/>
    </row>
    <row r="41" spans="1:4" x14ac:dyDescent="0.25">
      <c r="A41" s="4">
        <f>1-(1+3)</f>
        <v>-3</v>
      </c>
      <c r="B41" s="5" t="s">
        <v>4</v>
      </c>
      <c r="C41" s="6"/>
      <c r="D41" s="6"/>
    </row>
    <row r="42" spans="1:4" x14ac:dyDescent="0.25">
      <c r="A42" s="4">
        <f>0-(2+1)</f>
        <v>-3</v>
      </c>
      <c r="B42" s="5" t="s">
        <v>14</v>
      </c>
      <c r="C42" s="6"/>
      <c r="D42" s="6"/>
    </row>
    <row r="43" spans="1:4" x14ac:dyDescent="0.25">
      <c r="A43" s="4">
        <f>4-(0+8)</f>
        <v>-4</v>
      </c>
      <c r="B43" s="5" t="s">
        <v>53</v>
      </c>
      <c r="C43" s="6"/>
      <c r="D43" s="6"/>
    </row>
    <row r="44" spans="1:4" x14ac:dyDescent="0.25">
      <c r="A44" s="4">
        <f>2-(1+5)</f>
        <v>-4</v>
      </c>
      <c r="B44" s="5" t="s">
        <v>1</v>
      </c>
      <c r="C44" s="6"/>
      <c r="D44" s="6"/>
    </row>
    <row r="45" spans="1:4" x14ac:dyDescent="0.25">
      <c r="A45" s="4">
        <f>2-(1+5)</f>
        <v>-4</v>
      </c>
      <c r="B45" s="5" t="s">
        <v>26</v>
      </c>
      <c r="C45" s="6"/>
      <c r="D45" s="6"/>
    </row>
    <row r="46" spans="1:4" x14ac:dyDescent="0.25">
      <c r="A46" s="4">
        <f>0-(3+2)</f>
        <v>-5</v>
      </c>
      <c r="B46" s="5" t="s">
        <v>39</v>
      </c>
      <c r="C46" s="6"/>
      <c r="D46" s="6"/>
    </row>
    <row r="47" spans="1:4" x14ac:dyDescent="0.25">
      <c r="A47" s="4">
        <f>3-(0+8)</f>
        <v>-5</v>
      </c>
      <c r="B47" s="5" t="s">
        <v>2</v>
      </c>
      <c r="C47" s="6"/>
      <c r="D47" s="6"/>
    </row>
    <row r="48" spans="1:4" x14ac:dyDescent="0.25">
      <c r="A48" s="4">
        <f>2-(0+7)</f>
        <v>-5</v>
      </c>
      <c r="B48" s="5" t="s">
        <v>37</v>
      </c>
      <c r="C48" s="6"/>
      <c r="D48" s="6"/>
    </row>
    <row r="49" spans="1:4" x14ac:dyDescent="0.25">
      <c r="A49" s="4">
        <f>2-(1+6)</f>
        <v>-5</v>
      </c>
      <c r="B49" s="5" t="s">
        <v>3</v>
      </c>
      <c r="C49" s="6"/>
      <c r="D49" s="6"/>
    </row>
    <row r="50" spans="1:4" x14ac:dyDescent="0.25">
      <c r="A50" s="4">
        <f>4-(4+6)</f>
        <v>-6</v>
      </c>
      <c r="B50" s="5" t="s">
        <v>33</v>
      </c>
      <c r="C50" s="6"/>
      <c r="D50" s="6"/>
    </row>
    <row r="51" spans="1:4" x14ac:dyDescent="0.25">
      <c r="A51" s="4">
        <f>1-(2+5)</f>
        <v>-6</v>
      </c>
      <c r="B51" s="5" t="s">
        <v>32</v>
      </c>
      <c r="C51" s="6"/>
      <c r="D51" s="6"/>
    </row>
    <row r="52" spans="1:4" x14ac:dyDescent="0.25">
      <c r="A52" s="4">
        <f>2-(1+8)</f>
        <v>-7</v>
      </c>
      <c r="B52" s="5" t="s">
        <v>62</v>
      </c>
      <c r="C52" s="6"/>
      <c r="D52" s="6"/>
    </row>
    <row r="53" spans="1:4" x14ac:dyDescent="0.25">
      <c r="A53" s="4">
        <f>1-(0+9)</f>
        <v>-8</v>
      </c>
      <c r="B53" s="5" t="s">
        <v>24</v>
      </c>
      <c r="C53" s="6"/>
      <c r="D53" s="6"/>
    </row>
    <row r="54" spans="1:4" x14ac:dyDescent="0.25">
      <c r="A54" s="4">
        <f>0-(2+6)</f>
        <v>-8</v>
      </c>
      <c r="B54" s="5" t="s">
        <v>0</v>
      </c>
      <c r="C54" s="6"/>
      <c r="D54" s="6"/>
    </row>
    <row r="55" spans="1:4" x14ac:dyDescent="0.25">
      <c r="A55" s="4">
        <f>1-(2+8)</f>
        <v>-9</v>
      </c>
      <c r="B55" s="5" t="s">
        <v>72</v>
      </c>
      <c r="C55" s="6"/>
      <c r="D55" s="6"/>
    </row>
    <row r="56" spans="1:4" x14ac:dyDescent="0.25">
      <c r="A56" s="4">
        <f>0-(0+9)</f>
        <v>-9</v>
      </c>
      <c r="B56" s="5" t="s">
        <v>10</v>
      </c>
      <c r="C56" s="6"/>
      <c r="D56" s="6"/>
    </row>
    <row r="57" spans="1:4" x14ac:dyDescent="0.25">
      <c r="A57" s="4">
        <f>0-(0+12)</f>
        <v>-12</v>
      </c>
      <c r="B57" s="5" t="s">
        <v>50</v>
      </c>
      <c r="C57" s="6"/>
      <c r="D57" s="6"/>
    </row>
    <row r="58" spans="1:4" ht="31.5" x14ac:dyDescent="0.25">
      <c r="A58" s="4" t="s">
        <v>71</v>
      </c>
      <c r="B58" s="5" t="s">
        <v>373</v>
      </c>
    </row>
    <row r="59" spans="1:4" ht="31.5" x14ac:dyDescent="0.25">
      <c r="A59" s="4" t="s">
        <v>71</v>
      </c>
      <c r="B59" s="5" t="s">
        <v>374</v>
      </c>
    </row>
    <row r="60" spans="1:4" ht="31.5" x14ac:dyDescent="0.25">
      <c r="A60" s="4" t="s">
        <v>71</v>
      </c>
      <c r="B60" s="5" t="s">
        <v>375</v>
      </c>
    </row>
    <row r="61" spans="1:4" ht="31.5" x14ac:dyDescent="0.25">
      <c r="A61" s="4" t="s">
        <v>71</v>
      </c>
      <c r="B61" s="5" t="s">
        <v>376</v>
      </c>
    </row>
    <row r="62" spans="1:4" ht="47.25" x14ac:dyDescent="0.25">
      <c r="A62" s="4" t="s">
        <v>71</v>
      </c>
      <c r="B62" s="5" t="s">
        <v>377</v>
      </c>
    </row>
    <row r="63" spans="1:4" ht="31.5" x14ac:dyDescent="0.25">
      <c r="A63" s="4" t="s">
        <v>71</v>
      </c>
      <c r="B63" s="5" t="s">
        <v>378</v>
      </c>
    </row>
    <row r="64" spans="1:4" ht="47.25" x14ac:dyDescent="0.25">
      <c r="A64" s="4" t="s">
        <v>71</v>
      </c>
      <c r="B64" s="5" t="s">
        <v>379</v>
      </c>
    </row>
    <row r="65" spans="1:2" ht="16.5" customHeight="1" x14ac:dyDescent="0.25">
      <c r="A65" s="4" t="s">
        <v>71</v>
      </c>
      <c r="B65" s="5" t="s">
        <v>380</v>
      </c>
    </row>
    <row r="66" spans="1:2" ht="17.649999999999999" customHeight="1" x14ac:dyDescent="0.25">
      <c r="A66" s="4" t="s">
        <v>71</v>
      </c>
      <c r="B66" s="5" t="s">
        <v>381</v>
      </c>
    </row>
    <row r="67" spans="1:2" ht="16.149999999999999" customHeight="1" x14ac:dyDescent="0.25">
      <c r="A67" s="4" t="s">
        <v>71</v>
      </c>
      <c r="B67" s="5" t="s">
        <v>382</v>
      </c>
    </row>
    <row r="68" spans="1:2" ht="31.5" x14ac:dyDescent="0.25">
      <c r="A68" s="4" t="s">
        <v>71</v>
      </c>
      <c r="B68" s="5" t="s">
        <v>383</v>
      </c>
    </row>
    <row r="69" spans="1:2" ht="31.5" x14ac:dyDescent="0.25">
      <c r="A69" s="4" t="s">
        <v>71</v>
      </c>
      <c r="B69" s="9" t="s">
        <v>384</v>
      </c>
    </row>
    <row r="70" spans="1:2" ht="31.5" x14ac:dyDescent="0.25">
      <c r="A70" s="4" t="s">
        <v>71</v>
      </c>
      <c r="B70" s="5" t="s">
        <v>385</v>
      </c>
    </row>
    <row r="71" spans="1:2" ht="31.5" x14ac:dyDescent="0.25">
      <c r="A71" s="4" t="s">
        <v>71</v>
      </c>
      <c r="B71" s="5" t="s">
        <v>386</v>
      </c>
    </row>
    <row r="72" spans="1:2" ht="31.5" x14ac:dyDescent="0.25">
      <c r="A72" s="4" t="s">
        <v>71</v>
      </c>
      <c r="B72" s="5" t="s">
        <v>387</v>
      </c>
    </row>
    <row r="73" spans="1:2" ht="31.5" x14ac:dyDescent="0.25">
      <c r="A73" s="4" t="s">
        <v>71</v>
      </c>
      <c r="B73" s="5" t="s">
        <v>388</v>
      </c>
    </row>
    <row r="74" spans="1:2" ht="31.5" x14ac:dyDescent="0.25">
      <c r="A74" s="4" t="s">
        <v>71</v>
      </c>
      <c r="B74" s="5" t="s">
        <v>389</v>
      </c>
    </row>
    <row r="75" spans="1:2" ht="31.5" x14ac:dyDescent="0.25">
      <c r="A75" s="4" t="s">
        <v>71</v>
      </c>
      <c r="B75" s="5" t="s">
        <v>390</v>
      </c>
    </row>
    <row r="76" spans="1:2" ht="31.5" x14ac:dyDescent="0.25">
      <c r="A76" s="4" t="s">
        <v>71</v>
      </c>
      <c r="B76" s="5" t="s">
        <v>391</v>
      </c>
    </row>
  </sheetData>
  <sortState xmlns:xlrd2="http://schemas.microsoft.com/office/spreadsheetml/2017/richdata2" ref="A3:B57">
    <sortCondition descending="1" ref="A57"/>
  </sortState>
  <pageMargins left="0.7" right="0.7" top="0.75" bottom="0.75" header="0.3" footer="0.3"/>
  <pageSetup orientation="portrait" r:id="rId1"/>
  <headerFooter>
    <oddFooter>&amp;L&amp;1#&amp;"Calibri"&amp;11&amp;K000000Classification: Protected 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S6A</vt:lpstr>
      <vt:lpstr>Table S6B</vt:lpstr>
    </vt:vector>
  </TitlesOfParts>
  <Company>GoA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christina.barron-ort</dc:creator>
  <cp:lastModifiedBy>owner</cp:lastModifiedBy>
  <dcterms:created xsi:type="dcterms:W3CDTF">2022-05-04T18:44:09Z</dcterms:created>
  <dcterms:modified xsi:type="dcterms:W3CDTF">2022-08-13T21:36:09Z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f2ea38-542c-4b75-bd7d-582ec36a519f_Enabled">
    <vt:lpwstr>true</vt:lpwstr>
  </property>
  <property fmtid="{D5CDD505-2E9C-101B-9397-08002B2CF9AE}" pid="3" name="MSIP_Label_abf2ea38-542c-4b75-bd7d-582ec36a519f_SetDate">
    <vt:lpwstr>2022-06-21T02:09:30Z</vt:lpwstr>
  </property>
  <property fmtid="{D5CDD505-2E9C-101B-9397-08002B2CF9AE}" pid="4" name="MSIP_Label_abf2ea38-542c-4b75-bd7d-582ec36a519f_Method">
    <vt:lpwstr>Standard</vt:lpwstr>
  </property>
  <property fmtid="{D5CDD505-2E9C-101B-9397-08002B2CF9AE}" pid="5" name="MSIP_Label_abf2ea38-542c-4b75-bd7d-582ec36a519f_Name">
    <vt:lpwstr>Protected A</vt:lpwstr>
  </property>
  <property fmtid="{D5CDD505-2E9C-101B-9397-08002B2CF9AE}" pid="6" name="MSIP_Label_abf2ea38-542c-4b75-bd7d-582ec36a519f_SiteId">
    <vt:lpwstr>2bb51c06-af9b-42c5-8bf5-3c3b7b10850b</vt:lpwstr>
  </property>
  <property fmtid="{D5CDD505-2E9C-101B-9397-08002B2CF9AE}" pid="7" name="MSIP_Label_abf2ea38-542c-4b75-bd7d-582ec36a519f_ActionId">
    <vt:lpwstr>61ab8f0d-66c7-4776-887a-6e17a511cc4b</vt:lpwstr>
  </property>
  <property fmtid="{D5CDD505-2E9C-101B-9397-08002B2CF9AE}" pid="8" name="MSIP_Label_abf2ea38-542c-4b75-bd7d-582ec36a519f_ContentBits">
    <vt:lpwstr>2</vt:lpwstr>
  </property>
</Properties>
</file>