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 activeTab="1"/>
  </bookViews>
  <sheets>
    <sheet name="2-LOC100799520" sheetId="3" r:id="rId1"/>
    <sheet name="3-SFERH-4" sheetId="34" r:id="rId2"/>
    <sheet name="4-LOC102663290" sheetId="5" r:id="rId3"/>
    <sheet name="6-LOC100817437" sheetId="7" r:id="rId4"/>
    <sheet name="7-LOC100777757" sheetId="8" r:id="rId5"/>
    <sheet name="8-LOC100791780" sheetId="9" r:id="rId6"/>
    <sheet name="9-LOC113001461" sheetId="10" r:id="rId7"/>
    <sheet name="10-LOC106795140" sheetId="11" r:id="rId8"/>
    <sheet name="11-LOC100817058" sheetId="12" r:id="rId9"/>
    <sheet name="13-LOC100500242" sheetId="14" r:id="rId10"/>
    <sheet name="14-LOC100796525" sheetId="15" r:id="rId11"/>
    <sheet name="15-LOC102668758" sheetId="16" r:id="rId12"/>
    <sheet name="20-LOC100803418" sheetId="21" r:id="rId13"/>
    <sheet name="21-LOC100500496" sheetId="22" r:id="rId14"/>
    <sheet name="22-LOC100801846" sheetId="23" r:id="rId15"/>
    <sheet name="23LOC547706" sheetId="24" r:id="rId16"/>
    <sheet name="32-LOC100819021" sheetId="33" r:id="rId17"/>
  </sheets>
  <calcPr calcId="144525"/>
</workbook>
</file>

<file path=xl/sharedStrings.xml><?xml version="1.0" encoding="utf-8"?>
<sst xmlns="http://schemas.openxmlformats.org/spreadsheetml/2006/main" count="761" uniqueCount="36">
  <si>
    <t>CT-GmActin</t>
  </si>
  <si>
    <t>CT-</t>
  </si>
  <si>
    <t>△CT</t>
  </si>
  <si>
    <t>△△CT</t>
  </si>
  <si>
    <t>Negative</t>
  </si>
  <si>
    <t>Power</t>
  </si>
  <si>
    <t>average</t>
  </si>
  <si>
    <t>stdev</t>
  </si>
  <si>
    <t>T</t>
  </si>
  <si>
    <t>KD52-CK-1</t>
  </si>
  <si>
    <t>note：The expression of some genes is too low, and the FPKM  approaches 0, so it cannot be detected by qRT-PCR.</t>
  </si>
  <si>
    <t>KD52-CK-2</t>
  </si>
  <si>
    <t>KD52-CK-3</t>
  </si>
  <si>
    <t>KD52-2h-1</t>
  </si>
  <si>
    <t>KD52-2h-2</t>
  </si>
  <si>
    <t>KD52-2h-3</t>
  </si>
  <si>
    <t>KD52-4h-1</t>
  </si>
  <si>
    <t>KD52-4h-2</t>
  </si>
  <si>
    <t>KD52-4h-3</t>
  </si>
  <si>
    <t>KD52-8h-1</t>
  </si>
  <si>
    <t>KD52-8h-2</t>
  </si>
  <si>
    <t>KD52-8h-3</t>
  </si>
  <si>
    <t>DS17-CK-1</t>
  </si>
  <si>
    <t>Undetermined</t>
  </si>
  <si>
    <t>DS17-CK-2</t>
  </si>
  <si>
    <t>DS17-CK-3</t>
  </si>
  <si>
    <t>DS17-2h-1</t>
  </si>
  <si>
    <t>DS17-2h-2</t>
  </si>
  <si>
    <t>DS17-2h-3</t>
  </si>
  <si>
    <t>DS17-4h-1</t>
  </si>
  <si>
    <t>DS17-4h-2</t>
  </si>
  <si>
    <t>DS17-4h-3</t>
  </si>
  <si>
    <t>DS17-8h-1</t>
  </si>
  <si>
    <t>DS17-8h-2</t>
  </si>
  <si>
    <t>DS17-8h-3</t>
  </si>
  <si>
    <t>gene expression too low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</si>
</sst>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/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3"/>
  <sheetViews>
    <sheetView workbookViewId="0">
      <selection activeCell="L25" sqref="L25"/>
    </sheetView>
  </sheetViews>
  <sheetFormatPr defaultColWidth="9" defaultRowHeight="13.5"/>
  <cols>
    <col min="1" max="1" width="11.625" customWidth="1"/>
    <col min="2" max="2" width="11.375" customWidth="1"/>
    <col min="5" max="5" width="13.75"/>
    <col min="11" max="11" width="12.625"/>
    <col min="12" max="12" width="62.875" customWidth="1"/>
  </cols>
  <sheetData>
    <row r="1" spans="2:10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7" t="s">
        <v>8</v>
      </c>
    </row>
    <row r="2" spans="1:11">
      <c r="A2" t="s">
        <v>9</v>
      </c>
      <c r="B2">
        <v>24.0455514983425</v>
      </c>
      <c r="C2" s="1">
        <v>27.5565312101738</v>
      </c>
      <c r="D2" s="2">
        <f t="shared" ref="D2:D37" si="0">C2-B2</f>
        <v>3.5109797118313</v>
      </c>
      <c r="E2" s="2">
        <f>D2-3.44</f>
        <v>0.0709797118313005</v>
      </c>
      <c r="F2" s="2">
        <f t="shared" ref="F2:F37" si="1">-E2</f>
        <v>-0.0709797118313005</v>
      </c>
      <c r="G2" s="2">
        <f t="shared" ref="G2:G37" si="2">POWER(2,F2)</f>
        <v>0.951991295958957</v>
      </c>
      <c r="H2" s="2">
        <f>AVERAGE(G2:G4)</f>
        <v>1.00455460510001</v>
      </c>
      <c r="I2" s="2">
        <f>STDEV(G2:G4)</f>
        <v>0.0718221123068427</v>
      </c>
      <c r="K2">
        <f>AVERAGE(D2:D4)</f>
        <v>3.43584851086397</v>
      </c>
    </row>
    <row r="3" spans="2:9">
      <c r="B3">
        <v>24.1114914968836</v>
      </c>
      <c r="C3" s="1">
        <v>27.5875996814568</v>
      </c>
      <c r="D3" s="2">
        <f t="shared" si="0"/>
        <v>3.4761081845732</v>
      </c>
      <c r="E3" s="2">
        <f t="shared" ref="E3:E37" si="3">D3-3.44</f>
        <v>0.036108184573203</v>
      </c>
      <c r="F3" s="2">
        <f t="shared" si="1"/>
        <v>-0.036108184573203</v>
      </c>
      <c r="G3" s="2">
        <f t="shared" si="2"/>
        <v>0.975282324478483</v>
      </c>
      <c r="H3" s="2"/>
      <c r="I3" s="2"/>
    </row>
    <row r="4" ht="27" spans="2:12">
      <c r="B4">
        <v>24.1864775273355</v>
      </c>
      <c r="C4" s="1">
        <v>27.5069351635229</v>
      </c>
      <c r="D4" s="2">
        <f t="shared" si="0"/>
        <v>3.3204576361874</v>
      </c>
      <c r="E4" s="2">
        <f t="shared" si="3"/>
        <v>-0.119542363812601</v>
      </c>
      <c r="F4" s="2">
        <f t="shared" si="1"/>
        <v>0.119542363812601</v>
      </c>
      <c r="G4" s="2">
        <f t="shared" si="2"/>
        <v>1.0863901948626</v>
      </c>
      <c r="H4" s="2"/>
      <c r="I4" s="2"/>
      <c r="L4" s="8" t="s">
        <v>10</v>
      </c>
    </row>
    <row r="5" spans="1:9">
      <c r="A5" t="s">
        <v>11</v>
      </c>
      <c r="B5">
        <v>23.8630018493993</v>
      </c>
      <c r="C5" s="1">
        <v>28.4013198060715</v>
      </c>
      <c r="D5" s="2">
        <f t="shared" si="0"/>
        <v>4.5383179566722</v>
      </c>
      <c r="E5" s="2">
        <f t="shared" si="3"/>
        <v>1.0983179566722</v>
      </c>
      <c r="F5" s="2">
        <f t="shared" si="1"/>
        <v>-1.0983179566722</v>
      </c>
      <c r="G5" s="2">
        <f t="shared" si="2"/>
        <v>0.467060726224201</v>
      </c>
      <c r="H5" s="2">
        <f>AVERAGE(G5:G7)</f>
        <v>0.498144850956557</v>
      </c>
      <c r="I5" s="2">
        <f>STDEV(G5:G7)</f>
        <v>0.111341228220185</v>
      </c>
    </row>
    <row r="6" spans="2:9">
      <c r="B6">
        <v>23.8226241922986</v>
      </c>
      <c r="C6" s="1">
        <v>28.5643205409321</v>
      </c>
      <c r="D6" s="2">
        <f t="shared" si="0"/>
        <v>4.7416963486335</v>
      </c>
      <c r="E6" s="2">
        <f t="shared" si="3"/>
        <v>1.3016963486335</v>
      </c>
      <c r="F6" s="2">
        <f t="shared" si="1"/>
        <v>-1.3016963486335</v>
      </c>
      <c r="G6" s="2">
        <f t="shared" si="2"/>
        <v>0.40564894780229</v>
      </c>
      <c r="H6" s="2"/>
      <c r="I6" s="2"/>
    </row>
    <row r="7" spans="2:9">
      <c r="B7">
        <v>23.7768365849354</v>
      </c>
      <c r="C7" s="1">
        <v>27.9024883691386</v>
      </c>
      <c r="D7" s="2">
        <f t="shared" si="0"/>
        <v>4.1256517842032</v>
      </c>
      <c r="E7" s="2">
        <f t="shared" si="3"/>
        <v>0.6856517842032</v>
      </c>
      <c r="F7" s="2">
        <f t="shared" si="1"/>
        <v>-0.6856517842032</v>
      </c>
      <c r="G7" s="2">
        <f t="shared" si="2"/>
        <v>0.62172487884318</v>
      </c>
      <c r="H7" s="2"/>
      <c r="I7" s="2"/>
    </row>
    <row r="8" spans="1:9">
      <c r="A8" t="s">
        <v>12</v>
      </c>
      <c r="B8">
        <v>24.2771444822068</v>
      </c>
      <c r="C8" s="1">
        <v>28.256949519424</v>
      </c>
      <c r="D8" s="2">
        <f t="shared" si="0"/>
        <v>3.9798050372172</v>
      </c>
      <c r="E8" s="2">
        <f t="shared" si="3"/>
        <v>0.539805037217201</v>
      </c>
      <c r="F8" s="2">
        <f t="shared" si="1"/>
        <v>-0.539805037217201</v>
      </c>
      <c r="G8" s="2">
        <f t="shared" si="2"/>
        <v>0.687863859268819</v>
      </c>
      <c r="H8" s="2">
        <f>AVERAGE(G8:G10)</f>
        <v>0.562743096147795</v>
      </c>
      <c r="I8" s="2">
        <f>STDEV(G8:G10)</f>
        <v>0.109389933684682</v>
      </c>
    </row>
    <row r="9" spans="2:9">
      <c r="B9">
        <v>24.253987477389</v>
      </c>
      <c r="C9" s="1">
        <v>28.6508543930014</v>
      </c>
      <c r="D9" s="2">
        <f t="shared" si="0"/>
        <v>4.3968669156124</v>
      </c>
      <c r="E9" s="2">
        <f t="shared" si="3"/>
        <v>0.956866915612399</v>
      </c>
      <c r="F9" s="2">
        <f t="shared" si="1"/>
        <v>-0.956866915612399</v>
      </c>
      <c r="G9" s="2">
        <f t="shared" si="2"/>
        <v>0.515174497955127</v>
      </c>
      <c r="H9" s="2"/>
      <c r="I9" s="2"/>
    </row>
    <row r="10" spans="2:9">
      <c r="B10">
        <v>24.3601089818441</v>
      </c>
      <c r="C10" s="1">
        <v>28.8434844916626</v>
      </c>
      <c r="D10" s="2">
        <f t="shared" si="0"/>
        <v>4.4833755098185</v>
      </c>
      <c r="E10" s="2">
        <f t="shared" si="3"/>
        <v>1.0433755098185</v>
      </c>
      <c r="F10" s="2">
        <f t="shared" si="1"/>
        <v>-1.0433755098185</v>
      </c>
      <c r="G10" s="2">
        <f t="shared" si="2"/>
        <v>0.485190931219438</v>
      </c>
      <c r="H10" s="2"/>
      <c r="I10" s="2"/>
    </row>
    <row r="11" spans="1:9">
      <c r="A11" t="s">
        <v>13</v>
      </c>
      <c r="B11">
        <v>25.949592280262</v>
      </c>
      <c r="C11" s="1">
        <v>29.925356795372</v>
      </c>
      <c r="D11" s="2">
        <f t="shared" si="0"/>
        <v>3.97576451511</v>
      </c>
      <c r="E11" s="2">
        <f t="shared" si="3"/>
        <v>0.535764515110001</v>
      </c>
      <c r="F11" s="2">
        <f t="shared" si="1"/>
        <v>-0.535764515110001</v>
      </c>
      <c r="G11" s="2">
        <f t="shared" si="2"/>
        <v>0.689793043668914</v>
      </c>
      <c r="H11" s="2">
        <f>AVERAGE(G11:G13)</f>
        <v>0.575756239797153</v>
      </c>
      <c r="I11" s="2">
        <f>STDEV(G11:G13)</f>
        <v>0.168140850383863</v>
      </c>
    </row>
    <row r="12" spans="2:9">
      <c r="B12">
        <v>25.6991112486693</v>
      </c>
      <c r="C12" s="1">
        <v>30.5249883370799</v>
      </c>
      <c r="D12" s="2">
        <f t="shared" si="0"/>
        <v>4.8258770884106</v>
      </c>
      <c r="E12" s="2">
        <f t="shared" si="3"/>
        <v>1.3858770884106</v>
      </c>
      <c r="F12" s="2">
        <f t="shared" si="1"/>
        <v>-1.3858770884106</v>
      </c>
      <c r="G12" s="2">
        <f t="shared" si="2"/>
        <v>0.382656791826772</v>
      </c>
      <c r="H12" s="2"/>
      <c r="I12" s="2"/>
    </row>
    <row r="13" spans="2:9">
      <c r="B13">
        <v>25.7448849204801</v>
      </c>
      <c r="C13" s="1">
        <v>29.7957170880118</v>
      </c>
      <c r="D13" s="2">
        <f t="shared" si="0"/>
        <v>4.0508321675317</v>
      </c>
      <c r="E13" s="2">
        <f t="shared" si="3"/>
        <v>0.610832167531699</v>
      </c>
      <c r="F13" s="2">
        <f t="shared" si="1"/>
        <v>-0.610832167531699</v>
      </c>
      <c r="G13" s="2">
        <f t="shared" si="2"/>
        <v>0.654818883895772</v>
      </c>
      <c r="H13" s="2"/>
      <c r="I13" s="2"/>
    </row>
    <row r="14" spans="1:9">
      <c r="A14" t="s">
        <v>14</v>
      </c>
      <c r="B14">
        <v>25.4154493014337</v>
      </c>
      <c r="C14" s="1">
        <v>29.5596228761263</v>
      </c>
      <c r="D14" s="2">
        <f t="shared" si="0"/>
        <v>4.1441735746926</v>
      </c>
      <c r="E14" s="2">
        <f t="shared" si="3"/>
        <v>0.704173574692601</v>
      </c>
      <c r="F14" s="2">
        <f t="shared" si="1"/>
        <v>-0.704173574692601</v>
      </c>
      <c r="G14" s="2">
        <f t="shared" si="2"/>
        <v>0.613793990235979</v>
      </c>
      <c r="H14" s="2">
        <f>AVERAGE(G14:G16)</f>
        <v>0.638478779994887</v>
      </c>
      <c r="I14" s="2">
        <f>STDEV(G14:G16)</f>
        <v>0.0214527501574321</v>
      </c>
    </row>
    <row r="15" spans="2:9">
      <c r="B15">
        <v>25.7679230620232</v>
      </c>
      <c r="C15" s="1">
        <v>29.823619905164</v>
      </c>
      <c r="D15" s="2">
        <f t="shared" si="0"/>
        <v>4.0556968431408</v>
      </c>
      <c r="E15" s="2">
        <f t="shared" si="3"/>
        <v>0.615696843140801</v>
      </c>
      <c r="F15" s="2">
        <f t="shared" si="1"/>
        <v>-0.615696843140801</v>
      </c>
      <c r="G15" s="2">
        <f t="shared" si="2"/>
        <v>0.652614594857529</v>
      </c>
      <c r="H15" s="2"/>
      <c r="I15" s="2"/>
    </row>
    <row r="16" spans="2:9">
      <c r="B16">
        <v>25.5792587213768</v>
      </c>
      <c r="C16" s="1">
        <v>29.6429066416027</v>
      </c>
      <c r="D16" s="2">
        <f t="shared" si="0"/>
        <v>4.0636479202259</v>
      </c>
      <c r="E16" s="2">
        <f t="shared" si="3"/>
        <v>0.6236479202259</v>
      </c>
      <c r="F16" s="2">
        <f t="shared" si="1"/>
        <v>-0.6236479202259</v>
      </c>
      <c r="G16" s="2">
        <f t="shared" si="2"/>
        <v>0.649027754891153</v>
      </c>
      <c r="H16" s="2"/>
      <c r="I16" s="2"/>
    </row>
    <row r="17" spans="1:9">
      <c r="A17" t="s">
        <v>15</v>
      </c>
      <c r="B17">
        <v>26.8118502779834</v>
      </c>
      <c r="C17" s="1">
        <v>29.9734197725437</v>
      </c>
      <c r="D17" s="2">
        <f t="shared" si="0"/>
        <v>3.1615694945603</v>
      </c>
      <c r="E17" s="2">
        <f t="shared" si="3"/>
        <v>-0.2784305054397</v>
      </c>
      <c r="F17" s="2">
        <f t="shared" si="1"/>
        <v>0.2784305054397</v>
      </c>
      <c r="G17" s="2">
        <f t="shared" si="2"/>
        <v>1.21287469127979</v>
      </c>
      <c r="H17" s="2">
        <f>AVERAGE(G17:G19)</f>
        <v>0.823784720291058</v>
      </c>
      <c r="I17" s="2">
        <f>STDEV(G17:G19)</f>
        <v>0.389725399867277</v>
      </c>
    </row>
    <row r="18" spans="2:9">
      <c r="B18">
        <v>25.8450106570146</v>
      </c>
      <c r="C18" s="1">
        <v>30.4911497755209</v>
      </c>
      <c r="D18" s="2">
        <f t="shared" si="0"/>
        <v>4.6461391185063</v>
      </c>
      <c r="E18" s="2">
        <f t="shared" si="3"/>
        <v>1.2061391185063</v>
      </c>
      <c r="F18" s="2">
        <f t="shared" si="1"/>
        <v>-1.2061391185063</v>
      </c>
      <c r="G18" s="2">
        <f t="shared" si="2"/>
        <v>0.433426984551207</v>
      </c>
      <c r="H18" s="2"/>
      <c r="I18" s="2"/>
    </row>
    <row r="19" spans="2:9">
      <c r="B19">
        <v>25.9995500686524</v>
      </c>
      <c r="C19" s="1">
        <v>29.7169922653915</v>
      </c>
      <c r="D19" s="2">
        <f t="shared" si="0"/>
        <v>3.7174421967391</v>
      </c>
      <c r="E19" s="2">
        <f t="shared" si="3"/>
        <v>0.2774421967391</v>
      </c>
      <c r="F19" s="2">
        <f t="shared" si="1"/>
        <v>-0.2774421967391</v>
      </c>
      <c r="G19" s="2">
        <f t="shared" si="2"/>
        <v>0.82505248504218</v>
      </c>
      <c r="H19" s="2"/>
      <c r="I19" s="2"/>
    </row>
    <row r="20" spans="1:9">
      <c r="A20" t="s">
        <v>16</v>
      </c>
      <c r="B20">
        <v>23.9595636635621</v>
      </c>
      <c r="C20" s="1">
        <v>27.2007863309478</v>
      </c>
      <c r="D20" s="2">
        <f t="shared" si="0"/>
        <v>3.2412226673857</v>
      </c>
      <c r="E20" s="2">
        <f t="shared" si="3"/>
        <v>-0.198777332614301</v>
      </c>
      <c r="F20" s="2">
        <f t="shared" si="1"/>
        <v>0.198777332614301</v>
      </c>
      <c r="G20" s="2">
        <f t="shared" si="2"/>
        <v>1.14772525880944</v>
      </c>
      <c r="H20" s="2">
        <f>AVERAGE(G20:G22)</f>
        <v>1.11362133529069</v>
      </c>
      <c r="I20" s="2">
        <f>STDEV(G20:G22)</f>
        <v>0.0299510044666915</v>
      </c>
    </row>
    <row r="21" spans="2:9">
      <c r="B21">
        <v>24.018747269639</v>
      </c>
      <c r="C21" s="1">
        <v>27.3192191513558</v>
      </c>
      <c r="D21" s="2">
        <f t="shared" si="0"/>
        <v>3.3004718817168</v>
      </c>
      <c r="E21" s="2">
        <f t="shared" si="3"/>
        <v>-0.139528118283201</v>
      </c>
      <c r="F21" s="2">
        <f t="shared" si="1"/>
        <v>0.139528118283201</v>
      </c>
      <c r="G21" s="2">
        <f t="shared" si="2"/>
        <v>1.10154475985143</v>
      </c>
      <c r="H21" s="2"/>
      <c r="I21" s="2"/>
    </row>
    <row r="22" spans="2:9">
      <c r="B22">
        <v>24.0632009513445</v>
      </c>
      <c r="C22" s="1">
        <v>27.3767645983443</v>
      </c>
      <c r="D22" s="2">
        <f t="shared" si="0"/>
        <v>3.3135636469998</v>
      </c>
      <c r="E22" s="2">
        <f t="shared" si="3"/>
        <v>-0.126436353000197</v>
      </c>
      <c r="F22" s="2">
        <f t="shared" si="1"/>
        <v>0.126436353000197</v>
      </c>
      <c r="G22" s="2">
        <f t="shared" si="2"/>
        <v>1.09159398721121</v>
      </c>
      <c r="H22" s="2"/>
      <c r="I22" s="2"/>
    </row>
    <row r="23" spans="1:9">
      <c r="A23" t="s">
        <v>17</v>
      </c>
      <c r="B23">
        <v>23.8597628920374</v>
      </c>
      <c r="C23" s="1">
        <v>26.8790722250792</v>
      </c>
      <c r="D23" s="2">
        <f t="shared" si="0"/>
        <v>3.0193093330418</v>
      </c>
      <c r="E23" s="2">
        <f t="shared" si="3"/>
        <v>-0.4206906669582</v>
      </c>
      <c r="F23" s="2">
        <f t="shared" si="1"/>
        <v>0.4206906669582</v>
      </c>
      <c r="G23" s="2">
        <f t="shared" si="2"/>
        <v>1.3385682193435</v>
      </c>
      <c r="H23" s="2">
        <f>AVERAGE(G23:G25)</f>
        <v>1.13656567728067</v>
      </c>
      <c r="I23" s="2">
        <f>STDEV(G23:G25)</f>
        <v>0.184490524036181</v>
      </c>
    </row>
    <row r="24" spans="2:9">
      <c r="B24">
        <v>23.7880205998697</v>
      </c>
      <c r="C24" s="1">
        <v>27.0982020599295</v>
      </c>
      <c r="D24" s="2">
        <f t="shared" si="0"/>
        <v>3.3101814600598</v>
      </c>
      <c r="E24" s="2">
        <f t="shared" si="3"/>
        <v>-0.129818539940202</v>
      </c>
      <c r="F24" s="2">
        <f t="shared" si="1"/>
        <v>0.129818539940202</v>
      </c>
      <c r="G24" s="2">
        <f t="shared" si="2"/>
        <v>1.09415607126451</v>
      </c>
      <c r="H24" s="2"/>
      <c r="I24" s="2"/>
    </row>
    <row r="25" spans="2:9">
      <c r="B25">
        <v>23.6996992243799</v>
      </c>
      <c r="C25" s="1">
        <v>27.1733090095149</v>
      </c>
      <c r="D25" s="2">
        <f t="shared" si="0"/>
        <v>3.473609785135</v>
      </c>
      <c r="E25" s="2">
        <f t="shared" si="3"/>
        <v>0.0336097851350003</v>
      </c>
      <c r="F25" s="2">
        <f t="shared" si="1"/>
        <v>-0.0336097851350003</v>
      </c>
      <c r="G25" s="2">
        <f t="shared" si="2"/>
        <v>0.976972741233999</v>
      </c>
      <c r="H25" s="2"/>
      <c r="I25" s="2"/>
    </row>
    <row r="26" spans="1:9">
      <c r="A26" t="s">
        <v>18</v>
      </c>
      <c r="B26">
        <v>23.9894153493554</v>
      </c>
      <c r="C26" s="1">
        <v>27.929964557151</v>
      </c>
      <c r="D26" s="2">
        <f t="shared" si="0"/>
        <v>3.9405492077956</v>
      </c>
      <c r="E26" s="2">
        <f t="shared" si="3"/>
        <v>0.500549207795598</v>
      </c>
      <c r="F26" s="2">
        <f t="shared" si="1"/>
        <v>-0.500549207795598</v>
      </c>
      <c r="G26" s="2">
        <f t="shared" si="2"/>
        <v>0.706837649709484</v>
      </c>
      <c r="H26" s="2">
        <f>AVERAGE(G26:G28)</f>
        <v>0.886636591863015</v>
      </c>
      <c r="I26" s="2">
        <f>STDEV(G26:G28)</f>
        <v>0.173029328061373</v>
      </c>
    </row>
    <row r="27" spans="2:9">
      <c r="B27">
        <v>24.1831828234643</v>
      </c>
      <c r="C27" s="1">
        <v>27.773453452856</v>
      </c>
      <c r="D27" s="2">
        <f t="shared" si="0"/>
        <v>3.5902706293917</v>
      </c>
      <c r="E27" s="2">
        <f t="shared" si="3"/>
        <v>0.1502706293917</v>
      </c>
      <c r="F27" s="2">
        <f t="shared" si="1"/>
        <v>-0.1502706293917</v>
      </c>
      <c r="G27" s="2">
        <f t="shared" si="2"/>
        <v>0.901081416497539</v>
      </c>
      <c r="H27" s="2"/>
      <c r="I27" s="2"/>
    </row>
    <row r="28" spans="2:9">
      <c r="B28">
        <v>24.4099982566585</v>
      </c>
      <c r="C28" s="1">
        <v>27.7768762930812</v>
      </c>
      <c r="D28" s="2">
        <f t="shared" si="0"/>
        <v>3.3668780364227</v>
      </c>
      <c r="E28" s="2">
        <f t="shared" si="3"/>
        <v>-0.0731219635772988</v>
      </c>
      <c r="F28" s="2">
        <f t="shared" si="1"/>
        <v>0.0731219635772988</v>
      </c>
      <c r="G28" s="2">
        <f t="shared" si="2"/>
        <v>1.05199070938202</v>
      </c>
      <c r="H28" s="2"/>
      <c r="I28" s="2"/>
    </row>
    <row r="29" spans="1:9">
      <c r="A29" t="s">
        <v>19</v>
      </c>
      <c r="B29">
        <v>24.78462270564</v>
      </c>
      <c r="C29" s="1">
        <v>29.1447521034214</v>
      </c>
      <c r="D29" s="2">
        <f t="shared" si="0"/>
        <v>4.3601293977814</v>
      </c>
      <c r="E29" s="2">
        <f t="shared" si="3"/>
        <v>0.9201293977814</v>
      </c>
      <c r="F29" s="2">
        <f t="shared" si="1"/>
        <v>-0.9201293977814</v>
      </c>
      <c r="G29" s="2">
        <f t="shared" si="2"/>
        <v>0.528461619530071</v>
      </c>
      <c r="H29" s="2">
        <f>AVERAGE(G29:G31)</f>
        <v>0.566730222091394</v>
      </c>
      <c r="I29" s="2">
        <f>STDEV(G29:G31)</f>
        <v>0.102050881900186</v>
      </c>
    </row>
    <row r="30" spans="2:9">
      <c r="B30">
        <v>24.7592017341193</v>
      </c>
      <c r="C30" s="1">
        <v>29.2302778650154</v>
      </c>
      <c r="D30" s="2">
        <f t="shared" si="0"/>
        <v>4.4710761308961</v>
      </c>
      <c r="E30" s="2">
        <f t="shared" si="3"/>
        <v>1.0310761308961</v>
      </c>
      <c r="F30" s="2">
        <f t="shared" si="1"/>
        <v>-1.0310761308961</v>
      </c>
      <c r="G30" s="2">
        <f t="shared" si="2"/>
        <v>0.489345001822742</v>
      </c>
      <c r="H30" s="2"/>
      <c r="I30" s="2"/>
    </row>
    <row r="31" spans="2:9">
      <c r="B31">
        <v>24.9633960666916</v>
      </c>
      <c r="C31" s="1">
        <v>28.9547402467251</v>
      </c>
      <c r="D31" s="2">
        <f t="shared" si="0"/>
        <v>3.9913441800335</v>
      </c>
      <c r="E31" s="2">
        <f t="shared" si="3"/>
        <v>0.551344180033497</v>
      </c>
      <c r="F31" s="2">
        <f t="shared" si="1"/>
        <v>-0.551344180033497</v>
      </c>
      <c r="G31" s="2">
        <f t="shared" si="2"/>
        <v>0.682384044921369</v>
      </c>
      <c r="H31" s="2"/>
      <c r="I31" s="2"/>
    </row>
    <row r="32" spans="1:9">
      <c r="A32" t="s">
        <v>20</v>
      </c>
      <c r="B32">
        <v>23.360600167589</v>
      </c>
      <c r="C32" s="1">
        <v>26.8741982521786</v>
      </c>
      <c r="D32" s="2">
        <f t="shared" si="0"/>
        <v>3.5135980845896</v>
      </c>
      <c r="E32" s="2">
        <f t="shared" si="3"/>
        <v>0.0735980845896029</v>
      </c>
      <c r="F32" s="2">
        <f t="shared" si="1"/>
        <v>-0.0735980845896029</v>
      </c>
      <c r="G32" s="2">
        <f t="shared" si="2"/>
        <v>0.950265077056819</v>
      </c>
      <c r="H32" s="2">
        <f>AVERAGE(G32:G34)</f>
        <v>0.806971935983027</v>
      </c>
      <c r="I32" s="2">
        <f>STDEV(G32:G34)</f>
        <v>0.164314717771429</v>
      </c>
    </row>
    <row r="33" spans="2:9">
      <c r="B33">
        <v>23.2523510159076</v>
      </c>
      <c r="C33" s="1">
        <v>27.3643791140444</v>
      </c>
      <c r="D33" s="2">
        <f t="shared" si="0"/>
        <v>4.1120280981368</v>
      </c>
      <c r="E33" s="2">
        <f t="shared" si="3"/>
        <v>0.672028098136801</v>
      </c>
      <c r="F33" s="2">
        <f t="shared" si="1"/>
        <v>-0.672028098136801</v>
      </c>
      <c r="G33" s="2">
        <f t="shared" si="2"/>
        <v>0.627623771831138</v>
      </c>
      <c r="H33" s="2"/>
      <c r="I33" s="2"/>
    </row>
    <row r="34" spans="2:9">
      <c r="B34">
        <v>23.480872189677</v>
      </c>
      <c r="C34" s="1">
        <v>27.1672215168823</v>
      </c>
      <c r="D34" s="2">
        <f t="shared" si="0"/>
        <v>3.6863493272053</v>
      </c>
      <c r="E34" s="2">
        <f t="shared" si="3"/>
        <v>0.246349327205299</v>
      </c>
      <c r="F34" s="2">
        <f t="shared" si="1"/>
        <v>-0.246349327205299</v>
      </c>
      <c r="G34" s="2">
        <f t="shared" si="2"/>
        <v>0.843026959061125</v>
      </c>
      <c r="H34" s="2"/>
      <c r="I34" s="2"/>
    </row>
    <row r="35" spans="1:9">
      <c r="A35" t="s">
        <v>21</v>
      </c>
      <c r="B35">
        <v>23.2460084503885</v>
      </c>
      <c r="C35" s="1">
        <v>28.9038087841929</v>
      </c>
      <c r="D35" s="2">
        <f t="shared" si="0"/>
        <v>5.6578003338044</v>
      </c>
      <c r="E35" s="2">
        <f t="shared" si="3"/>
        <v>2.2178003338044</v>
      </c>
      <c r="F35" s="2">
        <f t="shared" si="1"/>
        <v>-2.2178003338044</v>
      </c>
      <c r="G35" s="2">
        <f t="shared" si="2"/>
        <v>0.214968870776878</v>
      </c>
      <c r="H35" s="2">
        <f>AVERAGE(G35:G37)</f>
        <v>0.498076028600254</v>
      </c>
      <c r="I35" s="2">
        <f>STDEV(G35:G37)</f>
        <v>0.266842157838095</v>
      </c>
    </row>
    <row r="36" spans="2:9">
      <c r="B36">
        <v>23.2206305111289</v>
      </c>
      <c r="C36" s="1">
        <v>27.0854140433299</v>
      </c>
      <c r="D36" s="2">
        <f t="shared" si="0"/>
        <v>3.864783532201</v>
      </c>
      <c r="E36" s="2">
        <f t="shared" si="3"/>
        <v>0.424783532201003</v>
      </c>
      <c r="F36" s="2">
        <f t="shared" si="1"/>
        <v>-0.424783532201003</v>
      </c>
      <c r="G36" s="2">
        <f t="shared" si="2"/>
        <v>0.744950498561954</v>
      </c>
      <c r="H36" s="2"/>
      <c r="I36" s="2"/>
    </row>
    <row r="37" spans="2:9">
      <c r="B37">
        <v>23.2194736300261</v>
      </c>
      <c r="C37" s="1">
        <v>27.5637281721102</v>
      </c>
      <c r="D37" s="2">
        <f t="shared" si="0"/>
        <v>4.3442545420841</v>
      </c>
      <c r="E37" s="2">
        <f t="shared" si="3"/>
        <v>0.904254542084098</v>
      </c>
      <c r="F37" s="2">
        <f t="shared" si="1"/>
        <v>-0.904254542084098</v>
      </c>
      <c r="G37" s="2">
        <f t="shared" si="2"/>
        <v>0.534308716461931</v>
      </c>
      <c r="H37" s="2"/>
      <c r="I37" s="2"/>
    </row>
    <row r="38" spans="1:3">
      <c r="A38" t="s">
        <v>22</v>
      </c>
      <c r="B38">
        <v>24.5785118072067</v>
      </c>
      <c r="C38" s="1">
        <v>30.6220460268196</v>
      </c>
    </row>
    <row r="39" spans="2:3">
      <c r="B39">
        <v>24.6107767819936</v>
      </c>
      <c r="C39" s="1">
        <v>31.7467550124775</v>
      </c>
    </row>
    <row r="40" spans="2:3">
      <c r="B40">
        <v>24.634294594726</v>
      </c>
      <c r="C40" s="1" t="s">
        <v>23</v>
      </c>
    </row>
    <row r="41" spans="1:3">
      <c r="A41" t="s">
        <v>24</v>
      </c>
      <c r="B41">
        <v>25.1018435811484</v>
      </c>
      <c r="C41" s="1">
        <v>32.4226178393823</v>
      </c>
    </row>
    <row r="42" spans="2:3">
      <c r="B42">
        <v>25.1444105432117</v>
      </c>
      <c r="C42" s="1">
        <v>32.3422678780807</v>
      </c>
    </row>
    <row r="43" spans="2:3">
      <c r="B43">
        <v>25.2333053345986</v>
      </c>
      <c r="C43" s="1">
        <v>33.7826671784156</v>
      </c>
    </row>
    <row r="44" spans="1:3">
      <c r="A44" t="s">
        <v>25</v>
      </c>
      <c r="B44">
        <v>24.2794351247451</v>
      </c>
      <c r="C44" s="1" t="s">
        <v>23</v>
      </c>
    </row>
    <row r="45" spans="2:3">
      <c r="B45">
        <v>24.5193682694018</v>
      </c>
      <c r="C45" s="1">
        <v>30.7365025031373</v>
      </c>
    </row>
    <row r="46" spans="2:3">
      <c r="B46">
        <v>24.6084054403716</v>
      </c>
      <c r="C46" s="1">
        <v>30.465982377435</v>
      </c>
    </row>
    <row r="47" spans="1:3">
      <c r="A47" t="s">
        <v>26</v>
      </c>
      <c r="B47">
        <v>24.4717961204044</v>
      </c>
      <c r="C47" s="1">
        <v>32.5076667605836</v>
      </c>
    </row>
    <row r="48" spans="2:3">
      <c r="B48">
        <v>24.4684192611605</v>
      </c>
      <c r="C48" s="1">
        <v>32.2346447314249</v>
      </c>
    </row>
    <row r="49" spans="2:3">
      <c r="B49">
        <v>24.4194826413803</v>
      </c>
      <c r="C49" s="1">
        <v>30.7139697940084</v>
      </c>
    </row>
    <row r="50" spans="1:3">
      <c r="A50" t="s">
        <v>27</v>
      </c>
      <c r="B50">
        <v>25.1809697502402</v>
      </c>
      <c r="C50" s="1">
        <v>32.1651663964243</v>
      </c>
    </row>
    <row r="51" spans="2:3">
      <c r="B51">
        <v>25.1765962823425</v>
      </c>
      <c r="C51" s="1" t="s">
        <v>23</v>
      </c>
    </row>
    <row r="52" spans="2:3">
      <c r="B52">
        <v>25.3021520564119</v>
      </c>
      <c r="C52" s="1" t="s">
        <v>23</v>
      </c>
    </row>
    <row r="53" spans="1:3">
      <c r="A53" t="s">
        <v>28</v>
      </c>
      <c r="B53">
        <v>25.3322898966114</v>
      </c>
      <c r="C53" s="1" t="s">
        <v>23</v>
      </c>
    </row>
    <row r="54" spans="2:3">
      <c r="B54">
        <v>25.3969973535744</v>
      </c>
      <c r="C54" s="1">
        <v>34.3305177989063</v>
      </c>
    </row>
    <row r="55" spans="2:3">
      <c r="B55">
        <v>25.4143479930739</v>
      </c>
      <c r="C55" s="1">
        <v>32.3954428447768</v>
      </c>
    </row>
    <row r="56" spans="1:3">
      <c r="A56" t="s">
        <v>29</v>
      </c>
      <c r="B56">
        <v>24.6187137966067</v>
      </c>
      <c r="C56" s="1">
        <v>31.2242240392692</v>
      </c>
    </row>
    <row r="57" spans="2:3">
      <c r="B57">
        <v>24.7303753589757</v>
      </c>
      <c r="C57" s="1" t="s">
        <v>23</v>
      </c>
    </row>
    <row r="58" spans="2:3">
      <c r="B58">
        <v>24.8194770746157</v>
      </c>
      <c r="C58" s="1" t="s">
        <v>23</v>
      </c>
    </row>
    <row r="59" spans="1:3">
      <c r="A59" t="s">
        <v>30</v>
      </c>
      <c r="B59">
        <v>24.83392385142</v>
      </c>
      <c r="C59" s="1" t="s">
        <v>23</v>
      </c>
    </row>
    <row r="60" spans="2:3">
      <c r="B60">
        <v>24.7645183607985</v>
      </c>
      <c r="C60" s="1">
        <v>35.16508099472</v>
      </c>
    </row>
    <row r="61" spans="2:3">
      <c r="B61">
        <v>24.8532244905625</v>
      </c>
      <c r="C61" s="1" t="s">
        <v>23</v>
      </c>
    </row>
    <row r="62" spans="1:3">
      <c r="A62" t="s">
        <v>31</v>
      </c>
      <c r="B62">
        <v>25.068832447451</v>
      </c>
      <c r="C62" s="1" t="s">
        <v>23</v>
      </c>
    </row>
    <row r="63" spans="2:3">
      <c r="B63">
        <v>24.9376130322508</v>
      </c>
      <c r="C63" s="1" t="s">
        <v>23</v>
      </c>
    </row>
    <row r="64" spans="2:3">
      <c r="B64">
        <v>25.0392555926237</v>
      </c>
      <c r="C64" s="1">
        <v>30.7605305215445</v>
      </c>
    </row>
    <row r="65" spans="1:3">
      <c r="A65" t="s">
        <v>32</v>
      </c>
      <c r="B65">
        <v>24.3688786943618</v>
      </c>
      <c r="C65" s="1" t="s">
        <v>23</v>
      </c>
    </row>
    <row r="66" spans="2:3">
      <c r="B66">
        <v>24.313172917906</v>
      </c>
      <c r="C66" s="1">
        <v>36.4776145846914</v>
      </c>
    </row>
    <row r="67" spans="2:3">
      <c r="B67">
        <v>24.4064839071685</v>
      </c>
      <c r="C67" s="1" t="s">
        <v>23</v>
      </c>
    </row>
    <row r="68" spans="1:3">
      <c r="A68" t="s">
        <v>33</v>
      </c>
      <c r="B68">
        <v>24.1905133738475</v>
      </c>
      <c r="C68" s="1">
        <v>17.9703730179708</v>
      </c>
    </row>
    <row r="69" spans="2:3">
      <c r="B69">
        <v>24.1988847980097</v>
      </c>
      <c r="C69" s="1" t="s">
        <v>23</v>
      </c>
    </row>
    <row r="70" spans="2:3">
      <c r="B70">
        <v>24.186269312989</v>
      </c>
      <c r="C70" s="1">
        <v>33.5389852244472</v>
      </c>
    </row>
    <row r="71" spans="1:3">
      <c r="A71" t="s">
        <v>34</v>
      </c>
      <c r="B71">
        <v>24.2203376425032</v>
      </c>
      <c r="C71" s="1">
        <v>37.2394083365895</v>
      </c>
    </row>
    <row r="72" spans="2:3">
      <c r="B72">
        <v>24.0301887752487</v>
      </c>
      <c r="C72" s="1">
        <v>32.3422504768431</v>
      </c>
    </row>
    <row r="73" spans="2:3">
      <c r="B73">
        <v>23.9637437151885</v>
      </c>
      <c r="C73" s="1">
        <v>32.7723187719808</v>
      </c>
    </row>
  </sheetData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workbookViewId="0">
      <selection activeCell="H38" sqref="H38"/>
    </sheetView>
  </sheetViews>
  <sheetFormatPr defaultColWidth="9" defaultRowHeight="13.5"/>
  <cols>
    <col min="4" max="4" width="12.625"/>
    <col min="5" max="6" width="13.75"/>
    <col min="7" max="7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 s="1">
        <v>29.3237320924716</v>
      </c>
      <c r="D2" s="2">
        <f t="shared" ref="D2:D30" si="0">C2-B2</f>
        <v>5.2781805941291</v>
      </c>
      <c r="E2" s="2">
        <f>D2-5.28</f>
        <v>-0.00181940587089979</v>
      </c>
      <c r="F2" s="2">
        <f>-E2</f>
        <v>0.00181940587089979</v>
      </c>
      <c r="G2" s="2">
        <f>POWER(2,F2)</f>
        <v>1.00126191159094</v>
      </c>
      <c r="H2" s="2">
        <f>AVERAGE(G2:G4)</f>
        <v>1.00082657132733</v>
      </c>
      <c r="I2" s="2">
        <f>STDEV(G2:G4)</f>
        <v>0.106573680129997</v>
      </c>
      <c r="K2">
        <f>AVERAGE(D2:D4)</f>
        <v>5.28429455410063</v>
      </c>
    </row>
    <row r="3" spans="2:9">
      <c r="B3" s="1">
        <v>24.1114914968836</v>
      </c>
      <c r="C3" s="1">
        <v>29.2445992146711</v>
      </c>
      <c r="D3" s="2">
        <f t="shared" si="0"/>
        <v>5.1331077177875</v>
      </c>
      <c r="E3" s="2">
        <f t="shared" ref="E3:E37" si="1">D3-5.28</f>
        <v>-0.146892282212497</v>
      </c>
      <c r="F3" s="2">
        <f t="shared" ref="F3:F37" si="2">-E3</f>
        <v>0.146892282212497</v>
      </c>
      <c r="G3" s="2">
        <f t="shared" ref="G3:G37" si="3">POWER(2,F3)</f>
        <v>1.10718191445682</v>
      </c>
      <c r="H3" s="2"/>
      <c r="I3" s="2"/>
    </row>
    <row r="4" spans="2:9">
      <c r="B4" s="1">
        <v>24.1864775273355</v>
      </c>
      <c r="C4" s="1">
        <v>29.6280728777208</v>
      </c>
      <c r="D4" s="2">
        <f t="shared" si="0"/>
        <v>5.4415953503853</v>
      </c>
      <c r="E4" s="2">
        <f t="shared" si="1"/>
        <v>0.161595350385299</v>
      </c>
      <c r="F4" s="2">
        <f t="shared" si="2"/>
        <v>-0.161595350385299</v>
      </c>
      <c r="G4" s="2">
        <f t="shared" si="3"/>
        <v>0.894035887934233</v>
      </c>
      <c r="H4" s="2"/>
      <c r="I4" s="2"/>
    </row>
    <row r="5" spans="1:9">
      <c r="A5" t="s">
        <v>11</v>
      </c>
      <c r="B5" s="1">
        <v>23.8630018493993</v>
      </c>
      <c r="C5" s="1">
        <v>28.186667363237</v>
      </c>
      <c r="D5" s="2">
        <f t="shared" si="0"/>
        <v>4.3236655138377</v>
      </c>
      <c r="E5" s="2">
        <f t="shared" si="1"/>
        <v>-0.956334486162301</v>
      </c>
      <c r="F5" s="2">
        <f t="shared" si="2"/>
        <v>0.956334486162301</v>
      </c>
      <c r="G5" s="2">
        <f t="shared" si="3"/>
        <v>1.94037364055662</v>
      </c>
      <c r="H5" s="2">
        <f>AVERAGE(G5:G7)</f>
        <v>1.54178139090173</v>
      </c>
      <c r="I5" s="2">
        <f>STDEV(G5:G7)</f>
        <v>0.544614551463898</v>
      </c>
    </row>
    <row r="6" spans="2:9">
      <c r="B6" s="1">
        <v>23.8226241922986</v>
      </c>
      <c r="C6" s="1">
        <v>28.2839934517632</v>
      </c>
      <c r="D6" s="2">
        <f t="shared" si="0"/>
        <v>4.4613692594646</v>
      </c>
      <c r="E6" s="2">
        <f t="shared" si="1"/>
        <v>-0.8186307405354</v>
      </c>
      <c r="F6" s="2">
        <f t="shared" si="2"/>
        <v>0.8186307405354</v>
      </c>
      <c r="G6" s="2">
        <f t="shared" si="3"/>
        <v>1.76373124356549</v>
      </c>
      <c r="H6" s="2"/>
      <c r="I6" s="2"/>
    </row>
    <row r="7" spans="2:9">
      <c r="B7" s="1">
        <v>23.7768365849354</v>
      </c>
      <c r="C7" s="1">
        <v>29.1751887399954</v>
      </c>
      <c r="D7" s="2">
        <f t="shared" si="0"/>
        <v>5.39835215506</v>
      </c>
      <c r="E7" s="2">
        <f t="shared" si="1"/>
        <v>0.118352155059999</v>
      </c>
      <c r="F7" s="2">
        <f t="shared" si="2"/>
        <v>-0.118352155059999</v>
      </c>
      <c r="G7" s="2">
        <f t="shared" si="3"/>
        <v>0.921239288583093</v>
      </c>
      <c r="H7" s="2"/>
      <c r="I7" s="2"/>
    </row>
    <row r="8" spans="1:9">
      <c r="A8" t="s">
        <v>12</v>
      </c>
      <c r="B8" s="1">
        <v>24.2771444822068</v>
      </c>
      <c r="C8" s="1">
        <v>28.5855708388683</v>
      </c>
      <c r="D8" s="2">
        <f t="shared" si="0"/>
        <v>4.3084263566615</v>
      </c>
      <c r="E8" s="2">
        <f t="shared" si="1"/>
        <v>-0.971573643338501</v>
      </c>
      <c r="F8" s="2">
        <f t="shared" si="2"/>
        <v>0.971573643338501</v>
      </c>
      <c r="G8" s="2">
        <f t="shared" si="3"/>
        <v>1.96097839847291</v>
      </c>
      <c r="H8" s="2">
        <f>AVERAGE(G8:G10)</f>
        <v>1.4982907146473</v>
      </c>
      <c r="I8" s="2">
        <f>STDEV(G8:G10)</f>
        <v>0.767846377945799</v>
      </c>
    </row>
    <row r="9" spans="2:9">
      <c r="B9" s="1">
        <v>24.253987477389</v>
      </c>
      <c r="C9" s="1">
        <v>28.5914172207489</v>
      </c>
      <c r="D9" s="2">
        <f t="shared" si="0"/>
        <v>4.3374297433599</v>
      </c>
      <c r="E9" s="2">
        <f t="shared" si="1"/>
        <v>-0.942570256640098</v>
      </c>
      <c r="F9" s="2">
        <f t="shared" si="2"/>
        <v>0.942570256640098</v>
      </c>
      <c r="G9" s="2">
        <f t="shared" si="3"/>
        <v>1.92194927009771</v>
      </c>
      <c r="H9" s="2"/>
      <c r="I9" s="2"/>
    </row>
    <row r="10" spans="2:9">
      <c r="B10" s="1">
        <v>24.3601089818441</v>
      </c>
      <c r="C10" s="1">
        <v>30.3486363204484</v>
      </c>
      <c r="D10" s="2">
        <f t="shared" si="0"/>
        <v>5.9885273386043</v>
      </c>
      <c r="E10" s="2">
        <f t="shared" si="1"/>
        <v>0.708527338604299</v>
      </c>
      <c r="F10" s="2">
        <f t="shared" si="2"/>
        <v>-0.708527338604299</v>
      </c>
      <c r="G10" s="2">
        <f t="shared" si="3"/>
        <v>0.611944475371289</v>
      </c>
      <c r="H10" s="2"/>
      <c r="I10" s="2"/>
    </row>
    <row r="11" spans="1:9">
      <c r="A11" t="s">
        <v>13</v>
      </c>
      <c r="B11" s="1">
        <v>25.949592280262</v>
      </c>
      <c r="C11" s="1">
        <v>29.2060449166727</v>
      </c>
      <c r="D11" s="2">
        <f t="shared" si="0"/>
        <v>3.2564526364107</v>
      </c>
      <c r="E11" s="2">
        <f t="shared" si="1"/>
        <v>-2.0235473635893</v>
      </c>
      <c r="F11" s="2">
        <f t="shared" si="2"/>
        <v>2.0235473635893</v>
      </c>
      <c r="G11" s="2">
        <f t="shared" si="3"/>
        <v>4.06582286692287</v>
      </c>
      <c r="H11" s="2">
        <f>AVERAGE(G11:G13)</f>
        <v>3.85153553757383</v>
      </c>
      <c r="I11" s="2">
        <f>STDEV(G11:G13)</f>
        <v>0.312500953927254</v>
      </c>
    </row>
    <row r="12" spans="2:9">
      <c r="B12" s="1">
        <v>25.6991112486693</v>
      </c>
      <c r="C12" s="1">
        <v>29.1746607696085</v>
      </c>
      <c r="D12" s="2">
        <f t="shared" si="0"/>
        <v>3.4755495209392</v>
      </c>
      <c r="E12" s="2">
        <f t="shared" si="1"/>
        <v>-1.8044504790608</v>
      </c>
      <c r="F12" s="2">
        <f t="shared" si="2"/>
        <v>1.8044504790608</v>
      </c>
      <c r="G12" s="2">
        <f t="shared" si="3"/>
        <v>3.49296086533305</v>
      </c>
      <c r="H12" s="2"/>
      <c r="I12" s="2"/>
    </row>
    <row r="13" spans="2:9">
      <c r="B13" s="1">
        <v>25.7448849204801</v>
      </c>
      <c r="C13" s="1">
        <v>29.0263922850818</v>
      </c>
      <c r="D13" s="2">
        <f t="shared" si="0"/>
        <v>3.2815073646017</v>
      </c>
      <c r="E13" s="2">
        <f t="shared" si="1"/>
        <v>-1.9984926353983</v>
      </c>
      <c r="F13" s="2">
        <f t="shared" si="2"/>
        <v>1.9984926353983</v>
      </c>
      <c r="G13" s="2">
        <f t="shared" si="3"/>
        <v>3.99582288046557</v>
      </c>
      <c r="H13" s="2"/>
      <c r="I13" s="2"/>
    </row>
    <row r="14" spans="1:9">
      <c r="A14" t="s">
        <v>14</v>
      </c>
      <c r="B14" s="1">
        <v>25.4154493014337</v>
      </c>
      <c r="C14" s="1">
        <v>28.916665104753</v>
      </c>
      <c r="D14" s="2">
        <f t="shared" si="0"/>
        <v>3.5012158033193</v>
      </c>
      <c r="E14" s="2">
        <f t="shared" si="1"/>
        <v>-1.7787841966807</v>
      </c>
      <c r="F14" s="2">
        <f t="shared" si="2"/>
        <v>1.7787841966807</v>
      </c>
      <c r="G14" s="2">
        <f t="shared" si="3"/>
        <v>3.43136880729733</v>
      </c>
      <c r="H14" s="2">
        <f>AVERAGE(G14:G16)</f>
        <v>3.31369488745925</v>
      </c>
      <c r="I14" s="2">
        <f>STDEV(G14:G16)</f>
        <v>0.403206982882393</v>
      </c>
    </row>
    <row r="15" spans="2:9">
      <c r="B15" s="1">
        <v>25.7679230620232</v>
      </c>
      <c r="C15" s="1">
        <v>29.1820145598983</v>
      </c>
      <c r="D15" s="2">
        <f t="shared" si="0"/>
        <v>3.4140914978751</v>
      </c>
      <c r="E15" s="2">
        <f t="shared" si="1"/>
        <v>-1.8659085021249</v>
      </c>
      <c r="F15" s="2">
        <f t="shared" si="2"/>
        <v>1.8659085021249</v>
      </c>
      <c r="G15" s="2">
        <f t="shared" si="3"/>
        <v>3.64497394552407</v>
      </c>
      <c r="H15" s="2"/>
      <c r="I15" s="2"/>
    </row>
    <row r="16" spans="2:9">
      <c r="B16" s="1">
        <v>25.5792587213768</v>
      </c>
      <c r="C16" s="1">
        <v>29.3408535518799</v>
      </c>
      <c r="D16" s="2">
        <f t="shared" si="0"/>
        <v>3.7615948305031</v>
      </c>
      <c r="E16" s="2">
        <f t="shared" si="1"/>
        <v>-1.5184051694969</v>
      </c>
      <c r="F16" s="2">
        <f t="shared" si="2"/>
        <v>1.5184051694969</v>
      </c>
      <c r="G16" s="2">
        <f t="shared" si="3"/>
        <v>2.86474190955636</v>
      </c>
      <c r="H16" s="2"/>
      <c r="I16" s="2"/>
    </row>
    <row r="17" spans="1:9">
      <c r="A17" t="s">
        <v>15</v>
      </c>
      <c r="B17" s="1">
        <v>26.8118502779834</v>
      </c>
      <c r="C17" s="1">
        <v>29.5150410118216</v>
      </c>
      <c r="D17" s="2">
        <f t="shared" si="0"/>
        <v>2.7031907338382</v>
      </c>
      <c r="E17" s="2">
        <f t="shared" si="1"/>
        <v>-2.5768092661618</v>
      </c>
      <c r="F17" s="2">
        <f t="shared" si="2"/>
        <v>2.5768092661618</v>
      </c>
      <c r="G17" s="2">
        <f t="shared" si="3"/>
        <v>5.96618728515499</v>
      </c>
      <c r="H17" s="2">
        <f>AVERAGE(G17:G19)</f>
        <v>4.16967433615525</v>
      </c>
      <c r="I17" s="2">
        <f>STDEV(G17:G19)</f>
        <v>1.5876366574069</v>
      </c>
    </row>
    <row r="18" spans="2:9">
      <c r="B18" s="1">
        <v>25.8450106570146</v>
      </c>
      <c r="C18" s="1">
        <v>29.5617566902933</v>
      </c>
      <c r="D18" s="2">
        <f t="shared" si="0"/>
        <v>3.7167460332787</v>
      </c>
      <c r="E18" s="2">
        <f t="shared" si="1"/>
        <v>-1.5632539667213</v>
      </c>
      <c r="F18" s="2">
        <f t="shared" si="2"/>
        <v>1.5632539667213</v>
      </c>
      <c r="G18" s="2">
        <f t="shared" si="3"/>
        <v>2.95519630325156</v>
      </c>
      <c r="H18" s="2"/>
      <c r="I18" s="2"/>
    </row>
    <row r="19" spans="2:9">
      <c r="B19" s="1">
        <v>25.9995500686524</v>
      </c>
      <c r="C19" s="1">
        <v>29.4365151708795</v>
      </c>
      <c r="D19" s="2">
        <f t="shared" si="0"/>
        <v>3.4369651022271</v>
      </c>
      <c r="E19" s="2">
        <f t="shared" si="1"/>
        <v>-1.8430348977729</v>
      </c>
      <c r="F19" s="2">
        <f t="shared" si="2"/>
        <v>1.8430348977729</v>
      </c>
      <c r="G19" s="2">
        <f t="shared" si="3"/>
        <v>3.58763942005919</v>
      </c>
      <c r="H19" s="2"/>
      <c r="I19" s="2"/>
    </row>
    <row r="20" spans="1:9">
      <c r="A20" t="s">
        <v>16</v>
      </c>
      <c r="B20" s="1">
        <v>23.9595636635621</v>
      </c>
      <c r="C20" s="1">
        <v>29.6549653283829</v>
      </c>
      <c r="D20" s="2">
        <f t="shared" si="0"/>
        <v>5.6954016648208</v>
      </c>
      <c r="E20" s="2">
        <f t="shared" si="1"/>
        <v>0.415401664820799</v>
      </c>
      <c r="F20" s="2">
        <f t="shared" si="2"/>
        <v>-0.415401664820799</v>
      </c>
      <c r="G20" s="2">
        <f t="shared" si="3"/>
        <v>0.749810708652499</v>
      </c>
      <c r="H20" s="2">
        <f>AVERAGE(G20:G22)</f>
        <v>0.900316931493161</v>
      </c>
      <c r="I20" s="2">
        <f>STDEV(G20:G22)</f>
        <v>0.188657687212302</v>
      </c>
    </row>
    <row r="21" spans="2:9">
      <c r="B21" s="1">
        <v>24.018747269639</v>
      </c>
      <c r="C21" s="1">
        <v>29.1456404269061</v>
      </c>
      <c r="D21" s="2">
        <f t="shared" si="0"/>
        <v>5.1268931572671</v>
      </c>
      <c r="E21" s="2">
        <f t="shared" si="1"/>
        <v>-0.153106842732902</v>
      </c>
      <c r="F21" s="2">
        <f t="shared" si="2"/>
        <v>0.153106842732902</v>
      </c>
      <c r="G21" s="2">
        <f t="shared" si="3"/>
        <v>1.11196150382279</v>
      </c>
      <c r="H21" s="2"/>
      <c r="I21" s="2"/>
    </row>
    <row r="22" spans="2:9">
      <c r="B22" s="1">
        <v>24.0632009513445</v>
      </c>
      <c r="C22" s="1">
        <v>29.5961511891349</v>
      </c>
      <c r="D22" s="2">
        <f t="shared" si="0"/>
        <v>5.5329502377904</v>
      </c>
      <c r="E22" s="2">
        <f t="shared" si="1"/>
        <v>0.252950237790402</v>
      </c>
      <c r="F22" s="2">
        <f t="shared" si="2"/>
        <v>-0.252950237790402</v>
      </c>
      <c r="G22" s="2">
        <f t="shared" si="3"/>
        <v>0.839178582004194</v>
      </c>
      <c r="H22" s="2"/>
      <c r="I22" s="2"/>
    </row>
    <row r="23" spans="1:9">
      <c r="A23" t="s">
        <v>17</v>
      </c>
      <c r="B23" s="1">
        <v>23.8597628920374</v>
      </c>
      <c r="C23" s="1">
        <v>34.5706431819294</v>
      </c>
      <c r="D23" s="2">
        <f t="shared" si="0"/>
        <v>10.710880289892</v>
      </c>
      <c r="E23" s="2">
        <f t="shared" si="1"/>
        <v>5.430880289892</v>
      </c>
      <c r="F23" s="2">
        <f t="shared" si="2"/>
        <v>-5.430880289892</v>
      </c>
      <c r="G23" s="2">
        <f t="shared" si="3"/>
        <v>0.0231815317890273</v>
      </c>
      <c r="H23" s="2">
        <f>AVERAGE(G23:G25)</f>
        <v>0.561529924808433</v>
      </c>
      <c r="I23" s="2">
        <f>STDEV(G23:G25)</f>
        <v>0.478671233772009</v>
      </c>
    </row>
    <row r="24" spans="2:9">
      <c r="B24" s="1">
        <v>23.7880205998697</v>
      </c>
      <c r="C24" s="1">
        <v>29.1585831969815</v>
      </c>
      <c r="D24" s="2">
        <f t="shared" si="0"/>
        <v>5.3705625971118</v>
      </c>
      <c r="E24" s="2">
        <f t="shared" si="1"/>
        <v>0.0905625971117994</v>
      </c>
      <c r="F24" s="2">
        <f t="shared" si="2"/>
        <v>-0.0905625971117994</v>
      </c>
      <c r="G24" s="2">
        <f t="shared" si="3"/>
        <v>0.939156441905963</v>
      </c>
      <c r="H24" s="2"/>
      <c r="I24" s="2"/>
    </row>
    <row r="25" spans="2:9">
      <c r="B25" s="1">
        <v>23.6996992243799</v>
      </c>
      <c r="C25" s="1">
        <v>29.4491254235214</v>
      </c>
      <c r="D25" s="2">
        <f t="shared" si="0"/>
        <v>5.7494261991415</v>
      </c>
      <c r="E25" s="2">
        <f t="shared" si="1"/>
        <v>0.469426199141503</v>
      </c>
      <c r="F25" s="2">
        <f t="shared" si="2"/>
        <v>-0.469426199141503</v>
      </c>
      <c r="G25" s="2">
        <f t="shared" si="3"/>
        <v>0.722251800730309</v>
      </c>
      <c r="H25" s="2"/>
      <c r="I25" s="2"/>
    </row>
    <row r="26" spans="1:9">
      <c r="A26" t="s">
        <v>18</v>
      </c>
      <c r="B26" s="1">
        <v>23.9894153493554</v>
      </c>
      <c r="C26" s="1">
        <v>29.3933620625402</v>
      </c>
      <c r="D26" s="2">
        <f t="shared" si="0"/>
        <v>5.4039467131848</v>
      </c>
      <c r="E26" s="2">
        <f t="shared" si="1"/>
        <v>0.123946713184798</v>
      </c>
      <c r="F26" s="2">
        <f t="shared" si="2"/>
        <v>-0.123946713184798</v>
      </c>
      <c r="G26" s="2">
        <f t="shared" si="3"/>
        <v>0.917673776522197</v>
      </c>
      <c r="H26" s="2">
        <f>AVERAGE(G26:G28)</f>
        <v>0.90646195061119</v>
      </c>
      <c r="I26" s="2">
        <f>STDEV(G26:G28)</f>
        <v>0.177671508491851</v>
      </c>
    </row>
    <row r="27" spans="2:9">
      <c r="B27" s="1">
        <v>24.1831828234643</v>
      </c>
      <c r="C27" s="1">
        <v>29.9302175173394</v>
      </c>
      <c r="D27" s="2">
        <f t="shared" si="0"/>
        <v>5.7470346938751</v>
      </c>
      <c r="E27" s="2">
        <f t="shared" si="1"/>
        <v>0.4670346938751</v>
      </c>
      <c r="F27" s="2">
        <f t="shared" si="2"/>
        <v>-0.4670346938751</v>
      </c>
      <c r="G27" s="2">
        <f t="shared" si="3"/>
        <v>0.723450045227089</v>
      </c>
      <c r="H27" s="2"/>
      <c r="I27" s="2"/>
    </row>
    <row r="28" spans="2:9">
      <c r="B28" s="1">
        <v>24.4099982566585</v>
      </c>
      <c r="C28" s="1">
        <v>29.5812904444617</v>
      </c>
      <c r="D28" s="2">
        <f t="shared" si="0"/>
        <v>5.1712921878032</v>
      </c>
      <c r="E28" s="2">
        <f t="shared" ref="E28:E38" si="4">D28-5.28</f>
        <v>-0.1087078121968</v>
      </c>
      <c r="F28" s="2">
        <f t="shared" si="2"/>
        <v>0.1087078121968</v>
      </c>
      <c r="G28" s="2">
        <f t="shared" si="3"/>
        <v>1.07826203008428</v>
      </c>
      <c r="H28" s="2"/>
      <c r="I28" s="2"/>
    </row>
    <row r="29" spans="1:9">
      <c r="A29" t="s">
        <v>19</v>
      </c>
      <c r="B29" s="1">
        <v>24.78462270564</v>
      </c>
      <c r="C29" s="1">
        <v>30.4585632143476</v>
      </c>
      <c r="D29" s="2">
        <f t="shared" si="0"/>
        <v>5.6739405087076</v>
      </c>
      <c r="E29" s="2">
        <f t="shared" si="4"/>
        <v>0.393940508707599</v>
      </c>
      <c r="F29" s="2">
        <f t="shared" si="2"/>
        <v>-0.393940508707599</v>
      </c>
      <c r="G29" s="2">
        <f t="shared" si="3"/>
        <v>0.761048072519598</v>
      </c>
      <c r="H29" s="2">
        <f>AVERAGE(G29:G31)</f>
        <v>0.717379777427065</v>
      </c>
      <c r="I29" s="2">
        <f>STDEV(G29:G31)</f>
        <v>0.0415571369852824</v>
      </c>
    </row>
    <row r="30" spans="2:9">
      <c r="B30" s="1">
        <v>24.7592017341193</v>
      </c>
      <c r="C30" s="1">
        <v>30.5276857686915</v>
      </c>
      <c r="D30" s="2">
        <f t="shared" si="0"/>
        <v>5.7684840345722</v>
      </c>
      <c r="E30" s="2">
        <f t="shared" si="4"/>
        <v>0.4884840345722</v>
      </c>
      <c r="F30" s="2">
        <f t="shared" si="2"/>
        <v>-0.4884840345722</v>
      </c>
      <c r="G30" s="2">
        <f t="shared" si="3"/>
        <v>0.71277367786068</v>
      </c>
      <c r="H30" s="2"/>
      <c r="I30" s="2"/>
    </row>
    <row r="31" spans="2:10">
      <c r="B31" s="1">
        <v>24.9633960666916</v>
      </c>
      <c r="C31" s="1">
        <v>30.8033632738214</v>
      </c>
      <c r="D31" s="2">
        <f t="shared" ref="D31:D37" si="5">C31-B31</f>
        <v>5.8399672071298</v>
      </c>
      <c r="E31" s="2">
        <f t="shared" si="4"/>
        <v>0.5599672071298</v>
      </c>
      <c r="F31" s="2">
        <f t="shared" si="2"/>
        <v>-0.5599672071298</v>
      </c>
      <c r="G31" s="2">
        <f t="shared" si="3"/>
        <v>0.678317581900917</v>
      </c>
      <c r="H31" s="2"/>
      <c r="I31" s="2"/>
      <c r="J31" s="2"/>
    </row>
    <row r="32" spans="1:10">
      <c r="A32" t="s">
        <v>20</v>
      </c>
      <c r="B32" s="1">
        <v>23.360600167589</v>
      </c>
      <c r="C32" s="1">
        <v>28.4260130715113</v>
      </c>
      <c r="D32" s="2">
        <f t="shared" si="5"/>
        <v>5.0654129039223</v>
      </c>
      <c r="E32" s="2">
        <f t="shared" si="4"/>
        <v>-0.2145870960777</v>
      </c>
      <c r="F32" s="2">
        <f t="shared" si="2"/>
        <v>0.2145870960777</v>
      </c>
      <c r="G32" s="2">
        <f t="shared" si="3"/>
        <v>1.16037176475467</v>
      </c>
      <c r="H32" s="2">
        <f>AVERAGE(G32:G34)</f>
        <v>1.15129163526562</v>
      </c>
      <c r="I32" s="2">
        <f>STDEV(G32:G34)</f>
        <v>0.570176416406122</v>
      </c>
      <c r="J32" s="2"/>
    </row>
    <row r="33" spans="2:10">
      <c r="B33" s="1">
        <v>23.2523510159076</v>
      </c>
      <c r="C33" s="1">
        <v>29.326634758662</v>
      </c>
      <c r="D33" s="2">
        <f t="shared" si="5"/>
        <v>6.0742837427544</v>
      </c>
      <c r="E33" s="2">
        <f t="shared" si="4"/>
        <v>0.794283742754399</v>
      </c>
      <c r="F33" s="2">
        <f t="shared" si="2"/>
        <v>-0.794283742754399</v>
      </c>
      <c r="G33" s="2">
        <f t="shared" si="3"/>
        <v>0.576629382510429</v>
      </c>
      <c r="H33" s="2"/>
      <c r="I33" s="2"/>
      <c r="J33" s="2"/>
    </row>
    <row r="34" spans="2:10">
      <c r="B34" s="1">
        <v>23.480872189677</v>
      </c>
      <c r="C34" s="1">
        <v>27.9810882275856</v>
      </c>
      <c r="D34" s="2">
        <f t="shared" si="5"/>
        <v>4.5002160379086</v>
      </c>
      <c r="E34" s="2">
        <f t="shared" si="4"/>
        <v>-0.7797839620914</v>
      </c>
      <c r="F34" s="2">
        <f t="shared" si="2"/>
        <v>0.7797839620914</v>
      </c>
      <c r="G34" s="2">
        <f t="shared" si="3"/>
        <v>1.71687375853177</v>
      </c>
      <c r="H34" s="2"/>
      <c r="I34" s="2"/>
      <c r="J34" s="2"/>
    </row>
    <row r="35" spans="1:10">
      <c r="A35" t="s">
        <v>21</v>
      </c>
      <c r="B35" s="1">
        <v>23.2460084503885</v>
      </c>
      <c r="C35" s="1">
        <v>30.0559393417784</v>
      </c>
      <c r="D35" s="2">
        <f t="shared" si="5"/>
        <v>6.8099308913899</v>
      </c>
      <c r="E35" s="2">
        <f t="shared" si="4"/>
        <v>1.5299308913899</v>
      </c>
      <c r="F35" s="2">
        <f t="shared" si="2"/>
        <v>-1.5299308913899</v>
      </c>
      <c r="G35" s="2">
        <f t="shared" si="3"/>
        <v>0.346293954955218</v>
      </c>
      <c r="H35" s="2">
        <f>AVERAGE(G35:G37)</f>
        <v>0.386201524549284</v>
      </c>
      <c r="I35" s="2">
        <f>STDEV(G35:G37)</f>
        <v>0.0449477485063623</v>
      </c>
      <c r="J35" s="2"/>
    </row>
    <row r="36" spans="2:10">
      <c r="B36" s="1">
        <v>23.2206305111289</v>
      </c>
      <c r="C36" s="1">
        <v>29.7018990045815</v>
      </c>
      <c r="D36" s="2">
        <f t="shared" si="5"/>
        <v>6.4812684934526</v>
      </c>
      <c r="E36" s="2">
        <f t="shared" si="4"/>
        <v>1.2012684934526</v>
      </c>
      <c r="F36" s="2">
        <f t="shared" si="2"/>
        <v>-1.2012684934526</v>
      </c>
      <c r="G36" s="2">
        <f t="shared" si="3"/>
        <v>0.434892732901888</v>
      </c>
      <c r="H36" s="2"/>
      <c r="I36" s="2"/>
      <c r="J36" s="2"/>
    </row>
    <row r="37" spans="2:8">
      <c r="B37" s="1">
        <v>23.2194736300261</v>
      </c>
      <c r="C37" s="1">
        <v>29.9052389312009</v>
      </c>
      <c r="D37" s="2">
        <f t="shared" si="5"/>
        <v>6.6857653011748</v>
      </c>
      <c r="E37" s="2">
        <f t="shared" si="4"/>
        <v>1.4057653011748</v>
      </c>
      <c r="F37" s="2">
        <f t="shared" si="2"/>
        <v>-1.4057653011748</v>
      </c>
      <c r="G37" s="2">
        <f t="shared" si="3"/>
        <v>0.377417885790747</v>
      </c>
      <c r="H37" s="2"/>
    </row>
    <row r="38" spans="1:8">
      <c r="A38" t="s">
        <v>22</v>
      </c>
      <c r="B38" s="1">
        <v>24.5785118072067</v>
      </c>
      <c r="C38" s="1" t="s">
        <v>23</v>
      </c>
      <c r="E38" s="2"/>
      <c r="H38" t="s">
        <v>35</v>
      </c>
    </row>
    <row r="39" spans="2:3">
      <c r="B39" s="1">
        <v>24.6107767819936</v>
      </c>
      <c r="C39" s="1" t="s">
        <v>23</v>
      </c>
    </row>
    <row r="40" spans="2:3">
      <c r="B40" s="1">
        <v>24.634294594726</v>
      </c>
      <c r="C40" s="1">
        <v>36.5644325450252</v>
      </c>
    </row>
    <row r="41" spans="1:3">
      <c r="A41" t="s">
        <v>24</v>
      </c>
      <c r="B41" s="1">
        <v>25.1018435811484</v>
      </c>
      <c r="C41" s="1">
        <v>31.1670006624583</v>
      </c>
    </row>
    <row r="42" spans="2:3">
      <c r="B42" s="1">
        <v>25.1444105432117</v>
      </c>
      <c r="C42" s="1">
        <v>32.186030718516</v>
      </c>
    </row>
    <row r="43" spans="2:3">
      <c r="B43" s="1">
        <v>25.2333053345986</v>
      </c>
      <c r="C43" s="1">
        <v>32.043162445566</v>
      </c>
    </row>
    <row r="44" spans="1:3">
      <c r="A44" t="s">
        <v>25</v>
      </c>
      <c r="B44" s="1">
        <v>24.2794351247451</v>
      </c>
      <c r="C44" s="1" t="s">
        <v>23</v>
      </c>
    </row>
    <row r="45" spans="2:3">
      <c r="B45" s="1">
        <v>24.5193682694018</v>
      </c>
      <c r="C45" s="1" t="s">
        <v>23</v>
      </c>
    </row>
    <row r="46" spans="2:3">
      <c r="B46" s="1">
        <v>24.6084054403716</v>
      </c>
      <c r="C46" s="1" t="s">
        <v>23</v>
      </c>
    </row>
    <row r="47" spans="1:3">
      <c r="A47" t="s">
        <v>26</v>
      </c>
      <c r="B47" s="1">
        <v>24.4717961204044</v>
      </c>
      <c r="C47" s="1" t="s">
        <v>23</v>
      </c>
    </row>
    <row r="48" spans="2:3">
      <c r="B48" s="1">
        <v>24.4684192611605</v>
      </c>
      <c r="C48" s="1" t="s">
        <v>23</v>
      </c>
    </row>
    <row r="49" spans="2:3">
      <c r="B49" s="1">
        <v>24.4194826413803</v>
      </c>
      <c r="C49" s="1" t="s">
        <v>23</v>
      </c>
    </row>
    <row r="50" spans="1:3">
      <c r="A50" t="s">
        <v>27</v>
      </c>
      <c r="B50" s="1">
        <v>25.1809697502402</v>
      </c>
      <c r="C50" s="1" t="s">
        <v>23</v>
      </c>
    </row>
    <row r="51" spans="2:3">
      <c r="B51" s="1">
        <v>25.1765962823425</v>
      </c>
      <c r="C51" s="1" t="s">
        <v>23</v>
      </c>
    </row>
    <row r="52" spans="2:3">
      <c r="B52" s="1">
        <v>25.3021520564119</v>
      </c>
      <c r="C52" s="1">
        <v>35.5443034658428</v>
      </c>
    </row>
    <row r="53" spans="1:3">
      <c r="A53" t="s">
        <v>28</v>
      </c>
      <c r="B53" s="1">
        <v>25.3322898966114</v>
      </c>
      <c r="C53" s="1" t="s">
        <v>23</v>
      </c>
    </row>
    <row r="54" spans="2:3">
      <c r="B54" s="1">
        <v>25.3969973535744</v>
      </c>
      <c r="C54" s="1" t="s">
        <v>23</v>
      </c>
    </row>
    <row r="55" spans="2:3">
      <c r="B55" s="1">
        <v>25.4143479930739</v>
      </c>
      <c r="C55" s="1" t="s">
        <v>23</v>
      </c>
    </row>
    <row r="56" spans="1:3">
      <c r="A56" t="s">
        <v>29</v>
      </c>
      <c r="B56" s="1">
        <v>24.6187137966067</v>
      </c>
      <c r="C56" s="1" t="s">
        <v>23</v>
      </c>
    </row>
    <row r="57" spans="2:3">
      <c r="B57" s="1">
        <v>24.7303753589757</v>
      </c>
      <c r="C57" s="1" t="s">
        <v>23</v>
      </c>
    </row>
    <row r="58" spans="2:3">
      <c r="B58" s="1">
        <v>24.8194770746157</v>
      </c>
      <c r="C58" s="1" t="s">
        <v>23</v>
      </c>
    </row>
    <row r="59" spans="1:3">
      <c r="A59" t="s">
        <v>30</v>
      </c>
      <c r="B59" s="1">
        <v>24.83392385142</v>
      </c>
      <c r="C59" s="1" t="s">
        <v>23</v>
      </c>
    </row>
    <row r="60" spans="2:3">
      <c r="B60" s="1">
        <v>24.7645183607985</v>
      </c>
      <c r="C60" s="1" t="s">
        <v>23</v>
      </c>
    </row>
    <row r="61" spans="2:3">
      <c r="B61" s="1">
        <v>24.8532244905625</v>
      </c>
      <c r="C61" s="1" t="s">
        <v>23</v>
      </c>
    </row>
    <row r="62" spans="1:3">
      <c r="A62" t="s">
        <v>31</v>
      </c>
      <c r="B62" s="1">
        <v>25.068832447451</v>
      </c>
      <c r="C62" s="1" t="s">
        <v>23</v>
      </c>
    </row>
    <row r="63" spans="2:3">
      <c r="B63" s="1">
        <v>24.9376130322508</v>
      </c>
      <c r="C63" s="1" t="s">
        <v>23</v>
      </c>
    </row>
    <row r="64" spans="2:3">
      <c r="B64" s="1">
        <v>25.0392555926237</v>
      </c>
      <c r="C64" s="1" t="s">
        <v>23</v>
      </c>
    </row>
    <row r="65" spans="1:3">
      <c r="A65" t="s">
        <v>32</v>
      </c>
      <c r="B65" s="1">
        <v>24.3688786943618</v>
      </c>
      <c r="C65" s="1" t="s">
        <v>23</v>
      </c>
    </row>
    <row r="66" spans="2:3">
      <c r="B66" s="1">
        <v>24.313172917906</v>
      </c>
      <c r="C66" s="1" t="s">
        <v>23</v>
      </c>
    </row>
    <row r="67" spans="2:3">
      <c r="B67" s="1">
        <v>24.4064839071685</v>
      </c>
      <c r="C67" s="1" t="s">
        <v>23</v>
      </c>
    </row>
    <row r="68" spans="1:3">
      <c r="A68" t="s">
        <v>33</v>
      </c>
      <c r="B68" s="1">
        <v>24.1905133738475</v>
      </c>
      <c r="C68" s="1" t="s">
        <v>23</v>
      </c>
    </row>
    <row r="69" spans="2:3">
      <c r="B69" s="1">
        <v>24.1988847980097</v>
      </c>
      <c r="C69" s="1" t="s">
        <v>23</v>
      </c>
    </row>
    <row r="70" spans="2:3">
      <c r="B70" s="1">
        <v>24.186269312989</v>
      </c>
      <c r="C70" s="1" t="s">
        <v>23</v>
      </c>
    </row>
    <row r="71" spans="1:3">
      <c r="A71" t="s">
        <v>34</v>
      </c>
      <c r="B71" s="1">
        <v>24.2203376425032</v>
      </c>
      <c r="C71" s="1" t="s">
        <v>23</v>
      </c>
    </row>
    <row r="72" spans="2:3">
      <c r="B72" s="1">
        <v>24.0301887752487</v>
      </c>
      <c r="C72" s="1" t="s">
        <v>23</v>
      </c>
    </row>
    <row r="73" spans="2:3">
      <c r="B73" s="1">
        <v>23.9637437151885</v>
      </c>
      <c r="C73" s="1" t="s">
        <v>23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workbookViewId="0">
      <selection activeCell="H29" sqref="H29"/>
    </sheetView>
  </sheetViews>
  <sheetFormatPr defaultColWidth="9" defaultRowHeight="13.5"/>
  <cols>
    <col min="4" max="4" width="12.625"/>
    <col min="5" max="6" width="13.75"/>
    <col min="7" max="7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 s="1">
        <v>27.6504617743648</v>
      </c>
      <c r="D2" s="2">
        <f>C2-B2</f>
        <v>3.6049102760223</v>
      </c>
      <c r="E2" s="2">
        <f>D2-4.04</f>
        <v>-0.435089723977701</v>
      </c>
      <c r="F2" s="2">
        <f>-E2</f>
        <v>0.435089723977701</v>
      </c>
      <c r="G2" s="2">
        <f>POWER(2,F2)</f>
        <v>1.35199491357598</v>
      </c>
      <c r="H2" s="2">
        <f>AVERAGE(G2:G4)</f>
        <v>1.16078574610291</v>
      </c>
      <c r="I2" s="2">
        <f>STDEV(G2:G4)</f>
        <v>0.646474203727343</v>
      </c>
      <c r="K2">
        <f>AVERAGE(D2:D4)</f>
        <v>4.03711219156923</v>
      </c>
    </row>
    <row r="3" spans="2:9">
      <c r="B3" s="1">
        <v>24.1114914968836</v>
      </c>
      <c r="C3" s="1">
        <v>29.3350159107234</v>
      </c>
      <c r="D3" s="2">
        <f t="shared" ref="D3:D37" si="0">C3-B3</f>
        <v>5.2235244138398</v>
      </c>
      <c r="E3" s="2">
        <f t="shared" ref="E3:E37" si="1">D3-4.04</f>
        <v>1.1835244138398</v>
      </c>
      <c r="F3" s="2">
        <f t="shared" ref="F3:F37" si="2">-E3</f>
        <v>-1.1835244138398</v>
      </c>
      <c r="G3" s="2">
        <f t="shared" ref="G3:G37" si="3">POWER(2,F3)</f>
        <v>0.440274619921353</v>
      </c>
      <c r="H3" s="2"/>
      <c r="I3" s="2"/>
    </row>
    <row r="4" spans="2:9">
      <c r="B4" s="1">
        <v>24.1864775273355</v>
      </c>
      <c r="C4" s="1">
        <v>27.4693794121811</v>
      </c>
      <c r="D4" s="2">
        <f t="shared" si="0"/>
        <v>3.2829018848456</v>
      </c>
      <c r="E4" s="2">
        <f t="shared" si="1"/>
        <v>-0.7570981151544</v>
      </c>
      <c r="F4" s="2">
        <f t="shared" si="2"/>
        <v>0.7570981151544</v>
      </c>
      <c r="G4" s="2">
        <f t="shared" si="3"/>
        <v>1.6900877048114</v>
      </c>
      <c r="H4" s="2"/>
      <c r="I4" s="2"/>
    </row>
    <row r="5" spans="1:9">
      <c r="A5" t="s">
        <v>11</v>
      </c>
      <c r="B5" s="1">
        <v>23.8630018493993</v>
      </c>
      <c r="C5" s="1">
        <v>28.0452213061417</v>
      </c>
      <c r="D5" s="2">
        <f t="shared" si="0"/>
        <v>4.1822194567424</v>
      </c>
      <c r="E5" s="2">
        <f t="shared" si="1"/>
        <v>0.142219456742398</v>
      </c>
      <c r="F5" s="2">
        <f t="shared" si="2"/>
        <v>-0.142219456742398</v>
      </c>
      <c r="G5" s="2">
        <f t="shared" si="3"/>
        <v>0.90612409197199</v>
      </c>
      <c r="H5" s="2">
        <f>AVERAGE(G5:G7)</f>
        <v>0.816880901096273</v>
      </c>
      <c r="I5" s="2">
        <f>STDEV(G5:G7)</f>
        <v>0.229851244684057</v>
      </c>
    </row>
    <row r="6" spans="2:9">
      <c r="B6" s="1">
        <v>23.8226241922986</v>
      </c>
      <c r="C6" s="1">
        <v>27.8789798160327</v>
      </c>
      <c r="D6" s="2">
        <f t="shared" si="0"/>
        <v>4.0563556237341</v>
      </c>
      <c r="E6" s="2">
        <f t="shared" si="1"/>
        <v>0.0163556237340989</v>
      </c>
      <c r="F6" s="2">
        <f t="shared" si="2"/>
        <v>-0.0163556237340989</v>
      </c>
      <c r="G6" s="2">
        <f t="shared" si="3"/>
        <v>0.988727165500356</v>
      </c>
      <c r="H6" s="2"/>
      <c r="I6" s="2"/>
    </row>
    <row r="7" spans="2:9">
      <c r="B7" s="1">
        <v>23.7768365849354</v>
      </c>
      <c r="C7" s="1">
        <v>28.664221049626</v>
      </c>
      <c r="D7" s="2">
        <f t="shared" si="0"/>
        <v>4.8873844646906</v>
      </c>
      <c r="E7" s="2">
        <f t="shared" si="1"/>
        <v>0.847384464690601</v>
      </c>
      <c r="F7" s="2">
        <f t="shared" si="2"/>
        <v>-0.847384464690601</v>
      </c>
      <c r="G7" s="2">
        <f t="shared" si="3"/>
        <v>0.555791445816472</v>
      </c>
      <c r="H7" s="2"/>
      <c r="I7" s="2"/>
    </row>
    <row r="8" spans="1:9">
      <c r="A8" t="s">
        <v>12</v>
      </c>
      <c r="B8" s="1">
        <v>24.2771444822068</v>
      </c>
      <c r="C8" s="1">
        <v>28.5577808329603</v>
      </c>
      <c r="D8" s="2">
        <f t="shared" si="0"/>
        <v>4.2806363507535</v>
      </c>
      <c r="E8" s="2">
        <f t="shared" si="1"/>
        <v>0.2406363507535</v>
      </c>
      <c r="F8" s="2">
        <f t="shared" si="2"/>
        <v>-0.2406363507535</v>
      </c>
      <c r="G8" s="2">
        <f t="shared" si="3"/>
        <v>0.846371908291977</v>
      </c>
      <c r="H8" s="2">
        <f>AVERAGE(G8:G10)</f>
        <v>0.876639909386253</v>
      </c>
      <c r="I8" s="2">
        <f>STDEV(G8:G10)</f>
        <v>0.136373535096508</v>
      </c>
    </row>
    <row r="9" spans="2:9">
      <c r="B9" s="1">
        <v>24.253987477389</v>
      </c>
      <c r="C9" s="1">
        <v>28.6938256090074</v>
      </c>
      <c r="D9" s="2">
        <f t="shared" si="0"/>
        <v>4.4398381316184</v>
      </c>
      <c r="E9" s="2">
        <f t="shared" si="1"/>
        <v>0.399838131618401</v>
      </c>
      <c r="F9" s="2">
        <f t="shared" si="2"/>
        <v>-0.399838131618401</v>
      </c>
      <c r="G9" s="2">
        <f t="shared" si="3"/>
        <v>0.757943318673259</v>
      </c>
      <c r="H9" s="2"/>
      <c r="I9" s="2"/>
    </row>
    <row r="10" spans="2:9">
      <c r="B10" s="1">
        <v>24.3601089818441</v>
      </c>
      <c r="C10" s="1">
        <v>28.3636344830321</v>
      </c>
      <c r="D10" s="2">
        <f t="shared" si="0"/>
        <v>4.003525501188</v>
      </c>
      <c r="E10" s="2">
        <f t="shared" si="1"/>
        <v>-0.0364744988119989</v>
      </c>
      <c r="F10" s="2">
        <f t="shared" si="2"/>
        <v>0.0364744988119989</v>
      </c>
      <c r="G10" s="2">
        <f t="shared" si="3"/>
        <v>1.02560450119352</v>
      </c>
      <c r="H10" s="2"/>
      <c r="I10" s="2"/>
    </row>
    <row r="11" spans="1:9">
      <c r="A11" t="s">
        <v>13</v>
      </c>
      <c r="B11" s="1">
        <v>25.949592280262</v>
      </c>
      <c r="C11" s="1">
        <v>32.7014200026336</v>
      </c>
      <c r="D11" s="2">
        <f t="shared" si="0"/>
        <v>6.7518277223716</v>
      </c>
      <c r="E11" s="2">
        <f t="shared" si="1"/>
        <v>2.7118277223716</v>
      </c>
      <c r="F11" s="2">
        <f t="shared" si="2"/>
        <v>-2.7118277223716</v>
      </c>
      <c r="G11" s="2">
        <f t="shared" si="3"/>
        <v>0.152636539897396</v>
      </c>
      <c r="H11" s="2">
        <f>AVERAGE(G11:G13)</f>
        <v>1.76490998224328</v>
      </c>
      <c r="I11" s="2">
        <f>STDEV(G11:G13)</f>
        <v>1.41492554113775</v>
      </c>
    </row>
    <row r="12" spans="2:9">
      <c r="B12" s="1">
        <v>25.6991112486693</v>
      </c>
      <c r="C12" s="1">
        <v>28.5113468467583</v>
      </c>
      <c r="D12" s="2">
        <f t="shared" si="0"/>
        <v>2.812235598089</v>
      </c>
      <c r="E12" s="2">
        <f t="shared" si="1"/>
        <v>-1.227764401911</v>
      </c>
      <c r="F12" s="2">
        <f t="shared" si="2"/>
        <v>1.227764401911</v>
      </c>
      <c r="G12" s="2">
        <f t="shared" si="3"/>
        <v>2.34203786670115</v>
      </c>
      <c r="H12" s="2"/>
      <c r="I12" s="2"/>
    </row>
    <row r="13" spans="2:9">
      <c r="B13" s="1">
        <v>25.7448849204801</v>
      </c>
      <c r="C13" s="1">
        <v>28.2994294766394</v>
      </c>
      <c r="D13" s="2">
        <f t="shared" si="0"/>
        <v>2.5545445561593</v>
      </c>
      <c r="E13" s="2">
        <f t="shared" si="1"/>
        <v>-1.4854554438407</v>
      </c>
      <c r="F13" s="2">
        <f t="shared" si="2"/>
        <v>1.4854554438407</v>
      </c>
      <c r="G13" s="2">
        <f t="shared" si="3"/>
        <v>2.80005554013128</v>
      </c>
      <c r="H13" s="2"/>
      <c r="I13" s="2"/>
    </row>
    <row r="14" spans="1:9">
      <c r="A14" t="s">
        <v>14</v>
      </c>
      <c r="B14" s="1">
        <v>25.4154493014337</v>
      </c>
      <c r="C14" s="1">
        <v>27.4765699264267</v>
      </c>
      <c r="D14" s="2">
        <f t="shared" si="0"/>
        <v>2.061120624993</v>
      </c>
      <c r="E14" s="2">
        <f t="shared" si="1"/>
        <v>-1.978879375007</v>
      </c>
      <c r="F14" s="2">
        <f t="shared" si="2"/>
        <v>1.978879375007</v>
      </c>
      <c r="G14" s="2">
        <f t="shared" si="3"/>
        <v>3.94186775097167</v>
      </c>
      <c r="H14" s="2">
        <f>AVERAGE(G14:G16)</f>
        <v>3.8877927824873</v>
      </c>
      <c r="I14" s="2">
        <f>STDEV(G14:G16)</f>
        <v>0.169690404508418</v>
      </c>
    </row>
    <row r="15" spans="2:9">
      <c r="B15" s="1">
        <v>25.7679230620232</v>
      </c>
      <c r="C15" s="1">
        <v>27.9213124970034</v>
      </c>
      <c r="D15" s="2">
        <f t="shared" si="0"/>
        <v>2.1533894349802</v>
      </c>
      <c r="E15" s="2">
        <f t="shared" si="1"/>
        <v>-1.8866105650198</v>
      </c>
      <c r="F15" s="2">
        <f t="shared" si="2"/>
        <v>1.8866105650198</v>
      </c>
      <c r="G15" s="2">
        <f t="shared" si="3"/>
        <v>3.69765484846096</v>
      </c>
      <c r="H15" s="2"/>
      <c r="I15" s="2"/>
    </row>
    <row r="16" spans="2:9">
      <c r="B16" s="1">
        <v>25.5792587213768</v>
      </c>
      <c r="C16" s="1">
        <v>27.6106801347555</v>
      </c>
      <c r="D16" s="2">
        <f t="shared" si="0"/>
        <v>2.0314214133787</v>
      </c>
      <c r="E16" s="2">
        <f t="shared" si="1"/>
        <v>-2.0085785866213</v>
      </c>
      <c r="F16" s="2">
        <f t="shared" si="2"/>
        <v>2.0085785866213</v>
      </c>
      <c r="G16" s="2">
        <f t="shared" si="3"/>
        <v>4.02385574802926</v>
      </c>
      <c r="H16" s="2"/>
      <c r="I16" s="2"/>
    </row>
    <row r="17" spans="1:9">
      <c r="A17" t="s">
        <v>15</v>
      </c>
      <c r="B17" s="1">
        <v>26.8118502779834</v>
      </c>
      <c r="C17" s="1">
        <v>28.0935461952651</v>
      </c>
      <c r="D17" s="2">
        <f t="shared" si="0"/>
        <v>1.2816959172817</v>
      </c>
      <c r="E17" s="2">
        <f t="shared" si="1"/>
        <v>-2.7583040827183</v>
      </c>
      <c r="F17" s="2">
        <f t="shared" si="2"/>
        <v>2.7583040827183</v>
      </c>
      <c r="G17" s="2">
        <f t="shared" si="3"/>
        <v>6.76600424705105</v>
      </c>
      <c r="H17" s="2">
        <f>AVERAGE(G17:G19)</f>
        <v>4.40994119016706</v>
      </c>
      <c r="I17" s="2">
        <f>STDEV(G17:G19)</f>
        <v>2.07631350112332</v>
      </c>
    </row>
    <row r="18" spans="2:9">
      <c r="B18" s="1">
        <v>25.8450106570146</v>
      </c>
      <c r="C18" s="1">
        <v>28.3753359818192</v>
      </c>
      <c r="D18" s="2">
        <f t="shared" si="0"/>
        <v>2.5303253248046</v>
      </c>
      <c r="E18" s="2">
        <f t="shared" si="1"/>
        <v>-1.5096746751954</v>
      </c>
      <c r="F18" s="2">
        <f t="shared" si="2"/>
        <v>1.5096746751954</v>
      </c>
      <c r="G18" s="2">
        <f t="shared" si="3"/>
        <v>2.84745822274107</v>
      </c>
      <c r="H18" s="2"/>
      <c r="I18" s="2"/>
    </row>
    <row r="19" spans="2:9">
      <c r="B19" s="1">
        <v>25.9995500686524</v>
      </c>
      <c r="C19" s="1">
        <v>28.1850113277931</v>
      </c>
      <c r="D19" s="2">
        <f t="shared" si="0"/>
        <v>2.1854612591407</v>
      </c>
      <c r="E19" s="2">
        <f t="shared" si="1"/>
        <v>-1.8545387408593</v>
      </c>
      <c r="F19" s="2">
        <f t="shared" si="2"/>
        <v>1.8545387408593</v>
      </c>
      <c r="G19" s="2">
        <f t="shared" si="3"/>
        <v>3.61636110070907</v>
      </c>
      <c r="H19" s="2"/>
      <c r="I19" s="2"/>
    </row>
    <row r="20" spans="1:9">
      <c r="A20" t="s">
        <v>16</v>
      </c>
      <c r="B20" s="1">
        <v>23.9595636635621</v>
      </c>
      <c r="C20" s="1">
        <v>28.5935881627261</v>
      </c>
      <c r="D20" s="2">
        <f t="shared" si="0"/>
        <v>4.634024499164</v>
      </c>
      <c r="E20" s="2">
        <f t="shared" si="1"/>
        <v>0.594024499163999</v>
      </c>
      <c r="F20" s="2">
        <f t="shared" si="2"/>
        <v>-0.594024499163999</v>
      </c>
      <c r="G20" s="2">
        <f t="shared" si="3"/>
        <v>0.662492258297272</v>
      </c>
      <c r="H20" s="2">
        <f>AVERAGE(G20:G22)</f>
        <v>0.708727519617309</v>
      </c>
      <c r="I20" s="2">
        <f>STDEV(G20:G22)</f>
        <v>0.0789502572038417</v>
      </c>
    </row>
    <row r="21" spans="2:9">
      <c r="B21" s="1">
        <v>24.018747269639</v>
      </c>
      <c r="C21" s="1">
        <v>28.6499223607255</v>
      </c>
      <c r="D21" s="2">
        <f t="shared" si="0"/>
        <v>4.6311750910865</v>
      </c>
      <c r="E21" s="2">
        <f t="shared" si="1"/>
        <v>0.591175091086501</v>
      </c>
      <c r="F21" s="2">
        <f t="shared" si="2"/>
        <v>-0.591175091086501</v>
      </c>
      <c r="G21" s="2">
        <f t="shared" si="3"/>
        <v>0.663802012705977</v>
      </c>
      <c r="H21" s="2"/>
      <c r="I21" s="2"/>
    </row>
    <row r="22" spans="2:9">
      <c r="B22" s="1">
        <v>24.0632009513445</v>
      </c>
      <c r="C22" s="1">
        <v>28.4253305185074</v>
      </c>
      <c r="D22" s="2">
        <f t="shared" si="0"/>
        <v>4.3621295671629</v>
      </c>
      <c r="E22" s="2">
        <f t="shared" si="1"/>
        <v>0.322129567162903</v>
      </c>
      <c r="F22" s="2">
        <f t="shared" si="2"/>
        <v>-0.322129567162903</v>
      </c>
      <c r="G22" s="2">
        <f t="shared" si="3"/>
        <v>0.799888287848678</v>
      </c>
      <c r="H22" s="2"/>
      <c r="I22" s="2"/>
    </row>
    <row r="23" spans="1:9">
      <c r="A23" t="s">
        <v>17</v>
      </c>
      <c r="B23" s="1">
        <v>23.8597628920374</v>
      </c>
      <c r="C23" s="1">
        <v>28.4201947551374</v>
      </c>
      <c r="D23" s="2">
        <f t="shared" si="0"/>
        <v>4.5604318631</v>
      </c>
      <c r="E23" s="2">
        <f t="shared" si="1"/>
        <v>0.5204318631</v>
      </c>
      <c r="F23" s="2">
        <f t="shared" si="2"/>
        <v>-0.5204318631</v>
      </c>
      <c r="G23" s="2">
        <f t="shared" si="3"/>
        <v>0.697163109861546</v>
      </c>
      <c r="H23" s="2">
        <f>AVERAGE(G23:G25)</f>
        <v>0.598632889467167</v>
      </c>
      <c r="I23" s="2">
        <f>STDEV(G23:G25)</f>
        <v>0.0855390150861434</v>
      </c>
    </row>
    <row r="24" spans="2:9">
      <c r="B24" s="1">
        <v>23.7880205998697</v>
      </c>
      <c r="C24" s="1">
        <v>28.707968673368</v>
      </c>
      <c r="D24" s="2">
        <f t="shared" si="0"/>
        <v>4.9199480734983</v>
      </c>
      <c r="E24" s="2">
        <f t="shared" si="1"/>
        <v>0.879948073498301</v>
      </c>
      <c r="F24" s="2">
        <f t="shared" si="2"/>
        <v>-0.879948073498301</v>
      </c>
      <c r="G24" s="2">
        <f t="shared" si="3"/>
        <v>0.543386988880418</v>
      </c>
      <c r="H24" s="2"/>
      <c r="I24" s="2"/>
    </row>
    <row r="25" spans="2:9">
      <c r="B25" s="1">
        <v>23.6996992243799</v>
      </c>
      <c r="C25" s="1">
        <v>28.5882337426376</v>
      </c>
      <c r="D25" s="2">
        <f t="shared" si="0"/>
        <v>4.8885345182577</v>
      </c>
      <c r="E25" s="2">
        <f t="shared" si="1"/>
        <v>0.8485345182577</v>
      </c>
      <c r="F25" s="2">
        <f t="shared" si="2"/>
        <v>-0.8485345182577</v>
      </c>
      <c r="G25" s="2">
        <f t="shared" si="3"/>
        <v>0.555348569659538</v>
      </c>
      <c r="H25" s="2"/>
      <c r="I25" s="2"/>
    </row>
    <row r="26" spans="1:9">
      <c r="A26" t="s">
        <v>18</v>
      </c>
      <c r="B26" s="1">
        <v>23.9894153493554</v>
      </c>
      <c r="C26" s="1">
        <v>29.5828429793615</v>
      </c>
      <c r="D26" s="2">
        <f t="shared" si="0"/>
        <v>5.5934276300061</v>
      </c>
      <c r="E26" s="2">
        <f t="shared" si="1"/>
        <v>1.5534276300061</v>
      </c>
      <c r="F26" s="2">
        <f t="shared" si="2"/>
        <v>-1.5534276300061</v>
      </c>
      <c r="G26" s="2">
        <f t="shared" si="3"/>
        <v>0.340699649887514</v>
      </c>
      <c r="H26" s="2">
        <f>AVERAGE(G26:G28)</f>
        <v>0.521439341172192</v>
      </c>
      <c r="I26" s="2">
        <f>STDEV(G26:G28)</f>
        <v>0.182687632553468</v>
      </c>
    </row>
    <row r="27" spans="2:9">
      <c r="B27" s="1">
        <v>24.1831828234643</v>
      </c>
      <c r="C27" s="1">
        <v>29.1732625493213</v>
      </c>
      <c r="D27" s="2">
        <f t="shared" si="0"/>
        <v>4.990079725857</v>
      </c>
      <c r="E27" s="2">
        <f t="shared" si="1"/>
        <v>0.950079725857001</v>
      </c>
      <c r="F27" s="2">
        <f t="shared" si="2"/>
        <v>-0.950079725857001</v>
      </c>
      <c r="G27" s="2">
        <f t="shared" si="3"/>
        <v>0.517603857433809</v>
      </c>
      <c r="H27" s="2"/>
      <c r="I27" s="2"/>
    </row>
    <row r="28" spans="2:9">
      <c r="B28" s="1">
        <v>24.4099982566585</v>
      </c>
      <c r="C28" s="1">
        <v>28.9522285048375</v>
      </c>
      <c r="D28" s="2">
        <f t="shared" si="0"/>
        <v>4.542230248179</v>
      </c>
      <c r="E28" s="2">
        <f t="shared" si="1"/>
        <v>0.502230248178999</v>
      </c>
      <c r="F28" s="2">
        <f t="shared" si="2"/>
        <v>-0.502230248178999</v>
      </c>
      <c r="G28" s="2">
        <f t="shared" si="3"/>
        <v>0.706014516195253</v>
      </c>
      <c r="H28" s="2"/>
      <c r="I28" s="2"/>
    </row>
    <row r="29" spans="1:9">
      <c r="A29" t="s">
        <v>19</v>
      </c>
      <c r="B29" s="1">
        <v>24.78462270564</v>
      </c>
      <c r="C29" s="1">
        <v>30.1303271901082</v>
      </c>
      <c r="D29" s="2">
        <f t="shared" si="0"/>
        <v>5.3457044844682</v>
      </c>
      <c r="E29" s="2">
        <f t="shared" si="1"/>
        <v>1.3057044844682</v>
      </c>
      <c r="F29" s="2">
        <f t="shared" si="2"/>
        <v>-1.3057044844682</v>
      </c>
      <c r="G29" s="2">
        <f t="shared" si="3"/>
        <v>0.404523526578079</v>
      </c>
      <c r="H29" s="2">
        <f>AVERAGE(G29:G31)</f>
        <v>0.431201121762179</v>
      </c>
      <c r="I29" s="2">
        <f>STDEV(G29:G31)</f>
        <v>0.292165535993947</v>
      </c>
    </row>
    <row r="30" spans="2:9">
      <c r="B30" s="1">
        <v>24.7592017341193</v>
      </c>
      <c r="C30" s="1">
        <v>31.5048729388304</v>
      </c>
      <c r="D30" s="2">
        <f t="shared" si="0"/>
        <v>6.7456712047111</v>
      </c>
      <c r="E30" s="2">
        <f t="shared" si="1"/>
        <v>2.7056712047111</v>
      </c>
      <c r="F30" s="2">
        <f t="shared" si="2"/>
        <v>-2.7056712047111</v>
      </c>
      <c r="G30" s="2">
        <f t="shared" si="3"/>
        <v>0.153289288695642</v>
      </c>
      <c r="H30" s="2"/>
      <c r="I30" s="2"/>
    </row>
    <row r="31" spans="2:10">
      <c r="B31" s="1">
        <v>24.9633960666916</v>
      </c>
      <c r="C31" s="1">
        <v>29.4460290141308</v>
      </c>
      <c r="D31" s="2">
        <f t="shared" si="0"/>
        <v>4.4826329474392</v>
      </c>
      <c r="E31" s="2">
        <f t="shared" si="1"/>
        <v>0.4426329474392</v>
      </c>
      <c r="F31" s="2">
        <f t="shared" si="2"/>
        <v>-0.4426329474392</v>
      </c>
      <c r="G31" s="2">
        <f t="shared" si="3"/>
        <v>0.735790550012818</v>
      </c>
      <c r="H31" s="2"/>
      <c r="I31" s="2"/>
      <c r="J31" s="2"/>
    </row>
    <row r="32" spans="1:10">
      <c r="A32" t="s">
        <v>20</v>
      </c>
      <c r="B32" s="1">
        <v>23.360600167589</v>
      </c>
      <c r="C32" s="1">
        <v>28.1414336774206</v>
      </c>
      <c r="D32" s="2">
        <f t="shared" si="0"/>
        <v>4.7808335098316</v>
      </c>
      <c r="E32" s="2">
        <f t="shared" si="1"/>
        <v>0.740833509831602</v>
      </c>
      <c r="F32" s="2">
        <f t="shared" si="2"/>
        <v>-0.740833509831602</v>
      </c>
      <c r="G32" s="2">
        <f t="shared" si="3"/>
        <v>0.59839353355565</v>
      </c>
      <c r="H32" s="2">
        <f>AVERAGE(G32:G34)</f>
        <v>0.416957713653114</v>
      </c>
      <c r="I32" s="2">
        <f>STDEV(G32:G34)</f>
        <v>0.161558312536314</v>
      </c>
      <c r="J32" s="2"/>
    </row>
    <row r="33" spans="2:10">
      <c r="B33" s="1">
        <v>23.2523510159076</v>
      </c>
      <c r="C33" s="1">
        <v>29.084883243345</v>
      </c>
      <c r="D33" s="2">
        <f t="shared" si="0"/>
        <v>5.8325322274374</v>
      </c>
      <c r="E33" s="2">
        <f t="shared" si="1"/>
        <v>1.7925322274374</v>
      </c>
      <c r="F33" s="2">
        <f t="shared" si="2"/>
        <v>-1.7925322274374</v>
      </c>
      <c r="G33" s="2">
        <f t="shared" si="3"/>
        <v>0.288664934549682</v>
      </c>
      <c r="H33" s="2"/>
      <c r="I33" s="2"/>
      <c r="J33" s="2"/>
    </row>
    <row r="34" spans="2:10">
      <c r="B34" s="1">
        <v>23.480872189677</v>
      </c>
      <c r="C34" s="1">
        <v>28.9795965556848</v>
      </c>
      <c r="D34" s="2">
        <f t="shared" si="0"/>
        <v>5.4987243660078</v>
      </c>
      <c r="E34" s="2">
        <f t="shared" si="1"/>
        <v>1.4587243660078</v>
      </c>
      <c r="F34" s="2">
        <f t="shared" si="2"/>
        <v>-1.4587243660078</v>
      </c>
      <c r="G34" s="2">
        <f t="shared" si="3"/>
        <v>0.36381467285401</v>
      </c>
      <c r="H34" s="2"/>
      <c r="I34" s="2"/>
      <c r="J34" s="2"/>
    </row>
    <row r="35" spans="1:10">
      <c r="A35" t="s">
        <v>21</v>
      </c>
      <c r="B35" s="1">
        <v>23.2460084503885</v>
      </c>
      <c r="C35" s="1">
        <v>28.5829024244348</v>
      </c>
      <c r="D35" s="2">
        <f t="shared" si="0"/>
        <v>5.3368939740463</v>
      </c>
      <c r="E35" s="2">
        <f t="shared" si="1"/>
        <v>1.2968939740463</v>
      </c>
      <c r="F35" s="2">
        <f t="shared" si="2"/>
        <v>-1.2968939740463</v>
      </c>
      <c r="G35" s="2">
        <f t="shared" si="3"/>
        <v>0.40700150262405</v>
      </c>
      <c r="H35" s="2">
        <f>AVERAGE(G35:G37)</f>
        <v>0.434105477505477</v>
      </c>
      <c r="I35" s="2">
        <f>STDEV(G35:G37)</f>
        <v>0.0277984343186185</v>
      </c>
      <c r="J35" s="2"/>
    </row>
    <row r="36" spans="2:10">
      <c r="B36" s="1">
        <v>23.2206305111289</v>
      </c>
      <c r="C36" s="1">
        <v>28.4689745955873</v>
      </c>
      <c r="D36" s="2">
        <f t="shared" si="0"/>
        <v>5.2483440844584</v>
      </c>
      <c r="E36" s="2">
        <f t="shared" si="1"/>
        <v>1.2083440844584</v>
      </c>
      <c r="F36" s="2">
        <f t="shared" si="2"/>
        <v>-1.2083440844584</v>
      </c>
      <c r="G36" s="2">
        <f t="shared" si="3"/>
        <v>0.432765055477379</v>
      </c>
      <c r="H36" s="2"/>
      <c r="I36" s="2"/>
      <c r="J36" s="2"/>
    </row>
    <row r="37" spans="2:9">
      <c r="B37" s="1">
        <v>23.2194736300261</v>
      </c>
      <c r="C37" s="1">
        <v>28.3717927923832</v>
      </c>
      <c r="D37" s="2">
        <f t="shared" si="0"/>
        <v>5.1523191623571</v>
      </c>
      <c r="E37" s="2">
        <f t="shared" si="1"/>
        <v>1.1123191623571</v>
      </c>
      <c r="F37" s="2">
        <f t="shared" si="2"/>
        <v>-1.1123191623571</v>
      </c>
      <c r="G37" s="2">
        <f t="shared" si="3"/>
        <v>0.462549874415003</v>
      </c>
      <c r="H37" s="2"/>
      <c r="I37" s="2"/>
    </row>
    <row r="38" spans="1:9">
      <c r="A38" t="s">
        <v>22</v>
      </c>
      <c r="B38" s="1">
        <v>24.5785118072067</v>
      </c>
      <c r="C38" s="1" t="s">
        <v>23</v>
      </c>
      <c r="H38" s="2"/>
      <c r="I38" s="2"/>
    </row>
    <row r="39" spans="2:3">
      <c r="B39" s="1">
        <v>24.6107767819936</v>
      </c>
      <c r="C39" s="1" t="s">
        <v>23</v>
      </c>
    </row>
    <row r="40" spans="2:3">
      <c r="B40" s="1">
        <v>24.634294594726</v>
      </c>
      <c r="C40" s="1" t="s">
        <v>23</v>
      </c>
    </row>
    <row r="41" spans="1:3">
      <c r="A41" t="s">
        <v>24</v>
      </c>
      <c r="B41" s="1">
        <v>25.1018435811484</v>
      </c>
      <c r="C41" s="1" t="s">
        <v>23</v>
      </c>
    </row>
    <row r="42" spans="2:3">
      <c r="B42" s="1">
        <v>25.1444105432117</v>
      </c>
      <c r="C42" s="1" t="s">
        <v>23</v>
      </c>
    </row>
    <row r="43" spans="2:3">
      <c r="B43" s="1">
        <v>25.2333053345986</v>
      </c>
      <c r="C43" s="1" t="s">
        <v>23</v>
      </c>
    </row>
    <row r="44" spans="1:3">
      <c r="A44" t="s">
        <v>25</v>
      </c>
      <c r="B44" s="1">
        <v>24.2794351247451</v>
      </c>
      <c r="C44" s="1" t="s">
        <v>23</v>
      </c>
    </row>
    <row r="45" spans="2:3">
      <c r="B45" s="1">
        <v>24.5193682694018</v>
      </c>
      <c r="C45" s="1" t="s">
        <v>23</v>
      </c>
    </row>
    <row r="46" spans="2:3">
      <c r="B46" s="1">
        <v>24.6084054403716</v>
      </c>
      <c r="C46" s="1" t="s">
        <v>23</v>
      </c>
    </row>
    <row r="47" spans="1:3">
      <c r="A47" t="s">
        <v>26</v>
      </c>
      <c r="B47" s="1">
        <v>24.4717961204044</v>
      </c>
      <c r="C47" s="1" t="s">
        <v>23</v>
      </c>
    </row>
    <row r="48" spans="2:3">
      <c r="B48" s="1">
        <v>24.4684192611605</v>
      </c>
      <c r="C48" s="1" t="s">
        <v>23</v>
      </c>
    </row>
    <row r="49" spans="2:3">
      <c r="B49" s="1">
        <v>24.4194826413803</v>
      </c>
      <c r="C49" s="1" t="s">
        <v>23</v>
      </c>
    </row>
    <row r="50" spans="1:3">
      <c r="A50" t="s">
        <v>27</v>
      </c>
      <c r="B50" s="1">
        <v>25.1809697502402</v>
      </c>
      <c r="C50" s="1" t="s">
        <v>23</v>
      </c>
    </row>
    <row r="51" spans="2:3">
      <c r="B51" s="1">
        <v>25.1765962823425</v>
      </c>
      <c r="C51" s="1">
        <v>33.0090198782844</v>
      </c>
    </row>
    <row r="52" spans="2:3">
      <c r="B52" s="1">
        <v>25.3021520564119</v>
      </c>
      <c r="C52" s="1" t="s">
        <v>23</v>
      </c>
    </row>
    <row r="53" spans="1:3">
      <c r="A53" t="s">
        <v>28</v>
      </c>
      <c r="B53" s="1">
        <v>25.3322898966114</v>
      </c>
      <c r="C53" s="1" t="s">
        <v>23</v>
      </c>
    </row>
    <row r="54" spans="2:3">
      <c r="B54" s="1">
        <v>25.3969973535744</v>
      </c>
      <c r="C54" s="1" t="s">
        <v>23</v>
      </c>
    </row>
    <row r="55" spans="2:3">
      <c r="B55" s="1">
        <v>25.4143479930739</v>
      </c>
      <c r="C55" s="1" t="s">
        <v>23</v>
      </c>
    </row>
    <row r="56" spans="1:3">
      <c r="A56" t="s">
        <v>29</v>
      </c>
      <c r="B56" s="1">
        <v>24.6187137966067</v>
      </c>
      <c r="C56" s="1" t="s">
        <v>23</v>
      </c>
    </row>
    <row r="57" spans="2:3">
      <c r="B57" s="1">
        <v>24.7303753589757</v>
      </c>
      <c r="C57" s="1">
        <v>32.6648684412181</v>
      </c>
    </row>
    <row r="58" spans="2:3">
      <c r="B58" s="1">
        <v>24.8194770746157</v>
      </c>
      <c r="C58" s="1" t="s">
        <v>23</v>
      </c>
    </row>
    <row r="59" spans="1:3">
      <c r="A59" t="s">
        <v>30</v>
      </c>
      <c r="B59" s="1">
        <v>24.83392385142</v>
      </c>
      <c r="C59" s="1" t="s">
        <v>23</v>
      </c>
    </row>
    <row r="60" spans="2:3">
      <c r="B60" s="1">
        <v>24.7645183607985</v>
      </c>
      <c r="C60" s="1" t="s">
        <v>23</v>
      </c>
    </row>
    <row r="61" spans="2:3">
      <c r="B61" s="1">
        <v>24.8532244905625</v>
      </c>
      <c r="C61" s="1" t="s">
        <v>23</v>
      </c>
    </row>
    <row r="62" spans="1:3">
      <c r="A62" t="s">
        <v>31</v>
      </c>
      <c r="B62" s="1">
        <v>25.068832447451</v>
      </c>
      <c r="C62" s="1">
        <v>34.5523740084796</v>
      </c>
    </row>
    <row r="63" spans="2:3">
      <c r="B63" s="1">
        <v>24.9376130322508</v>
      </c>
      <c r="C63" s="1" t="s">
        <v>23</v>
      </c>
    </row>
    <row r="64" spans="2:3">
      <c r="B64" s="1">
        <v>25.0392555926237</v>
      </c>
      <c r="C64" s="1">
        <v>33.4957802624264</v>
      </c>
    </row>
    <row r="65" spans="1:3">
      <c r="A65" t="s">
        <v>32</v>
      </c>
      <c r="B65" s="1">
        <v>24.3688786943618</v>
      </c>
      <c r="C65" s="1" t="s">
        <v>23</v>
      </c>
    </row>
    <row r="66" spans="2:3">
      <c r="B66" s="1">
        <v>24.313172917906</v>
      </c>
      <c r="C66" s="1" t="s">
        <v>23</v>
      </c>
    </row>
    <row r="67" spans="2:3">
      <c r="B67" s="1">
        <v>24.4064839071685</v>
      </c>
      <c r="C67" s="1" t="s">
        <v>23</v>
      </c>
    </row>
    <row r="68" spans="1:3">
      <c r="A68" t="s">
        <v>33</v>
      </c>
      <c r="B68" s="1">
        <v>24.1905133738475</v>
      </c>
      <c r="C68" s="1">
        <v>36.0330634997081</v>
      </c>
    </row>
    <row r="69" spans="2:3">
      <c r="B69" s="1">
        <v>24.1988847980097</v>
      </c>
      <c r="C69" s="1" t="s">
        <v>23</v>
      </c>
    </row>
    <row r="70" spans="2:3">
      <c r="B70" s="1">
        <v>24.186269312989</v>
      </c>
      <c r="C70" s="1" t="s">
        <v>23</v>
      </c>
    </row>
    <row r="71" spans="1:3">
      <c r="A71" t="s">
        <v>34</v>
      </c>
      <c r="B71" s="1">
        <v>24.2203376425032</v>
      </c>
      <c r="C71" s="1" t="s">
        <v>23</v>
      </c>
    </row>
    <row r="72" spans="2:3">
      <c r="B72" s="1">
        <v>24.0301887752487</v>
      </c>
      <c r="C72" s="1" t="s">
        <v>23</v>
      </c>
    </row>
    <row r="73" spans="2:3">
      <c r="B73" s="1">
        <v>23.9637437151885</v>
      </c>
      <c r="C73" s="1" t="s">
        <v>23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6"/>
  <sheetViews>
    <sheetView topLeftCell="A28" workbookViewId="0">
      <selection activeCell="J53" sqref="J53"/>
    </sheetView>
  </sheetViews>
  <sheetFormatPr defaultColWidth="9" defaultRowHeight="13.5"/>
  <cols>
    <col min="4" max="6" width="13.75"/>
    <col min="7" max="8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 s="1">
        <v>23.2445646328269</v>
      </c>
      <c r="D2" s="2">
        <f t="shared" ref="D2:D37" si="0">C2-B2</f>
        <v>-0.8009868655156</v>
      </c>
      <c r="E2" s="2">
        <f>D2--1.02</f>
        <v>0.2190131344844</v>
      </c>
      <c r="F2" s="2">
        <f>-E2</f>
        <v>-0.2190131344844</v>
      </c>
      <c r="G2" s="2">
        <f>POWER(2,F2)</f>
        <v>0.859152933070873</v>
      </c>
      <c r="H2" s="2">
        <f>AVERAGE(G2:G4)</f>
        <v>1.00721018757078</v>
      </c>
      <c r="I2" s="2">
        <f>STDEV(G2:G4)</f>
        <v>0.13310219198196</v>
      </c>
      <c r="K2">
        <f>AVERAGE(D2:D4)</f>
        <v>-1.0215941405823</v>
      </c>
    </row>
    <row r="3" spans="2:9">
      <c r="B3" s="1">
        <v>24.1114914968836</v>
      </c>
      <c r="C3" s="1">
        <v>23.0272640146006</v>
      </c>
      <c r="D3" s="2">
        <f t="shared" si="0"/>
        <v>-1.084227482283</v>
      </c>
      <c r="E3" s="2">
        <f t="shared" ref="E3:E34" si="1">D3--1.02</f>
        <v>-0.064227482283</v>
      </c>
      <c r="F3" s="2">
        <f t="shared" ref="F3:F34" si="2">-E3</f>
        <v>0.064227482283</v>
      </c>
      <c r="G3" s="2">
        <f t="shared" ref="G3:G34" si="3">POWER(2,F3)</f>
        <v>1.04552494422588</v>
      </c>
      <c r="H3" s="2"/>
      <c r="I3" s="2"/>
    </row>
    <row r="4" spans="2:9">
      <c r="B4" s="1">
        <v>24.1864775273355</v>
      </c>
      <c r="C4" s="1">
        <v>23.0069094533872</v>
      </c>
      <c r="D4" s="2">
        <f t="shared" si="0"/>
        <v>-1.1795680739483</v>
      </c>
      <c r="E4" s="2">
        <f t="shared" si="1"/>
        <v>-0.1595680739483</v>
      </c>
      <c r="F4" s="2">
        <f t="shared" si="2"/>
        <v>0.1595680739483</v>
      </c>
      <c r="G4" s="2">
        <f t="shared" si="3"/>
        <v>1.11695268541558</v>
      </c>
      <c r="H4" s="2"/>
      <c r="I4" s="2"/>
    </row>
    <row r="5" spans="1:9">
      <c r="A5" t="s">
        <v>11</v>
      </c>
      <c r="B5" s="1">
        <v>23.8630018493993</v>
      </c>
      <c r="C5" s="1">
        <v>21.6134368473766</v>
      </c>
      <c r="D5" s="2">
        <f t="shared" si="0"/>
        <v>-2.2495650020227</v>
      </c>
      <c r="E5" s="2">
        <f t="shared" si="1"/>
        <v>-1.2295650020227</v>
      </c>
      <c r="F5" s="2">
        <f t="shared" si="2"/>
        <v>1.2295650020227</v>
      </c>
      <c r="G5" s="2">
        <f t="shared" si="3"/>
        <v>2.3449627442702</v>
      </c>
      <c r="H5" s="2">
        <f>AVERAGE(G5:G7)</f>
        <v>2.25570846212049</v>
      </c>
      <c r="I5" s="2">
        <f>STDEV(G5:G7)</f>
        <v>0.15546309774053</v>
      </c>
    </row>
    <row r="6" spans="2:9">
      <c r="B6" s="1">
        <v>23.8226241922986</v>
      </c>
      <c r="C6" s="1">
        <v>21.748681494706</v>
      </c>
      <c r="D6" s="2">
        <f t="shared" si="0"/>
        <v>-2.0739426975926</v>
      </c>
      <c r="E6" s="2">
        <f t="shared" si="1"/>
        <v>-1.0539426975926</v>
      </c>
      <c r="F6" s="2">
        <f t="shared" si="2"/>
        <v>1.0539426975926</v>
      </c>
      <c r="G6" s="2">
        <f t="shared" si="3"/>
        <v>2.07619607501207</v>
      </c>
      <c r="H6" s="2"/>
      <c r="I6" s="2"/>
    </row>
    <row r="7" spans="2:9">
      <c r="B7" s="1">
        <v>23.7768365849354</v>
      </c>
      <c r="C7" s="1">
        <v>21.5266541316085</v>
      </c>
      <c r="D7" s="2">
        <f t="shared" si="0"/>
        <v>-2.2501824533269</v>
      </c>
      <c r="E7" s="2">
        <f t="shared" si="1"/>
        <v>-1.2301824533269</v>
      </c>
      <c r="F7" s="2">
        <f t="shared" si="2"/>
        <v>1.2301824533269</v>
      </c>
      <c r="G7" s="2">
        <f t="shared" si="3"/>
        <v>2.34596656707921</v>
      </c>
      <c r="H7" s="2"/>
      <c r="I7" s="2"/>
    </row>
    <row r="8" spans="1:9">
      <c r="A8" t="s">
        <v>12</v>
      </c>
      <c r="B8" s="1">
        <v>24.2771444822068</v>
      </c>
      <c r="C8" s="1">
        <v>20.872943177016</v>
      </c>
      <c r="D8" s="2">
        <f t="shared" si="0"/>
        <v>-3.4042013051908</v>
      </c>
      <c r="E8" s="2">
        <f t="shared" si="1"/>
        <v>-2.3842013051908</v>
      </c>
      <c r="F8" s="2">
        <f t="shared" si="2"/>
        <v>2.3842013051908</v>
      </c>
      <c r="G8" s="2">
        <f t="shared" si="3"/>
        <v>5.22054818456198</v>
      </c>
      <c r="H8" s="2">
        <f>AVERAGE(G8:G10)</f>
        <v>5.29474920412324</v>
      </c>
      <c r="I8" s="2">
        <f>STDEV(G8:G10)</f>
        <v>0.309671427439614</v>
      </c>
    </row>
    <row r="9" spans="2:9">
      <c r="B9" s="1">
        <v>24.253987477389</v>
      </c>
      <c r="C9" s="1">
        <v>20.9037391762297</v>
      </c>
      <c r="D9" s="2">
        <f t="shared" si="0"/>
        <v>-3.3502483011593</v>
      </c>
      <c r="E9" s="2">
        <f t="shared" si="1"/>
        <v>-2.3302483011593</v>
      </c>
      <c r="F9" s="2">
        <f t="shared" si="2"/>
        <v>2.3302483011593</v>
      </c>
      <c r="G9" s="2">
        <f t="shared" si="3"/>
        <v>5.02891894707003</v>
      </c>
      <c r="H9" s="2"/>
      <c r="I9" s="2"/>
    </row>
    <row r="10" spans="2:9">
      <c r="B10" s="1">
        <v>24.3601089818441</v>
      </c>
      <c r="C10" s="1">
        <v>20.8457495747332</v>
      </c>
      <c r="D10" s="2">
        <f t="shared" si="0"/>
        <v>-3.5143594071109</v>
      </c>
      <c r="E10" s="2">
        <f t="shared" si="1"/>
        <v>-2.4943594071109</v>
      </c>
      <c r="F10" s="2">
        <f t="shared" si="2"/>
        <v>2.4943594071109</v>
      </c>
      <c r="G10" s="2">
        <f t="shared" si="3"/>
        <v>5.63478048073771</v>
      </c>
      <c r="H10" s="2"/>
      <c r="I10" s="2"/>
    </row>
    <row r="11" spans="1:9">
      <c r="A11" t="s">
        <v>13</v>
      </c>
      <c r="B11" s="1">
        <v>25.949592280262</v>
      </c>
      <c r="C11" s="1">
        <v>19.3823755070839</v>
      </c>
      <c r="D11" s="2">
        <f t="shared" si="0"/>
        <v>-6.5672167731781</v>
      </c>
      <c r="E11" s="2">
        <f t="shared" si="1"/>
        <v>-5.5472167731781</v>
      </c>
      <c r="F11" s="2">
        <f t="shared" si="2"/>
        <v>5.5472167731781</v>
      </c>
      <c r="G11" s="2">
        <f t="shared" si="3"/>
        <v>46.7604456099306</v>
      </c>
      <c r="H11" s="2">
        <f>AVERAGE(G11:G13)</f>
        <v>37.7344357434031</v>
      </c>
      <c r="I11" s="2">
        <f>STDEV(G11:G13)</f>
        <v>9.7926818202807</v>
      </c>
    </row>
    <row r="12" spans="2:9">
      <c r="B12" s="1">
        <v>25.6991112486693</v>
      </c>
      <c r="C12" s="1">
        <v>19.3892709748301</v>
      </c>
      <c r="D12" s="2">
        <f t="shared" si="0"/>
        <v>-6.3098402738392</v>
      </c>
      <c r="E12" s="2">
        <f t="shared" si="1"/>
        <v>-5.2898402738392</v>
      </c>
      <c r="F12" s="2">
        <f t="shared" si="2"/>
        <v>5.2898402738392</v>
      </c>
      <c r="G12" s="2">
        <f t="shared" si="3"/>
        <v>39.1201575075095</v>
      </c>
      <c r="H12" s="2"/>
      <c r="I12" s="2"/>
    </row>
    <row r="13" spans="2:9">
      <c r="B13" s="1">
        <v>25.7448849204801</v>
      </c>
      <c r="C13" s="1">
        <v>19.9528565521761</v>
      </c>
      <c r="D13" s="2">
        <f t="shared" si="0"/>
        <v>-5.792028368304</v>
      </c>
      <c r="E13" s="2">
        <f t="shared" si="1"/>
        <v>-4.772028368304</v>
      </c>
      <c r="F13" s="2">
        <f t="shared" si="2"/>
        <v>4.772028368304</v>
      </c>
      <c r="G13" s="2">
        <f t="shared" si="3"/>
        <v>27.3227041127692</v>
      </c>
      <c r="H13" s="2"/>
      <c r="I13" s="2"/>
    </row>
    <row r="14" spans="1:9">
      <c r="A14" t="s">
        <v>14</v>
      </c>
      <c r="B14" s="1">
        <v>25.4154493014337</v>
      </c>
      <c r="C14" s="1">
        <v>17.68514314049</v>
      </c>
      <c r="D14" s="2">
        <f t="shared" si="0"/>
        <v>-7.7303061609437</v>
      </c>
      <c r="E14" s="2">
        <f t="shared" si="1"/>
        <v>-6.7103061609437</v>
      </c>
      <c r="F14" s="2">
        <f t="shared" si="2"/>
        <v>6.7103061609437</v>
      </c>
      <c r="G14" s="2">
        <f t="shared" si="3"/>
        <v>104.713682909472</v>
      </c>
      <c r="H14" s="2">
        <f>AVERAGE(G14:G16)</f>
        <v>416.837137463474</v>
      </c>
      <c r="I14" s="2">
        <f>STDEV(G14:G16)</f>
        <v>492.401214847518</v>
      </c>
    </row>
    <row r="15" spans="2:9">
      <c r="B15" s="1">
        <v>25.7679230620232</v>
      </c>
      <c r="C15" s="1">
        <v>14.8047154117901</v>
      </c>
      <c r="D15" s="2">
        <f t="shared" si="0"/>
        <v>-10.9632076502331</v>
      </c>
      <c r="E15" s="2">
        <f t="shared" si="1"/>
        <v>-9.9432076502331</v>
      </c>
      <c r="F15" s="2">
        <f t="shared" si="2"/>
        <v>9.9432076502331</v>
      </c>
      <c r="G15" s="2">
        <f t="shared" si="3"/>
        <v>984.472877794346</v>
      </c>
      <c r="H15" s="2"/>
      <c r="I15" s="2"/>
    </row>
    <row r="16" spans="2:9">
      <c r="B16" s="1">
        <v>25.5792587213768</v>
      </c>
      <c r="C16" s="1">
        <v>17.2254338324556</v>
      </c>
      <c r="D16" s="2">
        <f t="shared" si="0"/>
        <v>-8.3538248889212</v>
      </c>
      <c r="E16" s="2">
        <f t="shared" si="1"/>
        <v>-7.3338248889212</v>
      </c>
      <c r="F16" s="2">
        <f t="shared" si="2"/>
        <v>7.3338248889212</v>
      </c>
      <c r="G16" s="2">
        <f t="shared" si="3"/>
        <v>161.324851686604</v>
      </c>
      <c r="H16" s="2"/>
      <c r="I16" s="2"/>
    </row>
    <row r="17" spans="1:9">
      <c r="A17" t="s">
        <v>15</v>
      </c>
      <c r="B17" s="1">
        <v>26.8118502779834</v>
      </c>
      <c r="C17" s="1">
        <v>18.2250442765112</v>
      </c>
      <c r="D17" s="2">
        <f t="shared" si="0"/>
        <v>-8.5868060014722</v>
      </c>
      <c r="E17" s="2">
        <f t="shared" si="1"/>
        <v>-7.5668060014722</v>
      </c>
      <c r="F17" s="2">
        <f t="shared" si="2"/>
        <v>7.5668060014722</v>
      </c>
      <c r="G17" s="2">
        <f t="shared" si="3"/>
        <v>189.598797170723</v>
      </c>
      <c r="H17" s="2">
        <f>AVERAGE(G17:G19)</f>
        <v>136.927889167931</v>
      </c>
      <c r="I17" s="2">
        <f>STDEV(G17:G19)</f>
        <v>46.2216554022651</v>
      </c>
    </row>
    <row r="18" spans="2:9">
      <c r="B18" s="1">
        <v>25.8450106570146</v>
      </c>
      <c r="C18" s="1">
        <v>18.1367701153532</v>
      </c>
      <c r="D18" s="2">
        <f t="shared" si="0"/>
        <v>-7.7082405416614</v>
      </c>
      <c r="E18" s="2">
        <f t="shared" si="1"/>
        <v>-6.6882405416614</v>
      </c>
      <c r="F18" s="2">
        <f t="shared" si="2"/>
        <v>6.6882405416614</v>
      </c>
      <c r="G18" s="2">
        <f t="shared" si="3"/>
        <v>103.124301815638</v>
      </c>
      <c r="H18" s="2"/>
      <c r="I18" s="2"/>
    </row>
    <row r="19" spans="2:9">
      <c r="B19" s="1">
        <v>25.9995500686524</v>
      </c>
      <c r="C19" s="1">
        <v>18.0961666847044</v>
      </c>
      <c r="D19" s="2">
        <f t="shared" si="0"/>
        <v>-7.903383383948</v>
      </c>
      <c r="E19" s="2">
        <f t="shared" si="1"/>
        <v>-6.883383383948</v>
      </c>
      <c r="F19" s="2">
        <f t="shared" si="2"/>
        <v>6.883383383948</v>
      </c>
      <c r="G19" s="2">
        <f t="shared" si="3"/>
        <v>118.060568517432</v>
      </c>
      <c r="H19" s="2"/>
      <c r="I19" s="2"/>
    </row>
    <row r="20" spans="1:9">
      <c r="A20" t="s">
        <v>16</v>
      </c>
      <c r="B20" s="1">
        <v>23.9595636635621</v>
      </c>
      <c r="C20" s="1">
        <v>20.3288632062603</v>
      </c>
      <c r="D20" s="2">
        <f t="shared" si="0"/>
        <v>-3.6307004573018</v>
      </c>
      <c r="E20" s="2">
        <f t="shared" si="1"/>
        <v>-2.6107004573018</v>
      </c>
      <c r="F20" s="2">
        <f t="shared" si="2"/>
        <v>2.6107004573018</v>
      </c>
      <c r="G20" s="2">
        <f t="shared" si="3"/>
        <v>6.10800167303589</v>
      </c>
      <c r="H20" s="2">
        <f>AVERAGE(G20:G22)</f>
        <v>7.20234975267974</v>
      </c>
      <c r="I20" s="2">
        <f>STDEV(G20:G22)</f>
        <v>1.38200240203982</v>
      </c>
    </row>
    <row r="21" spans="2:9">
      <c r="B21" s="1">
        <v>24.018747269639</v>
      </c>
      <c r="C21" s="1">
        <v>19.8685786501994</v>
      </c>
      <c r="D21" s="2">
        <f t="shared" si="0"/>
        <v>-4.1501686194396</v>
      </c>
      <c r="E21" s="2">
        <f t="shared" si="1"/>
        <v>-3.1301686194396</v>
      </c>
      <c r="F21" s="2">
        <f t="shared" si="2"/>
        <v>3.1301686194396</v>
      </c>
      <c r="G21" s="2">
        <f t="shared" si="3"/>
        <v>8.75537286153673</v>
      </c>
      <c r="H21" s="2"/>
      <c r="I21" s="2"/>
    </row>
    <row r="22" spans="2:9">
      <c r="B22" s="1">
        <v>24.0632009513445</v>
      </c>
      <c r="C22" s="1">
        <v>20.2896660007939</v>
      </c>
      <c r="D22" s="2">
        <f t="shared" si="0"/>
        <v>-3.7735349505506</v>
      </c>
      <c r="E22" s="2">
        <f t="shared" si="1"/>
        <v>-2.7535349505506</v>
      </c>
      <c r="F22" s="2">
        <f t="shared" si="2"/>
        <v>2.7535349505506</v>
      </c>
      <c r="G22" s="2">
        <f t="shared" si="3"/>
        <v>6.7436747234666</v>
      </c>
      <c r="H22" s="2"/>
      <c r="I22" s="2"/>
    </row>
    <row r="23" spans="1:9">
      <c r="A23" t="s">
        <v>17</v>
      </c>
      <c r="B23" s="1">
        <v>23.8597628920374</v>
      </c>
      <c r="C23" s="1">
        <v>18.5810407888962</v>
      </c>
      <c r="D23" s="2">
        <f t="shared" si="0"/>
        <v>-5.2787221031412</v>
      </c>
      <c r="E23" s="2">
        <f t="shared" si="1"/>
        <v>-4.2587221031412</v>
      </c>
      <c r="F23" s="2">
        <f t="shared" si="2"/>
        <v>4.2587221031412</v>
      </c>
      <c r="G23" s="2">
        <f t="shared" si="3"/>
        <v>19.1426957249371</v>
      </c>
      <c r="H23" s="2">
        <f>AVERAGE(G23:G25)</f>
        <v>18.1262271688717</v>
      </c>
      <c r="I23" s="2">
        <f>STDEV(G23:G25)</f>
        <v>0.883315088651092</v>
      </c>
    </row>
    <row r="24" spans="2:9">
      <c r="B24" s="1">
        <v>23.7880205998697</v>
      </c>
      <c r="C24" s="1">
        <v>18.6350389410427</v>
      </c>
      <c r="D24" s="2">
        <f t="shared" si="0"/>
        <v>-5.152981658827</v>
      </c>
      <c r="E24" s="2">
        <f t="shared" si="1"/>
        <v>-4.132981658827</v>
      </c>
      <c r="F24" s="2">
        <f t="shared" si="2"/>
        <v>4.132981658827</v>
      </c>
      <c r="G24" s="2">
        <f t="shared" si="3"/>
        <v>17.5449223650683</v>
      </c>
      <c r="H24" s="2"/>
      <c r="I24" s="2"/>
    </row>
    <row r="25" spans="2:9">
      <c r="B25" s="1">
        <v>23.6996992243799</v>
      </c>
      <c r="C25" s="1">
        <v>18.5347503579052</v>
      </c>
      <c r="D25" s="2">
        <f t="shared" si="0"/>
        <v>-5.1649488664747</v>
      </c>
      <c r="E25" s="2">
        <f t="shared" si="1"/>
        <v>-4.1449488664747</v>
      </c>
      <c r="F25" s="2">
        <f t="shared" si="2"/>
        <v>4.1449488664747</v>
      </c>
      <c r="G25" s="2">
        <f t="shared" si="3"/>
        <v>17.6910634166097</v>
      </c>
      <c r="H25" s="2"/>
      <c r="I25" s="2"/>
    </row>
    <row r="26" spans="1:9">
      <c r="A26" t="s">
        <v>18</v>
      </c>
      <c r="B26" s="1">
        <v>23.9894153493554</v>
      </c>
      <c r="C26" s="1">
        <v>22.7675480119336</v>
      </c>
      <c r="D26" s="2">
        <f t="shared" si="0"/>
        <v>-1.2218673374218</v>
      </c>
      <c r="E26" s="2">
        <f t="shared" si="1"/>
        <v>-0.2018673374218</v>
      </c>
      <c r="F26" s="2">
        <f t="shared" si="2"/>
        <v>0.2018673374218</v>
      </c>
      <c r="G26" s="2">
        <f t="shared" si="3"/>
        <v>1.15018612347688</v>
      </c>
      <c r="H26" s="2">
        <f>AVERAGE(G26:G28)</f>
        <v>1.33332761294091</v>
      </c>
      <c r="I26" s="2">
        <f>STDEV(G26:G28)</f>
        <v>0.30274474897484</v>
      </c>
    </row>
    <row r="27" spans="2:9">
      <c r="B27" s="1">
        <v>24.1831828234643</v>
      </c>
      <c r="C27" s="1">
        <v>22.9403476216975</v>
      </c>
      <c r="D27" s="2">
        <f t="shared" si="0"/>
        <v>-1.2428352017668</v>
      </c>
      <c r="E27" s="2">
        <f t="shared" si="1"/>
        <v>-0.2228352017668</v>
      </c>
      <c r="F27" s="2">
        <f t="shared" si="2"/>
        <v>0.2228352017668</v>
      </c>
      <c r="G27" s="2">
        <f t="shared" si="3"/>
        <v>1.16702478562742</v>
      </c>
      <c r="H27" s="2"/>
      <c r="I27" s="2"/>
    </row>
    <row r="28" spans="2:9">
      <c r="B28" s="1">
        <v>24.4099982566585</v>
      </c>
      <c r="C28" s="1">
        <v>22.6391585988027</v>
      </c>
      <c r="D28" s="2">
        <f t="shared" si="0"/>
        <v>-1.7708396578558</v>
      </c>
      <c r="E28" s="2">
        <f t="shared" si="1"/>
        <v>-0.7508396578558</v>
      </c>
      <c r="F28" s="2">
        <f t="shared" si="2"/>
        <v>0.7508396578558</v>
      </c>
      <c r="G28" s="2">
        <f t="shared" si="3"/>
        <v>1.68277192971844</v>
      </c>
      <c r="H28" s="2"/>
      <c r="I28" s="2"/>
    </row>
    <row r="29" spans="1:9">
      <c r="A29" t="s">
        <v>19</v>
      </c>
      <c r="B29" s="1">
        <v>24.78462270564</v>
      </c>
      <c r="C29" s="1">
        <v>18.051030582427</v>
      </c>
      <c r="D29" s="2">
        <f t="shared" si="0"/>
        <v>-6.733592123213</v>
      </c>
      <c r="E29" s="2">
        <f t="shared" si="1"/>
        <v>-5.713592123213</v>
      </c>
      <c r="F29" s="2">
        <f t="shared" si="2"/>
        <v>5.713592123213</v>
      </c>
      <c r="G29" s="2">
        <f t="shared" si="3"/>
        <v>52.4762282110541</v>
      </c>
      <c r="H29" s="2">
        <f>AVERAGE(G29:G31)</f>
        <v>57.6686850087157</v>
      </c>
      <c r="I29" s="2">
        <f>STDEV(G29:G31)</f>
        <v>7.37035414856749</v>
      </c>
    </row>
    <row r="30" spans="2:9">
      <c r="B30" s="1">
        <v>24.7592017341193</v>
      </c>
      <c r="C30" s="1">
        <v>17.9729957982265</v>
      </c>
      <c r="D30" s="2">
        <f t="shared" si="0"/>
        <v>-6.7862059358928</v>
      </c>
      <c r="E30" s="2">
        <f t="shared" si="1"/>
        <v>-5.7662059358928</v>
      </c>
      <c r="F30" s="2">
        <f t="shared" si="2"/>
        <v>5.7662059358928</v>
      </c>
      <c r="G30" s="2">
        <f t="shared" si="3"/>
        <v>54.4253145704157</v>
      </c>
      <c r="H30" s="2"/>
      <c r="I30" s="2"/>
    </row>
    <row r="31" spans="2:10">
      <c r="B31" s="1">
        <v>24.9633960666916</v>
      </c>
      <c r="C31" s="1">
        <v>17.8967192194232</v>
      </c>
      <c r="D31" s="2">
        <f t="shared" si="0"/>
        <v>-7.0666768472684</v>
      </c>
      <c r="E31" s="2">
        <f t="shared" si="1"/>
        <v>-6.0466768472684</v>
      </c>
      <c r="F31" s="2">
        <f t="shared" si="2"/>
        <v>6.0466768472684</v>
      </c>
      <c r="G31" s="2">
        <f t="shared" si="3"/>
        <v>66.1045122446773</v>
      </c>
      <c r="H31" s="2"/>
      <c r="I31" s="2"/>
      <c r="J31" s="2"/>
    </row>
    <row r="32" spans="1:10">
      <c r="A32" t="s">
        <v>20</v>
      </c>
      <c r="B32" s="1">
        <v>23.360600167589</v>
      </c>
      <c r="C32" s="1">
        <v>19.5181961323165</v>
      </c>
      <c r="D32" s="2">
        <f t="shared" si="0"/>
        <v>-3.8424040352725</v>
      </c>
      <c r="E32" s="2">
        <f t="shared" si="1"/>
        <v>-2.8224040352725</v>
      </c>
      <c r="F32" s="2">
        <f t="shared" si="2"/>
        <v>2.8224040352725</v>
      </c>
      <c r="G32" s="2">
        <f t="shared" si="3"/>
        <v>7.07340091887819</v>
      </c>
      <c r="H32" s="2">
        <f>AVERAGE(G32:G34)</f>
        <v>7.24280946455996</v>
      </c>
      <c r="I32" s="2">
        <f>STDEV(G32:G34)</f>
        <v>1.0013225492369</v>
      </c>
      <c r="J32" s="2" t="e">
        <f>STDEV(H32:H34)</f>
        <v>#DIV/0!</v>
      </c>
    </row>
    <row r="33" spans="2:10">
      <c r="B33" s="1">
        <v>23.2523510159076</v>
      </c>
      <c r="C33" s="1">
        <v>19.5685515683296</v>
      </c>
      <c r="D33" s="2">
        <f t="shared" si="0"/>
        <v>-3.683799447578</v>
      </c>
      <c r="E33" s="2">
        <f t="shared" si="1"/>
        <v>-2.663799447578</v>
      </c>
      <c r="F33" s="2">
        <f t="shared" si="2"/>
        <v>2.663799447578</v>
      </c>
      <c r="G33" s="2">
        <f t="shared" si="3"/>
        <v>6.33699750527853</v>
      </c>
      <c r="H33" s="2"/>
      <c r="I33" s="2"/>
      <c r="J33" s="2"/>
    </row>
    <row r="34" spans="2:10">
      <c r="B34" s="1">
        <v>23.480872189677</v>
      </c>
      <c r="C34" s="1">
        <v>19.4046303067119</v>
      </c>
      <c r="D34" s="2">
        <f t="shared" si="0"/>
        <v>-4.0762418829651</v>
      </c>
      <c r="E34" s="2">
        <f t="shared" si="1"/>
        <v>-3.0562418829651</v>
      </c>
      <c r="F34" s="2">
        <f t="shared" si="2"/>
        <v>3.0562418829651</v>
      </c>
      <c r="G34" s="2">
        <f t="shared" si="3"/>
        <v>8.31802996952316</v>
      </c>
      <c r="H34" s="2"/>
      <c r="I34" s="2"/>
      <c r="J34" s="2"/>
    </row>
    <row r="35" spans="1:10">
      <c r="A35" t="s">
        <v>21</v>
      </c>
      <c r="B35" s="1">
        <v>23.2460084503885</v>
      </c>
      <c r="C35" s="1">
        <v>22.104755441969</v>
      </c>
      <c r="D35" s="2">
        <f t="shared" si="0"/>
        <v>-1.1412530084195</v>
      </c>
      <c r="E35" s="2">
        <f t="shared" ref="E35:E73" si="4">D35--1.02</f>
        <v>-0.1212530084195</v>
      </c>
      <c r="F35" s="2">
        <f t="shared" ref="F35:F73" si="5">-E35</f>
        <v>0.1212530084195</v>
      </c>
      <c r="G35" s="2">
        <f t="shared" ref="G35:G73" si="6">POWER(2,F35)</f>
        <v>1.08767912267198</v>
      </c>
      <c r="H35" s="2">
        <f>AVERAGE(G35:G37)</f>
        <v>0.933262094476794</v>
      </c>
      <c r="I35" s="2">
        <f>STDEV(G35:G37)</f>
        <v>0.621790363595754</v>
      </c>
      <c r="J35" s="2" t="e">
        <f>STDEV(H35:H37)</f>
        <v>#DIV/0!</v>
      </c>
    </row>
    <row r="36" spans="2:10">
      <c r="B36" s="1">
        <v>23.2206305111289</v>
      </c>
      <c r="C36" s="1">
        <v>21.651411772528</v>
      </c>
      <c r="D36" s="2">
        <f t="shared" si="0"/>
        <v>-1.5692187386009</v>
      </c>
      <c r="E36" s="2">
        <f t="shared" si="4"/>
        <v>-0.5492187386009</v>
      </c>
      <c r="F36" s="2">
        <f t="shared" si="5"/>
        <v>0.5492187386009</v>
      </c>
      <c r="G36" s="2">
        <f t="shared" si="6"/>
        <v>1.46329306551918</v>
      </c>
      <c r="H36" s="2"/>
      <c r="I36" s="2"/>
      <c r="J36" s="2"/>
    </row>
    <row r="37" spans="2:9">
      <c r="B37" s="1">
        <v>23.2194736300261</v>
      </c>
      <c r="C37" s="1">
        <v>24.2063335089155</v>
      </c>
      <c r="D37" s="2">
        <f t="shared" si="0"/>
        <v>0.986859878889398</v>
      </c>
      <c r="E37" s="2">
        <f t="shared" si="4"/>
        <v>2.0068598788894</v>
      </c>
      <c r="F37" s="2">
        <f t="shared" si="5"/>
        <v>-2.0068598788894</v>
      </c>
      <c r="G37" s="2">
        <f t="shared" si="6"/>
        <v>0.248814095239223</v>
      </c>
      <c r="H37" s="2"/>
      <c r="I37" s="2"/>
    </row>
    <row r="38" spans="1:9">
      <c r="A38" t="s">
        <v>22</v>
      </c>
      <c r="B38" s="1">
        <v>24.5785118072067</v>
      </c>
      <c r="C38" s="1">
        <v>22.2792608282849</v>
      </c>
      <c r="D38" s="2">
        <f t="shared" ref="D38:D73" si="7">C38-B38</f>
        <v>-2.2992509789218</v>
      </c>
      <c r="E38" s="2">
        <f t="shared" si="4"/>
        <v>-1.2792509789218</v>
      </c>
      <c r="F38" s="2">
        <f t="shared" si="5"/>
        <v>1.2792509789218</v>
      </c>
      <c r="G38" s="2">
        <f t="shared" si="6"/>
        <v>2.42712932013032</v>
      </c>
      <c r="H38" s="2">
        <f>AVERAGE(G38:G40)</f>
        <v>1.75119530086548</v>
      </c>
      <c r="I38" s="2">
        <f>STDEV(G38:G40)</f>
        <v>1.49896839935206</v>
      </c>
    </row>
    <row r="39" spans="2:9">
      <c r="B39" s="1">
        <v>24.6107767819936</v>
      </c>
      <c r="C39" s="1">
        <v>22.1088730168142</v>
      </c>
      <c r="D39" s="2">
        <f t="shared" si="7"/>
        <v>-2.5019037651794</v>
      </c>
      <c r="E39" s="2">
        <f t="shared" si="4"/>
        <v>-1.4819037651794</v>
      </c>
      <c r="F39" s="2">
        <f t="shared" si="5"/>
        <v>1.4819037651794</v>
      </c>
      <c r="G39" s="2">
        <f t="shared" si="6"/>
        <v>2.79317074056072</v>
      </c>
      <c r="H39" s="2"/>
      <c r="I39" s="2"/>
    </row>
    <row r="40" spans="2:9">
      <c r="B40" s="1">
        <v>24.634294594726</v>
      </c>
      <c r="C40" s="1">
        <v>28.5232421254115</v>
      </c>
      <c r="D40" s="2">
        <f t="shared" si="7"/>
        <v>3.8889475306855</v>
      </c>
      <c r="E40" s="2">
        <f t="shared" si="4"/>
        <v>4.9089475306855</v>
      </c>
      <c r="F40" s="2">
        <f t="shared" si="5"/>
        <v>-4.9089475306855</v>
      </c>
      <c r="G40" s="2">
        <f t="shared" si="6"/>
        <v>0.0332858419053976</v>
      </c>
      <c r="H40" s="2"/>
      <c r="I40" s="2"/>
    </row>
    <row r="41" spans="1:9">
      <c r="A41" t="s">
        <v>24</v>
      </c>
      <c r="B41" s="1">
        <v>25.1018435811484</v>
      </c>
      <c r="C41" s="1">
        <v>21.6813258674492</v>
      </c>
      <c r="D41" s="2">
        <f t="shared" si="7"/>
        <v>-3.4205177136992</v>
      </c>
      <c r="E41" s="2">
        <f t="shared" si="4"/>
        <v>-2.4005177136992</v>
      </c>
      <c r="F41" s="2">
        <f t="shared" si="5"/>
        <v>2.4005177136992</v>
      </c>
      <c r="G41" s="2">
        <f t="shared" si="6"/>
        <v>5.27992601407821</v>
      </c>
      <c r="H41" s="2">
        <f>AVERAGE(G41:G43)</f>
        <v>6.72526485962587</v>
      </c>
      <c r="I41" s="2">
        <f>STDEV(G41:G43)</f>
        <v>1.38982584359223</v>
      </c>
    </row>
    <row r="42" spans="2:9">
      <c r="B42" s="1">
        <v>25.1444105432117</v>
      </c>
      <c r="C42" s="1">
        <v>21.3495927666577</v>
      </c>
      <c r="D42" s="2">
        <f t="shared" si="7"/>
        <v>-3.794817776554</v>
      </c>
      <c r="E42" s="2">
        <f t="shared" si="4"/>
        <v>-2.774817776554</v>
      </c>
      <c r="F42" s="2">
        <f t="shared" si="5"/>
        <v>2.774817776554</v>
      </c>
      <c r="G42" s="2">
        <f t="shared" si="6"/>
        <v>6.84389571435951</v>
      </c>
      <c r="H42" s="2"/>
      <c r="I42" s="2"/>
    </row>
    <row r="43" spans="2:9">
      <c r="B43" s="1">
        <v>25.2333053345986</v>
      </c>
      <c r="C43" s="1">
        <v>21.2039630267956</v>
      </c>
      <c r="D43" s="2">
        <f t="shared" si="7"/>
        <v>-4.029342307803</v>
      </c>
      <c r="E43" s="2">
        <f t="shared" si="4"/>
        <v>-3.009342307803</v>
      </c>
      <c r="F43" s="2">
        <f t="shared" si="5"/>
        <v>3.009342307803</v>
      </c>
      <c r="G43" s="2">
        <f t="shared" si="6"/>
        <v>8.0519728504399</v>
      </c>
      <c r="H43" s="2"/>
      <c r="I43" s="2"/>
    </row>
    <row r="44" spans="1:9">
      <c r="A44" t="s">
        <v>25</v>
      </c>
      <c r="B44" s="1">
        <v>24.2794351247451</v>
      </c>
      <c r="C44" s="1">
        <v>20.9417774069464</v>
      </c>
      <c r="D44" s="2">
        <f t="shared" si="7"/>
        <v>-3.3376577177987</v>
      </c>
      <c r="E44" s="2">
        <f t="shared" si="4"/>
        <v>-2.3176577177987</v>
      </c>
      <c r="F44" s="2">
        <f t="shared" si="5"/>
        <v>2.3176577177987</v>
      </c>
      <c r="G44" s="2">
        <f t="shared" si="6"/>
        <v>4.98522188320699</v>
      </c>
      <c r="H44" s="2">
        <f>AVERAGE(G44:G46)</f>
        <v>5.90066121019331</v>
      </c>
      <c r="I44" s="2">
        <f>STDEV(G44:G46)</f>
        <v>0.884623120432563</v>
      </c>
    </row>
    <row r="45" spans="2:9">
      <c r="B45" s="1">
        <v>24.5193682694018</v>
      </c>
      <c r="C45" s="1">
        <v>20.9226269205609</v>
      </c>
      <c r="D45" s="2">
        <f t="shared" si="7"/>
        <v>-3.5967413488409</v>
      </c>
      <c r="E45" s="2">
        <f t="shared" si="4"/>
        <v>-2.5767413488409</v>
      </c>
      <c r="F45" s="2">
        <f t="shared" si="5"/>
        <v>2.5767413488409</v>
      </c>
      <c r="G45" s="2">
        <f t="shared" si="6"/>
        <v>5.96590642336013</v>
      </c>
      <c r="H45" s="2"/>
      <c r="I45" s="2"/>
    </row>
    <row r="46" spans="2:9">
      <c r="B46" s="1">
        <v>24.6084054403716</v>
      </c>
      <c r="C46" s="1">
        <v>20.8333351391656</v>
      </c>
      <c r="D46" s="2">
        <f t="shared" si="7"/>
        <v>-3.775070301206</v>
      </c>
      <c r="E46" s="2">
        <f t="shared" si="4"/>
        <v>-2.755070301206</v>
      </c>
      <c r="F46" s="2">
        <f t="shared" si="5"/>
        <v>2.755070301206</v>
      </c>
      <c r="G46" s="2">
        <f t="shared" si="6"/>
        <v>6.75085532401282</v>
      </c>
      <c r="H46" s="2"/>
      <c r="I46" s="2"/>
    </row>
    <row r="47" spans="1:9">
      <c r="A47" t="s">
        <v>26</v>
      </c>
      <c r="B47" s="1">
        <v>24.4717961204044</v>
      </c>
      <c r="C47" s="1">
        <v>21.1068961713602</v>
      </c>
      <c r="D47" s="2">
        <f t="shared" si="7"/>
        <v>-3.3648999490442</v>
      </c>
      <c r="E47" s="2">
        <f t="shared" si="4"/>
        <v>-2.3448999490442</v>
      </c>
      <c r="F47" s="2">
        <f t="shared" si="5"/>
        <v>2.3448999490442</v>
      </c>
      <c r="G47" s="2">
        <f t="shared" si="6"/>
        <v>5.08025160229704</v>
      </c>
      <c r="H47" s="2">
        <f>AVERAGE(G47:G49)</f>
        <v>4.40541434241966</v>
      </c>
      <c r="I47" s="2">
        <f>STDEV(G47:G49)</f>
        <v>0.587143055492791</v>
      </c>
    </row>
    <row r="48" spans="2:9">
      <c r="B48" s="1">
        <v>24.4684192611605</v>
      </c>
      <c r="C48" s="1">
        <v>21.4442494563913</v>
      </c>
      <c r="D48" s="2">
        <f t="shared" si="7"/>
        <v>-3.0241698047692</v>
      </c>
      <c r="E48" s="2">
        <f t="shared" si="4"/>
        <v>-2.0041698047692</v>
      </c>
      <c r="F48" s="2">
        <f t="shared" si="5"/>
        <v>2.0041698047692</v>
      </c>
      <c r="G48" s="2">
        <f t="shared" si="6"/>
        <v>4.01157787731949</v>
      </c>
      <c r="H48" s="2"/>
      <c r="I48" s="2"/>
    </row>
    <row r="49" spans="2:9">
      <c r="B49" s="1">
        <v>24.4194826413803</v>
      </c>
      <c r="C49" s="1">
        <v>21.3552936449447</v>
      </c>
      <c r="D49" s="2">
        <f t="shared" si="7"/>
        <v>-3.0641889964356</v>
      </c>
      <c r="E49" s="2">
        <f t="shared" si="4"/>
        <v>-2.0441889964356</v>
      </c>
      <c r="F49" s="2">
        <f t="shared" si="5"/>
        <v>2.0441889964356</v>
      </c>
      <c r="G49" s="2">
        <f t="shared" si="6"/>
        <v>4.12441354764246</v>
      </c>
      <c r="H49" s="2"/>
      <c r="I49" s="2"/>
    </row>
    <row r="50" spans="1:9">
      <c r="A50" t="s">
        <v>27</v>
      </c>
      <c r="B50" s="1">
        <v>25.1809697502402</v>
      </c>
      <c r="C50" s="1">
        <v>23.1273059324973</v>
      </c>
      <c r="D50" s="2">
        <f t="shared" si="7"/>
        <v>-2.0536638177429</v>
      </c>
      <c r="E50" s="2">
        <f t="shared" si="4"/>
        <v>-1.0336638177429</v>
      </c>
      <c r="F50" s="2">
        <f t="shared" si="5"/>
        <v>1.0336638177429</v>
      </c>
      <c r="G50" s="2">
        <f t="shared" si="6"/>
        <v>2.04721669509028</v>
      </c>
      <c r="H50" s="2">
        <f>AVERAGE(G50:G52)</f>
        <v>2.05658564469639</v>
      </c>
      <c r="I50" s="2">
        <f>STDEV(G50:G52)</f>
        <v>0.0771116415268732</v>
      </c>
    </row>
    <row r="51" spans="2:9">
      <c r="B51" s="1">
        <v>25.1765962823425</v>
      </c>
      <c r="C51" s="1">
        <v>23.167757813039</v>
      </c>
      <c r="D51" s="2">
        <f t="shared" si="7"/>
        <v>-2.0088384693035</v>
      </c>
      <c r="E51" s="2">
        <f t="shared" si="4"/>
        <v>-0.9888384693035</v>
      </c>
      <c r="F51" s="2">
        <f t="shared" si="5"/>
        <v>0.9888384693035</v>
      </c>
      <c r="G51" s="2">
        <f t="shared" si="6"/>
        <v>1.9845865335998</v>
      </c>
      <c r="H51" s="2"/>
      <c r="I51" s="2"/>
    </row>
    <row r="52" spans="2:9">
      <c r="B52" s="1">
        <v>25.3021520564119</v>
      </c>
      <c r="C52" s="1">
        <v>23.185921442696</v>
      </c>
      <c r="D52" s="2">
        <f t="shared" si="7"/>
        <v>-2.1162306137159</v>
      </c>
      <c r="E52" s="2">
        <f t="shared" si="4"/>
        <v>-1.0962306137159</v>
      </c>
      <c r="F52" s="2">
        <f t="shared" si="5"/>
        <v>1.0962306137159</v>
      </c>
      <c r="G52" s="2">
        <f t="shared" si="6"/>
        <v>2.13795370539908</v>
      </c>
      <c r="H52" s="2"/>
      <c r="I52" s="2"/>
    </row>
    <row r="53" spans="1:10">
      <c r="A53" t="s">
        <v>28</v>
      </c>
      <c r="B53" s="1">
        <v>25.3322898966114</v>
      </c>
      <c r="C53" s="1" t="s">
        <v>23</v>
      </c>
      <c r="D53" s="2" t="e">
        <f t="shared" si="7"/>
        <v>#VALUE!</v>
      </c>
      <c r="E53" s="2" t="e">
        <f t="shared" si="4"/>
        <v>#VALUE!</v>
      </c>
      <c r="F53" s="2" t="e">
        <f t="shared" si="5"/>
        <v>#VALUE!</v>
      </c>
      <c r="G53" s="2" t="e">
        <f t="shared" si="6"/>
        <v>#VALUE!</v>
      </c>
      <c r="H53" s="2" t="e">
        <f>AVERAGE(G53:G55)</f>
        <v>#VALUE!</v>
      </c>
      <c r="I53" s="2" t="e">
        <f>STDEV(G53:G55)</f>
        <v>#VALUE!</v>
      </c>
      <c r="J53" t="s">
        <v>35</v>
      </c>
    </row>
    <row r="54" spans="2:9">
      <c r="B54" s="1">
        <v>25.3969973535744</v>
      </c>
      <c r="C54" s="1">
        <v>36.1122240300422</v>
      </c>
      <c r="D54" s="2">
        <f t="shared" si="7"/>
        <v>10.7152266764678</v>
      </c>
      <c r="E54" s="2">
        <f t="shared" si="4"/>
        <v>11.7352266764678</v>
      </c>
      <c r="F54" s="2">
        <f t="shared" si="5"/>
        <v>-11.7352266764678</v>
      </c>
      <c r="G54" s="2">
        <f t="shared" si="6"/>
        <v>0.0002933220857218</v>
      </c>
      <c r="H54" s="2"/>
      <c r="I54" s="2"/>
    </row>
    <row r="55" spans="2:9">
      <c r="B55" s="1">
        <v>25.4143479930739</v>
      </c>
      <c r="C55" s="1">
        <v>34.2662379711935</v>
      </c>
      <c r="D55" s="2">
        <f t="shared" si="7"/>
        <v>8.8518899781196</v>
      </c>
      <c r="E55" s="2">
        <f t="shared" si="4"/>
        <v>9.8718899781196</v>
      </c>
      <c r="F55" s="2">
        <f t="shared" si="5"/>
        <v>-9.8718899781196</v>
      </c>
      <c r="G55" s="2">
        <f t="shared" si="6"/>
        <v>0.00106724714745227</v>
      </c>
      <c r="H55" s="2"/>
      <c r="I55" s="2"/>
    </row>
    <row r="56" spans="1:9">
      <c r="A56" t="s">
        <v>29</v>
      </c>
      <c r="B56" s="1">
        <v>24.6187137966067</v>
      </c>
      <c r="C56" s="1">
        <v>22.2589582703091</v>
      </c>
      <c r="D56" s="2">
        <f t="shared" si="7"/>
        <v>-2.3597555262976</v>
      </c>
      <c r="E56" s="2">
        <f t="shared" si="4"/>
        <v>-1.3397555262976</v>
      </c>
      <c r="F56" s="2">
        <f t="shared" si="5"/>
        <v>1.3397555262976</v>
      </c>
      <c r="G56" s="2">
        <f t="shared" si="6"/>
        <v>2.5310842435345</v>
      </c>
      <c r="H56" s="2">
        <f>AVERAGE(G56:G58)</f>
        <v>2.52699394954866</v>
      </c>
      <c r="I56" s="2">
        <f>STDEV(G56:G58)</f>
        <v>0.137603922853206</v>
      </c>
    </row>
    <row r="57" spans="2:9">
      <c r="B57" s="1">
        <v>24.7303753589757</v>
      </c>
      <c r="C57" s="1">
        <v>22.4549408061396</v>
      </c>
      <c r="D57" s="2">
        <f t="shared" si="7"/>
        <v>-2.2754345528361</v>
      </c>
      <c r="E57" s="2">
        <f t="shared" si="4"/>
        <v>-1.2554345528361</v>
      </c>
      <c r="F57" s="2">
        <f t="shared" si="5"/>
        <v>1.2554345528361</v>
      </c>
      <c r="G57" s="2">
        <f t="shared" si="6"/>
        <v>2.3873904814482</v>
      </c>
      <c r="H57" s="2"/>
      <c r="I57" s="2"/>
    </row>
    <row r="58" spans="2:9">
      <c r="B58" s="1">
        <v>24.8194770746157</v>
      </c>
      <c r="C58" s="1">
        <v>22.3866916892735</v>
      </c>
      <c r="D58" s="2">
        <f t="shared" si="7"/>
        <v>-2.4327853853422</v>
      </c>
      <c r="E58" s="2">
        <f t="shared" si="4"/>
        <v>-1.4127853853422</v>
      </c>
      <c r="F58" s="2">
        <f t="shared" si="5"/>
        <v>1.4127853853422</v>
      </c>
      <c r="G58" s="2">
        <f t="shared" si="6"/>
        <v>2.66250712366326</v>
      </c>
      <c r="H58" s="2"/>
      <c r="I58" s="2"/>
    </row>
    <row r="59" spans="1:9">
      <c r="A59" t="s">
        <v>30</v>
      </c>
      <c r="B59" s="1">
        <v>24.83392385142</v>
      </c>
      <c r="C59" s="1">
        <v>22.5023529768249</v>
      </c>
      <c r="D59" s="2">
        <f t="shared" si="7"/>
        <v>-2.3315708745951</v>
      </c>
      <c r="E59" s="2">
        <f t="shared" si="4"/>
        <v>-1.3115708745951</v>
      </c>
      <c r="F59" s="2">
        <f t="shared" si="5"/>
        <v>1.3115708745951</v>
      </c>
      <c r="G59" s="2">
        <f t="shared" si="6"/>
        <v>2.48211657495001</v>
      </c>
      <c r="H59" s="2">
        <f>AVERAGE(G59:G61)</f>
        <v>2.19442686336951</v>
      </c>
      <c r="I59" s="2">
        <f>STDEV(G59:G61)</f>
        <v>0.559656414740312</v>
      </c>
    </row>
    <row r="60" spans="2:9">
      <c r="B60" s="1">
        <v>24.7645183607985</v>
      </c>
      <c r="C60" s="1">
        <v>22.393047208663</v>
      </c>
      <c r="D60" s="2">
        <f t="shared" si="7"/>
        <v>-2.3714711521355</v>
      </c>
      <c r="E60" s="2">
        <f t="shared" si="4"/>
        <v>-1.3514711521355</v>
      </c>
      <c r="F60" s="2">
        <f t="shared" si="5"/>
        <v>1.3514711521355</v>
      </c>
      <c r="G60" s="2">
        <f t="shared" si="6"/>
        <v>2.55172198298337</v>
      </c>
      <c r="H60" s="2"/>
      <c r="I60" s="2"/>
    </row>
    <row r="61" spans="2:9">
      <c r="B61" s="1">
        <v>24.8532244905625</v>
      </c>
      <c r="C61" s="1">
        <v>23.2014757088283</v>
      </c>
      <c r="D61" s="2">
        <f t="shared" si="7"/>
        <v>-1.6517487817342</v>
      </c>
      <c r="E61" s="2">
        <f t="shared" si="4"/>
        <v>-0.6317487817342</v>
      </c>
      <c r="F61" s="2">
        <f t="shared" si="5"/>
        <v>0.6317487817342</v>
      </c>
      <c r="G61" s="2">
        <f t="shared" si="6"/>
        <v>1.54944203217516</v>
      </c>
      <c r="H61" s="2"/>
      <c r="I61" s="2"/>
    </row>
    <row r="62" spans="1:9">
      <c r="A62" t="s">
        <v>31</v>
      </c>
      <c r="B62" s="1">
        <v>25.068832447451</v>
      </c>
      <c r="C62" s="1">
        <v>21.9524206090309</v>
      </c>
      <c r="D62" s="2">
        <f t="shared" si="7"/>
        <v>-3.1164118384201</v>
      </c>
      <c r="E62" s="2">
        <f t="shared" si="4"/>
        <v>-2.0964118384201</v>
      </c>
      <c r="F62" s="2">
        <f t="shared" si="5"/>
        <v>2.0964118384201</v>
      </c>
      <c r="G62" s="2">
        <f t="shared" si="6"/>
        <v>4.27644456432366</v>
      </c>
      <c r="H62" s="2">
        <f>AVERAGE(G62:G64)</f>
        <v>4.2825794063087</v>
      </c>
      <c r="I62" s="2">
        <f>STDEV(G62:G64)</f>
        <v>0.540064669491564</v>
      </c>
    </row>
    <row r="63" spans="2:9">
      <c r="B63" s="1">
        <v>24.9376130322508</v>
      </c>
      <c r="C63" s="1">
        <v>22.0124129990026</v>
      </c>
      <c r="D63" s="2">
        <f t="shared" si="7"/>
        <v>-2.9252000332482</v>
      </c>
      <c r="E63" s="2">
        <f t="shared" si="4"/>
        <v>-1.9052000332482</v>
      </c>
      <c r="F63" s="2">
        <f t="shared" si="5"/>
        <v>1.9052000332482</v>
      </c>
      <c r="G63" s="2">
        <f t="shared" si="6"/>
        <v>3.74560829162215</v>
      </c>
      <c r="H63" s="2"/>
      <c r="I63" s="2"/>
    </row>
    <row r="64" spans="2:9">
      <c r="B64" s="1">
        <v>25.0392555926237</v>
      </c>
      <c r="C64" s="1">
        <v>21.7485217384181</v>
      </c>
      <c r="D64" s="2">
        <f t="shared" si="7"/>
        <v>-3.2907338542056</v>
      </c>
      <c r="E64" s="2">
        <f t="shared" si="4"/>
        <v>-2.2707338542056</v>
      </c>
      <c r="F64" s="2">
        <f t="shared" si="5"/>
        <v>2.2707338542056</v>
      </c>
      <c r="G64" s="2">
        <f t="shared" si="6"/>
        <v>4.8256853629803</v>
      </c>
      <c r="H64" s="2"/>
      <c r="I64" s="2"/>
    </row>
    <row r="65" spans="1:9">
      <c r="A65" t="s">
        <v>32</v>
      </c>
      <c r="B65" s="1">
        <v>24.3688786943618</v>
      </c>
      <c r="C65" s="1">
        <v>23.816823168367</v>
      </c>
      <c r="D65" s="2">
        <f t="shared" si="7"/>
        <v>-0.552055525994799</v>
      </c>
      <c r="E65" s="2">
        <f t="shared" si="4"/>
        <v>0.467944474005201</v>
      </c>
      <c r="F65" s="2">
        <f t="shared" si="5"/>
        <v>-0.467944474005201</v>
      </c>
      <c r="G65" s="2">
        <f t="shared" si="6"/>
        <v>0.722993973102948</v>
      </c>
      <c r="H65" s="2">
        <f>AVERAGE(G65:G67)</f>
        <v>0.899704584121619</v>
      </c>
      <c r="I65" s="2">
        <f>STDEV(G65:G67)</f>
        <v>0.155813062587351</v>
      </c>
    </row>
    <row r="66" spans="2:9">
      <c r="B66" s="1">
        <v>24.313172917906</v>
      </c>
      <c r="C66" s="1">
        <v>23.3539119501842</v>
      </c>
      <c r="D66" s="2">
        <f t="shared" si="7"/>
        <v>-0.9592609677218</v>
      </c>
      <c r="E66" s="2">
        <f t="shared" si="4"/>
        <v>0.0607390322782</v>
      </c>
      <c r="F66" s="2">
        <f t="shared" si="5"/>
        <v>-0.0607390322782</v>
      </c>
      <c r="G66" s="2">
        <f t="shared" si="6"/>
        <v>0.958772854309746</v>
      </c>
      <c r="H66" s="2"/>
      <c r="I66" s="2"/>
    </row>
    <row r="67" spans="2:9">
      <c r="B67" s="1">
        <v>24.4064839071685</v>
      </c>
      <c r="C67" s="1">
        <v>23.3616721713757</v>
      </c>
      <c r="D67" s="2">
        <f t="shared" si="7"/>
        <v>-1.0448117357928</v>
      </c>
      <c r="E67" s="2">
        <f t="shared" si="4"/>
        <v>-0.0248117357927999</v>
      </c>
      <c r="F67" s="2">
        <f t="shared" si="5"/>
        <v>0.0248117357927999</v>
      </c>
      <c r="G67" s="2">
        <f t="shared" si="6"/>
        <v>1.01734692495216</v>
      </c>
      <c r="H67" s="2"/>
      <c r="I67" s="2"/>
    </row>
    <row r="68" spans="1:9">
      <c r="A68" t="s">
        <v>33</v>
      </c>
      <c r="B68" s="1">
        <v>24.1905133738475</v>
      </c>
      <c r="C68" s="1">
        <v>22.7597747694017</v>
      </c>
      <c r="D68" s="2">
        <f t="shared" si="7"/>
        <v>-1.4307386044458</v>
      </c>
      <c r="E68" s="2">
        <f t="shared" si="4"/>
        <v>-0.4107386044458</v>
      </c>
      <c r="F68" s="2">
        <f t="shared" si="5"/>
        <v>0.4107386044458</v>
      </c>
      <c r="G68" s="2">
        <f t="shared" si="6"/>
        <v>1.32936622435448</v>
      </c>
      <c r="H68" s="2">
        <f>AVERAGE(G68:G70)</f>
        <v>1.18516527970184</v>
      </c>
      <c r="I68" s="2">
        <f>STDEV(G68:G70)</f>
        <v>0.208028634763982</v>
      </c>
    </row>
    <row r="69" spans="2:9">
      <c r="B69" s="1">
        <v>24.1988847980097</v>
      </c>
      <c r="C69" s="1">
        <v>22.8233730713983</v>
      </c>
      <c r="D69" s="2">
        <f t="shared" si="7"/>
        <v>-1.3755117266114</v>
      </c>
      <c r="E69" s="2">
        <f t="shared" si="4"/>
        <v>-0.3555117266114</v>
      </c>
      <c r="F69" s="2">
        <f t="shared" si="5"/>
        <v>0.3555117266114</v>
      </c>
      <c r="G69" s="2">
        <f t="shared" si="6"/>
        <v>1.27943932030563</v>
      </c>
      <c r="H69" s="2"/>
      <c r="I69" s="2"/>
    </row>
    <row r="70" spans="2:9">
      <c r="B70" s="1">
        <v>24.186269312989</v>
      </c>
      <c r="C70" s="1">
        <v>23.2453048763177</v>
      </c>
      <c r="D70" s="2">
        <f t="shared" si="7"/>
        <v>-0.940964436671301</v>
      </c>
      <c r="E70" s="2">
        <f t="shared" si="4"/>
        <v>0.079035563328699</v>
      </c>
      <c r="F70" s="2">
        <f t="shared" si="5"/>
        <v>-0.079035563328699</v>
      </c>
      <c r="G70" s="2">
        <f t="shared" si="6"/>
        <v>0.946690294445411</v>
      </c>
      <c r="H70" s="2"/>
      <c r="I70" s="2"/>
    </row>
    <row r="71" spans="1:9">
      <c r="A71" t="s">
        <v>34</v>
      </c>
      <c r="B71" s="1">
        <v>24.2203376425032</v>
      </c>
      <c r="C71" s="1">
        <v>23.3463325151995</v>
      </c>
      <c r="D71" s="2">
        <f t="shared" si="7"/>
        <v>-0.8740051273037</v>
      </c>
      <c r="E71" s="2">
        <f t="shared" si="4"/>
        <v>0.1459948726963</v>
      </c>
      <c r="F71" s="2">
        <f t="shared" si="5"/>
        <v>-0.1459948726963</v>
      </c>
      <c r="G71" s="2">
        <f t="shared" si="6"/>
        <v>0.903755938672388</v>
      </c>
      <c r="H71" s="2">
        <f>AVERAGE(G71:G73)</f>
        <v>0.980303293999551</v>
      </c>
      <c r="I71" s="2">
        <f>STDEV(G71:G73)</f>
        <v>0.096585417739013</v>
      </c>
    </row>
    <row r="72" spans="2:9">
      <c r="B72" s="1">
        <v>24.0301887752487</v>
      </c>
      <c r="C72" s="1">
        <v>23.0867220927038</v>
      </c>
      <c r="D72" s="2">
        <f t="shared" si="7"/>
        <v>-0.943466682544901</v>
      </c>
      <c r="E72" s="2">
        <f t="shared" si="4"/>
        <v>0.0765333174550991</v>
      </c>
      <c r="F72" s="2">
        <f t="shared" si="5"/>
        <v>-0.0765333174550991</v>
      </c>
      <c r="G72" s="2">
        <f t="shared" si="6"/>
        <v>0.948333682203338</v>
      </c>
      <c r="H72" s="2"/>
      <c r="I72" s="2"/>
    </row>
    <row r="73" spans="2:9">
      <c r="B73" s="1">
        <v>23.9637437151885</v>
      </c>
      <c r="C73" s="1">
        <v>22.8209778968438</v>
      </c>
      <c r="D73" s="2">
        <f t="shared" si="7"/>
        <v>-1.1427658183447</v>
      </c>
      <c r="E73" s="2">
        <f t="shared" si="4"/>
        <v>-0.1227658183447</v>
      </c>
      <c r="F73" s="2">
        <f t="shared" si="5"/>
        <v>0.1227658183447</v>
      </c>
      <c r="G73" s="2">
        <f t="shared" si="6"/>
        <v>1.08882026112293</v>
      </c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0" spans="8:9">
      <c r="H80" s="2"/>
      <c r="I80" s="2"/>
    </row>
    <row r="81" spans="8:9">
      <c r="H81" s="2"/>
      <c r="I81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28" workbookViewId="0">
      <selection activeCell="J38" sqref="J38"/>
    </sheetView>
  </sheetViews>
  <sheetFormatPr defaultColWidth="9" defaultRowHeight="13.5"/>
  <cols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29.6291781920623</v>
      </c>
      <c r="D2" s="2">
        <f t="shared" ref="D2:D65" si="0">C2-B2</f>
        <v>5.5836266937198</v>
      </c>
      <c r="E2" s="2">
        <f>D2-4.99</f>
        <v>0.5936266937198</v>
      </c>
      <c r="F2" s="2">
        <f t="shared" ref="F2:F65" si="1">-E2</f>
        <v>-0.5936266937198</v>
      </c>
      <c r="G2" s="2">
        <f t="shared" ref="G2:G65" si="2">POWER(2,F2)</f>
        <v>0.662674957590842</v>
      </c>
      <c r="H2" s="2">
        <f>AVERAGE(G2:G4)</f>
        <v>1.04447091632394</v>
      </c>
      <c r="I2" s="2">
        <f>STDEV(G2:G4)</f>
        <v>0.361185610787211</v>
      </c>
      <c r="K2">
        <f>AVERAGE(D2:D4)</f>
        <v>4.99128537787893</v>
      </c>
    </row>
    <row r="3" spans="2:9">
      <c r="B3" s="1">
        <v>24.1114914968836</v>
      </c>
      <c r="C3">
        <v>28.6360635763062</v>
      </c>
      <c r="D3" s="2">
        <f t="shared" si="0"/>
        <v>4.5245720794226</v>
      </c>
      <c r="E3" s="2">
        <f t="shared" ref="E3:E34" si="3">D3-4.99</f>
        <v>-0.465427920577399</v>
      </c>
      <c r="F3" s="2">
        <f t="shared" si="1"/>
        <v>0.465427920577399</v>
      </c>
      <c r="G3" s="2">
        <f t="shared" si="2"/>
        <v>1.38072683273225</v>
      </c>
      <c r="H3" s="2"/>
      <c r="I3" s="2"/>
    </row>
    <row r="4" spans="2:9">
      <c r="B4" s="1">
        <v>24.1864775273355</v>
      </c>
      <c r="C4">
        <v>29.0521348878299</v>
      </c>
      <c r="D4" s="2">
        <f t="shared" si="0"/>
        <v>4.8656573604944</v>
      </c>
      <c r="E4" s="2">
        <f t="shared" si="3"/>
        <v>-0.124342639505601</v>
      </c>
      <c r="F4" s="2">
        <f t="shared" si="1"/>
        <v>0.124342639505601</v>
      </c>
      <c r="G4" s="2">
        <f t="shared" si="2"/>
        <v>1.09001095864873</v>
      </c>
      <c r="H4" s="2"/>
      <c r="I4" s="2"/>
    </row>
    <row r="5" spans="1:9">
      <c r="A5" t="s">
        <v>11</v>
      </c>
      <c r="B5" s="1">
        <v>23.8630018493993</v>
      </c>
      <c r="C5">
        <v>28.6047849013529</v>
      </c>
      <c r="D5" s="2">
        <f t="shared" si="0"/>
        <v>4.7417830519536</v>
      </c>
      <c r="E5" s="2">
        <f t="shared" si="3"/>
        <v>-0.2482169480464</v>
      </c>
      <c r="F5" s="2">
        <f t="shared" si="1"/>
        <v>0.2482169480464</v>
      </c>
      <c r="G5" s="2">
        <f t="shared" si="2"/>
        <v>1.1877382610742</v>
      </c>
      <c r="H5" s="2">
        <f>AVERAGE(G5:G7)</f>
        <v>1.22570600650502</v>
      </c>
      <c r="I5" s="2">
        <f>STDEV(G5:G7)</f>
        <v>0.209252904505583</v>
      </c>
    </row>
    <row r="6" spans="2:9">
      <c r="B6" s="1">
        <v>23.8226241922986</v>
      </c>
      <c r="C6">
        <v>28.7587670075597</v>
      </c>
      <c r="D6" s="2">
        <f t="shared" si="0"/>
        <v>4.9361428152611</v>
      </c>
      <c r="E6" s="2">
        <f t="shared" si="3"/>
        <v>-0.0538571847389004</v>
      </c>
      <c r="F6" s="2">
        <f t="shared" si="1"/>
        <v>0.0538571847389004</v>
      </c>
      <c r="G6" s="2">
        <f t="shared" si="2"/>
        <v>1.0380365081514</v>
      </c>
      <c r="H6" s="2"/>
      <c r="I6" s="2"/>
    </row>
    <row r="7" spans="2:9">
      <c r="B7" s="1">
        <v>23.7768365849354</v>
      </c>
      <c r="C7">
        <v>28.2294478202334</v>
      </c>
      <c r="D7" s="2">
        <f t="shared" si="0"/>
        <v>4.452611235298</v>
      </c>
      <c r="E7" s="2">
        <f t="shared" si="3"/>
        <v>-0.537388764701999</v>
      </c>
      <c r="F7" s="2">
        <f t="shared" si="1"/>
        <v>0.537388764701999</v>
      </c>
      <c r="G7" s="2">
        <f t="shared" si="2"/>
        <v>1.45134325028947</v>
      </c>
      <c r="H7" s="2"/>
      <c r="I7" s="2"/>
    </row>
    <row r="8" spans="1:9">
      <c r="A8" t="s">
        <v>12</v>
      </c>
      <c r="B8" s="1">
        <v>24.2771444822068</v>
      </c>
      <c r="C8">
        <v>30.088754373947</v>
      </c>
      <c r="D8" s="2">
        <f t="shared" si="0"/>
        <v>5.8116098917402</v>
      </c>
      <c r="E8" s="2">
        <f t="shared" si="3"/>
        <v>0.8216098917402</v>
      </c>
      <c r="F8" s="2">
        <f t="shared" si="1"/>
        <v>-0.8216098917402</v>
      </c>
      <c r="G8" s="2">
        <f t="shared" si="2"/>
        <v>0.565810207200333</v>
      </c>
      <c r="H8" s="2">
        <f>AVERAGE(G8:G10)</f>
        <v>0.455776804391493</v>
      </c>
      <c r="I8" s="2">
        <f>STDEV(G8:G10)</f>
        <v>0.0960629463042308</v>
      </c>
    </row>
    <row r="9" spans="2:9">
      <c r="B9" s="1">
        <v>24.253987477389</v>
      </c>
      <c r="C9">
        <v>30.5200943458574</v>
      </c>
      <c r="D9" s="2">
        <f t="shared" si="0"/>
        <v>6.2661068684684</v>
      </c>
      <c r="E9" s="2">
        <f t="shared" si="3"/>
        <v>1.2761068684684</v>
      </c>
      <c r="F9" s="2">
        <f t="shared" si="1"/>
        <v>-1.2761068684684</v>
      </c>
      <c r="G9" s="2">
        <f t="shared" si="2"/>
        <v>0.412908244918256</v>
      </c>
      <c r="H9" s="2"/>
      <c r="I9" s="2"/>
    </row>
    <row r="10" spans="2:9">
      <c r="B10" s="1">
        <v>24.3601089818441</v>
      </c>
      <c r="C10">
        <v>30.7137067705317</v>
      </c>
      <c r="D10" s="2">
        <f t="shared" si="0"/>
        <v>6.3535977886876</v>
      </c>
      <c r="E10" s="2">
        <f t="shared" si="3"/>
        <v>1.3635977886876</v>
      </c>
      <c r="F10" s="2">
        <f t="shared" si="1"/>
        <v>-1.3635977886876</v>
      </c>
      <c r="G10" s="2">
        <f t="shared" si="2"/>
        <v>0.388611961055889</v>
      </c>
      <c r="H10" s="2"/>
      <c r="I10" s="2"/>
    </row>
    <row r="11" spans="1:9">
      <c r="A11" t="s">
        <v>13</v>
      </c>
      <c r="B11" s="1">
        <v>25.949592280262</v>
      </c>
      <c r="C11">
        <v>30.1763584433761</v>
      </c>
      <c r="D11" s="2">
        <f t="shared" si="0"/>
        <v>4.2267661631141</v>
      </c>
      <c r="E11" s="2">
        <f t="shared" si="3"/>
        <v>-0.763233836885901</v>
      </c>
      <c r="F11" s="2">
        <f t="shared" si="1"/>
        <v>0.763233836885901</v>
      </c>
      <c r="G11" s="2">
        <f t="shared" si="2"/>
        <v>1.6972908837584</v>
      </c>
      <c r="H11" s="2">
        <f>AVERAGE(G11:G13)</f>
        <v>1.77097812687291</v>
      </c>
      <c r="I11" s="2">
        <f>STDEV(G11:G13)</f>
        <v>0.187884851444623</v>
      </c>
    </row>
    <row r="12" spans="2:9">
      <c r="B12" s="1">
        <v>25.6991112486693</v>
      </c>
      <c r="C12">
        <v>29.7003086238824</v>
      </c>
      <c r="D12" s="2">
        <f t="shared" si="0"/>
        <v>4.0011973752131</v>
      </c>
      <c r="E12" s="2">
        <f t="shared" si="3"/>
        <v>-0.988802624786901</v>
      </c>
      <c r="F12" s="2">
        <f t="shared" si="1"/>
        <v>0.988802624786901</v>
      </c>
      <c r="G12" s="2">
        <f t="shared" si="2"/>
        <v>1.98453722611677</v>
      </c>
      <c r="H12" s="2"/>
      <c r="I12" s="2"/>
    </row>
    <row r="13" spans="2:9">
      <c r="B13" s="1">
        <v>25.7448849204801</v>
      </c>
      <c r="C13">
        <v>30.0290341400979</v>
      </c>
      <c r="D13" s="2">
        <f t="shared" si="0"/>
        <v>4.2841492196178</v>
      </c>
      <c r="E13" s="2">
        <f t="shared" si="3"/>
        <v>-0.705850780382201</v>
      </c>
      <c r="F13" s="2">
        <f t="shared" si="1"/>
        <v>0.705850780382201</v>
      </c>
      <c r="G13" s="2">
        <f t="shared" si="2"/>
        <v>1.63110627074357</v>
      </c>
      <c r="H13" s="2"/>
      <c r="I13" s="2"/>
    </row>
    <row r="14" spans="1:9">
      <c r="A14" t="s">
        <v>14</v>
      </c>
      <c r="B14" s="1">
        <v>25.4154493014337</v>
      </c>
      <c r="C14">
        <v>29.300949847646</v>
      </c>
      <c r="D14" s="2">
        <f t="shared" si="0"/>
        <v>3.8855005462123</v>
      </c>
      <c r="E14" s="2">
        <f t="shared" si="3"/>
        <v>-1.1044994537877</v>
      </c>
      <c r="F14" s="2">
        <f t="shared" si="1"/>
        <v>1.1044994537877</v>
      </c>
      <c r="G14" s="2">
        <f t="shared" si="2"/>
        <v>2.15024262008264</v>
      </c>
      <c r="H14" s="2">
        <f>AVERAGE(G14:G16)</f>
        <v>1.7346337146305</v>
      </c>
      <c r="I14" s="2">
        <f>STDEV(G14:G16)</f>
        <v>0.75700166206948</v>
      </c>
    </row>
    <row r="15" spans="2:9">
      <c r="B15" s="1">
        <v>25.7679230620232</v>
      </c>
      <c r="C15">
        <v>30.9740579109684</v>
      </c>
      <c r="D15" s="2">
        <f t="shared" si="0"/>
        <v>5.2061348489452</v>
      </c>
      <c r="E15" s="2">
        <f t="shared" si="3"/>
        <v>0.216134848945201</v>
      </c>
      <c r="F15" s="2">
        <f t="shared" si="1"/>
        <v>-0.216134848945201</v>
      </c>
      <c r="G15" s="2">
        <f t="shared" si="2"/>
        <v>0.860868719036006</v>
      </c>
      <c r="H15" s="2"/>
      <c r="I15" s="2"/>
    </row>
    <row r="16" spans="2:9">
      <c r="B16" s="1">
        <v>25.5792587213768</v>
      </c>
      <c r="C16">
        <v>29.4364911957974</v>
      </c>
      <c r="D16" s="2">
        <f t="shared" si="0"/>
        <v>3.8572324744206</v>
      </c>
      <c r="E16" s="2">
        <f t="shared" si="3"/>
        <v>-1.1327675255794</v>
      </c>
      <c r="F16" s="2">
        <f t="shared" si="1"/>
        <v>1.1327675255794</v>
      </c>
      <c r="G16" s="2">
        <f t="shared" si="2"/>
        <v>2.19278980477286</v>
      </c>
      <c r="H16" s="2"/>
      <c r="I16" s="2"/>
    </row>
    <row r="17" spans="1:9">
      <c r="A17" t="s">
        <v>15</v>
      </c>
      <c r="B17" s="1">
        <v>26.8118502779834</v>
      </c>
      <c r="C17">
        <v>29.4975581178271</v>
      </c>
      <c r="D17" s="2">
        <f t="shared" si="0"/>
        <v>2.6857078398437</v>
      </c>
      <c r="E17" s="2">
        <f t="shared" si="3"/>
        <v>-2.3042921601563</v>
      </c>
      <c r="F17" s="2">
        <f t="shared" si="1"/>
        <v>2.3042921601563</v>
      </c>
      <c r="G17" s="2">
        <f t="shared" si="2"/>
        <v>4.93925057387839</v>
      </c>
      <c r="H17" s="2">
        <f>AVERAGE(G17:G19)</f>
        <v>2.72102178842224</v>
      </c>
      <c r="I17" s="2">
        <f>STDEV(G17:G19)</f>
        <v>1.9239805268715</v>
      </c>
    </row>
    <row r="18" spans="2:9">
      <c r="B18" s="1">
        <v>25.8450106570146</v>
      </c>
      <c r="C18">
        <v>30.244652278146</v>
      </c>
      <c r="D18" s="2">
        <f t="shared" si="0"/>
        <v>4.3996416211314</v>
      </c>
      <c r="E18" s="2">
        <f t="shared" si="3"/>
        <v>-0.590358378868602</v>
      </c>
      <c r="F18" s="2">
        <f t="shared" si="1"/>
        <v>0.590358378868602</v>
      </c>
      <c r="G18" s="2">
        <f t="shared" si="2"/>
        <v>1.50562071115156</v>
      </c>
      <c r="H18" s="2"/>
      <c r="I18" s="2"/>
    </row>
    <row r="19" spans="2:9">
      <c r="B19" s="1">
        <v>25.9995500686524</v>
      </c>
      <c r="C19">
        <v>30.2086570619893</v>
      </c>
      <c r="D19" s="2">
        <f t="shared" si="0"/>
        <v>4.2091069933369</v>
      </c>
      <c r="E19" s="2">
        <f t="shared" si="3"/>
        <v>-0.780893006663101</v>
      </c>
      <c r="F19" s="2">
        <f t="shared" si="1"/>
        <v>0.780893006663101</v>
      </c>
      <c r="G19" s="2">
        <f t="shared" si="2"/>
        <v>1.71819408023678</v>
      </c>
      <c r="H19" s="2"/>
      <c r="I19" s="2"/>
    </row>
    <row r="20" spans="1:9">
      <c r="A20" t="s">
        <v>16</v>
      </c>
      <c r="B20" s="1">
        <v>23.9595636635621</v>
      </c>
      <c r="C20">
        <v>28.6353967258664</v>
      </c>
      <c r="D20" s="2">
        <f t="shared" si="0"/>
        <v>4.6758330623043</v>
      </c>
      <c r="E20" s="2">
        <f t="shared" si="3"/>
        <v>-0.314166937695701</v>
      </c>
      <c r="F20" s="2">
        <f t="shared" si="1"/>
        <v>0.314166937695701</v>
      </c>
      <c r="G20" s="2">
        <f t="shared" si="2"/>
        <v>1.24329352504992</v>
      </c>
      <c r="H20" s="2">
        <f>AVERAGE(G20:G22)</f>
        <v>1.41273893790316</v>
      </c>
      <c r="I20" s="2">
        <f>STDEV(G20:G22)</f>
        <v>0.304358988915215</v>
      </c>
    </row>
    <row r="21" spans="2:9">
      <c r="B21" s="1">
        <v>24.018747269639</v>
      </c>
      <c r="C21">
        <v>28.7091336687925</v>
      </c>
      <c r="D21" s="2">
        <f t="shared" si="0"/>
        <v>4.6903863991535</v>
      </c>
      <c r="E21" s="2">
        <f t="shared" si="3"/>
        <v>-0.2996136008465</v>
      </c>
      <c r="F21" s="2">
        <f t="shared" si="1"/>
        <v>0.2996136008465</v>
      </c>
      <c r="G21" s="2">
        <f t="shared" si="2"/>
        <v>1.23081471826323</v>
      </c>
      <c r="H21" s="2"/>
      <c r="I21" s="2"/>
    </row>
    <row r="22" spans="2:9">
      <c r="B22" s="1">
        <v>24.0632009513445</v>
      </c>
      <c r="C22">
        <v>28.2342615984126</v>
      </c>
      <c r="D22" s="2">
        <f t="shared" si="0"/>
        <v>4.1710606470681</v>
      </c>
      <c r="E22" s="2">
        <f t="shared" si="3"/>
        <v>-0.818939352931897</v>
      </c>
      <c r="F22" s="2">
        <f t="shared" si="1"/>
        <v>0.818939352931897</v>
      </c>
      <c r="G22" s="2">
        <f t="shared" si="2"/>
        <v>1.76410857039633</v>
      </c>
      <c r="H22" s="2"/>
      <c r="I22" s="2"/>
    </row>
    <row r="23" spans="1:9">
      <c r="A23" t="s">
        <v>17</v>
      </c>
      <c r="B23" s="1">
        <v>23.8597628920374</v>
      </c>
      <c r="C23">
        <v>27.8614175062144</v>
      </c>
      <c r="D23" s="2">
        <f t="shared" si="0"/>
        <v>4.001654614177</v>
      </c>
      <c r="E23" s="2">
        <f t="shared" si="3"/>
        <v>-0.988345385822997</v>
      </c>
      <c r="F23" s="2">
        <f t="shared" si="1"/>
        <v>0.988345385822997</v>
      </c>
      <c r="G23" s="2">
        <f t="shared" si="2"/>
        <v>1.98390835865661</v>
      </c>
      <c r="H23" s="2">
        <f>AVERAGE(G23:G25)</f>
        <v>1.75638196391868</v>
      </c>
      <c r="I23" s="2">
        <f>STDEV(G23:G25)</f>
        <v>0.213510865750559</v>
      </c>
    </row>
    <row r="24" spans="2:9">
      <c r="B24" s="1">
        <v>23.7880205998697</v>
      </c>
      <c r="C24">
        <v>28.136109020027</v>
      </c>
      <c r="D24" s="2">
        <f t="shared" si="0"/>
        <v>4.3480884201573</v>
      </c>
      <c r="E24" s="2">
        <f t="shared" si="3"/>
        <v>-0.6419115798427</v>
      </c>
      <c r="F24" s="2">
        <f t="shared" si="1"/>
        <v>0.6419115798427</v>
      </c>
      <c r="G24" s="2">
        <f t="shared" si="2"/>
        <v>1.560395323623</v>
      </c>
      <c r="H24" s="2"/>
      <c r="I24" s="2"/>
    </row>
    <row r="25" spans="2:9">
      <c r="B25" s="1">
        <v>23.6996992243799</v>
      </c>
      <c r="C25">
        <v>27.9032348358329</v>
      </c>
      <c r="D25" s="2">
        <f t="shared" si="0"/>
        <v>4.203535611453</v>
      </c>
      <c r="E25" s="2">
        <f t="shared" si="3"/>
        <v>-0.786464388546998</v>
      </c>
      <c r="F25" s="2">
        <f t="shared" si="1"/>
        <v>0.786464388546998</v>
      </c>
      <c r="G25" s="2">
        <f t="shared" si="2"/>
        <v>1.72484220947644</v>
      </c>
      <c r="H25" s="2"/>
      <c r="I25" s="2"/>
    </row>
    <row r="26" spans="1:9">
      <c r="A26" t="s">
        <v>18</v>
      </c>
      <c r="B26" s="1">
        <v>23.9894153493554</v>
      </c>
      <c r="C26">
        <v>28.606294361299</v>
      </c>
      <c r="D26" s="2">
        <f t="shared" si="0"/>
        <v>4.6168790119436</v>
      </c>
      <c r="E26" s="2">
        <f t="shared" si="3"/>
        <v>-0.373120988056401</v>
      </c>
      <c r="F26" s="2">
        <f t="shared" si="1"/>
        <v>0.373120988056401</v>
      </c>
      <c r="G26" s="2">
        <f t="shared" si="2"/>
        <v>1.29515160899109</v>
      </c>
      <c r="H26" s="2">
        <f>AVERAGE(G26:G28)</f>
        <v>1.44349879940081</v>
      </c>
      <c r="I26" s="2">
        <f>STDEV(G26:G28)</f>
        <v>0.330284271055827</v>
      </c>
    </row>
    <row r="27" spans="2:9">
      <c r="B27" s="1">
        <v>24.1831828234643</v>
      </c>
      <c r="C27">
        <v>28.8941292538495</v>
      </c>
      <c r="D27" s="2">
        <f t="shared" si="0"/>
        <v>4.7109464303852</v>
      </c>
      <c r="E27" s="2">
        <f t="shared" si="3"/>
        <v>-0.279053569614801</v>
      </c>
      <c r="F27" s="2">
        <f t="shared" si="1"/>
        <v>0.279053569614801</v>
      </c>
      <c r="G27" s="2">
        <f t="shared" si="2"/>
        <v>1.21339861487754</v>
      </c>
      <c r="H27" s="2"/>
      <c r="I27" s="2"/>
    </row>
    <row r="28" spans="2:9">
      <c r="B28" s="1">
        <v>24.4099982566585</v>
      </c>
      <c r="C28">
        <v>28.5345179183576</v>
      </c>
      <c r="D28" s="2">
        <f t="shared" si="0"/>
        <v>4.1245196616991</v>
      </c>
      <c r="E28" s="2">
        <f t="shared" si="3"/>
        <v>-0.8654803383009</v>
      </c>
      <c r="F28" s="2">
        <f t="shared" si="1"/>
        <v>0.8654803383009</v>
      </c>
      <c r="G28" s="2">
        <f t="shared" si="2"/>
        <v>1.82194617433379</v>
      </c>
      <c r="H28" s="2"/>
      <c r="I28" s="2"/>
    </row>
    <row r="29" spans="1:9">
      <c r="A29" t="s">
        <v>19</v>
      </c>
      <c r="B29" s="1">
        <v>24.78462270564</v>
      </c>
      <c r="C29">
        <v>28.6280999804894</v>
      </c>
      <c r="D29" s="2">
        <f t="shared" si="0"/>
        <v>3.8434772748494</v>
      </c>
      <c r="E29" s="2">
        <f t="shared" si="3"/>
        <v>-1.1465227251506</v>
      </c>
      <c r="F29" s="2">
        <f t="shared" si="1"/>
        <v>1.1465227251506</v>
      </c>
      <c r="G29" s="2">
        <f t="shared" si="2"/>
        <v>2.21379667579729</v>
      </c>
      <c r="H29" s="2">
        <f>AVERAGE(G29:G31)</f>
        <v>2.6776928703885</v>
      </c>
      <c r="I29" s="2">
        <f>STDEV(G29:G31)</f>
        <v>0.465940356079816</v>
      </c>
    </row>
    <row r="30" spans="2:9">
      <c r="B30" s="1">
        <v>24.7592017341193</v>
      </c>
      <c r="C30">
        <v>28.3304013119205</v>
      </c>
      <c r="D30" s="2">
        <f t="shared" si="0"/>
        <v>3.5711995778012</v>
      </c>
      <c r="E30" s="2">
        <f t="shared" si="3"/>
        <v>-1.4188004221988</v>
      </c>
      <c r="F30" s="2">
        <f t="shared" si="1"/>
        <v>1.4188004221988</v>
      </c>
      <c r="G30" s="2">
        <f t="shared" si="2"/>
        <v>2.67363110368129</v>
      </c>
      <c r="H30" s="2"/>
      <c r="I30" s="2"/>
    </row>
    <row r="31" spans="2:9">
      <c r="B31" s="1">
        <v>24.9633960666916</v>
      </c>
      <c r="C31">
        <v>28.3000375266915</v>
      </c>
      <c r="D31" s="2">
        <f t="shared" si="0"/>
        <v>3.3366414599999</v>
      </c>
      <c r="E31" s="2">
        <f t="shared" si="3"/>
        <v>-1.6533585400001</v>
      </c>
      <c r="F31" s="2">
        <f t="shared" si="1"/>
        <v>1.6533585400001</v>
      </c>
      <c r="G31" s="2">
        <f t="shared" si="2"/>
        <v>3.14565083168693</v>
      </c>
      <c r="H31" s="2"/>
      <c r="I31" s="2"/>
    </row>
    <row r="32" spans="1:9">
      <c r="A32" t="s">
        <v>20</v>
      </c>
      <c r="B32" s="1">
        <v>23.360600167589</v>
      </c>
      <c r="C32">
        <v>32.952801982605</v>
      </c>
      <c r="D32" s="2">
        <f t="shared" si="0"/>
        <v>9.592201815016</v>
      </c>
      <c r="E32" s="2">
        <f t="shared" si="3"/>
        <v>4.602201815016</v>
      </c>
      <c r="F32" s="2">
        <f t="shared" si="1"/>
        <v>-4.602201815016</v>
      </c>
      <c r="G32" s="2">
        <f t="shared" si="2"/>
        <v>0.0411717386768596</v>
      </c>
      <c r="H32" s="2">
        <f>AVERAGE(G32:G34)</f>
        <v>0.61358414016537</v>
      </c>
      <c r="I32" s="2">
        <f>STDEV(G32:G34)</f>
        <v>0.516938077999254</v>
      </c>
    </row>
    <row r="33" spans="2:9">
      <c r="B33" s="1">
        <v>23.2523510159076</v>
      </c>
      <c r="C33">
        <v>28.1769701043323</v>
      </c>
      <c r="D33" s="2">
        <f t="shared" si="0"/>
        <v>4.9246190884247</v>
      </c>
      <c r="E33" s="2">
        <f t="shared" si="3"/>
        <v>-0.0653809115752981</v>
      </c>
      <c r="F33" s="2">
        <f t="shared" si="1"/>
        <v>0.0653809115752981</v>
      </c>
      <c r="G33" s="2">
        <f t="shared" si="2"/>
        <v>1.04636117174639</v>
      </c>
      <c r="H33" s="2"/>
      <c r="I33" s="2"/>
    </row>
    <row r="34" spans="2:9">
      <c r="B34" s="1">
        <v>23.480872189677</v>
      </c>
      <c r="C34">
        <v>28.8797299150944</v>
      </c>
      <c r="D34" s="2">
        <f t="shared" si="0"/>
        <v>5.3988577254174</v>
      </c>
      <c r="E34" s="2">
        <f t="shared" si="3"/>
        <v>0.4088577254174</v>
      </c>
      <c r="F34" s="2">
        <f t="shared" si="1"/>
        <v>-0.4088577254174</v>
      </c>
      <c r="G34" s="2">
        <f t="shared" si="2"/>
        <v>0.75321951007286</v>
      </c>
      <c r="H34" s="2"/>
      <c r="I34" s="2"/>
    </row>
    <row r="35" spans="1:9">
      <c r="A35" t="s">
        <v>21</v>
      </c>
      <c r="B35" s="1">
        <v>23.2460084503885</v>
      </c>
      <c r="C35">
        <v>27.2832880689433</v>
      </c>
      <c r="D35" s="2">
        <f t="shared" si="0"/>
        <v>4.0372796185548</v>
      </c>
      <c r="E35" s="2">
        <f t="shared" ref="E35:E73" si="4">D35-4.99</f>
        <v>-0.952720381445202</v>
      </c>
      <c r="F35" s="2">
        <f t="shared" si="1"/>
        <v>0.952720381445202</v>
      </c>
      <c r="G35" s="2">
        <f t="shared" si="2"/>
        <v>1.93551888133042</v>
      </c>
      <c r="H35" s="2">
        <f>AVERAGE(G35:G37)</f>
        <v>2.41695295326797</v>
      </c>
      <c r="I35" s="2">
        <f>STDEV(G35:G37)</f>
        <v>0.450482732007453</v>
      </c>
    </row>
    <row r="36" spans="2:9">
      <c r="B36" s="1">
        <v>23.2206305111289</v>
      </c>
      <c r="C36">
        <v>26.8961770411184</v>
      </c>
      <c r="D36" s="2">
        <f t="shared" si="0"/>
        <v>3.6755465299895</v>
      </c>
      <c r="E36" s="2">
        <f t="shared" si="4"/>
        <v>-1.3144534700105</v>
      </c>
      <c r="F36" s="2">
        <f t="shared" si="1"/>
        <v>1.3144534700105</v>
      </c>
      <c r="G36" s="2">
        <f t="shared" si="2"/>
        <v>2.48708095787741</v>
      </c>
      <c r="H36" s="2"/>
      <c r="I36" s="2"/>
    </row>
    <row r="37" spans="2:7">
      <c r="B37" s="1">
        <v>23.2194736300261</v>
      </c>
      <c r="C37">
        <v>26.7095593774116</v>
      </c>
      <c r="D37" s="2">
        <f t="shared" si="0"/>
        <v>3.4900857473855</v>
      </c>
      <c r="E37" s="2">
        <f t="shared" si="4"/>
        <v>-1.4999142526145</v>
      </c>
      <c r="F37" s="2">
        <f t="shared" si="1"/>
        <v>1.4999142526145</v>
      </c>
      <c r="G37" s="2">
        <f t="shared" si="2"/>
        <v>2.82825902059609</v>
      </c>
    </row>
    <row r="38" spans="1:10">
      <c r="A38" t="s">
        <v>22</v>
      </c>
      <c r="B38" s="1">
        <v>24.5785118072067</v>
      </c>
      <c r="C38">
        <v>32.2660636414849</v>
      </c>
      <c r="D38" s="2">
        <f t="shared" si="0"/>
        <v>7.6875518342782</v>
      </c>
      <c r="E38" s="2">
        <f t="shared" si="4"/>
        <v>2.6975518342782</v>
      </c>
      <c r="F38" s="2">
        <f t="shared" si="1"/>
        <v>-2.6975518342782</v>
      </c>
      <c r="G38" s="2">
        <f t="shared" si="2"/>
        <v>0.154154420515911</v>
      </c>
      <c r="H38" s="2" t="e">
        <f>AVERAGE(G38:G40)</f>
        <v>#VALUE!</v>
      </c>
      <c r="I38" s="2" t="e">
        <f>STDEV(G38:G40)</f>
        <v>#VALUE!</v>
      </c>
      <c r="J38" t="s">
        <v>35</v>
      </c>
    </row>
    <row r="39" spans="2:9">
      <c r="B39" s="1">
        <v>24.6107767819936</v>
      </c>
      <c r="C39">
        <v>36.5396146366917</v>
      </c>
      <c r="D39" s="2">
        <f t="shared" si="0"/>
        <v>11.9288378546981</v>
      </c>
      <c r="E39" s="2">
        <f t="shared" si="4"/>
        <v>6.9388378546981</v>
      </c>
      <c r="F39" s="2">
        <f t="shared" si="1"/>
        <v>-6.9388378546981</v>
      </c>
      <c r="G39" s="2">
        <f t="shared" si="2"/>
        <v>0.00815082691146648</v>
      </c>
      <c r="H39" s="2"/>
      <c r="I39" s="2"/>
    </row>
    <row r="40" spans="2:9">
      <c r="B40" s="1">
        <v>24.634294594726</v>
      </c>
      <c r="C40" t="s">
        <v>23</v>
      </c>
      <c r="D40" s="2" t="e">
        <f t="shared" si="0"/>
        <v>#VALUE!</v>
      </c>
      <c r="E40" s="2" t="e">
        <f t="shared" si="4"/>
        <v>#VALUE!</v>
      </c>
      <c r="F40" s="2" t="e">
        <f t="shared" si="1"/>
        <v>#VALUE!</v>
      </c>
      <c r="G40" s="2" t="e">
        <f t="shared" si="2"/>
        <v>#VALUE!</v>
      </c>
      <c r="H40" s="2"/>
      <c r="I40" s="2"/>
    </row>
    <row r="41" spans="1:9">
      <c r="A41" t="s">
        <v>24</v>
      </c>
      <c r="B41" s="1">
        <v>25.1018435811484</v>
      </c>
      <c r="C41">
        <v>26.9267382195718</v>
      </c>
      <c r="D41" s="2">
        <f t="shared" si="0"/>
        <v>1.8248946384234</v>
      </c>
      <c r="E41" s="2">
        <f t="shared" si="4"/>
        <v>-3.1651053615766</v>
      </c>
      <c r="F41" s="2">
        <f t="shared" si="1"/>
        <v>3.1651053615766</v>
      </c>
      <c r="G41" s="2">
        <f t="shared" si="2"/>
        <v>8.96998368790194</v>
      </c>
      <c r="H41" s="2">
        <f>AVERAGE(G41:G43)</f>
        <v>7.77455748993421</v>
      </c>
      <c r="I41" s="2">
        <f>STDEV(G41:G43)</f>
        <v>1.3287593703459</v>
      </c>
    </row>
    <row r="42" spans="2:9">
      <c r="B42" s="1">
        <v>25.1444105432117</v>
      </c>
      <c r="C42">
        <v>27.4690435521586</v>
      </c>
      <c r="D42" s="2">
        <f t="shared" si="0"/>
        <v>2.3246330089469</v>
      </c>
      <c r="E42" s="2">
        <f t="shared" si="4"/>
        <v>-2.6653669910531</v>
      </c>
      <c r="F42" s="2">
        <f t="shared" si="1"/>
        <v>2.6653669910531</v>
      </c>
      <c r="G42" s="2">
        <f t="shared" si="2"/>
        <v>6.34388663800525</v>
      </c>
      <c r="H42" s="2"/>
      <c r="I42" s="2"/>
    </row>
    <row r="43" spans="2:9">
      <c r="B43" s="1">
        <v>25.2333053345986</v>
      </c>
      <c r="C43">
        <v>27.2215387286121</v>
      </c>
      <c r="D43" s="2">
        <f t="shared" si="0"/>
        <v>1.9882333940135</v>
      </c>
      <c r="E43" s="2">
        <f t="shared" si="4"/>
        <v>-3.0017666059865</v>
      </c>
      <c r="F43" s="2">
        <f t="shared" si="1"/>
        <v>3.0017666059865</v>
      </c>
      <c r="G43" s="2">
        <f t="shared" si="2"/>
        <v>8.00980214389543</v>
      </c>
      <c r="H43" s="2"/>
      <c r="I43" s="2"/>
    </row>
    <row r="44" spans="1:9">
      <c r="A44" t="s">
        <v>25</v>
      </c>
      <c r="B44" s="1">
        <v>24.2794351247451</v>
      </c>
      <c r="C44">
        <v>31.3228253532581</v>
      </c>
      <c r="D44" s="2">
        <f t="shared" si="0"/>
        <v>7.043390228513</v>
      </c>
      <c r="E44" s="2">
        <f t="shared" si="4"/>
        <v>2.053390228513</v>
      </c>
      <c r="F44" s="2">
        <f t="shared" si="1"/>
        <v>-2.053390228513</v>
      </c>
      <c r="G44" s="2">
        <f t="shared" si="2"/>
        <v>0.240917278420067</v>
      </c>
      <c r="H44" s="2">
        <f>AVERAGE(G44:G46)</f>
        <v>0.368928683266442</v>
      </c>
      <c r="I44" s="2">
        <f>STDEV(G44:G46)</f>
        <v>0.126300689212935</v>
      </c>
    </row>
    <row r="45" spans="2:9">
      <c r="B45" s="1">
        <v>24.5193682694018</v>
      </c>
      <c r="C45">
        <v>30.528403697329</v>
      </c>
      <c r="D45" s="2">
        <f t="shared" si="0"/>
        <v>6.0090354279272</v>
      </c>
      <c r="E45" s="2">
        <f t="shared" si="4"/>
        <v>1.0190354279272</v>
      </c>
      <c r="F45" s="2">
        <f t="shared" si="1"/>
        <v>-1.0190354279272</v>
      </c>
      <c r="G45" s="2">
        <f t="shared" si="2"/>
        <v>0.493446155351452</v>
      </c>
      <c r="H45" s="2"/>
      <c r="I45" s="2"/>
    </row>
    <row r="46" spans="2:9">
      <c r="B46" s="1">
        <v>24.6084054403716</v>
      </c>
      <c r="C46">
        <v>31.0233928494717</v>
      </c>
      <c r="D46" s="2">
        <f t="shared" si="0"/>
        <v>6.4149874091001</v>
      </c>
      <c r="E46" s="2">
        <f t="shared" si="4"/>
        <v>1.4249874091001</v>
      </c>
      <c r="F46" s="2">
        <f t="shared" si="1"/>
        <v>-1.4249874091001</v>
      </c>
      <c r="G46" s="2">
        <f t="shared" si="2"/>
        <v>0.372422616027806</v>
      </c>
      <c r="H46" s="2"/>
      <c r="I46" s="2"/>
    </row>
    <row r="47" spans="1:9">
      <c r="A47" t="s">
        <v>26</v>
      </c>
      <c r="B47" s="1">
        <v>24.4717961204044</v>
      </c>
      <c r="C47">
        <v>27.5081362046058</v>
      </c>
      <c r="D47" s="2">
        <f t="shared" si="0"/>
        <v>3.0363400842014</v>
      </c>
      <c r="E47" s="2">
        <f t="shared" si="4"/>
        <v>-1.9536599157986</v>
      </c>
      <c r="F47" s="2">
        <f t="shared" si="1"/>
        <v>1.9536599157986</v>
      </c>
      <c r="G47" s="2">
        <f t="shared" si="2"/>
        <v>3.8735595412616</v>
      </c>
      <c r="H47" s="2">
        <f>AVERAGE(G47:G49)</f>
        <v>3.90199233835675</v>
      </c>
      <c r="I47" s="2">
        <f>STDEV(G47:G49)</f>
        <v>0.488327880908268</v>
      </c>
    </row>
    <row r="48" spans="2:9">
      <c r="B48" s="1">
        <v>24.4684192611605</v>
      </c>
      <c r="C48">
        <v>27.3196325023634</v>
      </c>
      <c r="D48" s="2">
        <f t="shared" si="0"/>
        <v>2.8512132412029</v>
      </c>
      <c r="E48" s="2">
        <f t="shared" si="4"/>
        <v>-2.1387867587971</v>
      </c>
      <c r="F48" s="2">
        <f t="shared" si="1"/>
        <v>2.1387867587971</v>
      </c>
      <c r="G48" s="2">
        <f t="shared" si="2"/>
        <v>4.40391541238598</v>
      </c>
      <c r="H48" s="2"/>
      <c r="I48" s="2"/>
    </row>
    <row r="49" spans="2:9">
      <c r="B49" s="1">
        <v>24.4194826413803</v>
      </c>
      <c r="C49">
        <v>27.6319042517408</v>
      </c>
      <c r="D49" s="2">
        <f t="shared" si="0"/>
        <v>3.2124216103605</v>
      </c>
      <c r="E49" s="2">
        <f t="shared" si="4"/>
        <v>-1.7775783896395</v>
      </c>
      <c r="F49" s="2">
        <f t="shared" si="1"/>
        <v>1.7775783896395</v>
      </c>
      <c r="G49" s="2">
        <f t="shared" si="2"/>
        <v>3.42850206142267</v>
      </c>
      <c r="H49" s="2"/>
      <c r="I49" s="2"/>
    </row>
    <row r="50" spans="1:9">
      <c r="A50" t="s">
        <v>27</v>
      </c>
      <c r="B50" s="1">
        <v>25.1809697502402</v>
      </c>
      <c r="C50">
        <v>28.5508815183796</v>
      </c>
      <c r="D50" s="2">
        <f t="shared" si="0"/>
        <v>3.3699117681394</v>
      </c>
      <c r="E50" s="2">
        <f t="shared" si="4"/>
        <v>-1.6200882318606</v>
      </c>
      <c r="F50" s="2">
        <f t="shared" si="1"/>
        <v>1.6200882318606</v>
      </c>
      <c r="G50" s="2">
        <f t="shared" si="2"/>
        <v>3.07393835172069</v>
      </c>
      <c r="H50" s="2">
        <f>AVERAGE(G50:G52)</f>
        <v>3.88417823889537</v>
      </c>
      <c r="I50" s="2">
        <f>STDEV(G50:G52)</f>
        <v>1.03828465709728</v>
      </c>
    </row>
    <row r="51" spans="2:9">
      <c r="B51" s="1">
        <v>25.1765962823425</v>
      </c>
      <c r="C51">
        <v>28.3493789384364</v>
      </c>
      <c r="D51" s="2">
        <f t="shared" si="0"/>
        <v>3.1727826560939</v>
      </c>
      <c r="E51" s="2">
        <f t="shared" si="4"/>
        <v>-1.8172173439061</v>
      </c>
      <c r="F51" s="2">
        <f t="shared" si="1"/>
        <v>1.8172173439061</v>
      </c>
      <c r="G51" s="2">
        <f t="shared" si="2"/>
        <v>3.52400835301481</v>
      </c>
      <c r="H51" s="2"/>
      <c r="I51" s="2"/>
    </row>
    <row r="52" spans="2:9">
      <c r="B52" s="1">
        <v>25.3021520564119</v>
      </c>
      <c r="C52">
        <v>27.954558550305</v>
      </c>
      <c r="D52" s="2">
        <f t="shared" si="0"/>
        <v>2.6524064938931</v>
      </c>
      <c r="E52" s="2">
        <f t="shared" si="4"/>
        <v>-2.3375935061069</v>
      </c>
      <c r="F52" s="2">
        <f t="shared" si="1"/>
        <v>2.3375935061069</v>
      </c>
      <c r="G52" s="2">
        <f t="shared" si="2"/>
        <v>5.0545880119506</v>
      </c>
      <c r="H52" s="2"/>
      <c r="I52" s="2"/>
    </row>
    <row r="53" spans="1:9">
      <c r="A53" t="s">
        <v>28</v>
      </c>
      <c r="B53" s="1">
        <v>25.3322898966114</v>
      </c>
      <c r="C53">
        <v>29.1578960499856</v>
      </c>
      <c r="D53" s="2">
        <f t="shared" si="0"/>
        <v>3.8256061533742</v>
      </c>
      <c r="E53" s="2">
        <f t="shared" si="4"/>
        <v>-1.1643938466258</v>
      </c>
      <c r="F53" s="2">
        <f t="shared" si="1"/>
        <v>1.1643938466258</v>
      </c>
      <c r="G53" s="2">
        <f t="shared" si="2"/>
        <v>2.24139023023887</v>
      </c>
      <c r="H53" s="2">
        <f>AVERAGE(G53:G55)</f>
        <v>2.60782623732441</v>
      </c>
      <c r="I53" s="2">
        <f>STDEV(G53:G55)</f>
        <v>0.317703226044373</v>
      </c>
    </row>
    <row r="54" spans="2:9">
      <c r="B54" s="1">
        <v>25.3969973535744</v>
      </c>
      <c r="C54">
        <v>28.8983942492968</v>
      </c>
      <c r="D54" s="2">
        <f t="shared" si="0"/>
        <v>3.5013968957224</v>
      </c>
      <c r="E54" s="2">
        <f t="shared" si="4"/>
        <v>-1.4886031042776</v>
      </c>
      <c r="F54" s="2">
        <f t="shared" si="1"/>
        <v>1.4886031042776</v>
      </c>
      <c r="G54" s="2">
        <f t="shared" si="2"/>
        <v>2.80617134807268</v>
      </c>
      <c r="H54" s="2"/>
      <c r="I54" s="2"/>
    </row>
    <row r="55" spans="2:9">
      <c r="B55" s="1">
        <v>25.4143479930739</v>
      </c>
      <c r="C55">
        <v>28.9313834916706</v>
      </c>
      <c r="D55" s="2">
        <f t="shared" si="0"/>
        <v>3.5170354985967</v>
      </c>
      <c r="E55" s="2">
        <f t="shared" si="4"/>
        <v>-1.4729645014033</v>
      </c>
      <c r="F55" s="2">
        <f t="shared" si="1"/>
        <v>1.4729645014033</v>
      </c>
      <c r="G55" s="2">
        <f t="shared" si="2"/>
        <v>2.77591713366168</v>
      </c>
      <c r="H55" s="2"/>
      <c r="I55" s="2"/>
    </row>
    <row r="56" spans="1:9">
      <c r="A56" t="s">
        <v>29</v>
      </c>
      <c r="B56" s="1">
        <v>24.6187137966067</v>
      </c>
      <c r="C56">
        <v>29.6026179559087</v>
      </c>
      <c r="D56" s="2">
        <f t="shared" si="0"/>
        <v>4.983904159302</v>
      </c>
      <c r="E56" s="2">
        <f t="shared" si="4"/>
        <v>-0.00609584069800029</v>
      </c>
      <c r="F56" s="2">
        <f t="shared" si="1"/>
        <v>0.00609584069800029</v>
      </c>
      <c r="G56" s="2">
        <f t="shared" si="2"/>
        <v>1.00423425402143</v>
      </c>
      <c r="H56" s="2">
        <f>AVERAGE(G56:G58)</f>
        <v>1.12095066760948</v>
      </c>
      <c r="I56" s="2">
        <f>STDEV(G56:G58)</f>
        <v>0.196582338842468</v>
      </c>
    </row>
    <row r="57" spans="2:9">
      <c r="B57" s="1">
        <v>24.7303753589757</v>
      </c>
      <c r="C57">
        <v>29.705014693822</v>
      </c>
      <c r="D57" s="2">
        <f t="shared" si="0"/>
        <v>4.9746393348463</v>
      </c>
      <c r="E57" s="2">
        <f t="shared" si="4"/>
        <v>-0.0153606651536986</v>
      </c>
      <c r="F57" s="2">
        <f t="shared" si="1"/>
        <v>0.0153606651536986</v>
      </c>
      <c r="G57" s="2">
        <f t="shared" si="2"/>
        <v>1.01070408489818</v>
      </c>
      <c r="H57" s="2"/>
      <c r="I57" s="2"/>
    </row>
    <row r="58" spans="2:9">
      <c r="B58" s="1">
        <v>24.8194770746157</v>
      </c>
      <c r="C58">
        <v>29.3787489821312</v>
      </c>
      <c r="D58" s="2">
        <f t="shared" si="0"/>
        <v>4.5592719075155</v>
      </c>
      <c r="E58" s="2">
        <f t="shared" si="4"/>
        <v>-0.430728092484502</v>
      </c>
      <c r="F58" s="2">
        <f t="shared" si="1"/>
        <v>0.430728092484502</v>
      </c>
      <c r="G58" s="2">
        <f t="shared" si="2"/>
        <v>1.34791366390882</v>
      </c>
      <c r="H58" s="2"/>
      <c r="I58" s="2"/>
    </row>
    <row r="59" spans="1:9">
      <c r="A59" t="s">
        <v>30</v>
      </c>
      <c r="B59" s="1">
        <v>24.83392385142</v>
      </c>
      <c r="C59">
        <v>28.0099749829728</v>
      </c>
      <c r="D59" s="2">
        <f t="shared" si="0"/>
        <v>3.1760511315528</v>
      </c>
      <c r="E59" s="2">
        <f t="shared" si="4"/>
        <v>-1.8139488684472</v>
      </c>
      <c r="F59" s="2">
        <f t="shared" si="1"/>
        <v>1.8139488684472</v>
      </c>
      <c r="G59" s="2">
        <f t="shared" si="2"/>
        <v>3.51603362725917</v>
      </c>
      <c r="H59" s="2">
        <f>AVERAGE(G59:G61)</f>
        <v>3.76126239667924</v>
      </c>
      <c r="I59" s="2">
        <f>STDEV(G59:G61)</f>
        <v>0.452899561818919</v>
      </c>
    </row>
    <row r="60" spans="2:9">
      <c r="B60" s="1">
        <v>24.7645183607985</v>
      </c>
      <c r="C60">
        <v>27.9538326040848</v>
      </c>
      <c r="D60" s="2">
        <f t="shared" si="0"/>
        <v>3.1893142432863</v>
      </c>
      <c r="E60" s="2">
        <f t="shared" si="4"/>
        <v>-1.8006857567137</v>
      </c>
      <c r="F60" s="2">
        <f t="shared" si="1"/>
        <v>1.8006857567137</v>
      </c>
      <c r="G60" s="2">
        <f t="shared" si="2"/>
        <v>3.48385784298472</v>
      </c>
      <c r="H60" s="2"/>
      <c r="I60" s="2"/>
    </row>
    <row r="61" spans="2:9">
      <c r="B61" s="1">
        <v>24.8532244905625</v>
      </c>
      <c r="C61">
        <v>27.744301128674</v>
      </c>
      <c r="D61" s="2">
        <f t="shared" si="0"/>
        <v>2.8910766381115</v>
      </c>
      <c r="E61" s="2">
        <f t="shared" si="4"/>
        <v>-2.0989233618885</v>
      </c>
      <c r="F61" s="2">
        <f t="shared" si="1"/>
        <v>2.0989233618885</v>
      </c>
      <c r="G61" s="2">
        <f t="shared" si="2"/>
        <v>4.28389571979383</v>
      </c>
      <c r="H61" s="2"/>
      <c r="I61" s="2"/>
    </row>
    <row r="62" spans="1:9">
      <c r="A62" t="s">
        <v>31</v>
      </c>
      <c r="B62" s="1">
        <v>25.068832447451</v>
      </c>
      <c r="C62">
        <v>30.6188579575297</v>
      </c>
      <c r="D62" s="2">
        <f t="shared" si="0"/>
        <v>5.5500255100787</v>
      </c>
      <c r="E62" s="2">
        <f t="shared" si="4"/>
        <v>0.560025510078697</v>
      </c>
      <c r="F62" s="2">
        <f t="shared" si="1"/>
        <v>-0.560025510078697</v>
      </c>
      <c r="G62" s="2">
        <f t="shared" si="2"/>
        <v>0.678290169928817</v>
      </c>
      <c r="H62" s="2">
        <f>AVERAGE(G62:G64)</f>
        <v>1.05616913915139</v>
      </c>
      <c r="I62" s="2">
        <f>STDEV(G62:G64)</f>
        <v>0.356164656867289</v>
      </c>
    </row>
    <row r="63" spans="2:9">
      <c r="B63" s="1">
        <v>24.9376130322508</v>
      </c>
      <c r="C63">
        <v>29.4570242193301</v>
      </c>
      <c r="D63" s="2">
        <f t="shared" si="0"/>
        <v>4.5194111870793</v>
      </c>
      <c r="E63" s="2">
        <f t="shared" si="4"/>
        <v>-0.470588812920697</v>
      </c>
      <c r="F63" s="2">
        <f t="shared" si="1"/>
        <v>0.470588812920697</v>
      </c>
      <c r="G63" s="2">
        <f t="shared" si="2"/>
        <v>1.38567489377742</v>
      </c>
      <c r="H63" s="2"/>
      <c r="I63" s="2"/>
    </row>
    <row r="64" spans="2:9">
      <c r="B64" s="1">
        <v>25.0392555926237</v>
      </c>
      <c r="C64">
        <v>29.8858068526353</v>
      </c>
      <c r="D64" s="2">
        <f t="shared" si="0"/>
        <v>4.8465512600116</v>
      </c>
      <c r="E64" s="2">
        <f t="shared" si="4"/>
        <v>-0.143448739988399</v>
      </c>
      <c r="F64" s="2">
        <f t="shared" si="1"/>
        <v>0.143448739988399</v>
      </c>
      <c r="G64" s="2">
        <f t="shared" si="2"/>
        <v>1.10454235374792</v>
      </c>
      <c r="H64" s="2"/>
      <c r="I64" s="2"/>
    </row>
    <row r="65" spans="1:9">
      <c r="A65" t="s">
        <v>32</v>
      </c>
      <c r="B65" s="1">
        <v>24.3688786943618</v>
      </c>
      <c r="C65">
        <v>27.6741105712641</v>
      </c>
      <c r="D65" s="2">
        <f t="shared" si="0"/>
        <v>3.3052318769023</v>
      </c>
      <c r="E65" s="2">
        <f t="shared" si="4"/>
        <v>-1.6847681230977</v>
      </c>
      <c r="F65" s="2">
        <f t="shared" si="1"/>
        <v>1.6847681230977</v>
      </c>
      <c r="G65" s="2">
        <f t="shared" si="2"/>
        <v>3.21488720927468</v>
      </c>
      <c r="H65" s="2">
        <f>AVERAGE(G65:G67)</f>
        <v>2.44672159443741</v>
      </c>
      <c r="I65" s="2">
        <f>STDEV(G65:G67)</f>
        <v>0.823371137101916</v>
      </c>
    </row>
    <row r="66" spans="2:9">
      <c r="B66" s="1">
        <v>24.313172917906</v>
      </c>
      <c r="C66">
        <v>27.9539209923542</v>
      </c>
      <c r="D66" s="2">
        <f t="shared" ref="D66:D73" si="5">C66-B66</f>
        <v>3.6407480744482</v>
      </c>
      <c r="E66" s="2">
        <f t="shared" si="4"/>
        <v>-1.3492519255518</v>
      </c>
      <c r="F66" s="2">
        <f t="shared" ref="F66:F73" si="6">-E66</f>
        <v>1.3492519255518</v>
      </c>
      <c r="G66" s="2">
        <f t="shared" ref="G66:G73" si="7">POWER(2,F66)</f>
        <v>2.54779981239979</v>
      </c>
      <c r="H66" s="2"/>
      <c r="I66" s="2"/>
    </row>
    <row r="67" spans="2:9">
      <c r="B67" s="1">
        <v>24.4064839071685</v>
      </c>
      <c r="C67">
        <v>28.7388642400913</v>
      </c>
      <c r="D67" s="2">
        <f t="shared" si="5"/>
        <v>4.3323803329228</v>
      </c>
      <c r="E67" s="2">
        <f t="shared" si="4"/>
        <v>-0.657619667077201</v>
      </c>
      <c r="F67" s="2">
        <f t="shared" si="6"/>
        <v>0.657619667077201</v>
      </c>
      <c r="G67" s="2">
        <f t="shared" si="7"/>
        <v>1.57747776163776</v>
      </c>
      <c r="H67" s="2"/>
      <c r="I67" s="2"/>
    </row>
    <row r="68" spans="1:9">
      <c r="A68" t="s">
        <v>33</v>
      </c>
      <c r="B68" s="1">
        <v>24.1905133738475</v>
      </c>
      <c r="C68">
        <v>27.4164743056702</v>
      </c>
      <c r="D68" s="2">
        <f t="shared" si="5"/>
        <v>3.2259609318227</v>
      </c>
      <c r="E68" s="2">
        <f t="shared" si="4"/>
        <v>-1.7640390681773</v>
      </c>
      <c r="F68" s="2">
        <f t="shared" si="6"/>
        <v>1.7640390681773</v>
      </c>
      <c r="G68" s="2">
        <f t="shared" si="7"/>
        <v>3.39647696112774</v>
      </c>
      <c r="H68" s="2">
        <f>AVERAGE(G68:G70)</f>
        <v>3.03686183886956</v>
      </c>
      <c r="I68" s="2">
        <f>STDEV(G68:G70)</f>
        <v>0.342265791624835</v>
      </c>
    </row>
    <row r="69" spans="2:9">
      <c r="B69" s="1">
        <v>24.1988847980097</v>
      </c>
      <c r="C69">
        <v>27.7478842878836</v>
      </c>
      <c r="D69" s="2">
        <f t="shared" si="5"/>
        <v>3.5489994898739</v>
      </c>
      <c r="E69" s="2">
        <f t="shared" si="4"/>
        <v>-1.4410005101261</v>
      </c>
      <c r="F69" s="2">
        <f t="shared" si="6"/>
        <v>1.4410005101261</v>
      </c>
      <c r="G69" s="2">
        <f t="shared" si="7"/>
        <v>2.71509091979554</v>
      </c>
      <c r="H69" s="2"/>
      <c r="I69" s="2"/>
    </row>
    <row r="70" spans="2:9">
      <c r="B70" s="1">
        <v>24.186269312989</v>
      </c>
      <c r="C70">
        <v>27.5917793070074</v>
      </c>
      <c r="D70" s="2">
        <f t="shared" si="5"/>
        <v>3.4055099940184</v>
      </c>
      <c r="E70" s="2">
        <f t="shared" si="4"/>
        <v>-1.5844900059816</v>
      </c>
      <c r="F70" s="2">
        <f t="shared" si="6"/>
        <v>1.5844900059816</v>
      </c>
      <c r="G70" s="2">
        <f t="shared" si="7"/>
        <v>2.99901763568541</v>
      </c>
      <c r="H70" s="2"/>
      <c r="I70" s="2"/>
    </row>
    <row r="71" spans="1:9">
      <c r="A71" t="s">
        <v>34</v>
      </c>
      <c r="B71" s="1">
        <v>24.2203376425032</v>
      </c>
      <c r="C71">
        <v>26.9893934513626</v>
      </c>
      <c r="D71" s="2">
        <f t="shared" si="5"/>
        <v>2.7690558088594</v>
      </c>
      <c r="E71" s="2">
        <f t="shared" si="4"/>
        <v>-2.2209441911406</v>
      </c>
      <c r="F71" s="2">
        <f t="shared" si="6"/>
        <v>2.2209441911406</v>
      </c>
      <c r="G71" s="2">
        <f t="shared" si="7"/>
        <v>4.66198444599269</v>
      </c>
      <c r="H71" s="2">
        <f>AVERAGE(G71:G73)</f>
        <v>4.20108311939784</v>
      </c>
      <c r="I71" s="2">
        <f>STDEV(G71:G73)</f>
        <v>0.512364826109708</v>
      </c>
    </row>
    <row r="72" spans="2:7">
      <c r="B72" s="1">
        <v>24.0301887752487</v>
      </c>
      <c r="C72">
        <v>27.1525325008698</v>
      </c>
      <c r="D72" s="2">
        <f t="shared" si="5"/>
        <v>3.1223437256211</v>
      </c>
      <c r="E72" s="2">
        <f t="shared" si="4"/>
        <v>-1.8676562743789</v>
      </c>
      <c r="F72" s="2">
        <f t="shared" si="6"/>
        <v>1.8676562743789</v>
      </c>
      <c r="G72" s="2">
        <f t="shared" si="7"/>
        <v>3.6493923739317</v>
      </c>
    </row>
    <row r="73" spans="2:7">
      <c r="B73" s="1">
        <v>23.9637437151885</v>
      </c>
      <c r="C73">
        <v>26.8521364841867</v>
      </c>
      <c r="D73" s="2">
        <f t="shared" si="5"/>
        <v>2.8883927689982</v>
      </c>
      <c r="E73" s="2">
        <f t="shared" si="4"/>
        <v>-2.1016072310018</v>
      </c>
      <c r="F73" s="2">
        <f t="shared" si="6"/>
        <v>2.1016072310018</v>
      </c>
      <c r="G73" s="2">
        <f t="shared" si="7"/>
        <v>4.29187253826913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workbookViewId="0">
      <selection activeCell="J11" sqref="J11"/>
    </sheetView>
  </sheetViews>
  <sheetFormatPr defaultColWidth="9" defaultRowHeight="13.5"/>
  <cols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31.4982613449945</v>
      </c>
      <c r="D2" s="2">
        <f t="shared" ref="D2:D65" si="0">C2-B2</f>
        <v>7.452709846652</v>
      </c>
      <c r="E2" s="2">
        <f>D2-7.1</f>
        <v>0.352709846651999</v>
      </c>
      <c r="F2" s="2">
        <f t="shared" ref="F2:F65" si="1">-E2</f>
        <v>-0.352709846651999</v>
      </c>
      <c r="G2" s="2">
        <f t="shared" ref="G2:G65" si="2">POWER(2,F2)</f>
        <v>0.783111779058013</v>
      </c>
      <c r="H2" s="2">
        <f>AVERAGE(G2:G4)</f>
        <v>1.04635090468949</v>
      </c>
      <c r="I2" s="2">
        <f>STDEV(G2:G4)</f>
        <v>0.404413301352796</v>
      </c>
      <c r="K2">
        <f>AVERAGE(D2:D4)</f>
        <v>7.1003471524563</v>
      </c>
    </row>
    <row r="3" spans="2:9">
      <c r="B3" s="1">
        <v>24.1114914968836</v>
      </c>
      <c r="C3">
        <v>31.4562859058015</v>
      </c>
      <c r="D3" s="2">
        <f t="shared" si="0"/>
        <v>7.3447944089179</v>
      </c>
      <c r="E3" s="2">
        <f t="shared" ref="E3:E34" si="3">D3-7.1</f>
        <v>0.244794408917903</v>
      </c>
      <c r="F3" s="2">
        <f t="shared" si="1"/>
        <v>-0.244794408917903</v>
      </c>
      <c r="G3" s="2">
        <f t="shared" si="2"/>
        <v>0.843936052566224</v>
      </c>
      <c r="H3" s="2"/>
      <c r="I3" s="2"/>
    </row>
    <row r="4" spans="2:9">
      <c r="B4" s="1">
        <v>24.1864775273355</v>
      </c>
      <c r="C4">
        <v>30.6900147291345</v>
      </c>
      <c r="D4" s="2">
        <f t="shared" si="0"/>
        <v>6.503537201799</v>
      </c>
      <c r="E4" s="2">
        <f t="shared" si="3"/>
        <v>-0.596462798201001</v>
      </c>
      <c r="F4" s="2">
        <f t="shared" si="1"/>
        <v>0.596462798201001</v>
      </c>
      <c r="G4" s="2">
        <f t="shared" si="2"/>
        <v>1.51200488244425</v>
      </c>
      <c r="H4" s="2"/>
      <c r="I4" s="2"/>
    </row>
    <row r="5" spans="1:9">
      <c r="A5" t="s">
        <v>11</v>
      </c>
      <c r="B5" s="1">
        <v>23.8630018493993</v>
      </c>
      <c r="C5">
        <v>28.2537462980334</v>
      </c>
      <c r="D5" s="2">
        <f t="shared" si="0"/>
        <v>4.3907444486341</v>
      </c>
      <c r="E5" s="2">
        <f t="shared" si="3"/>
        <v>-2.7092555513659</v>
      </c>
      <c r="F5" s="2">
        <f t="shared" si="1"/>
        <v>2.7092555513659</v>
      </c>
      <c r="G5" s="2">
        <f t="shared" si="2"/>
        <v>6.53984095813647</v>
      </c>
      <c r="H5" s="2">
        <f>AVERAGE(G5:G7)</f>
        <v>8.00142294790423</v>
      </c>
      <c r="I5" s="2">
        <f>STDEV(G5:G7)</f>
        <v>1.66342809673489</v>
      </c>
    </row>
    <row r="6" spans="2:9">
      <c r="B6" s="1">
        <v>23.8226241922986</v>
      </c>
      <c r="C6">
        <v>27.6281526430198</v>
      </c>
      <c r="D6" s="2">
        <f t="shared" si="0"/>
        <v>3.8055284507212</v>
      </c>
      <c r="E6" s="2">
        <f t="shared" si="3"/>
        <v>-3.2944715492788</v>
      </c>
      <c r="F6" s="2">
        <f t="shared" si="1"/>
        <v>3.2944715492788</v>
      </c>
      <c r="G6" s="2">
        <f t="shared" si="2"/>
        <v>9.81148527030355</v>
      </c>
      <c r="H6" s="2"/>
      <c r="I6" s="2"/>
    </row>
    <row r="7" spans="2:9">
      <c r="B7" s="1">
        <v>23.7768365849354</v>
      </c>
      <c r="C7">
        <v>27.9408220031194</v>
      </c>
      <c r="D7" s="2">
        <f t="shared" si="0"/>
        <v>4.163985418184</v>
      </c>
      <c r="E7" s="2">
        <f t="shared" si="3"/>
        <v>-2.936014581816</v>
      </c>
      <c r="F7" s="2">
        <f t="shared" si="1"/>
        <v>2.936014581816</v>
      </c>
      <c r="G7" s="2">
        <f t="shared" si="2"/>
        <v>7.65294261527266</v>
      </c>
      <c r="H7" s="2"/>
      <c r="I7" s="2"/>
    </row>
    <row r="8" spans="1:9">
      <c r="A8" t="s">
        <v>12</v>
      </c>
      <c r="B8" s="1">
        <v>24.2771444822068</v>
      </c>
      <c r="C8">
        <v>30.1901353403663</v>
      </c>
      <c r="D8" s="2">
        <f t="shared" si="0"/>
        <v>5.9129908581595</v>
      </c>
      <c r="E8" s="2">
        <f t="shared" si="3"/>
        <v>-1.1870091418405</v>
      </c>
      <c r="F8" s="2">
        <f t="shared" si="1"/>
        <v>1.1870091418405</v>
      </c>
      <c r="G8" s="2">
        <f t="shared" si="2"/>
        <v>2.27680248538395</v>
      </c>
      <c r="H8" s="2">
        <f>AVERAGE(G8:G10)</f>
        <v>1.683751214483</v>
      </c>
      <c r="I8" s="2">
        <f>STDEV(G8:G10)</f>
        <v>0.840421353767165</v>
      </c>
    </row>
    <row r="9" spans="2:9">
      <c r="B9" s="1">
        <v>24.253987477389</v>
      </c>
      <c r="C9">
        <v>31.8239176714889</v>
      </c>
      <c r="D9" s="2">
        <f t="shared" si="0"/>
        <v>7.5699301940999</v>
      </c>
      <c r="E9" s="2">
        <f t="shared" si="3"/>
        <v>0.4699301940999</v>
      </c>
      <c r="F9" s="2">
        <f t="shared" si="1"/>
        <v>-0.4699301940999</v>
      </c>
      <c r="G9" s="2">
        <f t="shared" si="2"/>
        <v>0.721999531414193</v>
      </c>
      <c r="H9" s="2"/>
      <c r="I9" s="2"/>
    </row>
    <row r="10" spans="2:9">
      <c r="B10" s="1">
        <v>24.3601089818441</v>
      </c>
      <c r="C10">
        <v>30.4227607616989</v>
      </c>
      <c r="D10" s="2">
        <f t="shared" si="0"/>
        <v>6.0626517798548</v>
      </c>
      <c r="E10" s="2">
        <f t="shared" si="3"/>
        <v>-1.0373482201452</v>
      </c>
      <c r="F10" s="2">
        <f t="shared" si="1"/>
        <v>1.0373482201452</v>
      </c>
      <c r="G10" s="2">
        <f t="shared" si="2"/>
        <v>2.05245162665087</v>
      </c>
      <c r="H10" s="2"/>
      <c r="I10" s="2"/>
    </row>
    <row r="11" spans="1:10">
      <c r="A11" t="s">
        <v>13</v>
      </c>
      <c r="B11" s="1">
        <v>25.949592280262</v>
      </c>
      <c r="C11" t="s">
        <v>23</v>
      </c>
      <c r="D11" s="2" t="e">
        <f t="shared" si="0"/>
        <v>#VALUE!</v>
      </c>
      <c r="E11" s="2" t="e">
        <f t="shared" si="3"/>
        <v>#VALUE!</v>
      </c>
      <c r="F11" s="2" t="e">
        <f t="shared" si="1"/>
        <v>#VALUE!</v>
      </c>
      <c r="G11" s="2" t="e">
        <f t="shared" si="2"/>
        <v>#VALUE!</v>
      </c>
      <c r="H11" s="2" t="e">
        <f>AVERAGE(G11:G13)</f>
        <v>#VALUE!</v>
      </c>
      <c r="I11" s="2" t="e">
        <f>STDEV(G11:G13)</f>
        <v>#VALUE!</v>
      </c>
      <c r="J11" t="s">
        <v>35</v>
      </c>
    </row>
    <row r="12" spans="2:9">
      <c r="B12" s="1">
        <v>25.6991112486693</v>
      </c>
      <c r="C12">
        <v>35.0176598199024</v>
      </c>
      <c r="D12" s="2">
        <f t="shared" si="0"/>
        <v>9.3185485712331</v>
      </c>
      <c r="E12" s="2">
        <f t="shared" si="3"/>
        <v>2.2185485712331</v>
      </c>
      <c r="F12" s="2">
        <f t="shared" si="1"/>
        <v>-2.2185485712331</v>
      </c>
      <c r="G12" s="2">
        <f t="shared" si="2"/>
        <v>0.214857408515734</v>
      </c>
      <c r="H12" s="2"/>
      <c r="I12" s="2"/>
    </row>
    <row r="13" spans="2:9">
      <c r="B13" s="1">
        <v>25.7448849204801</v>
      </c>
      <c r="C13" t="s">
        <v>23</v>
      </c>
      <c r="D13" s="2" t="e">
        <f t="shared" si="0"/>
        <v>#VALUE!</v>
      </c>
      <c r="E13" s="2" t="e">
        <f t="shared" si="3"/>
        <v>#VALUE!</v>
      </c>
      <c r="F13" s="2" t="e">
        <f t="shared" si="1"/>
        <v>#VALUE!</v>
      </c>
      <c r="G13" s="2" t="e">
        <f t="shared" si="2"/>
        <v>#VALUE!</v>
      </c>
      <c r="H13" s="2"/>
      <c r="I13" s="2"/>
    </row>
    <row r="14" spans="1:9">
      <c r="A14" t="s">
        <v>14</v>
      </c>
      <c r="B14" s="1">
        <v>25.4154493014337</v>
      </c>
      <c r="C14">
        <v>34.3833060005149</v>
      </c>
      <c r="D14" s="2">
        <f t="shared" si="0"/>
        <v>8.9678566990812</v>
      </c>
      <c r="E14" s="2">
        <f t="shared" si="3"/>
        <v>1.8678566990812</v>
      </c>
      <c r="F14" s="2">
        <f t="shared" si="1"/>
        <v>-1.8678566990812</v>
      </c>
      <c r="G14" s="2">
        <f t="shared" si="2"/>
        <v>0.273980154333184</v>
      </c>
      <c r="H14" s="2">
        <f>AVERAGE(G14:G16)</f>
        <v>1.23267317323767</v>
      </c>
      <c r="I14" s="2">
        <f>STDEV(G14:G16)</f>
        <v>0.921941899690294</v>
      </c>
    </row>
    <row r="15" spans="2:9">
      <c r="B15" s="1">
        <v>25.7679230620232</v>
      </c>
      <c r="C15">
        <v>31.7887389363998</v>
      </c>
      <c r="D15" s="2">
        <f t="shared" si="0"/>
        <v>6.0208158743766</v>
      </c>
      <c r="E15" s="2">
        <f t="shared" si="3"/>
        <v>-1.0791841256234</v>
      </c>
      <c r="F15" s="2">
        <f t="shared" si="1"/>
        <v>1.0791841256234</v>
      </c>
      <c r="G15" s="2">
        <f t="shared" si="2"/>
        <v>2.11284088725923</v>
      </c>
      <c r="H15" s="2"/>
      <c r="I15" s="2"/>
    </row>
    <row r="16" spans="2:9">
      <c r="B16" s="1">
        <v>25.5792587213768</v>
      </c>
      <c r="C16">
        <v>32.2883726363304</v>
      </c>
      <c r="D16" s="2">
        <f t="shared" si="0"/>
        <v>6.7091139149536</v>
      </c>
      <c r="E16" s="2">
        <f t="shared" si="3"/>
        <v>-0.390886085046398</v>
      </c>
      <c r="F16" s="2">
        <f t="shared" si="1"/>
        <v>0.390886085046398</v>
      </c>
      <c r="G16" s="2">
        <f t="shared" si="2"/>
        <v>1.3111984781206</v>
      </c>
      <c r="H16" s="2"/>
      <c r="I16" s="2"/>
    </row>
    <row r="17" spans="1:9">
      <c r="A17" t="s">
        <v>15</v>
      </c>
      <c r="B17" s="1">
        <v>26.8118502779834</v>
      </c>
      <c r="C17">
        <v>33.981019495617</v>
      </c>
      <c r="D17" s="2">
        <f t="shared" si="0"/>
        <v>7.1691692176336</v>
      </c>
      <c r="E17" s="2">
        <f t="shared" si="3"/>
        <v>0.0691692176335987</v>
      </c>
      <c r="F17" s="2">
        <f t="shared" si="1"/>
        <v>-0.0691692176335987</v>
      </c>
      <c r="G17" s="2">
        <f t="shared" si="2"/>
        <v>0.953186736860729</v>
      </c>
      <c r="H17" s="2">
        <f>AVERAGE(G17:G19)</f>
        <v>0.546545972015382</v>
      </c>
      <c r="I17" s="2">
        <f>STDEV(G17:G19)</f>
        <v>0.479833535079154</v>
      </c>
    </row>
    <row r="18" spans="2:9">
      <c r="B18" s="1">
        <v>25.8450106570146</v>
      </c>
      <c r="C18">
        <v>38.7974805650409</v>
      </c>
      <c r="D18" s="2">
        <f t="shared" si="0"/>
        <v>12.9524699080263</v>
      </c>
      <c r="E18" s="2">
        <f t="shared" si="3"/>
        <v>5.8524699080263</v>
      </c>
      <c r="F18" s="2">
        <f t="shared" si="1"/>
        <v>-5.8524699080263</v>
      </c>
      <c r="G18" s="2">
        <f t="shared" si="2"/>
        <v>0.0173073672407645</v>
      </c>
      <c r="H18" s="2"/>
      <c r="I18" s="2"/>
    </row>
    <row r="19" spans="2:9">
      <c r="B19" s="1">
        <v>25.9995500686524</v>
      </c>
      <c r="C19">
        <v>33.6791618562868</v>
      </c>
      <c r="D19" s="2">
        <f t="shared" si="0"/>
        <v>7.6796117876344</v>
      </c>
      <c r="E19" s="2">
        <f t="shared" si="3"/>
        <v>0.579611787634397</v>
      </c>
      <c r="F19" s="2">
        <f t="shared" si="1"/>
        <v>-0.579611787634397</v>
      </c>
      <c r="G19" s="2">
        <f t="shared" si="2"/>
        <v>0.669143811944653</v>
      </c>
      <c r="H19" s="2"/>
      <c r="I19" s="2"/>
    </row>
    <row r="20" spans="1:9">
      <c r="A20" t="s">
        <v>16</v>
      </c>
      <c r="B20" s="1">
        <v>23.9595636635621</v>
      </c>
      <c r="C20">
        <v>31.7250861936917</v>
      </c>
      <c r="D20" s="2">
        <f t="shared" si="0"/>
        <v>7.7655225301296</v>
      </c>
      <c r="E20" s="2">
        <f t="shared" si="3"/>
        <v>0.665522530129598</v>
      </c>
      <c r="F20" s="2">
        <f t="shared" si="1"/>
        <v>-0.665522530129598</v>
      </c>
      <c r="G20" s="2">
        <f t="shared" si="2"/>
        <v>0.630460316455787</v>
      </c>
      <c r="H20" s="2">
        <f>AVERAGE(G20:G22)</f>
        <v>0.498145399511183</v>
      </c>
      <c r="I20" s="2">
        <f>STDEV(G20:G22)</f>
        <v>0.333781467096795</v>
      </c>
    </row>
    <row r="21" spans="2:9">
      <c r="B21" s="1">
        <v>24.018747269639</v>
      </c>
      <c r="C21">
        <v>31.5424984050917</v>
      </c>
      <c r="D21" s="2">
        <f t="shared" si="0"/>
        <v>7.5237511354527</v>
      </c>
      <c r="E21" s="2">
        <f t="shared" si="3"/>
        <v>0.423751135452699</v>
      </c>
      <c r="F21" s="2">
        <f t="shared" si="1"/>
        <v>-0.423751135452699</v>
      </c>
      <c r="G21" s="2">
        <f t="shared" si="2"/>
        <v>0.745483778081011</v>
      </c>
      <c r="H21" s="2"/>
      <c r="I21" s="2"/>
    </row>
    <row r="22" spans="2:9">
      <c r="B22" s="1">
        <v>24.0632009513445</v>
      </c>
      <c r="C22">
        <v>34.2403381213216</v>
      </c>
      <c r="D22" s="2">
        <f t="shared" si="0"/>
        <v>10.1771371699771</v>
      </c>
      <c r="E22" s="2">
        <f t="shared" si="3"/>
        <v>3.0771371699771</v>
      </c>
      <c r="F22" s="2">
        <f t="shared" si="1"/>
        <v>-3.0771371699771</v>
      </c>
      <c r="G22" s="2">
        <f t="shared" si="2"/>
        <v>0.118492103996751</v>
      </c>
      <c r="H22" s="2"/>
      <c r="I22" s="2"/>
    </row>
    <row r="23" spans="1:9">
      <c r="A23" t="s">
        <v>17</v>
      </c>
      <c r="B23" s="1">
        <v>23.8597628920374</v>
      </c>
      <c r="C23">
        <v>31.3009600005248</v>
      </c>
      <c r="D23" s="2">
        <f t="shared" si="0"/>
        <v>7.4411971084874</v>
      </c>
      <c r="E23" s="2">
        <f t="shared" si="3"/>
        <v>0.341197108487401</v>
      </c>
      <c r="F23" s="2">
        <f t="shared" si="1"/>
        <v>-0.341197108487401</v>
      </c>
      <c r="G23" s="2">
        <f t="shared" si="2"/>
        <v>0.789386029314645</v>
      </c>
      <c r="H23" s="2">
        <f>AVERAGE(G23:G25)</f>
        <v>0.497025104631096</v>
      </c>
      <c r="I23" s="2">
        <f>STDEV(G23:G25)</f>
        <v>0.261103844335067</v>
      </c>
    </row>
    <row r="24" spans="2:9">
      <c r="B24" s="1">
        <v>23.7880205998697</v>
      </c>
      <c r="C24">
        <v>32.158111563581</v>
      </c>
      <c r="D24" s="2">
        <f t="shared" si="0"/>
        <v>8.3700909637113</v>
      </c>
      <c r="E24" s="2">
        <f t="shared" si="3"/>
        <v>1.2700909637113</v>
      </c>
      <c r="F24" s="2">
        <f t="shared" si="1"/>
        <v>-1.2700909637113</v>
      </c>
      <c r="G24" s="2">
        <f t="shared" si="2"/>
        <v>0.414633628918566</v>
      </c>
      <c r="H24" s="2"/>
      <c r="I24" s="2"/>
    </row>
    <row r="25" spans="2:9">
      <c r="B25" s="1">
        <v>23.6996992243799</v>
      </c>
      <c r="C25">
        <v>32.6002968389503</v>
      </c>
      <c r="D25" s="2">
        <f t="shared" si="0"/>
        <v>8.9005976145704</v>
      </c>
      <c r="E25" s="2">
        <f t="shared" si="3"/>
        <v>1.8005976145704</v>
      </c>
      <c r="F25" s="2">
        <f t="shared" si="1"/>
        <v>-1.8005976145704</v>
      </c>
      <c r="G25" s="2">
        <f t="shared" si="2"/>
        <v>0.287055655660078</v>
      </c>
      <c r="H25" s="2"/>
      <c r="I25" s="2"/>
    </row>
    <row r="26" spans="1:9">
      <c r="A26" t="s">
        <v>18</v>
      </c>
      <c r="B26" s="1">
        <v>23.9894153493554</v>
      </c>
      <c r="C26">
        <v>29.3953909303257</v>
      </c>
      <c r="D26" s="2">
        <f t="shared" si="0"/>
        <v>5.4059755809703</v>
      </c>
      <c r="E26" s="2">
        <f t="shared" si="3"/>
        <v>-1.6940244190297</v>
      </c>
      <c r="F26" s="2">
        <f t="shared" si="1"/>
        <v>1.6940244190297</v>
      </c>
      <c r="G26" s="2">
        <f t="shared" si="2"/>
        <v>3.23558015835367</v>
      </c>
      <c r="H26" s="2">
        <f>AVERAGE(G26:G28)</f>
        <v>4.00411612836046</v>
      </c>
      <c r="I26" s="2">
        <f>STDEV(G26:G28)</f>
        <v>1.11962667747043</v>
      </c>
    </row>
    <row r="27" spans="2:9">
      <c r="B27" s="1">
        <v>24.1831828234643</v>
      </c>
      <c r="C27">
        <v>28.8802682357096</v>
      </c>
      <c r="D27" s="2">
        <f t="shared" si="0"/>
        <v>4.6970854122453</v>
      </c>
      <c r="E27" s="2">
        <f t="shared" si="3"/>
        <v>-2.4029145877547</v>
      </c>
      <c r="F27" s="2">
        <f t="shared" si="1"/>
        <v>2.4029145877547</v>
      </c>
      <c r="G27" s="2">
        <f t="shared" si="2"/>
        <v>5.28870530272228</v>
      </c>
      <c r="H27" s="2"/>
      <c r="I27" s="2"/>
    </row>
    <row r="28" spans="2:9">
      <c r="B28" s="1">
        <v>24.4099982566585</v>
      </c>
      <c r="C28">
        <v>29.7075721903591</v>
      </c>
      <c r="D28" s="2">
        <f t="shared" si="0"/>
        <v>5.2975739337006</v>
      </c>
      <c r="E28" s="2">
        <f t="shared" si="3"/>
        <v>-1.8024260662994</v>
      </c>
      <c r="F28" s="2">
        <f t="shared" si="1"/>
        <v>1.8024260662994</v>
      </c>
      <c r="G28" s="2">
        <f t="shared" si="2"/>
        <v>3.48806292400542</v>
      </c>
      <c r="H28" s="2"/>
      <c r="I28" s="2"/>
    </row>
    <row r="29" spans="1:9">
      <c r="A29" t="s">
        <v>19</v>
      </c>
      <c r="B29" s="1">
        <v>24.78462270564</v>
      </c>
      <c r="C29">
        <v>30.8832451390972</v>
      </c>
      <c r="D29" s="2">
        <f t="shared" si="0"/>
        <v>6.0986224334572</v>
      </c>
      <c r="E29" s="2">
        <f t="shared" si="3"/>
        <v>-1.0013775665428</v>
      </c>
      <c r="F29" s="2">
        <f t="shared" si="1"/>
        <v>1.0013775665428</v>
      </c>
      <c r="G29" s="2">
        <f t="shared" si="2"/>
        <v>2.0019106247713</v>
      </c>
      <c r="H29" s="2">
        <f>AVERAGE(G29:G31)</f>
        <v>1.8155255088795</v>
      </c>
      <c r="I29" s="2">
        <f>STDEV(G29:G31)</f>
        <v>0.290880187236318</v>
      </c>
    </row>
    <row r="30" spans="2:9">
      <c r="B30" s="1">
        <v>24.7592017341193</v>
      </c>
      <c r="C30">
        <v>31.2932653865186</v>
      </c>
      <c r="D30" s="2">
        <f t="shared" si="0"/>
        <v>6.5340636523993</v>
      </c>
      <c r="E30" s="2">
        <f t="shared" si="3"/>
        <v>-0.565936347600703</v>
      </c>
      <c r="F30" s="2">
        <f t="shared" si="1"/>
        <v>0.565936347600703</v>
      </c>
      <c r="G30" s="2">
        <f t="shared" si="2"/>
        <v>1.48034798289398</v>
      </c>
      <c r="H30" s="2"/>
      <c r="I30" s="2"/>
    </row>
    <row r="31" spans="2:9">
      <c r="B31" s="1">
        <v>24.9633960666916</v>
      </c>
      <c r="C31">
        <v>31.0893676222693</v>
      </c>
      <c r="D31" s="2">
        <f t="shared" si="0"/>
        <v>6.1259715555777</v>
      </c>
      <c r="E31" s="2">
        <f t="shared" si="3"/>
        <v>-0.9740284444223</v>
      </c>
      <c r="F31" s="2">
        <f t="shared" si="1"/>
        <v>0.9740284444223</v>
      </c>
      <c r="G31" s="2">
        <f t="shared" si="2"/>
        <v>1.96431791897322</v>
      </c>
      <c r="H31" s="2"/>
      <c r="I31" s="2"/>
    </row>
    <row r="32" spans="1:9">
      <c r="A32" t="s">
        <v>20</v>
      </c>
      <c r="B32" s="1">
        <v>23.360600167589</v>
      </c>
      <c r="C32">
        <v>31.7928930057746</v>
      </c>
      <c r="D32" s="2">
        <f t="shared" si="0"/>
        <v>8.4322928381856</v>
      </c>
      <c r="E32" s="2">
        <f t="shared" si="3"/>
        <v>1.3322928381856</v>
      </c>
      <c r="F32" s="2">
        <f t="shared" si="1"/>
        <v>-1.3322928381856</v>
      </c>
      <c r="G32" s="2">
        <f t="shared" si="2"/>
        <v>0.397136581097891</v>
      </c>
      <c r="H32" s="2">
        <f>AVERAGE(G32:G34)</f>
        <v>0.449646055334537</v>
      </c>
      <c r="I32" s="2">
        <f>STDEV(G32:G34)</f>
        <v>0.0504175839122929</v>
      </c>
    </row>
    <row r="33" spans="2:9">
      <c r="B33" s="1">
        <v>23.2523510159076</v>
      </c>
      <c r="C33">
        <v>31.3590829831787</v>
      </c>
      <c r="D33" s="2">
        <f t="shared" si="0"/>
        <v>8.1067319672711</v>
      </c>
      <c r="E33" s="2">
        <f t="shared" si="3"/>
        <v>1.0067319672711</v>
      </c>
      <c r="F33" s="2">
        <f t="shared" si="1"/>
        <v>-1.0067319672711</v>
      </c>
      <c r="G33" s="2">
        <f t="shared" si="2"/>
        <v>0.497672312934819</v>
      </c>
      <c r="H33" s="2"/>
      <c r="I33" s="2"/>
    </row>
    <row r="34" spans="2:9">
      <c r="B34" s="1">
        <v>23.480872189677</v>
      </c>
      <c r="C34">
        <v>31.7196972525011</v>
      </c>
      <c r="D34" s="2">
        <f t="shared" si="0"/>
        <v>8.2388250628241</v>
      </c>
      <c r="E34" s="2">
        <f t="shared" si="3"/>
        <v>1.1388250628241</v>
      </c>
      <c r="F34" s="2">
        <f t="shared" si="1"/>
        <v>-1.1388250628241</v>
      </c>
      <c r="G34" s="2">
        <f t="shared" si="2"/>
        <v>0.4541292719709</v>
      </c>
      <c r="H34" s="2"/>
      <c r="I34" s="2"/>
    </row>
    <row r="35" spans="1:9">
      <c r="A35" t="s">
        <v>21</v>
      </c>
      <c r="B35" s="1">
        <v>23.2460084503885</v>
      </c>
      <c r="C35">
        <v>31.4371773888153</v>
      </c>
      <c r="D35" s="2">
        <f t="shared" si="0"/>
        <v>8.1911689384268</v>
      </c>
      <c r="E35" s="2">
        <f t="shared" ref="E35:E73" si="4">D35-7.1</f>
        <v>1.0911689384268</v>
      </c>
      <c r="F35" s="2">
        <f t="shared" si="1"/>
        <v>-1.0911689384268</v>
      </c>
      <c r="G35" s="2">
        <f t="shared" si="2"/>
        <v>0.46938090631356</v>
      </c>
      <c r="H35" s="2">
        <f>AVERAGE(G35:G37)</f>
        <v>1.41478272649317</v>
      </c>
      <c r="I35" s="2">
        <f>STDEV(G35:G37)</f>
        <v>1.75016168348631</v>
      </c>
    </row>
    <row r="36" spans="2:9">
      <c r="B36" s="1">
        <v>23.2206305111289</v>
      </c>
      <c r="C36">
        <v>31.8743138054949</v>
      </c>
      <c r="D36" s="2">
        <f t="shared" si="0"/>
        <v>8.653683294366</v>
      </c>
      <c r="E36" s="2">
        <f t="shared" si="4"/>
        <v>1.553683294366</v>
      </c>
      <c r="F36" s="2">
        <f t="shared" si="1"/>
        <v>-1.553683294366</v>
      </c>
      <c r="G36" s="2">
        <f t="shared" si="2"/>
        <v>0.340639278819586</v>
      </c>
      <c r="H36" s="2"/>
      <c r="I36" s="2"/>
    </row>
    <row r="37" spans="2:7">
      <c r="B37" s="1">
        <v>23.2194736300261</v>
      </c>
      <c r="C37">
        <v>28.5394457999988</v>
      </c>
      <c r="D37" s="2">
        <f t="shared" si="0"/>
        <v>5.3199721699727</v>
      </c>
      <c r="E37" s="2">
        <f t="shared" si="4"/>
        <v>-1.7800278300273</v>
      </c>
      <c r="F37" s="2">
        <f t="shared" si="1"/>
        <v>1.7800278300273</v>
      </c>
      <c r="G37" s="2">
        <f t="shared" si="2"/>
        <v>3.43432799434638</v>
      </c>
    </row>
    <row r="38" spans="1:9">
      <c r="A38" t="s">
        <v>22</v>
      </c>
      <c r="B38" s="1">
        <v>24.5785118072067</v>
      </c>
      <c r="C38">
        <v>29.0696028483013</v>
      </c>
      <c r="D38" s="2">
        <f t="shared" si="0"/>
        <v>4.4910910410946</v>
      </c>
      <c r="E38" s="2">
        <f t="shared" si="4"/>
        <v>-2.6089089589054</v>
      </c>
      <c r="F38" s="2">
        <f t="shared" si="1"/>
        <v>2.6089089589054</v>
      </c>
      <c r="G38" s="2">
        <f t="shared" si="2"/>
        <v>6.10042163451502</v>
      </c>
      <c r="H38" s="2">
        <f>AVERAGE(G38:G40)</f>
        <v>4.85974890057524</v>
      </c>
      <c r="I38" s="2">
        <f>STDEV(G38:G40)</f>
        <v>2.21276459878257</v>
      </c>
    </row>
    <row r="39" spans="2:9">
      <c r="B39" s="1">
        <v>24.6107767819936</v>
      </c>
      <c r="C39">
        <v>29.0846167855343</v>
      </c>
      <c r="D39" s="2">
        <f t="shared" si="0"/>
        <v>4.4738400035407</v>
      </c>
      <c r="E39" s="2">
        <f t="shared" si="4"/>
        <v>-2.6261599964593</v>
      </c>
      <c r="F39" s="2">
        <f t="shared" si="1"/>
        <v>2.6261599964593</v>
      </c>
      <c r="G39" s="2">
        <f t="shared" si="2"/>
        <v>6.17380534404205</v>
      </c>
      <c r="H39" s="2"/>
      <c r="I39" s="2"/>
    </row>
    <row r="40" spans="2:9">
      <c r="B40" s="1">
        <v>24.634294594726</v>
      </c>
      <c r="C40">
        <v>30.5295154994311</v>
      </c>
      <c r="D40" s="2">
        <f t="shared" si="0"/>
        <v>5.8952209047051</v>
      </c>
      <c r="E40" s="2">
        <f t="shared" si="4"/>
        <v>-1.2047790952949</v>
      </c>
      <c r="F40" s="2">
        <f t="shared" si="1"/>
        <v>1.2047790952949</v>
      </c>
      <c r="G40" s="2">
        <f t="shared" si="2"/>
        <v>2.30501972316865</v>
      </c>
      <c r="H40" s="2"/>
      <c r="I40" s="2"/>
    </row>
    <row r="41" spans="1:9">
      <c r="A41" t="s">
        <v>24</v>
      </c>
      <c r="B41" s="1">
        <v>25.1018435811484</v>
      </c>
      <c r="C41">
        <v>30.5152231976411</v>
      </c>
      <c r="D41" s="2">
        <f t="shared" si="0"/>
        <v>5.4133796164927</v>
      </c>
      <c r="E41" s="2">
        <f t="shared" si="4"/>
        <v>-1.6866203835073</v>
      </c>
      <c r="F41" s="2">
        <f t="shared" si="1"/>
        <v>1.6866203835073</v>
      </c>
      <c r="G41" s="2">
        <f t="shared" si="2"/>
        <v>3.21901741865598</v>
      </c>
      <c r="H41" s="2">
        <f>AVERAGE(G41:G43)</f>
        <v>2.57067728985208</v>
      </c>
      <c r="I41" s="2">
        <f>STDEV(G41:G43)</f>
        <v>0.949891055465612</v>
      </c>
    </row>
    <row r="42" spans="2:9">
      <c r="B42" s="1">
        <v>25.1444105432117</v>
      </c>
      <c r="C42">
        <v>30.653358850296</v>
      </c>
      <c r="D42" s="2">
        <f t="shared" si="0"/>
        <v>5.5089483070843</v>
      </c>
      <c r="E42" s="2">
        <f t="shared" si="4"/>
        <v>-1.5910516929157</v>
      </c>
      <c r="F42" s="2">
        <f t="shared" si="1"/>
        <v>1.5910516929157</v>
      </c>
      <c r="G42" s="2">
        <f t="shared" si="2"/>
        <v>3.01268887838269</v>
      </c>
      <c r="H42" s="2"/>
      <c r="I42" s="2"/>
    </row>
    <row r="43" spans="2:9">
      <c r="B43" s="1">
        <v>25.2333053345986</v>
      </c>
      <c r="C43">
        <v>31.7673908275273</v>
      </c>
      <c r="D43" s="2">
        <f t="shared" si="0"/>
        <v>6.5340854929287</v>
      </c>
      <c r="E43" s="2">
        <f t="shared" si="4"/>
        <v>-0.5659145070713</v>
      </c>
      <c r="F43" s="2">
        <f t="shared" si="1"/>
        <v>0.5659145070713</v>
      </c>
      <c r="G43" s="2">
        <f t="shared" si="2"/>
        <v>1.48032557251756</v>
      </c>
      <c r="H43" s="2"/>
      <c r="I43" s="2"/>
    </row>
    <row r="44" spans="1:9">
      <c r="A44" t="s">
        <v>25</v>
      </c>
      <c r="B44" s="1">
        <v>24.2794351247451</v>
      </c>
      <c r="C44">
        <v>30.8384215372531</v>
      </c>
      <c r="D44" s="2">
        <f t="shared" si="0"/>
        <v>6.558986412508</v>
      </c>
      <c r="E44" s="2">
        <f t="shared" si="4"/>
        <v>-0.541013587491998</v>
      </c>
      <c r="F44" s="2">
        <f t="shared" si="1"/>
        <v>0.541013587491998</v>
      </c>
      <c r="G44" s="2">
        <f t="shared" si="2"/>
        <v>1.45499438689909</v>
      </c>
      <c r="H44" s="2">
        <f>AVERAGE(G44:G46)</f>
        <v>1.90613261933305</v>
      </c>
      <c r="I44" s="2">
        <f>STDEV(G44:G46)</f>
        <v>0.754141203597843</v>
      </c>
    </row>
    <row r="45" spans="2:9">
      <c r="B45" s="1">
        <v>24.5193682694018</v>
      </c>
      <c r="C45">
        <v>30.1459720189113</v>
      </c>
      <c r="D45" s="2">
        <f t="shared" si="0"/>
        <v>5.6266037495095</v>
      </c>
      <c r="E45" s="2">
        <f t="shared" si="4"/>
        <v>-1.4733962504905</v>
      </c>
      <c r="F45" s="2">
        <f t="shared" si="1"/>
        <v>1.4733962504905</v>
      </c>
      <c r="G45" s="2">
        <f t="shared" si="2"/>
        <v>2.77674799465962</v>
      </c>
      <c r="H45" s="2"/>
      <c r="I45" s="2"/>
    </row>
    <row r="46" spans="2:9">
      <c r="B46" s="1">
        <v>24.6084054403716</v>
      </c>
      <c r="C46">
        <v>31.1363350902373</v>
      </c>
      <c r="D46" s="2">
        <f t="shared" si="0"/>
        <v>6.5279296498657</v>
      </c>
      <c r="E46" s="2">
        <f t="shared" si="4"/>
        <v>-0.572070350134302</v>
      </c>
      <c r="F46" s="2">
        <f t="shared" si="1"/>
        <v>0.572070350134302</v>
      </c>
      <c r="G46" s="2">
        <f t="shared" si="2"/>
        <v>1.48665547644044</v>
      </c>
      <c r="H46" s="2"/>
      <c r="I46" s="2"/>
    </row>
    <row r="47" spans="1:9">
      <c r="A47" t="s">
        <v>26</v>
      </c>
      <c r="B47" s="1">
        <v>24.4717961204044</v>
      </c>
      <c r="C47">
        <v>29.9743316712121</v>
      </c>
      <c r="D47" s="2">
        <f t="shared" si="0"/>
        <v>5.5025355508077</v>
      </c>
      <c r="E47" s="2">
        <f t="shared" si="4"/>
        <v>-1.5974644491923</v>
      </c>
      <c r="F47" s="2">
        <f t="shared" si="1"/>
        <v>1.5974644491923</v>
      </c>
      <c r="G47" s="2">
        <f t="shared" si="2"/>
        <v>3.0261100383639</v>
      </c>
      <c r="H47" s="2">
        <f>AVERAGE(G47:G49)</f>
        <v>2.39748116525365</v>
      </c>
      <c r="I47" s="2">
        <f>STDEV(G47:G49)</f>
        <v>1.29761314779072</v>
      </c>
    </row>
    <row r="48" spans="2:9">
      <c r="B48" s="1">
        <v>24.4684192611605</v>
      </c>
      <c r="C48">
        <v>29.8630807870336</v>
      </c>
      <c r="D48" s="2">
        <f t="shared" si="0"/>
        <v>5.3946615258731</v>
      </c>
      <c r="E48" s="2">
        <f t="shared" si="4"/>
        <v>-1.7053384741269</v>
      </c>
      <c r="F48" s="2">
        <f t="shared" si="1"/>
        <v>1.7053384741269</v>
      </c>
      <c r="G48" s="2">
        <f t="shared" si="2"/>
        <v>3.26105432360665</v>
      </c>
      <c r="H48" s="2"/>
      <c r="I48" s="2"/>
    </row>
    <row r="49" spans="2:9">
      <c r="B49" s="1">
        <v>24.4194826413803</v>
      </c>
      <c r="C49">
        <v>31.6630480348522</v>
      </c>
      <c r="D49" s="2">
        <f t="shared" si="0"/>
        <v>7.2435653934719</v>
      </c>
      <c r="E49" s="2">
        <f t="shared" si="4"/>
        <v>0.143565393471901</v>
      </c>
      <c r="F49" s="2">
        <f t="shared" si="1"/>
        <v>-0.143565393471901</v>
      </c>
      <c r="G49" s="2">
        <f t="shared" si="2"/>
        <v>0.905279133790405</v>
      </c>
      <c r="H49" s="2"/>
      <c r="I49" s="2"/>
    </row>
    <row r="50" spans="1:9">
      <c r="A50" t="s">
        <v>27</v>
      </c>
      <c r="B50" s="1">
        <v>25.1809697502402</v>
      </c>
      <c r="C50">
        <v>31.1402220016489</v>
      </c>
      <c r="D50" s="2">
        <f t="shared" si="0"/>
        <v>5.9592522514087</v>
      </c>
      <c r="E50" s="2">
        <f t="shared" si="4"/>
        <v>-1.1407477485913</v>
      </c>
      <c r="F50" s="2">
        <f t="shared" si="1"/>
        <v>1.1407477485913</v>
      </c>
      <c r="G50" s="2">
        <f t="shared" si="2"/>
        <v>2.20495276227801</v>
      </c>
      <c r="H50" s="2">
        <f>AVERAGE(G50:G52)</f>
        <v>13.6474691719596</v>
      </c>
      <c r="I50" s="2">
        <f>STDEV(G50:G52)</f>
        <v>20.3120634652708</v>
      </c>
    </row>
    <row r="51" spans="2:9">
      <c r="B51" s="1">
        <v>25.1765962823425</v>
      </c>
      <c r="C51">
        <v>31.5647315285837</v>
      </c>
      <c r="D51" s="2">
        <f t="shared" si="0"/>
        <v>6.3881352462412</v>
      </c>
      <c r="E51" s="2">
        <f t="shared" si="4"/>
        <v>-0.711864753758801</v>
      </c>
      <c r="F51" s="2">
        <f t="shared" si="1"/>
        <v>0.711864753758801</v>
      </c>
      <c r="G51" s="2">
        <f t="shared" si="2"/>
        <v>1.63791984082463</v>
      </c>
      <c r="H51" s="2"/>
      <c r="I51" s="2"/>
    </row>
    <row r="52" spans="2:9">
      <c r="B52" s="1">
        <v>25.3021520564119</v>
      </c>
      <c r="C52">
        <v>27.18882286048</v>
      </c>
      <c r="D52" s="2">
        <f t="shared" si="0"/>
        <v>1.8866708040681</v>
      </c>
      <c r="E52" s="2">
        <f t="shared" si="4"/>
        <v>-5.2133291959319</v>
      </c>
      <c r="F52" s="2">
        <f t="shared" si="1"/>
        <v>5.2133291959319</v>
      </c>
      <c r="G52" s="2">
        <f t="shared" si="2"/>
        <v>37.0995349127762</v>
      </c>
      <c r="H52" s="2"/>
      <c r="I52" s="2"/>
    </row>
    <row r="53" spans="1:9">
      <c r="A53" t="s">
        <v>28</v>
      </c>
      <c r="B53" s="1">
        <v>25.3322898966114</v>
      </c>
      <c r="C53">
        <v>27.3335861090545</v>
      </c>
      <c r="D53" s="2">
        <f t="shared" si="0"/>
        <v>2.0012962124431</v>
      </c>
      <c r="E53" s="2">
        <f t="shared" si="4"/>
        <v>-5.0987037875569</v>
      </c>
      <c r="F53" s="2">
        <f t="shared" si="1"/>
        <v>5.0987037875569</v>
      </c>
      <c r="G53" s="2">
        <f t="shared" si="2"/>
        <v>34.2659501753738</v>
      </c>
      <c r="H53" s="2">
        <f>AVERAGE(G53:G55)</f>
        <v>17.3563170116227</v>
      </c>
      <c r="I53" s="2">
        <f>STDEV(G53:G55)</f>
        <v>14.6451726947089</v>
      </c>
    </row>
    <row r="54" spans="2:9">
      <c r="B54" s="1">
        <v>25.3969973535744</v>
      </c>
      <c r="C54">
        <v>29.3709677504186</v>
      </c>
      <c r="D54" s="2">
        <f t="shared" si="0"/>
        <v>3.9739703968442</v>
      </c>
      <c r="E54" s="2">
        <f t="shared" si="4"/>
        <v>-3.1260296031558</v>
      </c>
      <c r="F54" s="2">
        <f t="shared" si="1"/>
        <v>3.1260296031558</v>
      </c>
      <c r="G54" s="2">
        <f t="shared" si="2"/>
        <v>8.73029015442828</v>
      </c>
      <c r="H54" s="2"/>
      <c r="I54" s="2"/>
    </row>
    <row r="55" spans="2:9">
      <c r="B55" s="1">
        <v>25.4143479930739</v>
      </c>
      <c r="C55">
        <v>29.3328143357618</v>
      </c>
      <c r="D55" s="2">
        <f t="shared" si="0"/>
        <v>3.9184663426879</v>
      </c>
      <c r="E55" s="2">
        <f t="shared" si="4"/>
        <v>-3.1815336573121</v>
      </c>
      <c r="F55" s="2">
        <f t="shared" si="1"/>
        <v>3.1815336573121</v>
      </c>
      <c r="G55" s="2">
        <f t="shared" si="2"/>
        <v>9.07271070506602</v>
      </c>
      <c r="H55" s="2"/>
      <c r="I55" s="2"/>
    </row>
    <row r="56" spans="1:9">
      <c r="A56" t="s">
        <v>29</v>
      </c>
      <c r="B56" s="1">
        <v>24.6187137966067</v>
      </c>
      <c r="C56">
        <v>29.3529457958343</v>
      </c>
      <c r="D56" s="2">
        <f t="shared" si="0"/>
        <v>4.7342319992276</v>
      </c>
      <c r="E56" s="2">
        <f t="shared" si="4"/>
        <v>-2.3657680007724</v>
      </c>
      <c r="F56" s="2">
        <f t="shared" si="1"/>
        <v>2.3657680007724</v>
      </c>
      <c r="G56" s="2">
        <f t="shared" si="2"/>
        <v>5.15426959920579</v>
      </c>
      <c r="H56" s="2">
        <f>AVERAGE(G56:G58)</f>
        <v>3.24533741379363</v>
      </c>
      <c r="I56" s="2">
        <f>STDEV(G56:G58)</f>
        <v>1.66259302902942</v>
      </c>
    </row>
    <row r="57" spans="2:9">
      <c r="B57" s="1">
        <v>24.7303753589757</v>
      </c>
      <c r="C57">
        <v>30.7502369577744</v>
      </c>
      <c r="D57" s="2">
        <f t="shared" si="0"/>
        <v>6.0198615987987</v>
      </c>
      <c r="E57" s="2">
        <f t="shared" si="4"/>
        <v>-1.0801384012013</v>
      </c>
      <c r="F57" s="2">
        <f t="shared" si="1"/>
        <v>1.0801384012013</v>
      </c>
      <c r="G57" s="2">
        <f t="shared" si="2"/>
        <v>2.114238895411</v>
      </c>
      <c r="H57" s="2"/>
      <c r="I57" s="2"/>
    </row>
    <row r="58" spans="2:9">
      <c r="B58" s="1">
        <v>24.8194770746157</v>
      </c>
      <c r="C58">
        <v>30.616424799282</v>
      </c>
      <c r="D58" s="2">
        <f t="shared" si="0"/>
        <v>5.7969477246663</v>
      </c>
      <c r="E58" s="2">
        <f t="shared" si="4"/>
        <v>-1.3030522753337</v>
      </c>
      <c r="F58" s="2">
        <f t="shared" si="1"/>
        <v>1.3030522753337</v>
      </c>
      <c r="G58" s="2">
        <f t="shared" si="2"/>
        <v>2.4675037467641</v>
      </c>
      <c r="H58" s="2"/>
      <c r="I58" s="2"/>
    </row>
    <row r="59" spans="1:9">
      <c r="A59" t="s">
        <v>30</v>
      </c>
      <c r="B59" s="1">
        <v>24.83392385142</v>
      </c>
      <c r="C59">
        <v>30.5561712450923</v>
      </c>
      <c r="D59" s="2">
        <f t="shared" si="0"/>
        <v>5.7222473936723</v>
      </c>
      <c r="E59" s="2">
        <f t="shared" si="4"/>
        <v>-1.3777526063277</v>
      </c>
      <c r="F59" s="2">
        <f t="shared" si="1"/>
        <v>1.3777526063277</v>
      </c>
      <c r="G59" s="2">
        <f t="shared" si="2"/>
        <v>2.59863247261684</v>
      </c>
      <c r="H59" s="2">
        <f>AVERAGE(G59:G61)</f>
        <v>3.07314798119096</v>
      </c>
      <c r="I59" s="2">
        <f>STDEV(G59:G61)</f>
        <v>1.40734710773451</v>
      </c>
    </row>
    <row r="60" spans="2:9">
      <c r="B60" s="1">
        <v>24.7645183607985</v>
      </c>
      <c r="C60">
        <v>30.8904352847218</v>
      </c>
      <c r="D60" s="2">
        <f t="shared" si="0"/>
        <v>6.1259169239233</v>
      </c>
      <c r="E60" s="2">
        <f t="shared" si="4"/>
        <v>-0.974083076076701</v>
      </c>
      <c r="F60" s="2">
        <f t="shared" si="1"/>
        <v>0.974083076076701</v>
      </c>
      <c r="G60" s="2">
        <f t="shared" si="2"/>
        <v>1.96439230473496</v>
      </c>
      <c r="H60" s="2"/>
      <c r="I60" s="2"/>
    </row>
    <row r="61" spans="2:9">
      <c r="B61" s="1">
        <v>24.8532244905625</v>
      </c>
      <c r="C61">
        <v>29.7340035564982</v>
      </c>
      <c r="D61" s="2">
        <f t="shared" si="0"/>
        <v>4.8807790659357</v>
      </c>
      <c r="E61" s="2">
        <f t="shared" si="4"/>
        <v>-2.2192209340643</v>
      </c>
      <c r="F61" s="2">
        <f t="shared" si="1"/>
        <v>2.2192209340643</v>
      </c>
      <c r="G61" s="2">
        <f t="shared" si="2"/>
        <v>4.65641916622107</v>
      </c>
      <c r="H61" s="2"/>
      <c r="I61" s="2"/>
    </row>
    <row r="62" spans="1:9">
      <c r="A62" t="s">
        <v>31</v>
      </c>
      <c r="B62" s="1">
        <v>25.068832447451</v>
      </c>
      <c r="C62">
        <v>29.87475280021</v>
      </c>
      <c r="D62" s="2">
        <f t="shared" si="0"/>
        <v>4.805920352759</v>
      </c>
      <c r="E62" s="2">
        <f t="shared" si="4"/>
        <v>-2.294079647241</v>
      </c>
      <c r="F62" s="2">
        <f t="shared" si="1"/>
        <v>2.294079647241</v>
      </c>
      <c r="G62" s="2">
        <f t="shared" si="2"/>
        <v>4.90441019179008</v>
      </c>
      <c r="H62" s="2">
        <f>AVERAGE(G62:G64)</f>
        <v>3.18298288423369</v>
      </c>
      <c r="I62" s="2">
        <f>STDEV(G62:G64)</f>
        <v>1.86919618704997</v>
      </c>
    </row>
    <row r="63" spans="2:9">
      <c r="B63" s="1">
        <v>24.9376130322508</v>
      </c>
      <c r="C63">
        <v>31.7809635900529</v>
      </c>
      <c r="D63" s="2">
        <f t="shared" si="0"/>
        <v>6.8433505578021</v>
      </c>
      <c r="E63" s="2">
        <f t="shared" si="4"/>
        <v>-0.256649442197899</v>
      </c>
      <c r="F63" s="2">
        <f t="shared" si="1"/>
        <v>0.256649442197899</v>
      </c>
      <c r="G63" s="2">
        <f t="shared" si="2"/>
        <v>1.1947008714273</v>
      </c>
      <c r="H63" s="2"/>
      <c r="I63" s="2"/>
    </row>
    <row r="64" spans="2:9">
      <c r="B64" s="1">
        <v>25.0392555926237</v>
      </c>
      <c r="C64">
        <v>30.3527271479392</v>
      </c>
      <c r="D64" s="2">
        <f t="shared" si="0"/>
        <v>5.3134715553155</v>
      </c>
      <c r="E64" s="2">
        <f t="shared" si="4"/>
        <v>-1.7865284446845</v>
      </c>
      <c r="F64" s="2">
        <f t="shared" si="1"/>
        <v>1.7865284446845</v>
      </c>
      <c r="G64" s="2">
        <f t="shared" si="2"/>
        <v>3.44983758948368</v>
      </c>
      <c r="H64" s="2"/>
      <c r="I64" s="2"/>
    </row>
    <row r="65" spans="1:9">
      <c r="A65" t="s">
        <v>32</v>
      </c>
      <c r="B65" s="1">
        <v>24.3688786943618</v>
      </c>
      <c r="C65">
        <v>30.4736798335758</v>
      </c>
      <c r="D65" s="2">
        <f t="shared" si="0"/>
        <v>6.104801139214</v>
      </c>
      <c r="E65" s="2">
        <f t="shared" si="4"/>
        <v>-0.995198860785999</v>
      </c>
      <c r="F65" s="2">
        <f t="shared" si="1"/>
        <v>0.995198860785999</v>
      </c>
      <c r="G65" s="2">
        <f t="shared" si="2"/>
        <v>1.99335527039805</v>
      </c>
      <c r="H65" s="2">
        <f>AVERAGE(G65:G67)</f>
        <v>1.17292767677833</v>
      </c>
      <c r="I65" s="2">
        <f>STDEV(G65:G67)</f>
        <v>0.806080309386235</v>
      </c>
    </row>
    <row r="66" spans="2:9">
      <c r="B66" s="1">
        <v>24.313172917906</v>
      </c>
      <c r="C66">
        <v>31.2198137788755</v>
      </c>
      <c r="D66" s="2">
        <f t="shared" ref="D66:D73" si="5">C66-B66</f>
        <v>6.9066408609695</v>
      </c>
      <c r="E66" s="2">
        <f t="shared" si="4"/>
        <v>-0.1933591390305</v>
      </c>
      <c r="F66" s="2">
        <f t="shared" ref="F66:F73" si="6">-E66</f>
        <v>0.1933591390305</v>
      </c>
      <c r="G66" s="2">
        <f t="shared" ref="G66:G73" si="7">POWER(2,F66)</f>
        <v>1.14342293935731</v>
      </c>
      <c r="H66" s="2"/>
      <c r="I66" s="2"/>
    </row>
    <row r="67" spans="2:9">
      <c r="B67" s="1">
        <v>24.4064839071685</v>
      </c>
      <c r="C67">
        <v>32.8948211580816</v>
      </c>
      <c r="D67" s="2">
        <f t="shared" si="5"/>
        <v>8.4883372509131</v>
      </c>
      <c r="E67" s="2">
        <f t="shared" si="4"/>
        <v>1.3883372509131</v>
      </c>
      <c r="F67" s="2">
        <f t="shared" si="6"/>
        <v>-1.3883372509131</v>
      </c>
      <c r="G67" s="2">
        <f t="shared" si="7"/>
        <v>0.382004820579639</v>
      </c>
      <c r="H67" s="2"/>
      <c r="I67" s="2"/>
    </row>
    <row r="68" spans="1:9">
      <c r="A68" t="s">
        <v>33</v>
      </c>
      <c r="B68" s="1">
        <v>24.1905133738475</v>
      </c>
      <c r="C68">
        <v>32.543544180847</v>
      </c>
      <c r="D68" s="2">
        <f t="shared" si="5"/>
        <v>8.3530308069995</v>
      </c>
      <c r="E68" s="2">
        <f t="shared" si="4"/>
        <v>1.2530308069995</v>
      </c>
      <c r="F68" s="2">
        <f t="shared" si="6"/>
        <v>-1.2530308069995</v>
      </c>
      <c r="G68" s="2">
        <f t="shared" si="7"/>
        <v>0.419565859138528</v>
      </c>
      <c r="H68" s="2">
        <f>AVERAGE(G68:G70)</f>
        <v>0.486731070693132</v>
      </c>
      <c r="I68" s="2">
        <f>STDEV(G68:G70)</f>
        <v>0.101728489437192</v>
      </c>
    </row>
    <row r="69" spans="2:9">
      <c r="B69" s="1">
        <v>24.1988847980097</v>
      </c>
      <c r="C69">
        <v>32.026808759581</v>
      </c>
      <c r="D69" s="2">
        <f t="shared" si="5"/>
        <v>7.8279239615713</v>
      </c>
      <c r="E69" s="2">
        <f t="shared" si="4"/>
        <v>0.727923961571301</v>
      </c>
      <c r="F69" s="2">
        <f t="shared" si="6"/>
        <v>-0.727923961571301</v>
      </c>
      <c r="G69" s="2">
        <f t="shared" si="7"/>
        <v>0.603772117210672</v>
      </c>
      <c r="H69" s="2"/>
      <c r="I69" s="2"/>
    </row>
    <row r="70" spans="2:9">
      <c r="B70" s="1">
        <v>24.186269312989</v>
      </c>
      <c r="C70">
        <v>32.4810421265363</v>
      </c>
      <c r="D70" s="2">
        <f t="shared" si="5"/>
        <v>8.2947728135473</v>
      </c>
      <c r="E70" s="2">
        <f t="shared" si="4"/>
        <v>1.1947728135473</v>
      </c>
      <c r="F70" s="2">
        <f t="shared" si="6"/>
        <v>-1.1947728135473</v>
      </c>
      <c r="G70" s="2">
        <f t="shared" si="7"/>
        <v>0.436855235730195</v>
      </c>
      <c r="H70" s="2"/>
      <c r="I70" s="2"/>
    </row>
    <row r="71" spans="1:9">
      <c r="A71" t="s">
        <v>34</v>
      </c>
      <c r="B71" s="1">
        <v>24.2203376425032</v>
      </c>
      <c r="C71">
        <v>31.4377222445239</v>
      </c>
      <c r="D71" s="2">
        <f t="shared" si="5"/>
        <v>7.2173846020207</v>
      </c>
      <c r="E71" s="2">
        <f t="shared" si="4"/>
        <v>0.117384602020701</v>
      </c>
      <c r="F71" s="2">
        <f t="shared" si="6"/>
        <v>-0.117384602020701</v>
      </c>
      <c r="G71" s="2">
        <f t="shared" si="7"/>
        <v>0.92185733107256</v>
      </c>
      <c r="H71" s="2">
        <f>AVERAGE(G71:G73)</f>
        <v>11.7345355461028</v>
      </c>
      <c r="I71" s="2">
        <f>STDEV(G71:G73)</f>
        <v>9.46618329125966</v>
      </c>
    </row>
    <row r="72" spans="2:7">
      <c r="B72" s="1">
        <v>24.0301887752487</v>
      </c>
      <c r="C72">
        <v>27.1525325008698</v>
      </c>
      <c r="D72" s="2">
        <f t="shared" si="5"/>
        <v>3.1223437256211</v>
      </c>
      <c r="E72" s="2">
        <f t="shared" si="4"/>
        <v>-3.9776562743789</v>
      </c>
      <c r="F72" s="2">
        <f t="shared" si="6"/>
        <v>3.9776562743789</v>
      </c>
      <c r="G72" s="2">
        <f t="shared" si="7"/>
        <v>15.7541091841241</v>
      </c>
    </row>
    <row r="73" spans="2:7">
      <c r="B73" s="1">
        <v>23.9637437151885</v>
      </c>
      <c r="C73">
        <v>26.8521364841867</v>
      </c>
      <c r="D73" s="2">
        <f t="shared" si="5"/>
        <v>2.8883927689982</v>
      </c>
      <c r="E73" s="2">
        <f t="shared" si="4"/>
        <v>-4.2116072310018</v>
      </c>
      <c r="F73" s="2">
        <f t="shared" si="6"/>
        <v>4.2116072310018</v>
      </c>
      <c r="G73" s="2">
        <f t="shared" si="7"/>
        <v>18.5276401231119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37" workbookViewId="0">
      <selection activeCell="D2" sqref="D2:L73"/>
    </sheetView>
  </sheetViews>
  <sheetFormatPr defaultColWidth="9" defaultRowHeight="13.5"/>
  <cols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 s="1">
        <v>24.7590514409803</v>
      </c>
      <c r="D2" s="2">
        <f t="shared" ref="D2:D65" si="0">C2-B2</f>
        <v>0.713499942637799</v>
      </c>
      <c r="E2" s="2">
        <f>D2-0.517</f>
        <v>0.196499942637799</v>
      </c>
      <c r="F2" s="2">
        <f t="shared" ref="F2:F65" si="1">-E2</f>
        <v>-0.196499942637799</v>
      </c>
      <c r="G2" s="2">
        <f t="shared" ref="G2:G65" si="2">POWER(2,F2)</f>
        <v>0.872665130740494</v>
      </c>
      <c r="H2" s="2">
        <f>AVERAGE(G2:G4)</f>
        <v>1.00488961355068</v>
      </c>
      <c r="I2" s="2">
        <f>STDEV(G2:G4)</f>
        <v>0.122578288894363</v>
      </c>
      <c r="K2">
        <f>AVERAGE(D2:D4)</f>
        <v>0.517328669002399</v>
      </c>
    </row>
    <row r="3" spans="2:9">
      <c r="B3" s="1">
        <v>24.1114914968836</v>
      </c>
      <c r="C3" s="1">
        <v>24.4717853312454</v>
      </c>
      <c r="D3" s="2">
        <f t="shared" si="0"/>
        <v>0.360293834361801</v>
      </c>
      <c r="E3" s="2">
        <f t="shared" ref="E3:E34" si="3">D3-0.517</f>
        <v>-0.156706165638199</v>
      </c>
      <c r="F3" s="2">
        <f t="shared" si="1"/>
        <v>0.156706165638199</v>
      </c>
      <c r="G3" s="2">
        <f t="shared" si="2"/>
        <v>1.11473915616943</v>
      </c>
      <c r="H3" s="2"/>
      <c r="I3" s="2"/>
    </row>
    <row r="4" spans="2:9">
      <c r="B4" s="1">
        <v>24.1864775273355</v>
      </c>
      <c r="C4" s="1">
        <v>24.6646697573431</v>
      </c>
      <c r="D4" s="2">
        <f t="shared" si="0"/>
        <v>0.478192230007597</v>
      </c>
      <c r="E4" s="2">
        <f t="shared" si="3"/>
        <v>-0.0388077699924031</v>
      </c>
      <c r="F4" s="2">
        <f t="shared" si="1"/>
        <v>0.0388077699924031</v>
      </c>
      <c r="G4" s="2">
        <f t="shared" si="2"/>
        <v>1.02726455374212</v>
      </c>
      <c r="H4" s="2"/>
      <c r="I4" s="2"/>
    </row>
    <row r="5" spans="1:9">
      <c r="A5" t="s">
        <v>11</v>
      </c>
      <c r="B5" s="1">
        <v>23.8630018493993</v>
      </c>
      <c r="C5" s="1">
        <v>25.2517192938671</v>
      </c>
      <c r="D5" s="2">
        <f t="shared" si="0"/>
        <v>1.3887174444678</v>
      </c>
      <c r="E5" s="2">
        <f t="shared" si="3"/>
        <v>0.871717444467801</v>
      </c>
      <c r="F5" s="2">
        <f t="shared" si="1"/>
        <v>-0.871717444467801</v>
      </c>
      <c r="G5" s="2">
        <f t="shared" si="2"/>
        <v>0.546495891695007</v>
      </c>
      <c r="H5" s="2">
        <f>AVERAGE(G5:G7)</f>
        <v>0.517965237489228</v>
      </c>
      <c r="I5" s="2">
        <f>STDEV(G5:G7)</f>
        <v>0.0258591822869454</v>
      </c>
    </row>
    <row r="6" spans="2:9">
      <c r="B6" s="1">
        <v>23.8226241922986</v>
      </c>
      <c r="C6" s="1">
        <v>25.3073012448929</v>
      </c>
      <c r="D6" s="2">
        <f t="shared" si="0"/>
        <v>1.4846770525943</v>
      </c>
      <c r="E6" s="2">
        <f t="shared" si="3"/>
        <v>0.9676770525943</v>
      </c>
      <c r="F6" s="2">
        <f t="shared" si="1"/>
        <v>-0.9676770525943</v>
      </c>
      <c r="G6" s="2">
        <f t="shared" si="2"/>
        <v>0.511328713470191</v>
      </c>
      <c r="H6" s="2"/>
      <c r="I6" s="2"/>
    </row>
    <row r="7" spans="2:9">
      <c r="B7" s="1">
        <v>23.7768365849354</v>
      </c>
      <c r="C7" s="1">
        <v>25.305217747114</v>
      </c>
      <c r="D7" s="2">
        <f t="shared" si="0"/>
        <v>1.5283811621786</v>
      </c>
      <c r="E7" s="2">
        <f t="shared" si="3"/>
        <v>1.0113811621786</v>
      </c>
      <c r="F7" s="2">
        <f t="shared" si="1"/>
        <v>-1.0113811621786</v>
      </c>
      <c r="G7" s="2">
        <f t="shared" si="2"/>
        <v>0.496071107302487</v>
      </c>
      <c r="H7" s="2"/>
      <c r="I7" s="2"/>
    </row>
    <row r="8" spans="1:9">
      <c r="A8" t="s">
        <v>12</v>
      </c>
      <c r="B8" s="1">
        <v>24.2771444822068</v>
      </c>
      <c r="C8" s="1">
        <v>25.4055659328494</v>
      </c>
      <c r="D8" s="2">
        <f t="shared" si="0"/>
        <v>1.1284214506426</v>
      </c>
      <c r="E8" s="2">
        <f t="shared" si="3"/>
        <v>0.611421450642598</v>
      </c>
      <c r="F8" s="2">
        <f t="shared" si="1"/>
        <v>-0.611421450642598</v>
      </c>
      <c r="G8" s="2">
        <f t="shared" si="2"/>
        <v>0.654551471239737</v>
      </c>
      <c r="H8" s="2">
        <f>AVERAGE(G8:G10)</f>
        <v>0.663739243392278</v>
      </c>
      <c r="I8" s="2">
        <f>STDEV(G8:G10)</f>
        <v>0.0270973544721357</v>
      </c>
    </row>
    <row r="9" spans="2:9">
      <c r="B9" s="1">
        <v>24.253987477389</v>
      </c>
      <c r="C9" s="1">
        <v>25.4093755762635</v>
      </c>
      <c r="D9" s="2">
        <f t="shared" si="0"/>
        <v>1.1553880988745</v>
      </c>
      <c r="E9" s="2">
        <f t="shared" si="3"/>
        <v>0.6383880988745</v>
      </c>
      <c r="F9" s="2">
        <f t="shared" si="1"/>
        <v>-0.6383880988745</v>
      </c>
      <c r="G9" s="2">
        <f t="shared" si="2"/>
        <v>0.642430325536478</v>
      </c>
      <c r="H9" s="2"/>
      <c r="I9" s="2"/>
    </row>
    <row r="10" spans="2:9">
      <c r="B10" s="1">
        <v>24.3601089818441</v>
      </c>
      <c r="C10" s="1">
        <v>25.4036110362592</v>
      </c>
      <c r="D10" s="2">
        <f t="shared" si="0"/>
        <v>1.0435020544151</v>
      </c>
      <c r="E10" s="2">
        <f t="shared" si="3"/>
        <v>0.5265020544151</v>
      </c>
      <c r="F10" s="2">
        <f t="shared" si="1"/>
        <v>-0.5265020544151</v>
      </c>
      <c r="G10" s="2">
        <f t="shared" si="2"/>
        <v>0.69423593340062</v>
      </c>
      <c r="H10" s="2"/>
      <c r="I10" s="2"/>
    </row>
    <row r="11" spans="1:9">
      <c r="A11" t="s">
        <v>13</v>
      </c>
      <c r="B11" s="1">
        <v>25.949592280262</v>
      </c>
      <c r="C11" s="1">
        <v>28.7751722757628</v>
      </c>
      <c r="D11" s="2">
        <f t="shared" si="0"/>
        <v>2.8255799955008</v>
      </c>
      <c r="E11" s="2">
        <f t="shared" si="3"/>
        <v>2.3085799955008</v>
      </c>
      <c r="F11" s="2">
        <f t="shared" si="1"/>
        <v>-2.3085799955008</v>
      </c>
      <c r="G11" s="2">
        <f t="shared" si="2"/>
        <v>0.201859026268658</v>
      </c>
      <c r="H11" s="2">
        <f>AVERAGE(G11:G13)</f>
        <v>0.205956655360997</v>
      </c>
      <c r="I11" s="2">
        <f>STDEV(G11:G13)</f>
        <v>0.0179794625962214</v>
      </c>
    </row>
    <row r="12" spans="2:9">
      <c r="B12" s="1">
        <v>25.6991112486693</v>
      </c>
      <c r="C12" s="1">
        <v>28.3640724431376</v>
      </c>
      <c r="D12" s="2">
        <f t="shared" si="0"/>
        <v>2.6649611944683</v>
      </c>
      <c r="E12" s="2">
        <f t="shared" si="3"/>
        <v>2.1479611944683</v>
      </c>
      <c r="F12" s="2">
        <f t="shared" si="1"/>
        <v>-2.1479611944683</v>
      </c>
      <c r="G12" s="2">
        <f t="shared" si="2"/>
        <v>0.225631250800935</v>
      </c>
      <c r="H12" s="2"/>
      <c r="I12" s="2"/>
    </row>
    <row r="13" spans="2:9">
      <c r="B13" s="1">
        <v>25.7448849204801</v>
      </c>
      <c r="C13" s="1">
        <v>28.654933444929</v>
      </c>
      <c r="D13" s="2">
        <f t="shared" si="0"/>
        <v>2.9100485244489</v>
      </c>
      <c r="E13" s="2">
        <f t="shared" si="3"/>
        <v>2.3930485244489</v>
      </c>
      <c r="F13" s="2">
        <f t="shared" si="1"/>
        <v>-2.3930485244489</v>
      </c>
      <c r="G13" s="2">
        <f t="shared" si="2"/>
        <v>0.190379689013398</v>
      </c>
      <c r="H13" s="2"/>
      <c r="I13" s="2"/>
    </row>
    <row r="14" spans="1:9">
      <c r="A14" t="s">
        <v>14</v>
      </c>
      <c r="B14" s="1">
        <v>25.4154493014337</v>
      </c>
      <c r="C14" s="1">
        <v>28.3202160257684</v>
      </c>
      <c r="D14" s="2">
        <f t="shared" si="0"/>
        <v>2.9047667243347</v>
      </c>
      <c r="E14" s="2">
        <f t="shared" si="3"/>
        <v>2.3877667243347</v>
      </c>
      <c r="F14" s="2">
        <f t="shared" si="1"/>
        <v>-2.3877667243347</v>
      </c>
      <c r="G14" s="2">
        <f t="shared" si="2"/>
        <v>0.191077958828023</v>
      </c>
      <c r="H14" s="2">
        <f>AVERAGE(G14:G16)</f>
        <v>0.249188358472077</v>
      </c>
      <c r="I14" s="2">
        <f>STDEV(G14:G16)</f>
        <v>0.0518819259795063</v>
      </c>
    </row>
    <row r="15" spans="2:9">
      <c r="B15" s="1">
        <v>25.7679230620232</v>
      </c>
      <c r="C15" s="1">
        <v>28.1974370430079</v>
      </c>
      <c r="D15" s="2">
        <f t="shared" si="0"/>
        <v>2.4295139809847</v>
      </c>
      <c r="E15" s="2">
        <f t="shared" si="3"/>
        <v>1.9125139809847</v>
      </c>
      <c r="F15" s="2">
        <f t="shared" si="1"/>
        <v>-1.9125139809847</v>
      </c>
      <c r="G15" s="2">
        <f t="shared" si="2"/>
        <v>0.265629267459926</v>
      </c>
      <c r="H15" s="2"/>
      <c r="I15" s="2"/>
    </row>
    <row r="16" spans="2:9">
      <c r="B16" s="1">
        <v>25.5792587213768</v>
      </c>
      <c r="C16" s="1">
        <v>27.8778725788143</v>
      </c>
      <c r="D16" s="2">
        <f t="shared" si="0"/>
        <v>2.2986138574375</v>
      </c>
      <c r="E16" s="2">
        <f t="shared" si="3"/>
        <v>1.7816138574375</v>
      </c>
      <c r="F16" s="2">
        <f t="shared" si="1"/>
        <v>-1.7816138574375</v>
      </c>
      <c r="G16" s="2">
        <f t="shared" si="2"/>
        <v>0.290857849128281</v>
      </c>
      <c r="H16" s="2"/>
      <c r="I16" s="2"/>
    </row>
    <row r="17" spans="1:9">
      <c r="A17" t="s">
        <v>15</v>
      </c>
      <c r="B17" s="1">
        <v>26.8118502779834</v>
      </c>
      <c r="C17" s="1">
        <v>28.5544640370584</v>
      </c>
      <c r="D17" s="2">
        <f t="shared" si="0"/>
        <v>1.742613759075</v>
      </c>
      <c r="E17" s="2">
        <f t="shared" si="3"/>
        <v>1.225613759075</v>
      </c>
      <c r="F17" s="2">
        <f t="shared" si="1"/>
        <v>-1.225613759075</v>
      </c>
      <c r="G17" s="2">
        <f t="shared" si="2"/>
        <v>0.427615555632449</v>
      </c>
      <c r="H17" s="2">
        <f>AVERAGE(G17:G19)</f>
        <v>0.293423631940503</v>
      </c>
      <c r="I17" s="2">
        <f>STDEV(G17:G19)</f>
        <v>0.116320078628389</v>
      </c>
    </row>
    <row r="18" spans="2:9">
      <c r="B18" s="1">
        <v>25.8450106570146</v>
      </c>
      <c r="C18" s="1">
        <v>28.5375957609242</v>
      </c>
      <c r="D18" s="2">
        <f t="shared" si="0"/>
        <v>2.6925851039096</v>
      </c>
      <c r="E18" s="2">
        <f t="shared" si="3"/>
        <v>2.1755851039096</v>
      </c>
      <c r="F18" s="2">
        <f t="shared" si="1"/>
        <v>-2.1755851039096</v>
      </c>
      <c r="G18" s="2">
        <f t="shared" si="2"/>
        <v>0.221352089323841</v>
      </c>
      <c r="H18" s="2"/>
      <c r="I18" s="2"/>
    </row>
    <row r="19" spans="2:9">
      <c r="B19" s="1">
        <v>25.9995500686524</v>
      </c>
      <c r="C19" s="1">
        <v>28.6286926209804</v>
      </c>
      <c r="D19" s="2">
        <f t="shared" si="0"/>
        <v>2.629142552328</v>
      </c>
      <c r="E19" s="2">
        <f t="shared" si="3"/>
        <v>2.112142552328</v>
      </c>
      <c r="F19" s="2">
        <f t="shared" si="1"/>
        <v>-2.112142552328</v>
      </c>
      <c r="G19" s="2">
        <f t="shared" si="2"/>
        <v>0.231303250865218</v>
      </c>
      <c r="H19" s="2"/>
      <c r="I19" s="2"/>
    </row>
    <row r="20" spans="1:9">
      <c r="A20" t="s">
        <v>16</v>
      </c>
      <c r="B20" s="1">
        <v>23.9595636635621</v>
      </c>
      <c r="C20" s="1">
        <v>28.5721106545778</v>
      </c>
      <c r="D20" s="2">
        <f t="shared" si="0"/>
        <v>4.6125469910157</v>
      </c>
      <c r="E20" s="2">
        <f t="shared" si="3"/>
        <v>4.0955469910157</v>
      </c>
      <c r="F20" s="2">
        <f t="shared" si="1"/>
        <v>-4.0955469910157</v>
      </c>
      <c r="G20" s="2">
        <f t="shared" si="2"/>
        <v>0.0584948332198362</v>
      </c>
      <c r="H20" s="2">
        <f>AVERAGE(G20:G22)</f>
        <v>0.0833099060458797</v>
      </c>
      <c r="I20" s="2">
        <f>STDEV(G20:G22)</f>
        <v>0.0239720466145169</v>
      </c>
    </row>
    <row r="21" spans="2:9">
      <c r="B21" s="1">
        <v>24.018747269639</v>
      </c>
      <c r="C21" s="1">
        <v>27.7690041417032</v>
      </c>
      <c r="D21" s="2">
        <f t="shared" si="0"/>
        <v>3.7502568720642</v>
      </c>
      <c r="E21" s="2">
        <f t="shared" si="3"/>
        <v>3.2332568720642</v>
      </c>
      <c r="F21" s="2">
        <f t="shared" si="1"/>
        <v>-3.2332568720642</v>
      </c>
      <c r="G21" s="2">
        <f t="shared" si="2"/>
        <v>0.106339030822569</v>
      </c>
      <c r="H21" s="2"/>
      <c r="I21" s="2"/>
    </row>
    <row r="22" spans="2:9">
      <c r="B22" s="1">
        <v>24.0632009513445</v>
      </c>
      <c r="C22" s="1">
        <v>28.1349682961874</v>
      </c>
      <c r="D22" s="2">
        <f t="shared" si="0"/>
        <v>4.0717673448429</v>
      </c>
      <c r="E22" s="2">
        <f t="shared" si="3"/>
        <v>3.5547673448429</v>
      </c>
      <c r="F22" s="2">
        <f t="shared" si="1"/>
        <v>-3.5547673448429</v>
      </c>
      <c r="G22" s="2">
        <f t="shared" si="2"/>
        <v>0.0850958540952344</v>
      </c>
      <c r="H22" s="2"/>
      <c r="I22" s="2"/>
    </row>
    <row r="23" spans="1:9">
      <c r="A23" t="s">
        <v>17</v>
      </c>
      <c r="B23" s="1">
        <v>23.8597628920374</v>
      </c>
      <c r="C23" s="1">
        <v>27.6421447389547</v>
      </c>
      <c r="D23" s="2">
        <f t="shared" si="0"/>
        <v>3.7823818469173</v>
      </c>
      <c r="E23" s="2">
        <f t="shared" si="3"/>
        <v>3.2653818469173</v>
      </c>
      <c r="F23" s="2">
        <f t="shared" si="1"/>
        <v>-3.2653818469173</v>
      </c>
      <c r="G23" s="2">
        <f t="shared" si="2"/>
        <v>0.103997312591357</v>
      </c>
      <c r="H23" s="2">
        <f>AVERAGE(G23:G25)</f>
        <v>0.102726720692357</v>
      </c>
      <c r="I23" s="2">
        <f>STDEV(G23:G25)</f>
        <v>0.00249181132195215</v>
      </c>
    </row>
    <row r="24" spans="2:9">
      <c r="B24" s="1">
        <v>23.7880205998697</v>
      </c>
      <c r="C24" s="1">
        <v>27.5658344957869</v>
      </c>
      <c r="D24" s="2">
        <f t="shared" si="0"/>
        <v>3.7778138959172</v>
      </c>
      <c r="E24" s="2">
        <f t="shared" si="3"/>
        <v>3.2608138959172</v>
      </c>
      <c r="F24" s="2">
        <f t="shared" si="1"/>
        <v>-3.2608138959172</v>
      </c>
      <c r="G24" s="2">
        <f t="shared" si="2"/>
        <v>0.104327117215862</v>
      </c>
      <c r="H24" s="2"/>
      <c r="I24" s="2"/>
    </row>
    <row r="25" spans="2:9">
      <c r="B25" s="1">
        <v>23.6996992243799</v>
      </c>
      <c r="C25" s="1">
        <v>27.5407101654547</v>
      </c>
      <c r="D25" s="2">
        <f t="shared" si="0"/>
        <v>3.8410109410748</v>
      </c>
      <c r="E25" s="2">
        <f t="shared" si="3"/>
        <v>3.3240109410748</v>
      </c>
      <c r="F25" s="2">
        <f t="shared" si="1"/>
        <v>-3.3240109410748</v>
      </c>
      <c r="G25" s="2">
        <f t="shared" si="2"/>
        <v>0.0998557322698508</v>
      </c>
      <c r="H25" s="2"/>
      <c r="I25" s="2"/>
    </row>
    <row r="26" spans="1:9">
      <c r="A26" t="s">
        <v>18</v>
      </c>
      <c r="B26" s="1">
        <v>23.9894153493554</v>
      </c>
      <c r="C26" s="1">
        <v>30.1469001321951</v>
      </c>
      <c r="D26" s="2">
        <f t="shared" si="0"/>
        <v>6.1574847828397</v>
      </c>
      <c r="E26" s="2">
        <f t="shared" si="3"/>
        <v>5.6404847828397</v>
      </c>
      <c r="F26" s="2">
        <f t="shared" si="1"/>
        <v>-5.6404847828397</v>
      </c>
      <c r="G26" s="2">
        <f t="shared" si="2"/>
        <v>0.0200467922769326</v>
      </c>
      <c r="H26" s="2">
        <f>AVERAGE(G26:G28)</f>
        <v>0.048246822763888</v>
      </c>
      <c r="I26" s="2">
        <f>STDEV(G26:G28)</f>
        <v>0.0245571753256489</v>
      </c>
    </row>
    <row r="27" spans="2:9">
      <c r="B27" s="1">
        <v>24.1831828234643</v>
      </c>
      <c r="C27" s="1">
        <v>28.6453656173447</v>
      </c>
      <c r="D27" s="2">
        <f t="shared" si="0"/>
        <v>4.4621827938804</v>
      </c>
      <c r="E27" s="2">
        <f t="shared" si="3"/>
        <v>3.9451827938804</v>
      </c>
      <c r="F27" s="2">
        <f t="shared" si="1"/>
        <v>-3.9451827938804</v>
      </c>
      <c r="G27" s="2">
        <f t="shared" si="2"/>
        <v>0.0649204678128644</v>
      </c>
      <c r="H27" s="2"/>
      <c r="I27" s="2"/>
    </row>
    <row r="28" spans="2:9">
      <c r="B28" s="1">
        <v>24.4099982566585</v>
      </c>
      <c r="C28" s="1">
        <v>28.9913554679543</v>
      </c>
      <c r="D28" s="2">
        <f t="shared" si="0"/>
        <v>4.5813572112958</v>
      </c>
      <c r="E28" s="2">
        <f t="shared" si="3"/>
        <v>4.0643572112958</v>
      </c>
      <c r="F28" s="2">
        <f t="shared" si="1"/>
        <v>-4.0643572112958</v>
      </c>
      <c r="G28" s="2">
        <f t="shared" si="2"/>
        <v>0.0597732082018669</v>
      </c>
      <c r="H28" s="2"/>
      <c r="I28" s="2"/>
    </row>
    <row r="29" spans="1:9">
      <c r="A29" t="s">
        <v>19</v>
      </c>
      <c r="B29" s="1">
        <v>24.78462270564</v>
      </c>
      <c r="C29" s="1">
        <v>29.2470884853086</v>
      </c>
      <c r="D29" s="2">
        <f t="shared" si="0"/>
        <v>4.4624657796686</v>
      </c>
      <c r="E29" s="2">
        <f t="shared" si="3"/>
        <v>3.9454657796686</v>
      </c>
      <c r="F29" s="2">
        <f t="shared" si="1"/>
        <v>-3.9454657796686</v>
      </c>
      <c r="G29" s="2">
        <f t="shared" si="2"/>
        <v>0.0649077348599172</v>
      </c>
      <c r="H29" s="2">
        <f>AVERAGE(G29:G31)</f>
        <v>0.0732636935534273</v>
      </c>
      <c r="I29" s="2">
        <f>STDEV(G29:G31)</f>
        <v>0.0170296595860525</v>
      </c>
    </row>
    <row r="30" spans="2:9">
      <c r="B30" s="1">
        <v>24.7592017341193</v>
      </c>
      <c r="C30" s="1">
        <v>28.7050419804461</v>
      </c>
      <c r="D30" s="2">
        <f t="shared" si="0"/>
        <v>3.9458402463268</v>
      </c>
      <c r="E30" s="2">
        <f t="shared" si="3"/>
        <v>3.4288402463268</v>
      </c>
      <c r="F30" s="2">
        <f t="shared" si="1"/>
        <v>-3.4288402463268</v>
      </c>
      <c r="G30" s="2">
        <f t="shared" si="2"/>
        <v>0.092857339325968</v>
      </c>
      <c r="H30" s="2"/>
      <c r="I30" s="2"/>
    </row>
    <row r="31" spans="2:9">
      <c r="B31" s="1">
        <v>24.9633960666916</v>
      </c>
      <c r="C31" s="1">
        <v>29.4913790160489</v>
      </c>
      <c r="D31" s="2">
        <f t="shared" si="0"/>
        <v>4.5279829493573</v>
      </c>
      <c r="E31" s="2">
        <f t="shared" si="3"/>
        <v>4.0109829493573</v>
      </c>
      <c r="F31" s="2">
        <f t="shared" si="1"/>
        <v>-4.0109829493573</v>
      </c>
      <c r="G31" s="2">
        <f t="shared" si="2"/>
        <v>0.0620260064743968</v>
      </c>
      <c r="H31" s="2"/>
      <c r="I31" s="2"/>
    </row>
    <row r="32" spans="1:9">
      <c r="A32" t="s">
        <v>20</v>
      </c>
      <c r="B32" s="1">
        <v>23.360600167589</v>
      </c>
      <c r="C32" s="1">
        <v>27.0870678636342</v>
      </c>
      <c r="D32" s="2">
        <f t="shared" si="0"/>
        <v>3.7264676960452</v>
      </c>
      <c r="E32" s="2">
        <f t="shared" si="3"/>
        <v>3.2094676960452</v>
      </c>
      <c r="F32" s="2">
        <f t="shared" si="1"/>
        <v>-3.2094676960452</v>
      </c>
      <c r="G32" s="2">
        <f t="shared" si="2"/>
        <v>0.108107034266131</v>
      </c>
      <c r="H32" s="2">
        <f>AVERAGE(G32:G34)</f>
        <v>0.0915932536554046</v>
      </c>
      <c r="I32" s="2">
        <f>STDEV(G32:G34)</f>
        <v>0.0231338916087806</v>
      </c>
    </row>
    <row r="33" spans="2:9">
      <c r="B33" s="1">
        <v>23.2523510159076</v>
      </c>
      <c r="C33" s="1">
        <v>27.7093838313483</v>
      </c>
      <c r="D33" s="2">
        <f t="shared" si="0"/>
        <v>4.4570328154407</v>
      </c>
      <c r="E33" s="2">
        <f t="shared" si="3"/>
        <v>3.9400328154407</v>
      </c>
      <c r="F33" s="2">
        <f t="shared" si="1"/>
        <v>-3.9400328154407</v>
      </c>
      <c r="G33" s="2">
        <f t="shared" si="2"/>
        <v>0.065152628078585</v>
      </c>
      <c r="H33" s="2"/>
      <c r="I33" s="2"/>
    </row>
    <row r="34" spans="2:9">
      <c r="B34" s="1">
        <v>23.480872189677</v>
      </c>
      <c r="C34" s="1">
        <v>27.2980349087688</v>
      </c>
      <c r="D34" s="2">
        <f t="shared" si="0"/>
        <v>3.8171627190918</v>
      </c>
      <c r="E34" s="2">
        <f t="shared" si="3"/>
        <v>3.3001627190918</v>
      </c>
      <c r="F34" s="2">
        <f t="shared" si="1"/>
        <v>-3.3001627190918</v>
      </c>
      <c r="G34" s="2">
        <f t="shared" si="2"/>
        <v>0.101520098621498</v>
      </c>
      <c r="H34" s="2"/>
      <c r="I34" s="2"/>
    </row>
    <row r="35" spans="1:9">
      <c r="A35" t="s">
        <v>21</v>
      </c>
      <c r="B35" s="1">
        <v>23.2460084503885</v>
      </c>
      <c r="C35" s="1">
        <v>26.6994650466164</v>
      </c>
      <c r="D35" s="2">
        <f t="shared" si="0"/>
        <v>3.4534565962279</v>
      </c>
      <c r="E35" s="2">
        <f t="shared" ref="E35:E73" si="4">D35-0.517</f>
        <v>2.9364565962279</v>
      </c>
      <c r="F35" s="2">
        <f t="shared" si="1"/>
        <v>-2.9364565962279</v>
      </c>
      <c r="G35" s="2">
        <f t="shared" si="2"/>
        <v>0.130628663527603</v>
      </c>
      <c r="H35" s="2">
        <f>AVERAGE(G35:G37)</f>
        <v>0.0906391767326169</v>
      </c>
      <c r="I35" s="2">
        <f>STDEV(G35:G37)</f>
        <v>0.0661810035248952</v>
      </c>
    </row>
    <row r="36" spans="2:9">
      <c r="B36" s="1">
        <v>23.2206305111289</v>
      </c>
      <c r="C36" s="1">
        <v>26.7142661231447</v>
      </c>
      <c r="D36" s="2">
        <f t="shared" si="0"/>
        <v>3.4936356120158</v>
      </c>
      <c r="E36" s="2">
        <f t="shared" si="4"/>
        <v>2.9766356120158</v>
      </c>
      <c r="F36" s="2">
        <f t="shared" si="1"/>
        <v>-2.9766356120158</v>
      </c>
      <c r="G36" s="2">
        <f t="shared" si="2"/>
        <v>0.127040851102279</v>
      </c>
      <c r="H36" s="2"/>
      <c r="I36" s="2"/>
    </row>
    <row r="37" spans="2:7">
      <c r="B37" s="1">
        <v>23.2194736300261</v>
      </c>
      <c r="C37" s="1">
        <v>29.8695688218997</v>
      </c>
      <c r="D37" s="2">
        <f t="shared" si="0"/>
        <v>6.6500951918736</v>
      </c>
      <c r="E37" s="2">
        <f t="shared" si="4"/>
        <v>6.1330951918736</v>
      </c>
      <c r="F37" s="2">
        <f t="shared" si="1"/>
        <v>-6.1330951918736</v>
      </c>
      <c r="G37" s="2">
        <f t="shared" si="2"/>
        <v>0.0142480155679694</v>
      </c>
    </row>
    <row r="38" spans="1:9">
      <c r="A38" t="s">
        <v>22</v>
      </c>
      <c r="B38" s="1">
        <v>24.5785118072067</v>
      </c>
      <c r="C38" s="1">
        <v>30.445791373552</v>
      </c>
      <c r="D38" s="2">
        <f t="shared" si="0"/>
        <v>5.8672795663453</v>
      </c>
      <c r="E38" s="2">
        <f t="shared" si="4"/>
        <v>5.3502795663453</v>
      </c>
      <c r="F38" s="2">
        <f t="shared" si="1"/>
        <v>-5.3502795663453</v>
      </c>
      <c r="G38" s="2">
        <f t="shared" si="2"/>
        <v>0.0245135023572075</v>
      </c>
      <c r="H38" s="2">
        <f>AVERAGE(G38:G40)</f>
        <v>0.21661863538365</v>
      </c>
      <c r="I38" s="2">
        <f>STDEV(G38:G40)</f>
        <v>0.186286233143418</v>
      </c>
    </row>
    <row r="39" spans="2:9">
      <c r="B39" s="1">
        <v>24.6107767819936</v>
      </c>
      <c r="C39" s="1">
        <v>27.2552379090979</v>
      </c>
      <c r="D39" s="2">
        <f t="shared" si="0"/>
        <v>2.6444611271043</v>
      </c>
      <c r="E39" s="2">
        <f t="shared" si="4"/>
        <v>2.1274611271043</v>
      </c>
      <c r="F39" s="2">
        <f t="shared" si="1"/>
        <v>-2.1274611271043</v>
      </c>
      <c r="G39" s="2">
        <f t="shared" si="2"/>
        <v>0.228860259547833</v>
      </c>
      <c r="H39" s="2"/>
      <c r="I39" s="2"/>
    </row>
    <row r="40" spans="2:9">
      <c r="B40" s="1">
        <v>24.634294594726</v>
      </c>
      <c r="C40" s="1">
        <v>26.4859667946499</v>
      </c>
      <c r="D40" s="2">
        <f t="shared" si="0"/>
        <v>1.8516721999239</v>
      </c>
      <c r="E40" s="2">
        <f t="shared" si="4"/>
        <v>1.3346721999239</v>
      </c>
      <c r="F40" s="2">
        <f t="shared" si="1"/>
        <v>-1.3346721999239</v>
      </c>
      <c r="G40" s="2">
        <f t="shared" si="2"/>
        <v>0.396482144245908</v>
      </c>
      <c r="H40" s="2"/>
      <c r="I40" s="2"/>
    </row>
    <row r="41" spans="1:9">
      <c r="A41" t="s">
        <v>24</v>
      </c>
      <c r="B41" s="1">
        <v>25.1018435811484</v>
      </c>
      <c r="C41" s="1">
        <v>27.8177428838307</v>
      </c>
      <c r="D41" s="2">
        <f t="shared" si="0"/>
        <v>2.7158993026823</v>
      </c>
      <c r="E41" s="2">
        <f t="shared" si="4"/>
        <v>2.1988993026823</v>
      </c>
      <c r="F41" s="2">
        <f t="shared" si="1"/>
        <v>-2.1988993026823</v>
      </c>
      <c r="G41" s="2">
        <f t="shared" si="2"/>
        <v>0.217803749784631</v>
      </c>
      <c r="H41" s="2">
        <f>AVERAGE(G41:G43)</f>
        <v>0.226479407247725</v>
      </c>
      <c r="I41" s="2">
        <f>STDEV(G41:G43)</f>
        <v>0.00935345915406928</v>
      </c>
    </row>
    <row r="42" spans="2:9">
      <c r="B42" s="1">
        <v>25.1444105432117</v>
      </c>
      <c r="C42" s="1">
        <v>27.742179913921</v>
      </c>
      <c r="D42" s="2">
        <f t="shared" si="0"/>
        <v>2.5977693707093</v>
      </c>
      <c r="E42" s="2">
        <f t="shared" si="4"/>
        <v>2.0807693707093</v>
      </c>
      <c r="F42" s="2">
        <f t="shared" si="1"/>
        <v>-2.0807693707093</v>
      </c>
      <c r="G42" s="2">
        <f t="shared" si="2"/>
        <v>0.236388315213508</v>
      </c>
      <c r="H42" s="2"/>
      <c r="I42" s="2"/>
    </row>
    <row r="43" spans="2:9">
      <c r="B43" s="1">
        <v>25.2333053345986</v>
      </c>
      <c r="C43" s="1">
        <v>27.9007309391727</v>
      </c>
      <c r="D43" s="2">
        <f t="shared" si="0"/>
        <v>2.6674256045741</v>
      </c>
      <c r="E43" s="2">
        <f t="shared" si="4"/>
        <v>2.1504256045741</v>
      </c>
      <c r="F43" s="2">
        <f t="shared" si="1"/>
        <v>-2.1504256045741</v>
      </c>
      <c r="G43" s="2">
        <f t="shared" si="2"/>
        <v>0.225246156745036</v>
      </c>
      <c r="H43" s="2"/>
      <c r="I43" s="2"/>
    </row>
    <row r="44" spans="1:9">
      <c r="A44" t="s">
        <v>25</v>
      </c>
      <c r="B44" s="1">
        <v>24.2794351247451</v>
      </c>
      <c r="C44" s="1">
        <v>26.792827335996</v>
      </c>
      <c r="D44" s="2">
        <f t="shared" si="0"/>
        <v>2.5133922112509</v>
      </c>
      <c r="E44" s="2">
        <f t="shared" si="4"/>
        <v>1.9963922112509</v>
      </c>
      <c r="F44" s="2">
        <f t="shared" si="1"/>
        <v>-1.9963922112509</v>
      </c>
      <c r="G44" s="2">
        <f t="shared" si="2"/>
        <v>0.250625964507333</v>
      </c>
      <c r="H44" s="2">
        <f>AVERAGE(G44:G46)</f>
        <v>0.186801083728575</v>
      </c>
      <c r="I44" s="2">
        <f>STDEV(G44:G46)</f>
        <v>0.0553644188900995</v>
      </c>
    </row>
    <row r="45" spans="2:9">
      <c r="B45" s="1">
        <v>24.5193682694018</v>
      </c>
      <c r="C45" s="1">
        <v>27.69789635325</v>
      </c>
      <c r="D45" s="2">
        <f t="shared" si="0"/>
        <v>3.1785280838482</v>
      </c>
      <c r="E45" s="2">
        <f t="shared" si="4"/>
        <v>2.6615280838482</v>
      </c>
      <c r="F45" s="2">
        <f t="shared" si="1"/>
        <v>-2.6615280838482</v>
      </c>
      <c r="G45" s="2">
        <f t="shared" si="2"/>
        <v>0.158052078848485</v>
      </c>
      <c r="H45" s="2"/>
      <c r="I45" s="2"/>
    </row>
    <row r="46" spans="2:9">
      <c r="B46" s="1">
        <v>24.6084054403716</v>
      </c>
      <c r="C46" s="1">
        <v>27.8458727384678</v>
      </c>
      <c r="D46" s="2">
        <f t="shared" si="0"/>
        <v>3.2374672980962</v>
      </c>
      <c r="E46" s="2">
        <f t="shared" si="4"/>
        <v>2.7204672980962</v>
      </c>
      <c r="F46" s="2">
        <f t="shared" si="1"/>
        <v>-2.7204672980962</v>
      </c>
      <c r="G46" s="2">
        <f t="shared" si="2"/>
        <v>0.151725207829907</v>
      </c>
      <c r="H46" s="2"/>
      <c r="I46" s="2"/>
    </row>
    <row r="47" spans="1:9">
      <c r="A47" t="s">
        <v>26</v>
      </c>
      <c r="B47" s="1">
        <v>24.4717961204044</v>
      </c>
      <c r="C47" s="1">
        <v>29.3635489126609</v>
      </c>
      <c r="D47" s="2">
        <f t="shared" si="0"/>
        <v>4.8917527922565</v>
      </c>
      <c r="E47" s="2">
        <f t="shared" si="4"/>
        <v>4.3747527922565</v>
      </c>
      <c r="F47" s="2">
        <f t="shared" si="1"/>
        <v>-4.3747527922565</v>
      </c>
      <c r="G47" s="2">
        <f t="shared" si="2"/>
        <v>0.0482023471236702</v>
      </c>
      <c r="H47" s="2">
        <f>AVERAGE(G47:G49)</f>
        <v>0.0571994016593467</v>
      </c>
      <c r="I47" s="2">
        <f>STDEV(G47:G49)</f>
        <v>0.00783745500082024</v>
      </c>
    </row>
    <row r="48" spans="2:9">
      <c r="B48" s="1">
        <v>24.4684192611605</v>
      </c>
      <c r="C48" s="1">
        <v>28.9844091161755</v>
      </c>
      <c r="D48" s="2">
        <f t="shared" si="0"/>
        <v>4.515989855015</v>
      </c>
      <c r="E48" s="2">
        <f t="shared" si="4"/>
        <v>3.998989855015</v>
      </c>
      <c r="F48" s="2">
        <f t="shared" si="1"/>
        <v>-3.998989855015</v>
      </c>
      <c r="G48" s="2">
        <f t="shared" si="2"/>
        <v>0.0625437765206844</v>
      </c>
      <c r="H48" s="2"/>
      <c r="I48" s="2"/>
    </row>
    <row r="49" spans="2:9">
      <c r="B49" s="1">
        <v>24.4194826413803</v>
      </c>
      <c r="C49" s="1">
        <v>28.9750322226378</v>
      </c>
      <c r="D49" s="2">
        <f t="shared" si="0"/>
        <v>4.5555495812575</v>
      </c>
      <c r="E49" s="2">
        <f t="shared" si="4"/>
        <v>4.0385495812575</v>
      </c>
      <c r="F49" s="2">
        <f t="shared" si="1"/>
        <v>-4.0385495812575</v>
      </c>
      <c r="G49" s="2">
        <f t="shared" si="2"/>
        <v>0.0608520813336856</v>
      </c>
      <c r="H49" s="2"/>
      <c r="I49" s="2"/>
    </row>
    <row r="50" spans="1:9">
      <c r="A50" t="s">
        <v>27</v>
      </c>
      <c r="B50" s="1">
        <v>25.1809697502402</v>
      </c>
      <c r="C50" s="1">
        <v>29.9582108080339</v>
      </c>
      <c r="D50" s="2">
        <f t="shared" si="0"/>
        <v>4.7772410577937</v>
      </c>
      <c r="E50" s="2">
        <f t="shared" si="4"/>
        <v>4.2602410577937</v>
      </c>
      <c r="F50" s="2">
        <f t="shared" si="1"/>
        <v>-4.2602410577937</v>
      </c>
      <c r="G50" s="2">
        <f t="shared" si="2"/>
        <v>0.0521842748420019</v>
      </c>
      <c r="H50" s="2">
        <f>AVERAGE(G50:G52)</f>
        <v>0.0588312817783425</v>
      </c>
      <c r="I50" s="2">
        <f>STDEV(G50:G52)</f>
        <v>0.0102342925792906</v>
      </c>
    </row>
    <row r="51" spans="2:9">
      <c r="B51" s="1">
        <v>25.1765962823425</v>
      </c>
      <c r="C51" s="1">
        <v>29.9127214880572</v>
      </c>
      <c r="D51" s="2">
        <f t="shared" si="0"/>
        <v>4.7361252057147</v>
      </c>
      <c r="E51" s="2">
        <f t="shared" si="4"/>
        <v>4.2191252057147</v>
      </c>
      <c r="F51" s="2">
        <f t="shared" si="1"/>
        <v>-4.2191252057147</v>
      </c>
      <c r="G51" s="2">
        <f t="shared" si="2"/>
        <v>0.0536928871917202</v>
      </c>
      <c r="H51" s="2"/>
      <c r="I51" s="2"/>
    </row>
    <row r="52" spans="2:9">
      <c r="B52" s="1">
        <v>25.3021520564119</v>
      </c>
      <c r="C52" s="1">
        <v>29.6429991834738</v>
      </c>
      <c r="D52" s="2">
        <f t="shared" si="0"/>
        <v>4.3408471270619</v>
      </c>
      <c r="E52" s="2">
        <f t="shared" si="4"/>
        <v>3.8238471270619</v>
      </c>
      <c r="F52" s="2">
        <f t="shared" si="1"/>
        <v>-3.8238471270619</v>
      </c>
      <c r="G52" s="2">
        <f t="shared" si="2"/>
        <v>0.0706166833013053</v>
      </c>
      <c r="H52" s="2"/>
      <c r="I52" s="2"/>
    </row>
    <row r="53" spans="1:9">
      <c r="A53" t="s">
        <v>28</v>
      </c>
      <c r="B53" s="1">
        <v>25.3322898966114</v>
      </c>
      <c r="C53" s="1">
        <v>29.2902631211704</v>
      </c>
      <c r="D53" s="2">
        <f t="shared" si="0"/>
        <v>3.957973224559</v>
      </c>
      <c r="E53" s="2">
        <f t="shared" si="4"/>
        <v>3.440973224559</v>
      </c>
      <c r="F53" s="2">
        <f t="shared" si="1"/>
        <v>-3.440973224559</v>
      </c>
      <c r="G53" s="2">
        <f t="shared" si="2"/>
        <v>0.0920796892842229</v>
      </c>
      <c r="H53" s="2">
        <f>AVERAGE(G53:G55)</f>
        <v>0.0863872234999898</v>
      </c>
      <c r="I53" s="2">
        <f>STDEV(G53:G55)</f>
        <v>0.00492998863443694</v>
      </c>
    </row>
    <row r="54" spans="2:9">
      <c r="B54" s="1">
        <v>25.3969973535744</v>
      </c>
      <c r="C54" s="1">
        <v>29.4946652435346</v>
      </c>
      <c r="D54" s="2">
        <f t="shared" si="0"/>
        <v>4.0976678899602</v>
      </c>
      <c r="E54" s="2">
        <f t="shared" si="4"/>
        <v>3.5806678899602</v>
      </c>
      <c r="F54" s="2">
        <f t="shared" si="1"/>
        <v>-3.5806678899602</v>
      </c>
      <c r="G54" s="2">
        <f t="shared" si="2"/>
        <v>0.0835817693667856</v>
      </c>
      <c r="H54" s="2"/>
      <c r="I54" s="2"/>
    </row>
    <row r="55" spans="2:9">
      <c r="B55" s="1">
        <v>25.4143479930739</v>
      </c>
      <c r="C55" s="1">
        <v>29.5134243249858</v>
      </c>
      <c r="D55" s="2">
        <f t="shared" si="0"/>
        <v>4.0990763319119</v>
      </c>
      <c r="E55" s="2">
        <f t="shared" si="4"/>
        <v>3.5820763319119</v>
      </c>
      <c r="F55" s="2">
        <f t="shared" si="1"/>
        <v>-3.5820763319119</v>
      </c>
      <c r="G55" s="2">
        <f t="shared" si="2"/>
        <v>0.0835002118489607</v>
      </c>
      <c r="H55" s="2"/>
      <c r="I55" s="2"/>
    </row>
    <row r="56" spans="1:9">
      <c r="A56" t="s">
        <v>29</v>
      </c>
      <c r="B56" s="1">
        <v>24.6187137966067</v>
      </c>
      <c r="C56" s="1">
        <v>30.2620451152179</v>
      </c>
      <c r="D56" s="2">
        <f t="shared" si="0"/>
        <v>5.6433313186112</v>
      </c>
      <c r="E56" s="2">
        <f t="shared" si="4"/>
        <v>5.1263313186112</v>
      </c>
      <c r="F56" s="2">
        <f t="shared" si="1"/>
        <v>-5.1263313186112</v>
      </c>
      <c r="G56" s="2">
        <f t="shared" si="2"/>
        <v>0.0286299444510002</v>
      </c>
      <c r="H56" s="2">
        <f>AVERAGE(G56:G58)</f>
        <v>0.0443357320702805</v>
      </c>
      <c r="I56" s="2">
        <f>STDEV(G56:G58)</f>
        <v>0.0261469276273681</v>
      </c>
    </row>
    <row r="57" spans="2:9">
      <c r="B57" s="1">
        <v>24.7303753589757</v>
      </c>
      <c r="C57" s="1">
        <v>28.9936178624469</v>
      </c>
      <c r="D57" s="2">
        <f t="shared" si="0"/>
        <v>4.2632425034712</v>
      </c>
      <c r="E57" s="2">
        <f t="shared" si="4"/>
        <v>3.7462425034712</v>
      </c>
      <c r="F57" s="2">
        <f t="shared" si="1"/>
        <v>-3.7462425034712</v>
      </c>
      <c r="G57" s="2">
        <f t="shared" si="2"/>
        <v>0.0745192774779904</v>
      </c>
      <c r="H57" s="2"/>
      <c r="I57" s="2"/>
    </row>
    <row r="58" spans="2:9">
      <c r="B58" s="1">
        <v>24.8194770746157</v>
      </c>
      <c r="C58" s="1">
        <v>30.4022169754305</v>
      </c>
      <c r="D58" s="2">
        <f t="shared" si="0"/>
        <v>5.5827399008148</v>
      </c>
      <c r="E58" s="2">
        <f t="shared" si="4"/>
        <v>5.0657399008148</v>
      </c>
      <c r="F58" s="2">
        <f t="shared" si="1"/>
        <v>-5.0657399008148</v>
      </c>
      <c r="G58" s="2">
        <f t="shared" si="2"/>
        <v>0.029857974281851</v>
      </c>
      <c r="H58" s="2"/>
      <c r="I58" s="2"/>
    </row>
    <row r="59" spans="1:9">
      <c r="A59" t="s">
        <v>30</v>
      </c>
      <c r="B59" s="1">
        <v>24.83392385142</v>
      </c>
      <c r="C59" s="1">
        <v>29.2730509767263</v>
      </c>
      <c r="D59" s="2">
        <f t="shared" si="0"/>
        <v>4.4391271253063</v>
      </c>
      <c r="E59" s="2">
        <f t="shared" si="4"/>
        <v>3.9221271253063</v>
      </c>
      <c r="F59" s="2">
        <f t="shared" si="1"/>
        <v>-3.9221271253063</v>
      </c>
      <c r="G59" s="2">
        <f t="shared" si="2"/>
        <v>0.0659662943741461</v>
      </c>
      <c r="H59" s="2">
        <f>AVERAGE(G59:G61)</f>
        <v>0.0621324155634977</v>
      </c>
      <c r="I59" s="2">
        <f>STDEV(G59:G61)</f>
        <v>0.0054219234105138</v>
      </c>
    </row>
    <row r="60" spans="2:9">
      <c r="B60" s="1">
        <v>24.7645183607985</v>
      </c>
      <c r="C60" s="1">
        <v>29.3819148771972</v>
      </c>
      <c r="D60" s="2">
        <f t="shared" si="0"/>
        <v>4.6173965163987</v>
      </c>
      <c r="E60" s="2">
        <f t="shared" si="4"/>
        <v>4.1003965163987</v>
      </c>
      <c r="F60" s="2">
        <f t="shared" si="1"/>
        <v>-4.1003965163987</v>
      </c>
      <c r="G60" s="2">
        <f t="shared" si="2"/>
        <v>0.0582985367528493</v>
      </c>
      <c r="H60" s="2"/>
      <c r="I60" s="2"/>
    </row>
    <row r="61" spans="2:9">
      <c r="B61" s="1">
        <v>24.8532244905625</v>
      </c>
      <c r="C61" s="1"/>
      <c r="D61" s="2"/>
      <c r="E61" s="2"/>
      <c r="F61" s="2"/>
      <c r="G61" s="2"/>
      <c r="H61" s="2"/>
      <c r="I61" s="2"/>
    </row>
    <row r="62" spans="1:9">
      <c r="A62" t="s">
        <v>31</v>
      </c>
      <c r="B62" s="1">
        <v>25.068832447451</v>
      </c>
      <c r="C62" s="1">
        <v>29.785584301251</v>
      </c>
      <c r="D62" s="2">
        <f t="shared" si="0"/>
        <v>4.7167518538</v>
      </c>
      <c r="E62" s="2">
        <f t="shared" si="4"/>
        <v>4.1997518538</v>
      </c>
      <c r="F62" s="2">
        <f t="shared" si="1"/>
        <v>-4.1997518538</v>
      </c>
      <c r="G62" s="2">
        <f t="shared" si="2"/>
        <v>0.0544187695295039</v>
      </c>
      <c r="H62" s="2">
        <f>AVERAGE(G62:G64)</f>
        <v>0.0601828624594902</v>
      </c>
      <c r="I62" s="2">
        <f>STDEV(G62:G64)</f>
        <v>0.00630309208346528</v>
      </c>
    </row>
    <row r="63" spans="2:9">
      <c r="B63" s="1">
        <v>24.9376130322508</v>
      </c>
      <c r="C63" s="1">
        <v>29.5324704526012</v>
      </c>
      <c r="D63" s="2">
        <f t="shared" si="0"/>
        <v>4.5948574203504</v>
      </c>
      <c r="E63" s="2">
        <f t="shared" si="4"/>
        <v>4.0778574203504</v>
      </c>
      <c r="F63" s="2">
        <f t="shared" si="1"/>
        <v>-4.0778574203504</v>
      </c>
      <c r="G63" s="2">
        <f t="shared" si="2"/>
        <v>0.0592164814100947</v>
      </c>
      <c r="H63" s="2"/>
      <c r="I63" s="2"/>
    </row>
    <row r="64" spans="2:9">
      <c r="B64" s="1">
        <v>25.0392555926237</v>
      </c>
      <c r="C64" s="1">
        <v>29.4578180005795</v>
      </c>
      <c r="D64" s="2">
        <f t="shared" si="0"/>
        <v>4.4185624079558</v>
      </c>
      <c r="E64" s="2">
        <f t="shared" si="4"/>
        <v>3.9015624079558</v>
      </c>
      <c r="F64" s="2">
        <f t="shared" si="1"/>
        <v>-3.9015624079558</v>
      </c>
      <c r="G64" s="2">
        <f t="shared" si="2"/>
        <v>0.0669133364388721</v>
      </c>
      <c r="H64" s="2"/>
      <c r="I64" s="2"/>
    </row>
    <row r="65" spans="1:9">
      <c r="A65" t="s">
        <v>32</v>
      </c>
      <c r="B65" s="1">
        <v>24.3688786943618</v>
      </c>
      <c r="C65" s="1">
        <v>28.1222218428029</v>
      </c>
      <c r="D65" s="2">
        <f t="shared" si="0"/>
        <v>3.7533431484411</v>
      </c>
      <c r="E65" s="2">
        <f t="shared" si="4"/>
        <v>3.2363431484411</v>
      </c>
      <c r="F65" s="2">
        <f t="shared" si="1"/>
        <v>-3.2363431484411</v>
      </c>
      <c r="G65" s="2">
        <f t="shared" si="2"/>
        <v>0.106111788863106</v>
      </c>
      <c r="H65" s="2">
        <f>AVERAGE(G65:G67)</f>
        <v>0.0804226994226629</v>
      </c>
      <c r="I65" s="2">
        <f>STDEV(G65:G67)</f>
        <v>0.0222710725795885</v>
      </c>
    </row>
    <row r="66" spans="2:9">
      <c r="B66" s="1">
        <v>24.313172917906</v>
      </c>
      <c r="C66" s="1">
        <v>28.6957228036348</v>
      </c>
      <c r="D66" s="2">
        <f t="shared" ref="D66:D73" si="5">C66-B66</f>
        <v>4.3825498857288</v>
      </c>
      <c r="E66" s="2">
        <f t="shared" si="4"/>
        <v>3.8655498857288</v>
      </c>
      <c r="F66" s="2">
        <f t="shared" ref="F66:F73" si="6">-E66</f>
        <v>-3.8655498857288</v>
      </c>
      <c r="G66" s="2">
        <f t="shared" ref="G66:G73" si="7">POWER(2,F66)</f>
        <v>0.0686046470969429</v>
      </c>
      <c r="H66" s="2"/>
      <c r="I66" s="2"/>
    </row>
    <row r="67" spans="2:9">
      <c r="B67" s="1">
        <v>24.4064839071685</v>
      </c>
      <c r="C67" s="1">
        <v>28.8328653951416</v>
      </c>
      <c r="D67" s="2">
        <f t="shared" si="5"/>
        <v>4.4263814879731</v>
      </c>
      <c r="E67" s="2">
        <f t="shared" si="4"/>
        <v>3.9093814879731</v>
      </c>
      <c r="F67" s="2">
        <f t="shared" si="6"/>
        <v>-3.9093814879731</v>
      </c>
      <c r="G67" s="2">
        <f t="shared" si="7"/>
        <v>0.0665516623079395</v>
      </c>
      <c r="H67" s="2"/>
      <c r="I67" s="2"/>
    </row>
    <row r="68" spans="1:9">
      <c r="A68" t="s">
        <v>33</v>
      </c>
      <c r="B68" s="1">
        <v>24.1905133738475</v>
      </c>
      <c r="C68" s="1">
        <v>30.4773523798397</v>
      </c>
      <c r="D68" s="2">
        <f t="shared" si="5"/>
        <v>6.2868390059922</v>
      </c>
      <c r="E68" s="2">
        <f t="shared" si="4"/>
        <v>5.7698390059922</v>
      </c>
      <c r="F68" s="2">
        <f t="shared" si="6"/>
        <v>-5.7698390059922</v>
      </c>
      <c r="G68" s="2">
        <f t="shared" si="7"/>
        <v>0.0183275911901371</v>
      </c>
      <c r="H68" s="2">
        <f>AVERAGE(G68:G70)</f>
        <v>0.0285170071662109</v>
      </c>
      <c r="I68" s="2">
        <f>STDEV(G68:G70)</f>
        <v>0.0102994448778941</v>
      </c>
    </row>
    <row r="69" spans="2:9">
      <c r="B69" s="1">
        <v>24.1988847980097</v>
      </c>
      <c r="C69" s="1">
        <v>29.3991157407715</v>
      </c>
      <c r="D69" s="2">
        <f t="shared" si="5"/>
        <v>5.2002309427618</v>
      </c>
      <c r="E69" s="2">
        <f t="shared" si="4"/>
        <v>4.6832309427618</v>
      </c>
      <c r="F69" s="2">
        <f t="shared" si="6"/>
        <v>-4.6832309427618</v>
      </c>
      <c r="G69" s="2">
        <f t="shared" si="7"/>
        <v>0.0389230630380413</v>
      </c>
      <c r="H69" s="2"/>
      <c r="I69" s="2"/>
    </row>
    <row r="70" spans="2:9">
      <c r="B70" s="1">
        <v>24.186269312989</v>
      </c>
      <c r="C70" s="1">
        <v>29.8463047268859</v>
      </c>
      <c r="D70" s="2">
        <f t="shared" si="5"/>
        <v>5.6600354138969</v>
      </c>
      <c r="E70" s="2">
        <f t="shared" si="4"/>
        <v>5.1430354138969</v>
      </c>
      <c r="F70" s="2">
        <f t="shared" si="6"/>
        <v>-5.1430354138969</v>
      </c>
      <c r="G70" s="2">
        <f t="shared" si="7"/>
        <v>0.0283003672704543</v>
      </c>
      <c r="H70" s="2"/>
      <c r="I70" s="2"/>
    </row>
    <row r="71" spans="1:9">
      <c r="A71" t="s">
        <v>34</v>
      </c>
      <c r="B71" s="1">
        <v>24.2203376425032</v>
      </c>
      <c r="C71" s="1">
        <v>29.5768704482018</v>
      </c>
      <c r="D71" s="2">
        <f t="shared" si="5"/>
        <v>5.3565328056986</v>
      </c>
      <c r="E71" s="2">
        <f t="shared" si="4"/>
        <v>4.8395328056986</v>
      </c>
      <c r="F71" s="2">
        <f t="shared" si="6"/>
        <v>-4.8395328056986</v>
      </c>
      <c r="G71" s="2">
        <f t="shared" si="7"/>
        <v>0.0349265316464706</v>
      </c>
      <c r="H71" s="2">
        <f>AVERAGE(G71:G73)</f>
        <v>0.0567645334528314</v>
      </c>
      <c r="I71" s="2">
        <f>STDEV(G71:G73)</f>
        <v>0.0192785114334067</v>
      </c>
    </row>
    <row r="72" spans="2:7">
      <c r="B72" s="1">
        <v>24.0301887752487</v>
      </c>
      <c r="C72" s="1">
        <v>28.5142454537185</v>
      </c>
      <c r="D72" s="2">
        <f t="shared" si="5"/>
        <v>4.4840566784698</v>
      </c>
      <c r="E72" s="2">
        <f t="shared" si="4"/>
        <v>3.9670566784698</v>
      </c>
      <c r="F72" s="2">
        <f t="shared" si="6"/>
        <v>-3.9670566784698</v>
      </c>
      <c r="G72" s="2">
        <f t="shared" si="7"/>
        <v>0.0639435796882343</v>
      </c>
    </row>
    <row r="73" spans="2:7">
      <c r="B73" s="1">
        <v>23.9637437151885</v>
      </c>
      <c r="C73" s="1">
        <v>28.2882012939408</v>
      </c>
      <c r="D73" s="2">
        <f t="shared" si="5"/>
        <v>4.3244575787523</v>
      </c>
      <c r="E73" s="2">
        <f t="shared" si="4"/>
        <v>3.8074575787523</v>
      </c>
      <c r="F73" s="2">
        <f t="shared" si="6"/>
        <v>-3.8074575787523</v>
      </c>
      <c r="G73" s="2">
        <f t="shared" si="7"/>
        <v>0.0714234890237891</v>
      </c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28" workbookViewId="0">
      <selection activeCell="G60" sqref="G60:G61"/>
    </sheetView>
  </sheetViews>
  <sheetFormatPr defaultColWidth="9" defaultRowHeight="13.5"/>
  <cols>
    <col min="4" max="4" width="12.625"/>
    <col min="5" max="6" width="13.75"/>
    <col min="7" max="7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 s="1">
        <v>25.328668358565</v>
      </c>
      <c r="D2" s="2">
        <f t="shared" ref="D2:D61" si="0">C2-B2</f>
        <v>1.2831168602225</v>
      </c>
      <c r="E2" s="2">
        <f>D2-1.34</f>
        <v>-0.0568831397775009</v>
      </c>
      <c r="F2" s="2">
        <f>-E2</f>
        <v>0.0568831397775009</v>
      </c>
      <c r="G2" s="2">
        <f>POWER(2,F2)</f>
        <v>1.04021600422563</v>
      </c>
      <c r="H2" s="2">
        <f>AVERAGE(G2:G4)</f>
        <v>1.00013177614157</v>
      </c>
      <c r="I2" s="2">
        <f>STDEV(G2:G4)</f>
        <v>0.0433088370085105</v>
      </c>
      <c r="K2">
        <f>AVERAGE(D2:D4)</f>
        <v>1.34071769949997</v>
      </c>
    </row>
    <row r="3" spans="2:9">
      <c r="B3" s="1">
        <v>24.1114914968836</v>
      </c>
      <c r="C3" s="1">
        <v>25.5191372994679</v>
      </c>
      <c r="D3" s="2">
        <f t="shared" si="0"/>
        <v>1.4076458025843</v>
      </c>
      <c r="E3" s="2">
        <f t="shared" ref="E3:E34" si="1">D3-1.34</f>
        <v>0.0676458025843016</v>
      </c>
      <c r="F3" s="2">
        <f t="shared" ref="F3:F34" si="2">-E3</f>
        <v>-0.0676458025843016</v>
      </c>
      <c r="G3" s="2">
        <f t="shared" ref="G3:G34" si="3">POWER(2,F3)</f>
        <v>0.954193786806191</v>
      </c>
      <c r="H3" s="2"/>
      <c r="I3" s="2"/>
    </row>
    <row r="4" spans="2:9">
      <c r="B4" s="1">
        <v>24.1864775273355</v>
      </c>
      <c r="C4" s="1">
        <v>25.5178679630286</v>
      </c>
      <c r="D4" s="2">
        <f t="shared" si="0"/>
        <v>1.3313904356931</v>
      </c>
      <c r="E4" s="2">
        <f t="shared" si="1"/>
        <v>-0.00860956430690174</v>
      </c>
      <c r="F4" s="2">
        <f t="shared" si="2"/>
        <v>0.00860956430690174</v>
      </c>
      <c r="G4" s="2">
        <f t="shared" si="3"/>
        <v>1.00598553739288</v>
      </c>
      <c r="H4" s="2"/>
      <c r="I4" s="2"/>
    </row>
    <row r="5" spans="1:9">
      <c r="A5" t="s">
        <v>11</v>
      </c>
      <c r="B5" s="1">
        <v>23.8630018493993</v>
      </c>
      <c r="C5" s="1">
        <v>25.0422092323832</v>
      </c>
      <c r="D5" s="2">
        <f t="shared" si="0"/>
        <v>1.1792073829839</v>
      </c>
      <c r="E5" s="2">
        <f t="shared" si="1"/>
        <v>-0.1607926170161</v>
      </c>
      <c r="F5" s="2">
        <f t="shared" si="2"/>
        <v>0.1607926170161</v>
      </c>
      <c r="G5" s="2">
        <f t="shared" si="3"/>
        <v>1.11790114455738</v>
      </c>
      <c r="H5" s="2">
        <f>AVERAGE(G5:G7)</f>
        <v>1.04681126347401</v>
      </c>
      <c r="I5" s="2">
        <f>STDEV(G5:G7)</f>
        <v>0.0706341122668872</v>
      </c>
    </row>
    <row r="6" spans="2:9">
      <c r="B6" s="1">
        <v>23.8226241922986</v>
      </c>
      <c r="C6" s="1">
        <v>25.0978920620421</v>
      </c>
      <c r="D6" s="2">
        <f t="shared" si="0"/>
        <v>1.2752678697435</v>
      </c>
      <c r="E6" s="2">
        <f t="shared" si="1"/>
        <v>-0.064732130256502</v>
      </c>
      <c r="F6" s="2">
        <f t="shared" si="2"/>
        <v>0.064732130256502</v>
      </c>
      <c r="G6" s="2">
        <f t="shared" si="3"/>
        <v>1.04589072792931</v>
      </c>
      <c r="H6" s="2"/>
      <c r="I6" s="2"/>
    </row>
    <row r="7" spans="2:9">
      <c r="B7" s="1">
        <v>23.7768365849354</v>
      </c>
      <c r="C7" s="1">
        <v>25.1509349793616</v>
      </c>
      <c r="D7" s="2">
        <f t="shared" si="0"/>
        <v>1.3740983944262</v>
      </c>
      <c r="E7" s="2">
        <f t="shared" si="1"/>
        <v>0.0340983944262019</v>
      </c>
      <c r="F7" s="2">
        <f t="shared" si="2"/>
        <v>-0.0340983944262019</v>
      </c>
      <c r="G7" s="2">
        <f t="shared" si="3"/>
        <v>0.976641917935339</v>
      </c>
      <c r="H7" s="2"/>
      <c r="I7" s="2"/>
    </row>
    <row r="8" spans="1:9">
      <c r="A8" t="s">
        <v>12</v>
      </c>
      <c r="B8" s="1">
        <v>24.2771444822068</v>
      </c>
      <c r="C8" s="1">
        <v>24.1262001840756</v>
      </c>
      <c r="D8" s="2">
        <f t="shared" si="0"/>
        <v>-0.150944298131201</v>
      </c>
      <c r="E8" s="2">
        <f t="shared" si="1"/>
        <v>-1.4909442981312</v>
      </c>
      <c r="F8" s="2">
        <f t="shared" si="2"/>
        <v>1.4909442981312</v>
      </c>
      <c r="G8" s="2">
        <f t="shared" si="3"/>
        <v>2.81072887721958</v>
      </c>
      <c r="H8" s="2">
        <f>AVERAGE(G8:G10)</f>
        <v>2.96237299739171</v>
      </c>
      <c r="I8" s="2">
        <f>STDEV(G8:G10)</f>
        <v>0.29186667353963</v>
      </c>
    </row>
    <row r="9" spans="2:9">
      <c r="B9" s="1">
        <v>24.253987477389</v>
      </c>
      <c r="C9" s="1">
        <v>24.1201779375302</v>
      </c>
      <c r="D9" s="2">
        <f t="shared" si="0"/>
        <v>-0.133809539858799</v>
      </c>
      <c r="E9" s="2">
        <f t="shared" si="1"/>
        <v>-1.4738095398588</v>
      </c>
      <c r="F9" s="2">
        <f t="shared" si="2"/>
        <v>1.4738095398588</v>
      </c>
      <c r="G9" s="2">
        <f t="shared" si="3"/>
        <v>2.77754356460653</v>
      </c>
      <c r="H9" s="2"/>
      <c r="I9" s="2"/>
    </row>
    <row r="10" spans="2:9">
      <c r="B10" s="1">
        <v>24.3601089818441</v>
      </c>
      <c r="C10" s="1">
        <v>23.9781473110038</v>
      </c>
      <c r="D10" s="2">
        <f t="shared" si="0"/>
        <v>-0.381961670840301</v>
      </c>
      <c r="E10" s="2">
        <f t="shared" si="1"/>
        <v>-1.7219616708403</v>
      </c>
      <c r="F10" s="2">
        <f t="shared" si="2"/>
        <v>1.7219616708403</v>
      </c>
      <c r="G10" s="2">
        <f t="shared" si="3"/>
        <v>3.29884655034901</v>
      </c>
      <c r="H10" s="2"/>
      <c r="I10" s="2"/>
    </row>
    <row r="11" spans="1:9">
      <c r="A11" t="s">
        <v>13</v>
      </c>
      <c r="B11" s="1">
        <v>25.949592280262</v>
      </c>
      <c r="C11" s="1">
        <v>28.4784341525906</v>
      </c>
      <c r="D11" s="2">
        <f t="shared" si="0"/>
        <v>2.5288418723286</v>
      </c>
      <c r="E11" s="2">
        <f t="shared" si="1"/>
        <v>1.1888418723286</v>
      </c>
      <c r="F11" s="2">
        <f t="shared" si="2"/>
        <v>-1.1888418723286</v>
      </c>
      <c r="G11" s="2">
        <f t="shared" si="3"/>
        <v>0.438654850825374</v>
      </c>
      <c r="H11" s="2">
        <f>AVERAGE(G11:G13)</f>
        <v>0.308793928458532</v>
      </c>
      <c r="I11" s="2">
        <f>STDEV(G11:G13)</f>
        <v>0.115877320637929</v>
      </c>
    </row>
    <row r="12" spans="2:9">
      <c r="B12" s="1">
        <v>25.6991112486693</v>
      </c>
      <c r="C12" s="1">
        <v>28.9185690334112</v>
      </c>
      <c r="D12" s="2">
        <f t="shared" si="0"/>
        <v>3.2194577847419</v>
      </c>
      <c r="E12" s="2">
        <f t="shared" si="1"/>
        <v>1.8794577847419</v>
      </c>
      <c r="F12" s="2">
        <f t="shared" si="2"/>
        <v>-1.8794577847419</v>
      </c>
      <c r="G12" s="2">
        <f t="shared" si="3"/>
        <v>0.27178584306497</v>
      </c>
      <c r="H12" s="2"/>
      <c r="I12" s="2"/>
    </row>
    <row r="13" spans="2:9">
      <c r="B13" s="1">
        <v>25.7448849204801</v>
      </c>
      <c r="C13" s="1">
        <v>29.296175215077</v>
      </c>
      <c r="D13" s="2">
        <f t="shared" si="0"/>
        <v>3.5512902945969</v>
      </c>
      <c r="E13" s="2">
        <f t="shared" si="1"/>
        <v>2.2112902945969</v>
      </c>
      <c r="F13" s="2">
        <f t="shared" si="2"/>
        <v>-2.2112902945969</v>
      </c>
      <c r="G13" s="2">
        <f t="shared" si="3"/>
        <v>0.215941091485251</v>
      </c>
      <c r="H13" s="2"/>
      <c r="I13" s="2"/>
    </row>
    <row r="14" spans="1:9">
      <c r="A14" t="s">
        <v>14</v>
      </c>
      <c r="B14" s="1">
        <v>25.4154493014337</v>
      </c>
      <c r="C14" s="1">
        <v>30.5729512997793</v>
      </c>
      <c r="D14" s="2">
        <f t="shared" si="0"/>
        <v>5.1575019983456</v>
      </c>
      <c r="E14" s="2">
        <f t="shared" si="1"/>
        <v>3.8175019983456</v>
      </c>
      <c r="F14" s="2">
        <f t="shared" si="2"/>
        <v>-3.8175019983456</v>
      </c>
      <c r="G14" s="2">
        <f t="shared" si="3"/>
        <v>0.0709279470908688</v>
      </c>
      <c r="H14" s="2">
        <f>AVERAGE(G14:G16)</f>
        <v>0.140988054909814</v>
      </c>
      <c r="I14" s="2">
        <f>STDEV(G14:G16)</f>
        <v>0.0632144596393493</v>
      </c>
    </row>
    <row r="15" spans="2:9">
      <c r="B15" s="1">
        <v>25.7679230620232</v>
      </c>
      <c r="C15" s="1">
        <v>29.7674013126616</v>
      </c>
      <c r="D15" s="2">
        <f t="shared" si="0"/>
        <v>3.9994782506384</v>
      </c>
      <c r="E15" s="2">
        <f t="shared" si="1"/>
        <v>2.6594782506384</v>
      </c>
      <c r="F15" s="2">
        <f t="shared" si="2"/>
        <v>-2.6594782506384</v>
      </c>
      <c r="G15" s="2">
        <f t="shared" si="3"/>
        <v>0.15827680456077</v>
      </c>
      <c r="H15" s="2"/>
      <c r="I15" s="2"/>
    </row>
    <row r="16" spans="2:9">
      <c r="B16" s="1">
        <v>25.5792587213768</v>
      </c>
      <c r="C16" s="3">
        <v>29.2869204162216</v>
      </c>
      <c r="D16" s="2">
        <f t="shared" si="0"/>
        <v>3.7076616948448</v>
      </c>
      <c r="E16" s="2">
        <f t="shared" si="1"/>
        <v>2.3676616948448</v>
      </c>
      <c r="F16" s="2">
        <f t="shared" si="2"/>
        <v>-2.3676616948448</v>
      </c>
      <c r="G16" s="2">
        <f t="shared" si="3"/>
        <v>0.193759413077803</v>
      </c>
      <c r="H16" s="2"/>
      <c r="I16" s="2"/>
    </row>
    <row r="17" spans="1:9">
      <c r="A17" t="s">
        <v>15</v>
      </c>
      <c r="B17" s="1">
        <v>26.8118502779834</v>
      </c>
      <c r="C17" s="1">
        <v>26.1962250602718</v>
      </c>
      <c r="D17" s="2">
        <f t="shared" si="0"/>
        <v>-0.6156252177116</v>
      </c>
      <c r="E17" s="2">
        <f t="shared" si="1"/>
        <v>-1.9556252177116</v>
      </c>
      <c r="F17" s="2">
        <f t="shared" si="2"/>
        <v>1.9556252177116</v>
      </c>
      <c r="G17" s="2">
        <f t="shared" si="3"/>
        <v>3.87883986821979</v>
      </c>
      <c r="H17" s="2">
        <f>AVERAGE(G17:G19)</f>
        <v>2.46829008960839</v>
      </c>
      <c r="I17" s="2">
        <f>STDEV(G17:G19)</f>
        <v>1.22247457962551</v>
      </c>
    </row>
    <row r="18" spans="2:9">
      <c r="B18" s="1">
        <v>25.8450106570146</v>
      </c>
      <c r="C18" s="1">
        <v>26.3290335327275</v>
      </c>
      <c r="D18" s="2">
        <f t="shared" si="0"/>
        <v>0.484022875712899</v>
      </c>
      <c r="E18" s="2">
        <f t="shared" si="1"/>
        <v>-0.855977124287101</v>
      </c>
      <c r="F18" s="2">
        <f t="shared" si="2"/>
        <v>0.855977124287101</v>
      </c>
      <c r="G18" s="2">
        <f t="shared" si="3"/>
        <v>1.80998422600141</v>
      </c>
      <c r="H18" s="2"/>
      <c r="I18" s="2"/>
    </row>
    <row r="19" spans="2:9">
      <c r="B19" s="1">
        <v>25.9995500686524</v>
      </c>
      <c r="C19" s="1">
        <v>26.5604616958989</v>
      </c>
      <c r="D19" s="2">
        <f t="shared" si="0"/>
        <v>0.560911627246501</v>
      </c>
      <c r="E19" s="2">
        <f t="shared" si="1"/>
        <v>-0.779088372753499</v>
      </c>
      <c r="F19" s="2">
        <f t="shared" si="2"/>
        <v>0.779088372753499</v>
      </c>
      <c r="G19" s="2">
        <f t="shared" si="3"/>
        <v>1.71604617460397</v>
      </c>
      <c r="H19" s="2"/>
      <c r="I19" s="2"/>
    </row>
    <row r="20" spans="1:9">
      <c r="A20" t="s">
        <v>16</v>
      </c>
      <c r="B20" s="1">
        <v>23.9595636635621</v>
      </c>
      <c r="C20" s="1">
        <v>28.9179354042495</v>
      </c>
      <c r="D20" s="2">
        <f t="shared" si="0"/>
        <v>4.9583717406874</v>
      </c>
      <c r="E20" s="2">
        <f t="shared" si="1"/>
        <v>3.6183717406874</v>
      </c>
      <c r="F20" s="2">
        <f t="shared" si="2"/>
        <v>-3.6183717406874</v>
      </c>
      <c r="G20" s="2">
        <f t="shared" si="3"/>
        <v>0.0814257130861904</v>
      </c>
      <c r="H20" s="2">
        <f>AVERAGE(G20:G22)</f>
        <v>0.095922714212786</v>
      </c>
      <c r="I20" s="2">
        <f>STDEV(G20:G22)</f>
        <v>0.0156005441113585</v>
      </c>
    </row>
    <row r="21" spans="2:9">
      <c r="B21" s="1">
        <v>24.018747269639</v>
      </c>
      <c r="C21" s="1">
        <v>28.5116278155737</v>
      </c>
      <c r="D21" s="2">
        <f t="shared" si="0"/>
        <v>4.4928805459347</v>
      </c>
      <c r="E21" s="2">
        <f t="shared" si="1"/>
        <v>3.1528805459347</v>
      </c>
      <c r="F21" s="2">
        <f t="shared" si="2"/>
        <v>-3.1528805459347</v>
      </c>
      <c r="G21" s="2">
        <f t="shared" si="3"/>
        <v>0.1124315978849</v>
      </c>
      <c r="H21" s="2"/>
      <c r="I21" s="2"/>
    </row>
    <row r="22" spans="2:9">
      <c r="B22" s="1">
        <v>24.0632009513445</v>
      </c>
      <c r="C22" s="1">
        <v>28.8157655733209</v>
      </c>
      <c r="D22" s="2">
        <f t="shared" si="0"/>
        <v>4.7525646219764</v>
      </c>
      <c r="E22" s="2">
        <f t="shared" si="1"/>
        <v>3.4125646219764</v>
      </c>
      <c r="F22" s="2">
        <f t="shared" si="2"/>
        <v>-3.4125646219764</v>
      </c>
      <c r="G22" s="2">
        <f t="shared" si="3"/>
        <v>0.0939108316672672</v>
      </c>
      <c r="H22" s="2"/>
      <c r="I22" s="2"/>
    </row>
    <row r="23" spans="1:9">
      <c r="A23" t="s">
        <v>17</v>
      </c>
      <c r="B23" s="1">
        <v>23.8597628920374</v>
      </c>
      <c r="C23" s="1">
        <v>28.2337574116222</v>
      </c>
      <c r="D23" s="2">
        <f t="shared" si="0"/>
        <v>4.3739945195848</v>
      </c>
      <c r="E23" s="2">
        <f t="shared" si="1"/>
        <v>3.0339945195848</v>
      </c>
      <c r="F23" s="2">
        <f t="shared" si="2"/>
        <v>-3.0339945195848</v>
      </c>
      <c r="G23" s="2">
        <f t="shared" si="3"/>
        <v>0.122089029903188</v>
      </c>
      <c r="H23" s="2">
        <f>AVERAGE(G23:G25)</f>
        <v>0.11975725918409</v>
      </c>
      <c r="I23" s="2">
        <f>STDEV(G23:G25)</f>
        <v>0.0299294447336204</v>
      </c>
    </row>
    <row r="24" spans="2:9">
      <c r="B24" s="1">
        <v>23.7880205998697</v>
      </c>
      <c r="C24" s="1">
        <v>28.6224526838309</v>
      </c>
      <c r="D24" s="2">
        <f t="shared" si="0"/>
        <v>4.8344320839612</v>
      </c>
      <c r="E24" s="2">
        <f t="shared" si="1"/>
        <v>3.4944320839612</v>
      </c>
      <c r="F24" s="2">
        <f t="shared" si="2"/>
        <v>-3.4944320839612</v>
      </c>
      <c r="G24" s="2">
        <f t="shared" si="3"/>
        <v>0.0887301314517264</v>
      </c>
      <c r="H24" s="2"/>
      <c r="I24" s="2"/>
    </row>
    <row r="25" spans="2:9">
      <c r="B25" s="1">
        <v>23.6996992243799</v>
      </c>
      <c r="C25" s="1">
        <v>27.7916248009397</v>
      </c>
      <c r="D25" s="2">
        <f t="shared" si="0"/>
        <v>4.0919255765598</v>
      </c>
      <c r="E25" s="2">
        <f t="shared" si="1"/>
        <v>2.7519255765598</v>
      </c>
      <c r="F25" s="2">
        <f t="shared" si="2"/>
        <v>-2.7519255765598</v>
      </c>
      <c r="G25" s="2">
        <f t="shared" si="3"/>
        <v>0.148452616197357</v>
      </c>
      <c r="H25" s="2"/>
      <c r="I25" s="2"/>
    </row>
    <row r="26" spans="1:9">
      <c r="A26" t="s">
        <v>18</v>
      </c>
      <c r="B26" s="1">
        <v>23.9894153493554</v>
      </c>
      <c r="C26" s="1">
        <v>26.0672461778715</v>
      </c>
      <c r="D26" s="2">
        <f t="shared" si="0"/>
        <v>2.0778308285161</v>
      </c>
      <c r="E26" s="2">
        <f t="shared" si="1"/>
        <v>0.737830828516099</v>
      </c>
      <c r="F26" s="2">
        <f t="shared" si="2"/>
        <v>-0.737830828516099</v>
      </c>
      <c r="G26" s="2">
        <f t="shared" si="3"/>
        <v>0.599640267032872</v>
      </c>
      <c r="H26" s="2">
        <f>AVERAGE(G26:G28)</f>
        <v>0.51984755026919</v>
      </c>
      <c r="I26" s="2">
        <f>STDEV(G26:G28)</f>
        <v>0.0695453181886731</v>
      </c>
    </row>
    <row r="27" spans="2:9">
      <c r="B27" s="1">
        <v>24.1831828234643</v>
      </c>
      <c r="C27" s="1">
        <v>26.5588609004621</v>
      </c>
      <c r="D27" s="2">
        <f t="shared" si="0"/>
        <v>2.3756780769978</v>
      </c>
      <c r="E27" s="2">
        <f t="shared" si="1"/>
        <v>1.0356780769978</v>
      </c>
      <c r="F27" s="2">
        <f t="shared" si="2"/>
        <v>-1.0356780769978</v>
      </c>
      <c r="G27" s="2">
        <f t="shared" si="3"/>
        <v>0.487786563325065</v>
      </c>
      <c r="H27" s="2"/>
      <c r="I27" s="2"/>
    </row>
    <row r="28" spans="2:9">
      <c r="B28" s="1">
        <v>24.4099982566585</v>
      </c>
      <c r="C28" s="1">
        <v>26.8327855235461</v>
      </c>
      <c r="D28" s="2">
        <f t="shared" si="0"/>
        <v>2.4227872668876</v>
      </c>
      <c r="E28" s="2">
        <f t="shared" si="1"/>
        <v>1.0827872668876</v>
      </c>
      <c r="F28" s="2">
        <f t="shared" si="2"/>
        <v>-1.0827872668876</v>
      </c>
      <c r="G28" s="2">
        <f t="shared" si="3"/>
        <v>0.472115820449634</v>
      </c>
      <c r="H28" s="2"/>
      <c r="I28" s="2"/>
    </row>
    <row r="29" spans="1:9">
      <c r="A29" t="s">
        <v>19</v>
      </c>
      <c r="B29" s="1">
        <v>24.78462270564</v>
      </c>
      <c r="C29" s="1">
        <v>29.028280448075</v>
      </c>
      <c r="D29" s="2">
        <f t="shared" si="0"/>
        <v>4.243657742435</v>
      </c>
      <c r="E29" s="2">
        <f t="shared" si="1"/>
        <v>2.903657742435</v>
      </c>
      <c r="F29" s="2">
        <f t="shared" si="2"/>
        <v>-2.903657742435</v>
      </c>
      <c r="G29" s="2">
        <f t="shared" si="3"/>
        <v>0.133632447417014</v>
      </c>
      <c r="H29" s="2">
        <f>AVERAGE(G29:G31)</f>
        <v>0.127146457155909</v>
      </c>
      <c r="I29" s="2">
        <f>STDEV(G29:G31)</f>
        <v>0.0368616723637778</v>
      </c>
    </row>
    <row r="30" spans="2:9">
      <c r="B30" s="1">
        <v>24.7592017341193</v>
      </c>
      <c r="C30" s="1">
        <v>29.61423220928</v>
      </c>
      <c r="D30" s="2">
        <f t="shared" si="0"/>
        <v>4.8550304751607</v>
      </c>
      <c r="E30" s="2">
        <f t="shared" si="1"/>
        <v>3.5150304751607</v>
      </c>
      <c r="F30" s="2">
        <f t="shared" si="2"/>
        <v>-3.5150304751607</v>
      </c>
      <c r="G30" s="2">
        <f t="shared" si="3"/>
        <v>0.0874722688359456</v>
      </c>
      <c r="H30" s="2"/>
      <c r="I30" s="2"/>
    </row>
    <row r="31" spans="2:9">
      <c r="B31" s="1">
        <v>24.9633960666916</v>
      </c>
      <c r="C31" s="1">
        <v>28.9442378739352</v>
      </c>
      <c r="D31" s="2">
        <f t="shared" si="0"/>
        <v>3.9808418072436</v>
      </c>
      <c r="E31" s="2">
        <f t="shared" si="1"/>
        <v>2.6408418072436</v>
      </c>
      <c r="F31" s="2">
        <f t="shared" si="2"/>
        <v>-2.6408418072436</v>
      </c>
      <c r="G31" s="2">
        <f t="shared" si="3"/>
        <v>0.160334655214766</v>
      </c>
      <c r="H31" s="2"/>
      <c r="I31" s="2"/>
    </row>
    <row r="32" spans="1:9">
      <c r="A32" t="s">
        <v>20</v>
      </c>
      <c r="B32" s="1">
        <v>23.360600167589</v>
      </c>
      <c r="C32" s="1">
        <v>27.3791151204442</v>
      </c>
      <c r="D32" s="2">
        <f t="shared" si="0"/>
        <v>4.0185149528552</v>
      </c>
      <c r="E32" s="2">
        <f t="shared" si="1"/>
        <v>2.6785149528552</v>
      </c>
      <c r="F32" s="2">
        <f t="shared" si="2"/>
        <v>-2.6785149528552</v>
      </c>
      <c r="G32" s="2">
        <f t="shared" si="3"/>
        <v>0.15620202341499</v>
      </c>
      <c r="H32" s="2">
        <f>AVERAGE(G32:G34)</f>
        <v>0.178519485097227</v>
      </c>
      <c r="I32" s="2">
        <f>STDEV(G32:G34)</f>
        <v>0.0381820904472438</v>
      </c>
    </row>
    <row r="33" spans="2:9">
      <c r="B33" s="1">
        <v>23.2523510159076</v>
      </c>
      <c r="C33" s="1">
        <v>27.2658210473561</v>
      </c>
      <c r="D33" s="2">
        <f t="shared" si="0"/>
        <v>4.0134700314485</v>
      </c>
      <c r="E33" s="2">
        <f t="shared" si="1"/>
        <v>2.6734700314485</v>
      </c>
      <c r="F33" s="2">
        <f t="shared" si="2"/>
        <v>-2.6734700314485</v>
      </c>
      <c r="G33" s="2">
        <f t="shared" si="3"/>
        <v>0.15674919820371</v>
      </c>
      <c r="H33" s="2"/>
      <c r="I33" s="2"/>
    </row>
    <row r="34" spans="2:9">
      <c r="B34" s="1">
        <v>23.480872189677</v>
      </c>
      <c r="C34" s="1">
        <v>26.9882998104174</v>
      </c>
      <c r="D34" s="2">
        <f t="shared" si="0"/>
        <v>3.5074276207404</v>
      </c>
      <c r="E34" s="2">
        <f t="shared" si="1"/>
        <v>2.1674276207404</v>
      </c>
      <c r="F34" s="2">
        <f t="shared" si="2"/>
        <v>-2.1674276207404</v>
      </c>
      <c r="G34" s="2">
        <f t="shared" si="3"/>
        <v>0.222607233672981</v>
      </c>
      <c r="H34" s="2"/>
      <c r="I34" s="2"/>
    </row>
    <row r="35" spans="1:9">
      <c r="A35" t="s">
        <v>21</v>
      </c>
      <c r="B35" s="1">
        <v>23.2460084503885</v>
      </c>
      <c r="C35" s="1">
        <v>25.5547172502682</v>
      </c>
      <c r="D35" s="2">
        <f t="shared" si="0"/>
        <v>2.3087087998797</v>
      </c>
      <c r="E35" s="2">
        <f t="shared" ref="E35:E61" si="4">D35-1.34</f>
        <v>0.968708799879699</v>
      </c>
      <c r="F35" s="2">
        <f t="shared" ref="F35:F61" si="5">-E35</f>
        <v>-0.968708799879699</v>
      </c>
      <c r="G35" s="2">
        <f t="shared" ref="G35:G61" si="6">POWER(2,F35)</f>
        <v>0.510963166075642</v>
      </c>
      <c r="H35" s="2">
        <f>AVERAGE(G35:G37)</f>
        <v>0.456256445175028</v>
      </c>
      <c r="I35" s="2">
        <f>STDEV(G35:G37)</f>
        <v>0.176113035545777</v>
      </c>
    </row>
    <row r="36" spans="2:9">
      <c r="B36" s="1">
        <v>23.2206305111289</v>
      </c>
      <c r="C36" s="1">
        <v>25.3011500233747</v>
      </c>
      <c r="D36" s="2">
        <f t="shared" si="0"/>
        <v>2.0805195122458</v>
      </c>
      <c r="E36" s="2">
        <f t="shared" si="4"/>
        <v>0.7405195122458</v>
      </c>
      <c r="F36" s="2">
        <f t="shared" si="5"/>
        <v>-0.7405195122458</v>
      </c>
      <c r="G36" s="2">
        <f t="shared" si="6"/>
        <v>0.59852378601255</v>
      </c>
      <c r="H36" s="2"/>
      <c r="I36" s="2"/>
    </row>
    <row r="37" spans="2:7">
      <c r="B37" s="1">
        <v>23.2194736300261</v>
      </c>
      <c r="C37" s="1">
        <v>26.5068775372013</v>
      </c>
      <c r="D37" s="2">
        <f t="shared" si="0"/>
        <v>3.2874039071752</v>
      </c>
      <c r="E37" s="2">
        <f t="shared" si="4"/>
        <v>1.9474039071752</v>
      </c>
      <c r="F37" s="2">
        <f t="shared" si="5"/>
        <v>-1.9474039071752</v>
      </c>
      <c r="G37" s="2">
        <f t="shared" si="6"/>
        <v>0.259282383436893</v>
      </c>
    </row>
    <row r="38" spans="1:9">
      <c r="A38" t="s">
        <v>22</v>
      </c>
      <c r="B38" s="1">
        <v>24.5785118072067</v>
      </c>
      <c r="C38" s="1">
        <v>25.7003206172404</v>
      </c>
      <c r="D38" s="2">
        <f t="shared" si="0"/>
        <v>1.1218088100337</v>
      </c>
      <c r="E38" s="2">
        <f t="shared" si="4"/>
        <v>-0.218191189966298</v>
      </c>
      <c r="F38" s="2">
        <f t="shared" si="5"/>
        <v>0.218191189966298</v>
      </c>
      <c r="G38" s="2">
        <f t="shared" si="6"/>
        <v>1.16327419167029</v>
      </c>
      <c r="H38" s="2">
        <f>AVERAGE(G38:G40)</f>
        <v>1.17669162593301</v>
      </c>
      <c r="I38" s="2">
        <f>STDEV(G38:G40)</f>
        <v>0.0412434008787271</v>
      </c>
    </row>
    <row r="39" spans="2:9">
      <c r="B39" s="1">
        <v>24.6107767819936</v>
      </c>
      <c r="C39" s="1">
        <v>25.6603841946366</v>
      </c>
      <c r="D39" s="2">
        <f t="shared" si="0"/>
        <v>1.049607412643</v>
      </c>
      <c r="E39" s="2">
        <f t="shared" si="4"/>
        <v>-0.290392587357001</v>
      </c>
      <c r="F39" s="2">
        <f t="shared" si="5"/>
        <v>0.290392587357001</v>
      </c>
      <c r="G39" s="2">
        <f t="shared" si="6"/>
        <v>1.22297302883875</v>
      </c>
      <c r="H39" s="2"/>
      <c r="I39" s="2"/>
    </row>
    <row r="40" spans="2:9">
      <c r="B40" s="1">
        <v>24.634294594726</v>
      </c>
      <c r="C40" s="1">
        <v>25.780424899868</v>
      </c>
      <c r="D40" s="2">
        <f t="shared" si="0"/>
        <v>1.146130305142</v>
      </c>
      <c r="E40" s="2">
        <f t="shared" si="4"/>
        <v>-0.193869694858002</v>
      </c>
      <c r="F40" s="2">
        <f t="shared" si="5"/>
        <v>0.193869694858002</v>
      </c>
      <c r="G40" s="2">
        <f t="shared" si="6"/>
        <v>1.14382765729</v>
      </c>
      <c r="H40" s="2"/>
      <c r="I40" s="2"/>
    </row>
    <row r="41" spans="1:9">
      <c r="A41" t="s">
        <v>24</v>
      </c>
      <c r="B41" s="1">
        <v>25.1018435811484</v>
      </c>
      <c r="C41" s="1">
        <v>27.6614457142307</v>
      </c>
      <c r="D41" s="2">
        <f t="shared" si="0"/>
        <v>2.5596021330823</v>
      </c>
      <c r="E41" s="2">
        <f t="shared" si="4"/>
        <v>1.2196021330823</v>
      </c>
      <c r="F41" s="2">
        <f t="shared" si="5"/>
        <v>-1.2196021330823</v>
      </c>
      <c r="G41" s="2">
        <f t="shared" si="6"/>
        <v>0.429401122275537</v>
      </c>
      <c r="H41" s="2">
        <f>AVERAGE(G41:G43)</f>
        <v>0.457691909916594</v>
      </c>
      <c r="I41" s="2">
        <f>STDEV(G41:G43)</f>
        <v>0.0550077971765734</v>
      </c>
    </row>
    <row r="42" spans="2:9">
      <c r="B42" s="1">
        <v>25.1444105432117</v>
      </c>
      <c r="C42" s="1">
        <v>27.4248130070298</v>
      </c>
      <c r="D42" s="2">
        <f t="shared" si="0"/>
        <v>2.2804024638181</v>
      </c>
      <c r="E42" s="2">
        <f t="shared" si="4"/>
        <v>0.940402463818103</v>
      </c>
      <c r="F42" s="2">
        <f t="shared" si="5"/>
        <v>-0.940402463818103</v>
      </c>
      <c r="G42" s="2">
        <f t="shared" si="6"/>
        <v>0.521087494104324</v>
      </c>
      <c r="H42" s="2"/>
      <c r="I42" s="2"/>
    </row>
    <row r="43" spans="2:9">
      <c r="B43" s="1">
        <v>25.2333053345986</v>
      </c>
      <c r="C43" s="1">
        <v>27.8159846559679</v>
      </c>
      <c r="D43" s="2">
        <f t="shared" si="0"/>
        <v>2.5826793213693</v>
      </c>
      <c r="E43" s="2">
        <f t="shared" si="4"/>
        <v>1.2426793213693</v>
      </c>
      <c r="F43" s="2">
        <f t="shared" si="5"/>
        <v>-1.2426793213693</v>
      </c>
      <c r="G43" s="2">
        <f t="shared" si="6"/>
        <v>0.422587113369922</v>
      </c>
      <c r="H43" s="2"/>
      <c r="I43" s="2"/>
    </row>
    <row r="44" spans="1:9">
      <c r="A44" t="s">
        <v>25</v>
      </c>
      <c r="B44" s="1">
        <v>24.2794351247451</v>
      </c>
      <c r="C44" s="1">
        <v>28.4343180721567</v>
      </c>
      <c r="D44" s="2">
        <f t="shared" si="0"/>
        <v>4.1548829474116</v>
      </c>
      <c r="E44" s="2">
        <f t="shared" si="4"/>
        <v>2.8148829474116</v>
      </c>
      <c r="F44" s="2">
        <f t="shared" si="5"/>
        <v>-2.8148829474116</v>
      </c>
      <c r="G44" s="2">
        <f t="shared" si="6"/>
        <v>0.14211365153121</v>
      </c>
      <c r="H44" s="2">
        <f>AVERAGE(G44:G46)</f>
        <v>0.173717581327629</v>
      </c>
      <c r="I44" s="2">
        <f>STDEV(G44:G46)</f>
        <v>0.0357241078044719</v>
      </c>
    </row>
    <row r="45" spans="2:9">
      <c r="B45" s="1">
        <v>24.5193682694018</v>
      </c>
      <c r="C45" s="1">
        <v>28.4452477566314</v>
      </c>
      <c r="D45" s="2">
        <f t="shared" si="0"/>
        <v>3.9258794872296</v>
      </c>
      <c r="E45" s="2">
        <f t="shared" si="4"/>
        <v>2.5858794872296</v>
      </c>
      <c r="F45" s="2">
        <f t="shared" si="5"/>
        <v>-2.5858794872296</v>
      </c>
      <c r="G45" s="2">
        <f t="shared" si="6"/>
        <v>0.166560765890359</v>
      </c>
      <c r="H45" s="2"/>
      <c r="I45" s="2"/>
    </row>
    <row r="46" spans="2:9">
      <c r="B46" s="1">
        <v>24.6084054403716</v>
      </c>
      <c r="C46" s="1">
        <v>28.1830178458071</v>
      </c>
      <c r="D46" s="2">
        <f t="shared" si="0"/>
        <v>3.5746124054355</v>
      </c>
      <c r="E46" s="2">
        <f t="shared" si="4"/>
        <v>2.2346124054355</v>
      </c>
      <c r="F46" s="2">
        <f t="shared" si="5"/>
        <v>-2.2346124054355</v>
      </c>
      <c r="G46" s="2">
        <f t="shared" si="6"/>
        <v>0.212478326561317</v>
      </c>
      <c r="H46" s="2"/>
      <c r="I46" s="2"/>
    </row>
    <row r="47" spans="1:9">
      <c r="A47" t="s">
        <v>26</v>
      </c>
      <c r="B47" s="1">
        <v>24.4717961204044</v>
      </c>
      <c r="C47" s="1">
        <v>31.1269921348909</v>
      </c>
      <c r="D47" s="2">
        <f t="shared" si="0"/>
        <v>6.6551960144865</v>
      </c>
      <c r="E47" s="2">
        <f t="shared" si="4"/>
        <v>5.3151960144865</v>
      </c>
      <c r="F47" s="2">
        <f t="shared" si="5"/>
        <v>-5.3151960144865</v>
      </c>
      <c r="G47" s="2">
        <f t="shared" si="6"/>
        <v>0.0251169306696631</v>
      </c>
      <c r="H47" s="2">
        <f>AVERAGE(G47:G49)</f>
        <v>0.0328476040960763</v>
      </c>
      <c r="I47" s="2">
        <f>STDEV(G47:G49)</f>
        <v>0.0129504203955711</v>
      </c>
    </row>
    <row r="48" spans="2:9">
      <c r="B48" s="1">
        <v>24.4684192611605</v>
      </c>
      <c r="C48" s="1">
        <v>31.0945926221993</v>
      </c>
      <c r="D48" s="2">
        <f t="shared" si="0"/>
        <v>6.6261733610388</v>
      </c>
      <c r="E48" s="2">
        <f t="shared" si="4"/>
        <v>5.2861733610388</v>
      </c>
      <c r="F48" s="2">
        <f t="shared" si="5"/>
        <v>-5.2861733610388</v>
      </c>
      <c r="G48" s="2">
        <f t="shared" si="6"/>
        <v>0.0256273237898005</v>
      </c>
      <c r="H48" s="2"/>
      <c r="I48" s="2"/>
    </row>
    <row r="49" spans="2:9">
      <c r="B49" s="1">
        <v>24.4194826413803</v>
      </c>
      <c r="C49" s="1">
        <v>30.1463717410803</v>
      </c>
      <c r="D49" s="2">
        <f t="shared" si="0"/>
        <v>5.7268890997</v>
      </c>
      <c r="E49" s="2">
        <f t="shared" si="4"/>
        <v>4.3868890997</v>
      </c>
      <c r="F49" s="2">
        <f t="shared" si="5"/>
        <v>-4.3868890997</v>
      </c>
      <c r="G49" s="2">
        <f t="shared" si="6"/>
        <v>0.0477985578287652</v>
      </c>
      <c r="H49" s="2"/>
      <c r="I49" s="2"/>
    </row>
    <row r="50" spans="1:9">
      <c r="A50" t="s">
        <v>27</v>
      </c>
      <c r="B50" s="1">
        <v>25.1809697502402</v>
      </c>
      <c r="C50" s="3">
        <v>30.8900112568795</v>
      </c>
      <c r="D50" s="2">
        <f t="shared" si="0"/>
        <v>5.7090415066393</v>
      </c>
      <c r="E50" s="2">
        <f t="shared" si="4"/>
        <v>4.3690415066393</v>
      </c>
      <c r="F50" s="2">
        <f t="shared" si="5"/>
        <v>-4.3690415066393</v>
      </c>
      <c r="G50" s="2">
        <f t="shared" si="6"/>
        <v>0.0483935469282898</v>
      </c>
      <c r="H50" s="2">
        <f>AVERAGE(G50:G52)</f>
        <v>0.0691346647442882</v>
      </c>
      <c r="I50" s="2">
        <f>STDEV(G50:G52)</f>
        <v>0.0429098289897266</v>
      </c>
    </row>
    <row r="51" spans="2:9">
      <c r="B51" s="1">
        <v>25.1765962823425</v>
      </c>
      <c r="C51" s="3">
        <v>31.1412521884295</v>
      </c>
      <c r="D51" s="2">
        <f t="shared" si="0"/>
        <v>5.964655906087</v>
      </c>
      <c r="E51" s="2">
        <f t="shared" si="4"/>
        <v>4.624655906087</v>
      </c>
      <c r="F51" s="2">
        <f t="shared" si="5"/>
        <v>-4.624655906087</v>
      </c>
      <c r="G51" s="2">
        <f t="shared" si="6"/>
        <v>0.0405359030560191</v>
      </c>
      <c r="H51" s="2"/>
      <c r="I51" s="2"/>
    </row>
    <row r="52" spans="2:9">
      <c r="B52" s="1">
        <v>25.3021520564119</v>
      </c>
      <c r="C52" s="3">
        <v>29.7195030401208</v>
      </c>
      <c r="D52" s="2">
        <f t="shared" si="0"/>
        <v>4.4173509837089</v>
      </c>
      <c r="E52" s="2">
        <f t="shared" si="4"/>
        <v>3.0773509837089</v>
      </c>
      <c r="F52" s="2">
        <f t="shared" si="5"/>
        <v>-3.0773509837089</v>
      </c>
      <c r="G52" s="2">
        <f t="shared" si="6"/>
        <v>0.118474544248556</v>
      </c>
      <c r="H52" s="2"/>
      <c r="I52" s="2"/>
    </row>
    <row r="53" spans="1:9">
      <c r="A53" t="s">
        <v>28</v>
      </c>
      <c r="B53" s="1">
        <v>25.3322898966114</v>
      </c>
      <c r="C53" s="1">
        <v>30.3907093419439</v>
      </c>
      <c r="D53" s="2">
        <f t="shared" si="0"/>
        <v>5.0584194453325</v>
      </c>
      <c r="E53" s="2">
        <f t="shared" si="4"/>
        <v>3.7184194453325</v>
      </c>
      <c r="F53" s="2">
        <f t="shared" si="5"/>
        <v>-3.7184194453325</v>
      </c>
      <c r="G53" s="2">
        <f t="shared" si="6"/>
        <v>0.0759703645653695</v>
      </c>
      <c r="H53" s="2">
        <f>AVERAGE(G53:G55)</f>
        <v>0.100828426526052</v>
      </c>
      <c r="I53" s="2">
        <f>STDEV(G53:G55)</f>
        <v>0.0217091276323305</v>
      </c>
    </row>
    <row r="54" spans="2:9">
      <c r="B54" s="1">
        <v>25.3969973535744</v>
      </c>
      <c r="C54" s="1">
        <v>29.9154434600163</v>
      </c>
      <c r="D54" s="2">
        <f t="shared" si="0"/>
        <v>4.5184461064419</v>
      </c>
      <c r="E54" s="2">
        <f t="shared" si="4"/>
        <v>3.1784461064419</v>
      </c>
      <c r="F54" s="2">
        <f t="shared" si="5"/>
        <v>-3.1784461064419</v>
      </c>
      <c r="G54" s="2">
        <f t="shared" si="6"/>
        <v>0.110456780940636</v>
      </c>
      <c r="H54" s="2"/>
      <c r="I54" s="2"/>
    </row>
    <row r="55" spans="2:9">
      <c r="B55" s="1">
        <v>25.4143479930739</v>
      </c>
      <c r="C55" s="1">
        <v>29.8614284487402</v>
      </c>
      <c r="D55" s="2">
        <f t="shared" si="0"/>
        <v>4.4470804556663</v>
      </c>
      <c r="E55" s="2">
        <f t="shared" si="4"/>
        <v>3.1070804556663</v>
      </c>
      <c r="F55" s="2">
        <f t="shared" si="5"/>
        <v>-3.1070804556663</v>
      </c>
      <c r="G55" s="2">
        <f t="shared" si="6"/>
        <v>0.116058134072149</v>
      </c>
      <c r="H55" s="2"/>
      <c r="I55" s="2"/>
    </row>
    <row r="56" spans="1:9">
      <c r="A56" t="s">
        <v>29</v>
      </c>
      <c r="B56" s="1">
        <v>24.6187137966067</v>
      </c>
      <c r="C56" s="1">
        <v>29.6584621112298</v>
      </c>
      <c r="D56" s="2">
        <f t="shared" si="0"/>
        <v>5.0397483146231</v>
      </c>
      <c r="E56" s="2">
        <f t="shared" si="4"/>
        <v>3.6997483146231</v>
      </c>
      <c r="F56" s="2">
        <f t="shared" si="5"/>
        <v>-3.6997483146231</v>
      </c>
      <c r="G56" s="2">
        <f t="shared" si="6"/>
        <v>0.0769599507119284</v>
      </c>
      <c r="H56" s="2">
        <f>AVERAGE(G56:G58)</f>
        <v>0.0718268117172309</v>
      </c>
      <c r="I56" s="2">
        <f>STDEV(G56:G58)</f>
        <v>0.0136517833554809</v>
      </c>
    </row>
    <row r="57" spans="2:9">
      <c r="B57" s="1">
        <v>24.7303753589757</v>
      </c>
      <c r="C57" s="1">
        <v>30.2197514801927</v>
      </c>
      <c r="D57" s="2">
        <f t="shared" si="0"/>
        <v>5.489376121217</v>
      </c>
      <c r="E57" s="2">
        <f t="shared" si="4"/>
        <v>4.149376121217</v>
      </c>
      <c r="F57" s="2">
        <f t="shared" si="5"/>
        <v>-4.149376121217</v>
      </c>
      <c r="G57" s="2">
        <f t="shared" si="6"/>
        <v>0.0563525177174448</v>
      </c>
      <c r="H57" s="2"/>
      <c r="I57" s="2"/>
    </row>
    <row r="58" spans="2:9">
      <c r="B58" s="1">
        <v>24.8194770746157</v>
      </c>
      <c r="C58" s="1">
        <v>29.7647571972234</v>
      </c>
      <c r="D58" s="2">
        <f t="shared" si="0"/>
        <v>4.9452801226077</v>
      </c>
      <c r="E58" s="2">
        <f t="shared" si="4"/>
        <v>3.6052801226077</v>
      </c>
      <c r="F58" s="2">
        <f t="shared" si="5"/>
        <v>-3.6052801226077</v>
      </c>
      <c r="G58" s="2">
        <f t="shared" si="6"/>
        <v>0.0821679667223195</v>
      </c>
      <c r="H58" s="2"/>
      <c r="I58" s="2"/>
    </row>
    <row r="59" spans="1:9">
      <c r="A59" t="s">
        <v>30</v>
      </c>
      <c r="B59" s="1">
        <v>24.83392385142</v>
      </c>
      <c r="C59" s="1">
        <v>30.3031955890921</v>
      </c>
      <c r="D59" s="2">
        <f t="shared" si="0"/>
        <v>5.4692717376721</v>
      </c>
      <c r="E59" s="2">
        <f t="shared" si="4"/>
        <v>4.1292717376721</v>
      </c>
      <c r="F59" s="2">
        <f t="shared" si="5"/>
        <v>-4.1292717376721</v>
      </c>
      <c r="G59" s="2">
        <f t="shared" si="6"/>
        <v>0.0571433038986714</v>
      </c>
      <c r="H59" s="2">
        <f>AVERAGE(G59:G61)</f>
        <v>0.077145107536516</v>
      </c>
      <c r="I59" s="2">
        <f>STDEV(G59:G61)</f>
        <v>0.0340047887010923</v>
      </c>
    </row>
    <row r="60" spans="2:9">
      <c r="B60" s="1">
        <v>24.7645183607985</v>
      </c>
      <c r="C60" s="1">
        <v>30.2152126346042</v>
      </c>
      <c r="D60" s="2">
        <f t="shared" si="0"/>
        <v>5.4506942738057</v>
      </c>
      <c r="E60" s="2">
        <f t="shared" si="4"/>
        <v>4.1106942738057</v>
      </c>
      <c r="F60" s="2">
        <f t="shared" si="5"/>
        <v>-4.1106942738057</v>
      </c>
      <c r="G60" s="2">
        <f t="shared" si="6"/>
        <v>0.0578838914718886</v>
      </c>
      <c r="H60" s="2"/>
      <c r="I60" s="2"/>
    </row>
    <row r="61" spans="2:9">
      <c r="B61" s="1">
        <v>24.8532244905625</v>
      </c>
      <c r="C61" s="1">
        <v>29.2959607993852</v>
      </c>
      <c r="D61" s="2">
        <f t="shared" si="0"/>
        <v>4.4427363088227</v>
      </c>
      <c r="E61" s="2">
        <f t="shared" si="4"/>
        <v>3.1027363088227</v>
      </c>
      <c r="F61" s="2">
        <f t="shared" si="5"/>
        <v>-3.1027363088227</v>
      </c>
      <c r="G61" s="2">
        <f t="shared" si="6"/>
        <v>0.116408127238988</v>
      </c>
      <c r="H61" s="2"/>
      <c r="I61" s="2"/>
    </row>
    <row r="62" spans="1:9">
      <c r="A62" t="s">
        <v>31</v>
      </c>
      <c r="B62" s="1">
        <v>25.068832447451</v>
      </c>
      <c r="C62" s="1">
        <v>27.7126132804251</v>
      </c>
      <c r="D62" s="2">
        <f t="shared" ref="D62:D73" si="7">C62-B62</f>
        <v>2.6437808329741</v>
      </c>
      <c r="E62" s="2">
        <f t="shared" ref="E62:E73" si="8">D62-0.517</f>
        <v>2.1267808329741</v>
      </c>
      <c r="F62" s="2">
        <f t="shared" ref="F62:F73" si="9">-E62</f>
        <v>-2.1267808329741</v>
      </c>
      <c r="G62" s="2">
        <f t="shared" ref="G62:G73" si="10">POWER(2,F62)</f>
        <v>0.228968202668481</v>
      </c>
      <c r="H62" s="2">
        <f>AVERAGE(G62:G64)</f>
        <v>0.227360162873766</v>
      </c>
      <c r="I62" s="2">
        <f>STDEV(G62:G64)</f>
        <v>0.0079703669355371</v>
      </c>
    </row>
    <row r="63" spans="2:9">
      <c r="B63" s="1">
        <v>24.9376130322508</v>
      </c>
      <c r="C63" s="1">
        <v>27.6475326365698</v>
      </c>
      <c r="D63" s="2">
        <f t="shared" si="7"/>
        <v>2.709919604319</v>
      </c>
      <c r="E63" s="2">
        <f t="shared" si="8"/>
        <v>2.192919604319</v>
      </c>
      <c r="F63" s="2">
        <f t="shared" si="9"/>
        <v>-2.192919604319</v>
      </c>
      <c r="G63" s="2">
        <f t="shared" si="10"/>
        <v>0.218708378638646</v>
      </c>
      <c r="H63" s="2"/>
      <c r="I63" s="2"/>
    </row>
    <row r="64" spans="2:9">
      <c r="B64" s="1">
        <v>25.0392555926237</v>
      </c>
      <c r="C64" s="1">
        <v>27.6491870690487</v>
      </c>
      <c r="D64" s="2">
        <f t="shared" si="7"/>
        <v>2.609931476425</v>
      </c>
      <c r="E64" s="2">
        <f t="shared" si="8"/>
        <v>2.092931476425</v>
      </c>
      <c r="F64" s="2">
        <f t="shared" si="9"/>
        <v>-2.092931476425</v>
      </c>
      <c r="G64" s="2">
        <f t="shared" si="10"/>
        <v>0.234403907314172</v>
      </c>
      <c r="H64" s="2"/>
      <c r="I64" s="2"/>
    </row>
    <row r="65" spans="1:9">
      <c r="A65" t="s">
        <v>32</v>
      </c>
      <c r="B65" s="1">
        <v>24.3688786943618</v>
      </c>
      <c r="C65" s="1">
        <v>28.4586974901498</v>
      </c>
      <c r="D65" s="2">
        <f t="shared" si="7"/>
        <v>4.089818795788</v>
      </c>
      <c r="E65" s="2">
        <f t="shared" si="8"/>
        <v>3.572818795788</v>
      </c>
      <c r="F65" s="2">
        <f t="shared" si="9"/>
        <v>-3.572818795788</v>
      </c>
      <c r="G65" s="2">
        <f t="shared" si="10"/>
        <v>0.0840377417119424</v>
      </c>
      <c r="H65" s="2">
        <f>AVERAGE(G65:G67)</f>
        <v>0.0598564580191981</v>
      </c>
      <c r="I65" s="2">
        <f>STDEV(G65:G67)</f>
        <v>0.0252112510814537</v>
      </c>
    </row>
    <row r="66" spans="2:9">
      <c r="B66" s="1">
        <v>24.313172917906</v>
      </c>
      <c r="C66" s="1">
        <v>28.8463407711293</v>
      </c>
      <c r="D66" s="2">
        <f t="shared" si="7"/>
        <v>4.5331678532233</v>
      </c>
      <c r="E66" s="2">
        <f t="shared" si="8"/>
        <v>4.0161678532233</v>
      </c>
      <c r="F66" s="2">
        <f t="shared" si="9"/>
        <v>-4.0161678532233</v>
      </c>
      <c r="G66" s="2">
        <f t="shared" si="10"/>
        <v>0.0618034912054077</v>
      </c>
      <c r="H66" s="2"/>
      <c r="I66" s="2"/>
    </row>
    <row r="67" spans="2:9">
      <c r="B67" s="1">
        <v>24.4064839071685</v>
      </c>
      <c r="C67" s="1">
        <v>29.8133872876785</v>
      </c>
      <c r="D67" s="2">
        <f t="shared" si="7"/>
        <v>5.40690338051</v>
      </c>
      <c r="E67" s="2">
        <f t="shared" si="8"/>
        <v>4.88990338051</v>
      </c>
      <c r="F67" s="2">
        <f t="shared" si="9"/>
        <v>-4.88990338051</v>
      </c>
      <c r="G67" s="2">
        <f t="shared" si="10"/>
        <v>0.0337281411402444</v>
      </c>
      <c r="H67" s="2"/>
      <c r="I67" s="2"/>
    </row>
    <row r="68" spans="1:9">
      <c r="A68" t="s">
        <v>33</v>
      </c>
      <c r="B68" s="1">
        <v>24.1905133738475</v>
      </c>
      <c r="C68" s="1">
        <v>29.8307834245245</v>
      </c>
      <c r="D68" s="2">
        <f t="shared" si="7"/>
        <v>5.640270050677</v>
      </c>
      <c r="E68" s="2">
        <f t="shared" si="8"/>
        <v>5.123270050677</v>
      </c>
      <c r="F68" s="2">
        <f t="shared" si="9"/>
        <v>-5.123270050677</v>
      </c>
      <c r="G68" s="2">
        <f t="shared" si="10"/>
        <v>0.0286907590933583</v>
      </c>
      <c r="H68" s="2">
        <f>AVERAGE(G68:G70)</f>
        <v>0.0400328460963906</v>
      </c>
      <c r="I68" s="2">
        <f>STDEV(G68:G70)</f>
        <v>0.0104916212014979</v>
      </c>
    </row>
    <row r="69" spans="2:9">
      <c r="B69" s="1">
        <v>24.1988847980097</v>
      </c>
      <c r="C69" s="1">
        <v>29.288762043486</v>
      </c>
      <c r="D69" s="2">
        <f t="shared" si="7"/>
        <v>5.0898772454763</v>
      </c>
      <c r="E69" s="2">
        <f t="shared" si="8"/>
        <v>4.5728772454763</v>
      </c>
      <c r="F69" s="2">
        <f t="shared" si="9"/>
        <v>-4.5728772454763</v>
      </c>
      <c r="G69" s="2">
        <f t="shared" si="10"/>
        <v>0.0420171685279781</v>
      </c>
      <c r="H69" s="2"/>
      <c r="I69" s="2"/>
    </row>
    <row r="70" spans="2:9">
      <c r="B70" s="1">
        <v>24.186269312989</v>
      </c>
      <c r="C70" s="1">
        <v>29.0428886963877</v>
      </c>
      <c r="D70" s="2">
        <f t="shared" si="7"/>
        <v>4.8566193833987</v>
      </c>
      <c r="E70" s="2">
        <f t="shared" si="8"/>
        <v>4.3396193833987</v>
      </c>
      <c r="F70" s="2">
        <f t="shared" si="9"/>
        <v>-4.3396193833987</v>
      </c>
      <c r="G70" s="2">
        <f t="shared" si="10"/>
        <v>0.0493906106678352</v>
      </c>
      <c r="H70" s="2"/>
      <c r="I70" s="2"/>
    </row>
    <row r="71" spans="1:9">
      <c r="A71" t="s">
        <v>34</v>
      </c>
      <c r="B71" s="1">
        <v>24.2203376425032</v>
      </c>
      <c r="C71" s="1">
        <v>30.293978556187</v>
      </c>
      <c r="D71" s="2">
        <f t="shared" si="7"/>
        <v>6.0736409136838</v>
      </c>
      <c r="E71" s="2">
        <f t="shared" si="8"/>
        <v>5.5566409136838</v>
      </c>
      <c r="F71" s="2">
        <f t="shared" si="9"/>
        <v>-5.5566409136838</v>
      </c>
      <c r="G71" s="2">
        <f t="shared" si="10"/>
        <v>0.0212463538321381</v>
      </c>
      <c r="H71" s="2">
        <f>AVERAGE(G71:G73)</f>
        <v>0.0206111869879477</v>
      </c>
      <c r="I71" s="2">
        <f>STDEV(G71:G73)</f>
        <v>0.00864812717334995</v>
      </c>
    </row>
    <row r="72" spans="2:7">
      <c r="B72" s="1">
        <v>24.0301887752487</v>
      </c>
      <c r="C72" s="1">
        <v>30.9691075240183</v>
      </c>
      <c r="D72" s="2">
        <f t="shared" si="7"/>
        <v>6.9389187487696</v>
      </c>
      <c r="E72" s="2">
        <f t="shared" si="8"/>
        <v>6.4219187487696</v>
      </c>
      <c r="F72" s="2">
        <f t="shared" si="9"/>
        <v>-6.4219187487696</v>
      </c>
      <c r="G72" s="2">
        <f t="shared" si="10"/>
        <v>0.0116629879495442</v>
      </c>
    </row>
    <row r="73" spans="2:7">
      <c r="B73" s="1">
        <v>23.9637437151885</v>
      </c>
      <c r="C73" s="1">
        <v>29.5923218910835</v>
      </c>
      <c r="D73" s="2">
        <f t="shared" si="7"/>
        <v>5.628578175895</v>
      </c>
      <c r="E73" s="2">
        <f t="shared" si="8"/>
        <v>5.111578175895</v>
      </c>
      <c r="F73" s="2">
        <f t="shared" si="9"/>
        <v>-5.111578175895</v>
      </c>
      <c r="G73" s="2">
        <f t="shared" si="10"/>
        <v>0.0289242191821608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workbookViewId="0">
      <selection activeCell="C2" sqref="C2"/>
    </sheetView>
  </sheetViews>
  <sheetFormatPr defaultColWidth="9" defaultRowHeight="13.5"/>
  <cols>
    <col min="3" max="3" width="16.125" customWidth="1"/>
    <col min="4" max="4" width="12.625"/>
    <col min="5" max="6" width="13.75"/>
    <col min="7" max="9" width="12.625"/>
    <col min="11" max="11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4">
      <c r="A2" t="s">
        <v>9</v>
      </c>
      <c r="B2" s="1">
        <v>24.1132890342019</v>
      </c>
      <c r="C2" s="1" t="s">
        <v>23</v>
      </c>
      <c r="D2" t="s">
        <v>35</v>
      </c>
    </row>
    <row r="3" spans="2:3">
      <c r="B3" s="1">
        <v>24.2374221693132</v>
      </c>
      <c r="C3" s="1" t="s">
        <v>23</v>
      </c>
    </row>
    <row r="4" spans="2:3">
      <c r="B4" s="1">
        <v>24.0837069629942</v>
      </c>
      <c r="C4" s="1" t="s">
        <v>23</v>
      </c>
    </row>
    <row r="5" spans="1:3">
      <c r="A5" t="s">
        <v>11</v>
      </c>
      <c r="B5" s="1">
        <v>21.1934746561446</v>
      </c>
      <c r="C5" s="1" t="s">
        <v>23</v>
      </c>
    </row>
    <row r="6" spans="2:3">
      <c r="B6" s="1">
        <v>21.3934360550654</v>
      </c>
      <c r="C6" s="1" t="s">
        <v>23</v>
      </c>
    </row>
    <row r="7" spans="2:3">
      <c r="B7" s="1">
        <v>21.0838898135962</v>
      </c>
      <c r="C7" s="1" t="s">
        <v>23</v>
      </c>
    </row>
    <row r="8" spans="1:3">
      <c r="A8" t="s">
        <v>12</v>
      </c>
      <c r="B8" s="1">
        <v>19.7769322946952</v>
      </c>
      <c r="C8" s="1" t="s">
        <v>23</v>
      </c>
    </row>
    <row r="9" spans="2:3">
      <c r="B9" s="1">
        <v>19.6724070786453</v>
      </c>
      <c r="C9" s="1" t="s">
        <v>23</v>
      </c>
    </row>
    <row r="10" spans="2:3">
      <c r="B10" s="1">
        <v>19.7232401083895</v>
      </c>
      <c r="C10" s="1" t="s">
        <v>23</v>
      </c>
    </row>
    <row r="11" spans="1:3">
      <c r="A11" t="s">
        <v>13</v>
      </c>
      <c r="B11" s="1">
        <v>22.1383583555886</v>
      </c>
      <c r="C11" s="1" t="s">
        <v>23</v>
      </c>
    </row>
    <row r="12" spans="2:3">
      <c r="B12" s="1">
        <v>22.0804139826825</v>
      </c>
      <c r="C12" s="1" t="s">
        <v>23</v>
      </c>
    </row>
    <row r="13" spans="2:3">
      <c r="B13" s="1">
        <v>22.0631716731286</v>
      </c>
      <c r="C13" s="1" t="s">
        <v>23</v>
      </c>
    </row>
    <row r="14" spans="1:3">
      <c r="A14" t="s">
        <v>14</v>
      </c>
      <c r="B14" s="1">
        <v>21.646498089998</v>
      </c>
      <c r="C14" s="1" t="s">
        <v>23</v>
      </c>
    </row>
    <row r="15" spans="2:3">
      <c r="B15" s="1">
        <v>21.64976518039</v>
      </c>
      <c r="C15" s="1" t="s">
        <v>23</v>
      </c>
    </row>
    <row r="16" spans="2:3">
      <c r="B16" s="1">
        <v>21.7593318664646</v>
      </c>
      <c r="C16" s="1" t="s">
        <v>23</v>
      </c>
    </row>
    <row r="17" spans="1:3">
      <c r="A17" t="s">
        <v>15</v>
      </c>
      <c r="B17" s="1">
        <v>22.2260761872358</v>
      </c>
      <c r="C17" s="1" t="s">
        <v>23</v>
      </c>
    </row>
    <row r="18" spans="2:3">
      <c r="B18" s="1">
        <v>22.0012402644699</v>
      </c>
      <c r="C18" s="1" t="s">
        <v>23</v>
      </c>
    </row>
    <row r="19" spans="2:3">
      <c r="B19" s="1">
        <v>22.2338364292075</v>
      </c>
      <c r="C19" s="1" t="s">
        <v>23</v>
      </c>
    </row>
    <row r="20" spans="1:3">
      <c r="A20" t="s">
        <v>16</v>
      </c>
      <c r="B20" s="1">
        <v>20.3416239604403</v>
      </c>
      <c r="C20" s="1" t="s">
        <v>23</v>
      </c>
    </row>
    <row r="21" spans="2:3">
      <c r="B21" s="1">
        <v>20.4014507545886</v>
      </c>
      <c r="C21" s="1" t="s">
        <v>23</v>
      </c>
    </row>
    <row r="22" spans="2:3">
      <c r="B22" s="1">
        <v>20.5082655239227</v>
      </c>
      <c r="C22" s="1" t="s">
        <v>23</v>
      </c>
    </row>
    <row r="23" spans="1:3">
      <c r="A23" t="s">
        <v>17</v>
      </c>
      <c r="B23" s="1">
        <v>20.3579224513597</v>
      </c>
      <c r="C23" s="1" t="s">
        <v>23</v>
      </c>
    </row>
    <row r="24" spans="2:3">
      <c r="B24" s="1">
        <v>20.3159885753958</v>
      </c>
      <c r="C24" s="1" t="s">
        <v>23</v>
      </c>
    </row>
    <row r="25" spans="2:3">
      <c r="B25" s="1">
        <v>20.2594589427799</v>
      </c>
      <c r="C25" s="1" t="s">
        <v>23</v>
      </c>
    </row>
    <row r="26" spans="1:3">
      <c r="A26" t="s">
        <v>18</v>
      </c>
      <c r="B26" s="1">
        <v>19.5786639427091</v>
      </c>
      <c r="C26" s="1" t="s">
        <v>23</v>
      </c>
    </row>
    <row r="27" spans="2:3">
      <c r="B27" s="1">
        <v>19.642681512053</v>
      </c>
      <c r="C27" s="1" t="s">
        <v>23</v>
      </c>
    </row>
    <row r="28" spans="2:3">
      <c r="B28" s="1">
        <v>19.5836334614691</v>
      </c>
      <c r="C28" s="1" t="s">
        <v>23</v>
      </c>
    </row>
    <row r="29" spans="1:3">
      <c r="A29" t="s">
        <v>19</v>
      </c>
      <c r="B29" s="1">
        <v>21.0955267622137</v>
      </c>
      <c r="C29" s="1" t="s">
        <v>23</v>
      </c>
    </row>
    <row r="30" spans="2:3">
      <c r="B30" s="1">
        <v>21.1187697084452</v>
      </c>
      <c r="C30" s="1" t="s">
        <v>23</v>
      </c>
    </row>
    <row r="31" spans="2:3">
      <c r="B31" s="1">
        <v>21.1635493644779</v>
      </c>
      <c r="C31" s="1" t="s">
        <v>23</v>
      </c>
    </row>
    <row r="32" spans="1:3">
      <c r="A32" t="s">
        <v>20</v>
      </c>
      <c r="B32" s="1">
        <v>19.9059329901831</v>
      </c>
      <c r="C32" s="1" t="s">
        <v>23</v>
      </c>
    </row>
    <row r="33" spans="2:3">
      <c r="B33" s="1">
        <v>19.8317804370753</v>
      </c>
      <c r="C33" s="1" t="s">
        <v>23</v>
      </c>
    </row>
    <row r="34" spans="2:3">
      <c r="B34" s="1">
        <v>19.6719103078646</v>
      </c>
      <c r="C34" s="1" t="s">
        <v>23</v>
      </c>
    </row>
    <row r="35" spans="1:3">
      <c r="A35" t="s">
        <v>21</v>
      </c>
      <c r="B35" s="1">
        <v>20.1023901511658</v>
      </c>
      <c r="C35" s="1" t="s">
        <v>23</v>
      </c>
    </row>
    <row r="36" spans="2:3">
      <c r="B36" s="1">
        <v>20.2164320578303</v>
      </c>
      <c r="C36" s="1" t="s">
        <v>23</v>
      </c>
    </row>
    <row r="37" spans="2:3">
      <c r="B37" s="1">
        <v>20.1299732987536</v>
      </c>
      <c r="C37" s="1" t="s">
        <v>23</v>
      </c>
    </row>
    <row r="38" spans="1:11">
      <c r="A38" t="s">
        <v>22</v>
      </c>
      <c r="B38" s="1">
        <v>20.2723405151745</v>
      </c>
      <c r="C38" s="1">
        <v>26.8871789932209</v>
      </c>
      <c r="D38" s="2">
        <f t="shared" ref="D38:D58" si="0">C38-B38</f>
        <v>6.6148384780464</v>
      </c>
      <c r="E38" s="2">
        <f>D38-6.29</f>
        <v>0.324838478046401</v>
      </c>
      <c r="F38" s="2">
        <f>-E38</f>
        <v>-0.324838478046401</v>
      </c>
      <c r="G38" s="2">
        <f>POWER(2,F38)</f>
        <v>0.798387767639353</v>
      </c>
      <c r="H38" s="2">
        <f>AVERAGE(G38:G40)</f>
        <v>1.02828351868074</v>
      </c>
      <c r="I38" s="2">
        <f>STDEV(G38:G40)</f>
        <v>0.29788402823975</v>
      </c>
      <c r="K38">
        <f>AVERAGE(D38:D40)</f>
        <v>6.28794723102117</v>
      </c>
    </row>
    <row r="39" spans="2:9">
      <c r="B39" s="1">
        <v>20.205126065637</v>
      </c>
      <c r="C39" s="1">
        <v>26.046428868831</v>
      </c>
      <c r="D39" s="2">
        <f t="shared" si="0"/>
        <v>5.841302803194</v>
      </c>
      <c r="E39" s="2">
        <f t="shared" ref="E39:E73" si="1">D39-6.29</f>
        <v>-0.448697196805999</v>
      </c>
      <c r="F39" s="2">
        <f t="shared" ref="F39:F73" si="2">-E39</f>
        <v>0.448697196805999</v>
      </c>
      <c r="G39" s="2">
        <f t="shared" ref="G39:G73" si="3">POWER(2,F39)</f>
        <v>1.36480723227991</v>
      </c>
      <c r="H39" s="2"/>
      <c r="I39" s="2"/>
    </row>
    <row r="40" spans="2:9">
      <c r="B40" s="1">
        <v>20.322088792871</v>
      </c>
      <c r="C40" s="1">
        <v>26.7297892046941</v>
      </c>
      <c r="D40" s="2">
        <f t="shared" si="0"/>
        <v>6.4077004118231</v>
      </c>
      <c r="E40" s="2">
        <f t="shared" si="1"/>
        <v>0.1177004118231</v>
      </c>
      <c r="F40" s="2">
        <f t="shared" si="2"/>
        <v>-0.1177004118231</v>
      </c>
      <c r="G40" s="2">
        <f t="shared" si="3"/>
        <v>0.921655556122969</v>
      </c>
      <c r="H40" s="2"/>
      <c r="I40" s="2"/>
    </row>
    <row r="41" spans="1:9">
      <c r="A41" t="s">
        <v>24</v>
      </c>
      <c r="B41" s="1">
        <v>20.9843999974636</v>
      </c>
      <c r="C41" s="1">
        <v>25.8830931389103</v>
      </c>
      <c r="D41" s="2">
        <f t="shared" si="0"/>
        <v>4.8986931414467</v>
      </c>
      <c r="E41" s="2">
        <f t="shared" si="1"/>
        <v>-1.3913068585533</v>
      </c>
      <c r="F41" s="2">
        <f t="shared" si="2"/>
        <v>1.3913068585533</v>
      </c>
      <c r="G41" s="2">
        <f t="shared" si="3"/>
        <v>2.62316191076102</v>
      </c>
      <c r="H41" s="2">
        <f>AVERAGE(G41:G43)</f>
        <v>2.97685235037199</v>
      </c>
      <c r="I41" s="2">
        <f>STDEV(G41:G43)</f>
        <v>0.310280330912747</v>
      </c>
    </row>
    <row r="42" spans="2:9">
      <c r="B42" s="1">
        <v>21.0649048148011</v>
      </c>
      <c r="C42" s="1">
        <v>25.6753877609159</v>
      </c>
      <c r="D42" s="2">
        <f t="shared" si="0"/>
        <v>4.6104829461148</v>
      </c>
      <c r="E42" s="2">
        <f t="shared" si="1"/>
        <v>-1.6795170538852</v>
      </c>
      <c r="F42" s="2">
        <f t="shared" si="2"/>
        <v>1.6795170538852</v>
      </c>
      <c r="G42" s="2">
        <f t="shared" si="3"/>
        <v>3.20320704853438</v>
      </c>
      <c r="H42" s="2"/>
      <c r="I42" s="2"/>
    </row>
    <row r="43" spans="2:9">
      <c r="B43" s="1">
        <v>20.9748832232698</v>
      </c>
      <c r="C43" s="1">
        <v>25.6306672459911</v>
      </c>
      <c r="D43" s="2">
        <f t="shared" si="0"/>
        <v>4.6557840227213</v>
      </c>
      <c r="E43" s="2">
        <f t="shared" si="1"/>
        <v>-1.6342159772787</v>
      </c>
      <c r="F43" s="2">
        <f t="shared" si="2"/>
        <v>1.6342159772787</v>
      </c>
      <c r="G43" s="2">
        <f t="shared" si="3"/>
        <v>3.10418809182056</v>
      </c>
      <c r="H43" s="2"/>
      <c r="I43" s="2"/>
    </row>
    <row r="44" spans="1:9">
      <c r="A44" t="s">
        <v>25</v>
      </c>
      <c r="B44" s="1">
        <v>20.8518603366537</v>
      </c>
      <c r="C44" s="1">
        <v>25.1181727826895</v>
      </c>
      <c r="D44" s="2">
        <f t="shared" si="0"/>
        <v>4.2663124460358</v>
      </c>
      <c r="E44" s="2">
        <f t="shared" si="1"/>
        <v>-2.0236875539642</v>
      </c>
      <c r="F44" s="2">
        <f t="shared" si="2"/>
        <v>2.0236875539642</v>
      </c>
      <c r="G44" s="2">
        <f t="shared" si="3"/>
        <v>4.06621797254838</v>
      </c>
      <c r="H44" s="2">
        <f>AVERAGE(G44:G46)</f>
        <v>4.1337053061956</v>
      </c>
      <c r="I44" s="2">
        <f>STDEV(G44:G46)</f>
        <v>0.0671399148943839</v>
      </c>
    </row>
    <row r="45" spans="2:9">
      <c r="B45" s="1">
        <v>20.7857662247076</v>
      </c>
      <c r="C45" s="1">
        <v>25.0052077941398</v>
      </c>
      <c r="D45" s="2">
        <f t="shared" si="0"/>
        <v>4.2194415694322</v>
      </c>
      <c r="E45" s="2">
        <f t="shared" si="1"/>
        <v>-2.0705584305678</v>
      </c>
      <c r="F45" s="2">
        <f t="shared" si="2"/>
        <v>2.0705584305678</v>
      </c>
      <c r="G45" s="2">
        <f t="shared" si="3"/>
        <v>4.20049232363498</v>
      </c>
      <c r="H45" s="2"/>
      <c r="I45" s="2"/>
    </row>
    <row r="46" spans="2:9">
      <c r="B46" s="1">
        <v>20.9057676840931</v>
      </c>
      <c r="C46" s="1">
        <v>25.1480877470175</v>
      </c>
      <c r="D46" s="2">
        <f t="shared" si="0"/>
        <v>4.2423200629244</v>
      </c>
      <c r="E46" s="2">
        <f t="shared" si="1"/>
        <v>-2.0476799370756</v>
      </c>
      <c r="F46" s="2">
        <f t="shared" si="2"/>
        <v>2.0476799370756</v>
      </c>
      <c r="G46" s="2">
        <f t="shared" si="3"/>
        <v>4.13440562240344</v>
      </c>
      <c r="H46" s="2"/>
      <c r="I46" s="2"/>
    </row>
    <row r="47" spans="1:9">
      <c r="A47" t="s">
        <v>26</v>
      </c>
      <c r="B47" s="1">
        <v>20.1611704238165</v>
      </c>
      <c r="C47" s="1">
        <v>30.9250473066438</v>
      </c>
      <c r="D47" s="2">
        <f t="shared" si="0"/>
        <v>10.7638768828273</v>
      </c>
      <c r="E47" s="2">
        <f t="shared" si="1"/>
        <v>4.4738768828273</v>
      </c>
      <c r="F47" s="2">
        <f t="shared" si="2"/>
        <v>-4.4738768828273</v>
      </c>
      <c r="G47" s="2">
        <f t="shared" si="3"/>
        <v>0.0450016939087297</v>
      </c>
      <c r="H47" s="2">
        <f>AVERAGE(G47:G49)</f>
        <v>0.0549398717341566</v>
      </c>
      <c r="I47" s="2">
        <f>STDEV(G47:G49)</f>
        <v>0.0129025917189042</v>
      </c>
    </row>
    <row r="48" spans="2:9">
      <c r="B48" s="1">
        <v>20.1379349136187</v>
      </c>
      <c r="C48" s="1">
        <v>30.741335986949</v>
      </c>
      <c r="D48" s="2">
        <f t="shared" si="0"/>
        <v>10.6034010733303</v>
      </c>
      <c r="E48" s="2">
        <f t="shared" si="1"/>
        <v>4.3134010733303</v>
      </c>
      <c r="F48" s="2">
        <f t="shared" si="2"/>
        <v>-4.3134010733303</v>
      </c>
      <c r="G48" s="2">
        <f t="shared" si="3"/>
        <v>0.0502963991153437</v>
      </c>
      <c r="H48" s="2"/>
      <c r="I48" s="2"/>
    </row>
    <row r="49" spans="2:9">
      <c r="B49" s="1">
        <v>20.1690716052282</v>
      </c>
      <c r="C49" s="1">
        <v>30.3054681246</v>
      </c>
      <c r="D49" s="2">
        <f t="shared" si="0"/>
        <v>10.1363965193718</v>
      </c>
      <c r="E49" s="2">
        <f t="shared" si="1"/>
        <v>3.8463965193718</v>
      </c>
      <c r="F49" s="2">
        <f t="shared" si="2"/>
        <v>-3.8463965193718</v>
      </c>
      <c r="G49" s="2">
        <f t="shared" si="3"/>
        <v>0.0695215221783964</v>
      </c>
      <c r="H49" s="2"/>
      <c r="I49" s="2"/>
    </row>
    <row r="50" spans="1:9">
      <c r="A50" t="s">
        <v>27</v>
      </c>
      <c r="B50" s="1">
        <v>21.1016966644111</v>
      </c>
      <c r="C50" s="1">
        <v>30.1709047756575</v>
      </c>
      <c r="D50" s="2">
        <f t="shared" si="0"/>
        <v>9.0692081112464</v>
      </c>
      <c r="E50" s="2">
        <f t="shared" si="1"/>
        <v>2.7792081112464</v>
      </c>
      <c r="F50" s="2">
        <f t="shared" si="2"/>
        <v>-2.7792081112464</v>
      </c>
      <c r="G50" s="2">
        <f t="shared" si="3"/>
        <v>0.145671634866717</v>
      </c>
      <c r="H50" s="2">
        <f>AVERAGE(G50:G52)</f>
        <v>0.131984100634441</v>
      </c>
      <c r="I50" s="2">
        <f>STDEV(G50:G52)</f>
        <v>0.0328480803089163</v>
      </c>
    </row>
    <row r="51" spans="2:9">
      <c r="B51" s="1">
        <v>21.0056334685778</v>
      </c>
      <c r="C51" s="1">
        <v>30.699089349473</v>
      </c>
      <c r="D51" s="2">
        <f t="shared" si="0"/>
        <v>9.6934558808952</v>
      </c>
      <c r="E51" s="2">
        <f t="shared" si="1"/>
        <v>3.4034558808952</v>
      </c>
      <c r="F51" s="2">
        <f t="shared" si="2"/>
        <v>-3.4034558808952</v>
      </c>
      <c r="G51" s="2">
        <f t="shared" si="3"/>
        <v>0.094505632035161</v>
      </c>
      <c r="H51" s="2"/>
      <c r="I51" s="2"/>
    </row>
    <row r="52" spans="2:9">
      <c r="B52" s="1">
        <v>21.0648594285658</v>
      </c>
      <c r="C52" s="1">
        <v>30.037323482387</v>
      </c>
      <c r="D52" s="2">
        <f t="shared" si="0"/>
        <v>8.9724640538212</v>
      </c>
      <c r="E52" s="2">
        <f t="shared" si="1"/>
        <v>2.6824640538212</v>
      </c>
      <c r="F52" s="2">
        <f t="shared" si="2"/>
        <v>-2.6824640538212</v>
      </c>
      <c r="G52" s="2">
        <f t="shared" si="3"/>
        <v>0.155775035001445</v>
      </c>
      <c r="H52" s="2"/>
      <c r="I52" s="2"/>
    </row>
    <row r="53" spans="1:9">
      <c r="A53" t="s">
        <v>28</v>
      </c>
      <c r="B53" s="1">
        <v>20.6929299707718</v>
      </c>
      <c r="C53" s="1">
        <v>29.9242521774313</v>
      </c>
      <c r="D53" s="2">
        <f t="shared" si="0"/>
        <v>9.2313222066595</v>
      </c>
      <c r="E53" s="2">
        <f t="shared" si="1"/>
        <v>2.9413222066595</v>
      </c>
      <c r="F53" s="2">
        <f t="shared" si="2"/>
        <v>-2.9413222066595</v>
      </c>
      <c r="G53" s="2">
        <f t="shared" si="3"/>
        <v>0.130188849439039</v>
      </c>
      <c r="H53" s="2">
        <f>AVERAGE(G53:G55)</f>
        <v>0.146489654950761</v>
      </c>
      <c r="I53" s="2">
        <f>STDEV(G53:G55)</f>
        <v>0.0601422372758217</v>
      </c>
    </row>
    <row r="54" spans="2:9">
      <c r="B54" s="1">
        <v>20.6467593685644</v>
      </c>
      <c r="C54" s="1">
        <v>30.3149072619342</v>
      </c>
      <c r="D54" s="2">
        <f t="shared" si="0"/>
        <v>9.6681478933698</v>
      </c>
      <c r="E54" s="2">
        <f t="shared" si="1"/>
        <v>3.3781478933698</v>
      </c>
      <c r="F54" s="2">
        <f t="shared" si="2"/>
        <v>-3.3781478933698</v>
      </c>
      <c r="G54" s="2">
        <f t="shared" si="3"/>
        <v>0.0961780913584647</v>
      </c>
      <c r="H54" s="2"/>
      <c r="I54" s="2"/>
    </row>
    <row r="55" spans="2:9">
      <c r="B55" s="1">
        <v>20.7638567020389</v>
      </c>
      <c r="C55" s="1">
        <v>29.2842405009435</v>
      </c>
      <c r="D55" s="2">
        <f t="shared" si="0"/>
        <v>8.5203837989046</v>
      </c>
      <c r="E55" s="2">
        <f t="shared" si="1"/>
        <v>2.2303837989046</v>
      </c>
      <c r="F55" s="2">
        <f t="shared" si="2"/>
        <v>-2.2303837989046</v>
      </c>
      <c r="G55" s="2">
        <f t="shared" si="3"/>
        <v>0.213102024054778</v>
      </c>
      <c r="H55" s="2"/>
      <c r="I55" s="2"/>
    </row>
    <row r="56" spans="1:9">
      <c r="A56" t="s">
        <v>29</v>
      </c>
      <c r="B56" s="1">
        <v>20.5833980384665</v>
      </c>
      <c r="C56" s="1">
        <v>27.6337792814254</v>
      </c>
      <c r="D56" s="2">
        <f t="shared" si="0"/>
        <v>7.0503812429589</v>
      </c>
      <c r="E56" s="2">
        <f t="shared" si="1"/>
        <v>0.760381242958903</v>
      </c>
      <c r="F56" s="2">
        <f t="shared" si="2"/>
        <v>-0.760381242958903</v>
      </c>
      <c r="G56" s="2">
        <f t="shared" si="3"/>
        <v>0.590340308257197</v>
      </c>
      <c r="H56" s="2">
        <f>AVERAGE(G56:G58)</f>
        <v>0.656419660927277</v>
      </c>
      <c r="I56" s="2">
        <f>STDEV(G56:G58)</f>
        <v>0.058481368760314</v>
      </c>
    </row>
    <row r="57" spans="2:9">
      <c r="B57" s="1">
        <v>20.7169711657494</v>
      </c>
      <c r="C57" s="1">
        <v>27.5688720378393</v>
      </c>
      <c r="D57" s="2">
        <f t="shared" si="0"/>
        <v>6.8519008720899</v>
      </c>
      <c r="E57" s="2">
        <f t="shared" si="1"/>
        <v>0.561900872089899</v>
      </c>
      <c r="F57" s="2">
        <f t="shared" si="2"/>
        <v>-0.561900872089899</v>
      </c>
      <c r="G57" s="2">
        <f t="shared" si="3"/>
        <v>0.677409032075011</v>
      </c>
      <c r="H57" s="2"/>
      <c r="I57" s="2"/>
    </row>
    <row r="58" spans="2:9">
      <c r="B58" s="1">
        <v>20.7192697868217</v>
      </c>
      <c r="C58" s="1">
        <v>27.5207349474738</v>
      </c>
      <c r="D58" s="2">
        <f t="shared" si="0"/>
        <v>6.8014651606521</v>
      </c>
      <c r="E58" s="2">
        <f t="shared" si="1"/>
        <v>0.5114651606521</v>
      </c>
      <c r="F58" s="2">
        <f t="shared" si="2"/>
        <v>-0.5114651606521</v>
      </c>
      <c r="G58" s="2">
        <f t="shared" si="3"/>
        <v>0.701509642449623</v>
      </c>
      <c r="H58" s="2"/>
      <c r="I58" s="2"/>
    </row>
    <row r="59" spans="1:9">
      <c r="A59" t="s">
        <v>30</v>
      </c>
      <c r="B59" s="1">
        <v>21.2910809734198</v>
      </c>
      <c r="C59" s="1">
        <v>27.5358659308376</v>
      </c>
      <c r="D59" s="2">
        <f t="shared" ref="D59:D73" si="4">C59-B59</f>
        <v>6.2447849574178</v>
      </c>
      <c r="E59" s="2">
        <f t="shared" si="1"/>
        <v>-0.0452150425822007</v>
      </c>
      <c r="F59" s="2">
        <f t="shared" si="2"/>
        <v>0.0452150425822007</v>
      </c>
      <c r="G59" s="2">
        <f t="shared" si="3"/>
        <v>1.03183696949534</v>
      </c>
      <c r="H59" s="2">
        <f>AVERAGE(G59:G61)</f>
        <v>0.838137748488115</v>
      </c>
      <c r="I59" s="2">
        <f>STDEV(G59:G61)</f>
        <v>0.169630820660571</v>
      </c>
    </row>
    <row r="60" spans="2:9">
      <c r="B60" s="1">
        <v>21.1421183123406</v>
      </c>
      <c r="C60" s="1">
        <v>27.8157816665514</v>
      </c>
      <c r="D60" s="2">
        <f t="shared" si="4"/>
        <v>6.6736633542108</v>
      </c>
      <c r="E60" s="2">
        <f t="shared" si="1"/>
        <v>0.383663354210799</v>
      </c>
      <c r="F60" s="2">
        <f t="shared" si="2"/>
        <v>-0.383663354210799</v>
      </c>
      <c r="G60" s="2">
        <f t="shared" si="3"/>
        <v>0.766488815631606</v>
      </c>
      <c r="H60" s="2"/>
      <c r="I60" s="2"/>
    </row>
    <row r="61" spans="2:9">
      <c r="B61" s="1">
        <v>21.1534104139726</v>
      </c>
      <c r="C61" s="1">
        <v>27.9252027050447</v>
      </c>
      <c r="D61" s="2">
        <f t="shared" si="4"/>
        <v>6.7717922910721</v>
      </c>
      <c r="E61" s="2">
        <f t="shared" si="1"/>
        <v>0.481792291072099</v>
      </c>
      <c r="F61" s="2">
        <f t="shared" si="2"/>
        <v>-0.481792291072099</v>
      </c>
      <c r="G61" s="2">
        <f t="shared" si="3"/>
        <v>0.716087460337396</v>
      </c>
      <c r="H61" s="2"/>
      <c r="I61" s="2"/>
    </row>
    <row r="62" spans="1:9">
      <c r="A62" t="s">
        <v>31</v>
      </c>
      <c r="B62" s="1">
        <v>20.931941132433</v>
      </c>
      <c r="C62" s="1">
        <v>28.0691851911699</v>
      </c>
      <c r="D62" s="2">
        <f t="shared" si="4"/>
        <v>7.1372440587369</v>
      </c>
      <c r="E62" s="2">
        <f t="shared" si="1"/>
        <v>0.847244058736901</v>
      </c>
      <c r="F62" s="2">
        <f t="shared" si="2"/>
        <v>-0.847244058736901</v>
      </c>
      <c r="G62" s="2">
        <f t="shared" si="3"/>
        <v>0.555845539178722</v>
      </c>
      <c r="H62" s="2">
        <f>AVERAGE(G62:G64)</f>
        <v>0.587566223470804</v>
      </c>
      <c r="I62" s="2">
        <f>STDEV(G62:G64)</f>
        <v>0.0388197038702106</v>
      </c>
    </row>
    <row r="63" spans="2:9">
      <c r="B63" s="1">
        <v>20.8883418021188</v>
      </c>
      <c r="C63" s="1">
        <v>27.8429614926777</v>
      </c>
      <c r="D63" s="2">
        <f t="shared" si="4"/>
        <v>6.9546196905589</v>
      </c>
      <c r="E63" s="2">
        <f t="shared" si="1"/>
        <v>0.6646196905589</v>
      </c>
      <c r="F63" s="2">
        <f t="shared" si="2"/>
        <v>-0.6646196905589</v>
      </c>
      <c r="G63" s="2">
        <f t="shared" si="3"/>
        <v>0.630854982443239</v>
      </c>
      <c r="H63" s="2"/>
      <c r="I63" s="2"/>
    </row>
    <row r="64" spans="2:9">
      <c r="B64" s="1">
        <v>20.7803378763085</v>
      </c>
      <c r="C64" s="1">
        <v>27.8662017962212</v>
      </c>
      <c r="D64" s="2">
        <f t="shared" si="4"/>
        <v>7.0858639199127</v>
      </c>
      <c r="E64" s="2">
        <f t="shared" si="1"/>
        <v>0.7958639199127</v>
      </c>
      <c r="F64" s="2">
        <f t="shared" si="2"/>
        <v>-0.7958639199127</v>
      </c>
      <c r="G64" s="2">
        <f t="shared" si="3"/>
        <v>0.575998148790453</v>
      </c>
      <c r="H64" s="2"/>
      <c r="I64" s="2"/>
    </row>
    <row r="65" spans="1:9">
      <c r="A65" t="s">
        <v>32</v>
      </c>
      <c r="B65" s="1">
        <v>21.3751360602198</v>
      </c>
      <c r="C65" s="1">
        <v>30.2036043135101</v>
      </c>
      <c r="D65" s="2">
        <f t="shared" si="4"/>
        <v>8.8284682532903</v>
      </c>
      <c r="E65" s="2">
        <f t="shared" si="1"/>
        <v>2.5384682532903</v>
      </c>
      <c r="F65" s="2">
        <f t="shared" si="2"/>
        <v>-2.5384682532903</v>
      </c>
      <c r="G65" s="2">
        <f t="shared" si="3"/>
        <v>0.172125380263138</v>
      </c>
      <c r="H65" s="2">
        <f>AVERAGE(G65:G67)</f>
        <v>0.105090467706351</v>
      </c>
      <c r="I65" s="2">
        <f>STDEV(G65:G67)</f>
        <v>0.0612013664160176</v>
      </c>
    </row>
    <row r="66" spans="2:9">
      <c r="B66" s="1">
        <v>21.5223647100588</v>
      </c>
      <c r="C66" s="1">
        <v>31.2711964092759</v>
      </c>
      <c r="D66" s="2">
        <f t="shared" si="4"/>
        <v>9.7488316992171</v>
      </c>
      <c r="E66" s="2">
        <f t="shared" si="1"/>
        <v>3.4588316992171</v>
      </c>
      <c r="F66" s="2">
        <f t="shared" si="2"/>
        <v>-3.4588316992171</v>
      </c>
      <c r="G66" s="2">
        <f t="shared" si="3"/>
        <v>0.0909469017204522</v>
      </c>
      <c r="H66" s="2"/>
      <c r="I66" s="2"/>
    </row>
    <row r="67" spans="2:9">
      <c r="B67" s="1">
        <v>21.2317026121325</v>
      </c>
      <c r="C67" s="1">
        <v>31.7815332852305</v>
      </c>
      <c r="D67" s="2">
        <f t="shared" si="4"/>
        <v>10.549830673098</v>
      </c>
      <c r="E67" s="2">
        <f t="shared" si="1"/>
        <v>4.259830673098</v>
      </c>
      <c r="F67" s="2">
        <f t="shared" si="2"/>
        <v>-4.259830673098</v>
      </c>
      <c r="G67" s="2">
        <f t="shared" si="3"/>
        <v>0.0521991211354636</v>
      </c>
      <c r="H67" s="2"/>
      <c r="I67" s="2"/>
    </row>
    <row r="68" spans="1:9">
      <c r="A68" t="s">
        <v>33</v>
      </c>
      <c r="B68" s="1">
        <v>20.7480596441883</v>
      </c>
      <c r="C68" s="1">
        <v>30.7863271830882</v>
      </c>
      <c r="D68" s="2">
        <f t="shared" si="4"/>
        <v>10.0382675388999</v>
      </c>
      <c r="E68" s="2">
        <f t="shared" si="1"/>
        <v>3.7482675388999</v>
      </c>
      <c r="F68" s="2">
        <f t="shared" si="2"/>
        <v>-3.7482675388999</v>
      </c>
      <c r="G68" s="2">
        <f t="shared" si="3"/>
        <v>0.0744147520487537</v>
      </c>
      <c r="H68" s="2">
        <f>AVERAGE(G68:G70)</f>
        <v>0.0708250998774625</v>
      </c>
      <c r="I68" s="2">
        <f>STDEV(G68:G70)</f>
        <v>0.0130770635947229</v>
      </c>
    </row>
    <row r="69" spans="2:9">
      <c r="B69" s="1">
        <v>20.4975980102376</v>
      </c>
      <c r="C69" s="1">
        <v>30.4005451425406</v>
      </c>
      <c r="D69" s="2">
        <f t="shared" si="4"/>
        <v>9.902947132303</v>
      </c>
      <c r="E69" s="2">
        <f t="shared" si="1"/>
        <v>3.612947132303</v>
      </c>
      <c r="F69" s="2">
        <f t="shared" si="2"/>
        <v>-3.612947132303</v>
      </c>
      <c r="G69" s="2">
        <f t="shared" si="3"/>
        <v>0.0817324543222332</v>
      </c>
      <c r="H69" s="2"/>
      <c r="I69" s="2"/>
    </row>
    <row r="70" spans="2:9">
      <c r="B70" s="1">
        <v>20.4465168227947</v>
      </c>
      <c r="C70" s="1">
        <v>30.8865183762286</v>
      </c>
      <c r="D70" s="2">
        <f t="shared" si="4"/>
        <v>10.4400015534339</v>
      </c>
      <c r="E70" s="2">
        <f t="shared" si="1"/>
        <v>4.1500015534339</v>
      </c>
      <c r="F70" s="2">
        <f t="shared" si="2"/>
        <v>-4.1500015534339</v>
      </c>
      <c r="G70" s="2">
        <f t="shared" si="3"/>
        <v>0.0563280932614006</v>
      </c>
      <c r="H70" s="2"/>
      <c r="I70" s="2"/>
    </row>
    <row r="71" spans="1:9">
      <c r="A71" t="s">
        <v>34</v>
      </c>
      <c r="B71" s="1">
        <v>20.3028482147598</v>
      </c>
      <c r="C71" s="1">
        <v>30.8125447998134</v>
      </c>
      <c r="D71" s="2">
        <f t="shared" si="4"/>
        <v>10.5096965850536</v>
      </c>
      <c r="E71" s="2">
        <f t="shared" si="1"/>
        <v>4.2196965850536</v>
      </c>
      <c r="F71" s="2">
        <f t="shared" si="2"/>
        <v>-4.2196965850536</v>
      </c>
      <c r="G71" s="2">
        <f t="shared" si="3"/>
        <v>0.0536716263353993</v>
      </c>
      <c r="H71" s="2">
        <f>AVERAGE(G71:G73)</f>
        <v>0.0427468993152042</v>
      </c>
      <c r="I71" s="2">
        <f>STDEV(G71:G73)</f>
        <v>0.017873820637812</v>
      </c>
    </row>
    <row r="72" spans="2:9">
      <c r="B72" s="1">
        <v>20.2591701530906</v>
      </c>
      <c r="C72" s="1">
        <v>30.8021108546564</v>
      </c>
      <c r="D72" s="2">
        <f t="shared" si="4"/>
        <v>10.5429407015658</v>
      </c>
      <c r="E72" s="2">
        <f t="shared" si="1"/>
        <v>4.2529407015658</v>
      </c>
      <c r="F72" s="2">
        <f t="shared" si="2"/>
        <v>-4.2529407015658</v>
      </c>
      <c r="G72" s="2">
        <f t="shared" si="3"/>
        <v>0.052449008062437</v>
      </c>
      <c r="H72" s="2"/>
      <c r="I72" s="2"/>
    </row>
    <row r="73" spans="2:9">
      <c r="B73" s="1">
        <v>20.1866076354454</v>
      </c>
      <c r="C73" s="1">
        <v>31.9751082949852</v>
      </c>
      <c r="D73" s="2">
        <f t="shared" si="4"/>
        <v>11.7885006595398</v>
      </c>
      <c r="E73" s="2">
        <f t="shared" si="1"/>
        <v>5.4985006595398</v>
      </c>
      <c r="F73" s="2">
        <f t="shared" si="2"/>
        <v>-5.4985006595398</v>
      </c>
      <c r="G73" s="2">
        <f t="shared" si="3"/>
        <v>0.0221200635477764</v>
      </c>
      <c r="H73" s="2"/>
      <c r="I73" s="2"/>
    </row>
    <row r="74" spans="5:9">
      <c r="E74" s="2"/>
      <c r="F74" s="2"/>
      <c r="G74" s="2"/>
      <c r="H74" s="2"/>
      <c r="I74" s="2"/>
    </row>
    <row r="75" spans="8:9">
      <c r="H75" s="2"/>
      <c r="I75" s="2"/>
    </row>
    <row r="76" spans="8:9">
      <c r="H76" s="2"/>
      <c r="I76" s="2"/>
    </row>
    <row r="84" ht="16" customHeight="1"/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4"/>
  <sheetViews>
    <sheetView tabSelected="1" topLeftCell="A22" workbookViewId="0">
      <selection activeCell="L37" sqref="L37"/>
    </sheetView>
  </sheetViews>
  <sheetFormatPr defaultColWidth="9" defaultRowHeight="13.5"/>
  <cols>
    <col min="3" max="4" width="12.625"/>
    <col min="5" max="6" width="13.75"/>
    <col min="7" max="7" width="12.625"/>
  </cols>
  <sheetData>
    <row r="1" spans="2:9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9">
      <c r="A2" t="s">
        <v>9</v>
      </c>
      <c r="B2" s="1">
        <v>24.0455514983425</v>
      </c>
      <c r="C2" s="6">
        <v>28.4695692913088</v>
      </c>
      <c r="D2" s="2">
        <f t="shared" ref="D2:D54" si="0">C2-B2</f>
        <v>4.4240177929663</v>
      </c>
      <c r="E2" s="2">
        <f>D2-1.14</f>
        <v>3.2840177929663</v>
      </c>
      <c r="F2" s="2">
        <f>-E2</f>
        <v>-3.2840177929663</v>
      </c>
      <c r="G2" s="2">
        <f>POWER(2,F2)</f>
        <v>0.10266257143388</v>
      </c>
      <c r="H2" s="2">
        <f>AVERAGE(G2:G4)</f>
        <v>0.126332487952714</v>
      </c>
      <c r="I2" s="2">
        <f>STDEV(G2:G4)</f>
        <v>0.0251883004762803</v>
      </c>
    </row>
    <row r="3" spans="2:9">
      <c r="B3" s="1">
        <v>24.1114914968836</v>
      </c>
      <c r="C3" s="6">
        <v>27.9617298436712</v>
      </c>
      <c r="D3" s="2">
        <f t="shared" si="0"/>
        <v>3.8502383467876</v>
      </c>
      <c r="E3" s="2">
        <f t="shared" ref="E3:E36" si="1">D3-1.14</f>
        <v>2.7102383467876</v>
      </c>
      <c r="F3" s="2">
        <f t="shared" ref="F3:F34" si="2">-E3</f>
        <v>-2.7102383467876</v>
      </c>
      <c r="G3" s="2">
        <f t="shared" ref="G3:G34" si="3">POWER(2,F3)</f>
        <v>0.152804787838156</v>
      </c>
      <c r="H3" s="2"/>
      <c r="I3" s="2"/>
    </row>
    <row r="4" spans="2:9">
      <c r="B4" s="1">
        <v>24.1864775273355</v>
      </c>
      <c r="C4" s="6">
        <v>28.3435429492838</v>
      </c>
      <c r="D4" s="2">
        <f t="shared" si="0"/>
        <v>4.1570654219483</v>
      </c>
      <c r="E4" s="2">
        <f t="shared" si="1"/>
        <v>3.0170654219483</v>
      </c>
      <c r="F4" s="2">
        <f t="shared" si="2"/>
        <v>-3.0170654219483</v>
      </c>
      <c r="G4" s="2">
        <f t="shared" si="3"/>
        <v>0.123530104586107</v>
      </c>
      <c r="H4" s="2"/>
      <c r="I4" s="2"/>
    </row>
    <row r="5" spans="1:9">
      <c r="A5" t="s">
        <v>11</v>
      </c>
      <c r="B5" s="1">
        <v>23.8630018493993</v>
      </c>
      <c r="C5" s="6">
        <v>23.9980623940658</v>
      </c>
      <c r="D5" s="2">
        <f t="shared" si="0"/>
        <v>0.135060544666501</v>
      </c>
      <c r="E5" s="2">
        <f t="shared" si="1"/>
        <v>-1.0049394553335</v>
      </c>
      <c r="F5" s="2">
        <f t="shared" si="2"/>
        <v>1.0049394553335</v>
      </c>
      <c r="G5" s="2">
        <f t="shared" si="3"/>
        <v>2.00685927466317</v>
      </c>
      <c r="H5" s="2">
        <f>AVERAGE(G5:G7)</f>
        <v>2.26219090390276</v>
      </c>
      <c r="I5" s="2">
        <f>STDEV(G5:G7)</f>
        <v>0.318103546780551</v>
      </c>
    </row>
    <row r="6" spans="2:9">
      <c r="B6" s="1">
        <v>23.8226241922986</v>
      </c>
      <c r="C6" s="6">
        <v>23.5738637866956</v>
      </c>
      <c r="D6" s="2">
        <f t="shared" si="0"/>
        <v>-0.248760405603001</v>
      </c>
      <c r="E6" s="2">
        <f t="shared" si="1"/>
        <v>-1.388760405603</v>
      </c>
      <c r="F6" s="2">
        <f t="shared" si="2"/>
        <v>1.388760405603</v>
      </c>
      <c r="G6" s="2">
        <f t="shared" si="3"/>
        <v>2.61853593884386</v>
      </c>
      <c r="H6" s="2"/>
      <c r="I6" s="2"/>
    </row>
    <row r="7" spans="2:9">
      <c r="B7" s="1">
        <v>23.7768365849354</v>
      </c>
      <c r="C7" s="6">
        <v>23.8050190188654</v>
      </c>
      <c r="D7" s="2">
        <f t="shared" si="0"/>
        <v>0.0281824339300023</v>
      </c>
      <c r="E7" s="2">
        <f t="shared" si="1"/>
        <v>-1.11181756607</v>
      </c>
      <c r="F7" s="2">
        <f t="shared" si="2"/>
        <v>1.11181756607</v>
      </c>
      <c r="G7" s="2">
        <f t="shared" si="3"/>
        <v>2.16117749820126</v>
      </c>
      <c r="H7" s="2"/>
      <c r="I7" s="2"/>
    </row>
    <row r="8" spans="1:9">
      <c r="A8" t="s">
        <v>12</v>
      </c>
      <c r="B8" s="1">
        <v>24.2771444822068</v>
      </c>
      <c r="C8" s="6">
        <v>22.9637272312809</v>
      </c>
      <c r="D8" s="2">
        <f t="shared" si="0"/>
        <v>-1.3134172509259</v>
      </c>
      <c r="E8" s="2">
        <f t="shared" si="1"/>
        <v>-2.4534172509259</v>
      </c>
      <c r="F8" s="2">
        <f t="shared" si="2"/>
        <v>2.4534172509259</v>
      </c>
      <c r="G8" s="2">
        <f t="shared" si="3"/>
        <v>5.47711909545488</v>
      </c>
      <c r="H8" s="2">
        <f>AVERAGE(G8:G10)</f>
        <v>7.13593843912863</v>
      </c>
      <c r="I8" s="2">
        <f>STDEV(G8:G10)</f>
        <v>1.51243798489934</v>
      </c>
    </row>
    <row r="9" spans="2:9">
      <c r="B9" s="1">
        <v>24.253987477389</v>
      </c>
      <c r="C9" s="6">
        <v>22.4885651583035</v>
      </c>
      <c r="D9" s="2">
        <f t="shared" si="0"/>
        <v>-1.7654223190855</v>
      </c>
      <c r="E9" s="2">
        <f t="shared" si="1"/>
        <v>-2.9054223190855</v>
      </c>
      <c r="F9" s="2">
        <f t="shared" si="2"/>
        <v>2.9054223190855</v>
      </c>
      <c r="G9" s="2">
        <f t="shared" si="3"/>
        <v>7.4923708948581</v>
      </c>
      <c r="H9" s="2"/>
      <c r="I9" s="2"/>
    </row>
    <row r="10" spans="2:9">
      <c r="B10" s="1">
        <v>24.3601089818441</v>
      </c>
      <c r="C10" s="6">
        <v>22.4231522722547</v>
      </c>
      <c r="D10" s="2">
        <f t="shared" si="0"/>
        <v>-1.9369567095894</v>
      </c>
      <c r="E10" s="2">
        <f t="shared" si="1"/>
        <v>-3.0769567095894</v>
      </c>
      <c r="F10" s="2">
        <f t="shared" si="2"/>
        <v>3.0769567095894</v>
      </c>
      <c r="G10" s="2">
        <f t="shared" si="3"/>
        <v>8.43832532707292</v>
      </c>
      <c r="H10" s="2"/>
      <c r="I10" s="2"/>
    </row>
    <row r="11" spans="1:9">
      <c r="A11" t="s">
        <v>13</v>
      </c>
      <c r="B11" s="1">
        <v>25.949592280262</v>
      </c>
      <c r="C11" s="6">
        <v>24.9403349286331</v>
      </c>
      <c r="D11" s="2">
        <f t="shared" si="0"/>
        <v>-1.0092573516289</v>
      </c>
      <c r="E11" s="2">
        <f t="shared" si="1"/>
        <v>-2.1492573516289</v>
      </c>
      <c r="F11" s="2">
        <f t="shared" si="2"/>
        <v>2.1492573516289</v>
      </c>
      <c r="G11" s="2">
        <f t="shared" si="3"/>
        <v>4.43599380775282</v>
      </c>
      <c r="H11" s="2">
        <f>AVERAGE(G11:G13)</f>
        <v>4.50052210917978</v>
      </c>
      <c r="I11" s="2">
        <f>STDEV(G11:G13)</f>
        <v>0.132758808612486</v>
      </c>
    </row>
    <row r="12" spans="2:9">
      <c r="B12" s="1">
        <v>25.6991112486693</v>
      </c>
      <c r="C12" s="6">
        <v>24.6208848251592</v>
      </c>
      <c r="D12" s="2">
        <f t="shared" si="0"/>
        <v>-1.0782264235101</v>
      </c>
      <c r="E12" s="2">
        <f t="shared" si="1"/>
        <v>-2.2182264235101</v>
      </c>
      <c r="F12" s="2">
        <f t="shared" si="2"/>
        <v>2.2182264235101</v>
      </c>
      <c r="G12" s="2">
        <f t="shared" si="3"/>
        <v>4.65321040614484</v>
      </c>
      <c r="H12" s="2"/>
      <c r="I12" s="2"/>
    </row>
    <row r="13" spans="2:9">
      <c r="B13" s="1">
        <v>25.7448849204801</v>
      </c>
      <c r="C13" s="6">
        <v>24.7433337256257</v>
      </c>
      <c r="D13" s="2">
        <f t="shared" si="0"/>
        <v>-1.0015511948544</v>
      </c>
      <c r="E13" s="2">
        <f t="shared" si="1"/>
        <v>-2.1415511948544</v>
      </c>
      <c r="F13" s="2">
        <f t="shared" si="2"/>
        <v>2.1415511948544</v>
      </c>
      <c r="G13" s="2">
        <f t="shared" si="3"/>
        <v>4.41236211364169</v>
      </c>
      <c r="H13" s="2"/>
      <c r="I13" s="2"/>
    </row>
    <row r="14" spans="1:9">
      <c r="A14" t="s">
        <v>14</v>
      </c>
      <c r="B14" s="1">
        <v>25.4154493014337</v>
      </c>
      <c r="C14" s="6">
        <v>24.5681144366466</v>
      </c>
      <c r="D14" s="2">
        <f t="shared" si="0"/>
        <v>-0.847334864787101</v>
      </c>
      <c r="E14" s="2">
        <f t="shared" si="1"/>
        <v>-1.9873348647871</v>
      </c>
      <c r="F14" s="2">
        <f t="shared" si="2"/>
        <v>1.9873348647871</v>
      </c>
      <c r="G14" s="2">
        <f t="shared" si="3"/>
        <v>3.96503847364764</v>
      </c>
      <c r="H14" s="2">
        <f>AVERAGE(G14:G16)</f>
        <v>4.14122790677114</v>
      </c>
      <c r="I14" s="2">
        <f>STDEV(G14:G16)</f>
        <v>0.229555657658628</v>
      </c>
    </row>
    <row r="15" spans="2:9">
      <c r="B15" s="1">
        <v>25.7679230620232</v>
      </c>
      <c r="C15" s="6">
        <v>24.8872188270002</v>
      </c>
      <c r="D15" s="2">
        <f t="shared" si="0"/>
        <v>-0.880704235023</v>
      </c>
      <c r="E15" s="2">
        <f t="shared" si="1"/>
        <v>-2.020704235023</v>
      </c>
      <c r="F15" s="2">
        <f t="shared" si="2"/>
        <v>2.020704235023</v>
      </c>
      <c r="G15" s="2">
        <f t="shared" si="3"/>
        <v>4.05781821317152</v>
      </c>
      <c r="H15" s="2"/>
      <c r="I15" s="2"/>
    </row>
    <row r="16" spans="2:9">
      <c r="B16" s="1">
        <v>25.5792587213768</v>
      </c>
      <c r="C16" s="6">
        <v>24.5814840510358</v>
      </c>
      <c r="D16" s="2">
        <f t="shared" si="0"/>
        <v>-0.997774670340998</v>
      </c>
      <c r="E16" s="2">
        <f t="shared" si="1"/>
        <v>-2.137774670341</v>
      </c>
      <c r="F16" s="2">
        <f t="shared" si="2"/>
        <v>2.137774670341</v>
      </c>
      <c r="G16" s="2">
        <f t="shared" si="3"/>
        <v>4.40082703349426</v>
      </c>
      <c r="H16" s="2"/>
      <c r="I16" s="2"/>
    </row>
    <row r="17" spans="1:9">
      <c r="A17" t="s">
        <v>15</v>
      </c>
      <c r="B17" s="1">
        <v>26.8118502779834</v>
      </c>
      <c r="C17" s="6">
        <v>24.2926246003445</v>
      </c>
      <c r="D17" s="2">
        <f t="shared" si="0"/>
        <v>-2.5192256776389</v>
      </c>
      <c r="E17" s="2">
        <f t="shared" si="1"/>
        <v>-3.6592256776389</v>
      </c>
      <c r="F17" s="2">
        <f t="shared" si="2"/>
        <v>3.6592256776389</v>
      </c>
      <c r="G17" s="2">
        <f t="shared" si="3"/>
        <v>12.6338783226766</v>
      </c>
      <c r="H17" s="2">
        <f>AVERAGE(G17:G19)</f>
        <v>7.42700614091457</v>
      </c>
      <c r="I17" s="2">
        <f>STDEV(G17:G19)</f>
        <v>4.6896954960036</v>
      </c>
    </row>
    <row r="18" spans="2:9">
      <c r="B18" s="1">
        <v>25.8450106570146</v>
      </c>
      <c r="C18" s="6">
        <v>25.1631725770687</v>
      </c>
      <c r="D18" s="2">
        <f t="shared" si="0"/>
        <v>-0.681838079945901</v>
      </c>
      <c r="E18" s="2">
        <f t="shared" si="1"/>
        <v>-1.8218380799459</v>
      </c>
      <c r="F18" s="2">
        <f t="shared" si="2"/>
        <v>1.8218380799459</v>
      </c>
      <c r="G18" s="2">
        <f t="shared" si="3"/>
        <v>3.53531331811594</v>
      </c>
      <c r="H18" s="2"/>
      <c r="I18" s="2"/>
    </row>
    <row r="19" spans="2:9">
      <c r="B19" s="1">
        <v>25.9995500686524</v>
      </c>
      <c r="C19" s="6">
        <v>24.5279464127724</v>
      </c>
      <c r="D19" s="2">
        <f t="shared" si="0"/>
        <v>-1.47160365588</v>
      </c>
      <c r="E19" s="2">
        <f t="shared" si="1"/>
        <v>-2.61160365588</v>
      </c>
      <c r="F19" s="2">
        <f t="shared" si="2"/>
        <v>2.61160365588</v>
      </c>
      <c r="G19" s="2">
        <f t="shared" si="3"/>
        <v>6.11182678195118</v>
      </c>
      <c r="H19" s="2"/>
      <c r="I19" s="2"/>
    </row>
    <row r="20" spans="1:9">
      <c r="A20" t="s">
        <v>16</v>
      </c>
      <c r="B20" s="1">
        <v>23.9595636635621</v>
      </c>
      <c r="C20" s="6">
        <v>24.1011078114972</v>
      </c>
      <c r="D20" s="2">
        <f t="shared" si="0"/>
        <v>0.1415441479351</v>
      </c>
      <c r="E20" s="2">
        <f t="shared" si="1"/>
        <v>-0.9984558520649</v>
      </c>
      <c r="F20" s="2">
        <f t="shared" si="2"/>
        <v>0.9984558520649</v>
      </c>
      <c r="G20" s="2">
        <f t="shared" si="3"/>
        <v>1.99786050160496</v>
      </c>
      <c r="H20" s="2">
        <f>AVERAGE(G20:G22)</f>
        <v>1.97901044913104</v>
      </c>
      <c r="I20" s="2">
        <f>STDEV(G20:G22)</f>
        <v>0.271398006109516</v>
      </c>
    </row>
    <row r="21" spans="2:9">
      <c r="B21" s="1">
        <v>24.018747269639</v>
      </c>
      <c r="C21" s="6">
        <v>23.9949316816047</v>
      </c>
      <c r="D21" s="2">
        <f t="shared" si="0"/>
        <v>-0.0238155880342994</v>
      </c>
      <c r="E21" s="2">
        <f t="shared" si="1"/>
        <v>-1.1638155880343</v>
      </c>
      <c r="F21" s="2">
        <f t="shared" si="2"/>
        <v>1.1638155880343</v>
      </c>
      <c r="G21" s="2">
        <f t="shared" si="3"/>
        <v>2.24049202001109</v>
      </c>
      <c r="H21" s="2"/>
      <c r="I21" s="2"/>
    </row>
    <row r="22" spans="2:9">
      <c r="B22" s="1">
        <v>24.0632009513445</v>
      </c>
      <c r="C22" s="6">
        <v>24.4387878476511</v>
      </c>
      <c r="D22" s="2">
        <f t="shared" si="0"/>
        <v>0.375586896306601</v>
      </c>
      <c r="E22" s="2">
        <f t="shared" si="1"/>
        <v>-0.764413103693399</v>
      </c>
      <c r="F22" s="2">
        <f t="shared" si="2"/>
        <v>0.764413103693399</v>
      </c>
      <c r="G22" s="2">
        <f t="shared" si="3"/>
        <v>1.69867882577706</v>
      </c>
      <c r="H22" s="2"/>
      <c r="I22" s="2"/>
    </row>
    <row r="23" spans="1:9">
      <c r="A23" t="s">
        <v>17</v>
      </c>
      <c r="B23" s="1">
        <v>23.8597628920374</v>
      </c>
      <c r="C23" s="6">
        <v>25.2433954975641</v>
      </c>
      <c r="D23" s="2">
        <f t="shared" si="0"/>
        <v>1.3836326055267</v>
      </c>
      <c r="E23" s="2">
        <f t="shared" si="1"/>
        <v>0.243632605526703</v>
      </c>
      <c r="F23" s="2">
        <f t="shared" si="2"/>
        <v>-0.243632605526703</v>
      </c>
      <c r="G23" s="2">
        <f t="shared" si="3"/>
        <v>0.844615948621723</v>
      </c>
      <c r="H23" s="2">
        <f>AVERAGE(G23:G25)</f>
        <v>0.909221470049101</v>
      </c>
      <c r="I23" s="2">
        <f>STDEV(G23:G25)</f>
        <v>0.0644606485793984</v>
      </c>
    </row>
    <row r="24" spans="2:9">
      <c r="B24" s="1">
        <v>23.7880205998697</v>
      </c>
      <c r="C24" s="6">
        <v>24.9667139772057</v>
      </c>
      <c r="D24" s="2">
        <f t="shared" si="0"/>
        <v>1.178693377336</v>
      </c>
      <c r="E24" s="2">
        <f t="shared" si="1"/>
        <v>0.0386933773359999</v>
      </c>
      <c r="F24" s="2">
        <f t="shared" si="2"/>
        <v>-0.0386933773359999</v>
      </c>
      <c r="G24" s="2">
        <f t="shared" si="3"/>
        <v>0.97353626234623</v>
      </c>
      <c r="H24" s="2"/>
      <c r="I24" s="2"/>
    </row>
    <row r="25" spans="2:9">
      <c r="B25" s="1">
        <v>23.6996992243799</v>
      </c>
      <c r="C25" s="6">
        <v>24.9765343305631</v>
      </c>
      <c r="D25" s="2">
        <f t="shared" si="0"/>
        <v>1.2768351061832</v>
      </c>
      <c r="E25" s="2">
        <f t="shared" si="1"/>
        <v>0.136835106183203</v>
      </c>
      <c r="F25" s="2">
        <f t="shared" si="2"/>
        <v>-0.136835106183203</v>
      </c>
      <c r="G25" s="2">
        <f t="shared" si="3"/>
        <v>0.909512199179349</v>
      </c>
      <c r="H25" s="2"/>
      <c r="I25" s="2"/>
    </row>
    <row r="26" spans="1:9">
      <c r="A26" t="s">
        <v>18</v>
      </c>
      <c r="B26" s="1">
        <v>23.9894153493554</v>
      </c>
      <c r="C26" s="6">
        <v>24.1789680441297</v>
      </c>
      <c r="D26" s="2">
        <f t="shared" si="0"/>
        <v>0.189552694774299</v>
      </c>
      <c r="E26" s="2">
        <f t="shared" si="1"/>
        <v>-0.950447305225701</v>
      </c>
      <c r="F26" s="2">
        <f t="shared" si="2"/>
        <v>0.950447305225701</v>
      </c>
      <c r="G26" s="2">
        <f t="shared" si="3"/>
        <v>1.93247172465638</v>
      </c>
      <c r="H26" s="2">
        <f>AVERAGE(G26:G28)</f>
        <v>2.50681858863277</v>
      </c>
      <c r="I26" s="2">
        <f>STDEV(G26:G28)</f>
        <v>0.689751668889981</v>
      </c>
    </row>
    <row r="27" spans="2:9">
      <c r="B27" s="1">
        <v>24.1831828234643</v>
      </c>
      <c r="C27" s="6">
        <v>24.111466275281</v>
      </c>
      <c r="D27" s="2">
        <f t="shared" si="0"/>
        <v>-0.0717165481833</v>
      </c>
      <c r="E27" s="2">
        <f t="shared" si="1"/>
        <v>-1.2117165481833</v>
      </c>
      <c r="F27" s="2">
        <f t="shared" si="2"/>
        <v>1.2117165481833</v>
      </c>
      <c r="G27" s="2">
        <f t="shared" si="3"/>
        <v>2.31613050865658</v>
      </c>
      <c r="H27" s="2"/>
      <c r="I27" s="2"/>
    </row>
    <row r="28" spans="2:9">
      <c r="B28" s="1">
        <v>24.4099982566585</v>
      </c>
      <c r="C28" s="6">
        <v>23.8398900904517</v>
      </c>
      <c r="D28" s="2">
        <f t="shared" si="0"/>
        <v>-0.570108166206801</v>
      </c>
      <c r="E28" s="2">
        <f t="shared" si="1"/>
        <v>-1.7101081662068</v>
      </c>
      <c r="F28" s="2">
        <f t="shared" si="2"/>
        <v>1.7101081662068</v>
      </c>
      <c r="G28" s="2">
        <f t="shared" si="3"/>
        <v>3.27185353258534</v>
      </c>
      <c r="H28" s="2"/>
      <c r="I28" s="2"/>
    </row>
    <row r="29" spans="1:9">
      <c r="A29" t="s">
        <v>19</v>
      </c>
      <c r="B29" s="1">
        <v>24.78462270564</v>
      </c>
      <c r="C29" s="6">
        <v>25.5512285239505</v>
      </c>
      <c r="D29" s="2">
        <f t="shared" si="0"/>
        <v>0.766605818310499</v>
      </c>
      <c r="E29" s="2">
        <f t="shared" si="1"/>
        <v>-0.373394181689501</v>
      </c>
      <c r="F29" s="2">
        <f t="shared" si="2"/>
        <v>0.373394181689501</v>
      </c>
      <c r="G29" s="2">
        <f t="shared" si="3"/>
        <v>1.29539688652135</v>
      </c>
      <c r="H29" s="2">
        <f>AVERAGE(G29:G31)</f>
        <v>1.32566827022866</v>
      </c>
      <c r="I29" s="2">
        <f>STDEV(G29:G31)</f>
        <v>0.026348739402207</v>
      </c>
    </row>
    <row r="30" spans="2:9">
      <c r="B30" s="1">
        <v>24.7592017341193</v>
      </c>
      <c r="C30" s="6">
        <v>25.4789507069709</v>
      </c>
      <c r="D30" s="2">
        <f t="shared" si="0"/>
        <v>0.719748972851598</v>
      </c>
      <c r="E30" s="2">
        <f t="shared" si="1"/>
        <v>-0.420251027148402</v>
      </c>
      <c r="F30" s="2">
        <f t="shared" si="2"/>
        <v>0.420251027148402</v>
      </c>
      <c r="G30" s="2">
        <f t="shared" si="3"/>
        <v>1.33816037277626</v>
      </c>
      <c r="H30" s="2"/>
      <c r="I30" s="2"/>
    </row>
    <row r="31" spans="2:9">
      <c r="B31" s="1">
        <v>24.9633960666916</v>
      </c>
      <c r="C31" s="6">
        <v>25.6774560675057</v>
      </c>
      <c r="D31" s="2">
        <f t="shared" si="0"/>
        <v>0.714060000814101</v>
      </c>
      <c r="E31" s="2">
        <f t="shared" si="1"/>
        <v>-0.425939999185899</v>
      </c>
      <c r="F31" s="2">
        <f t="shared" si="2"/>
        <v>0.425939999185899</v>
      </c>
      <c r="G31" s="2">
        <f t="shared" si="3"/>
        <v>1.34344755138837</v>
      </c>
      <c r="H31" s="2"/>
      <c r="I31" s="2"/>
    </row>
    <row r="32" spans="1:9">
      <c r="A32" t="s">
        <v>20</v>
      </c>
      <c r="B32" s="1">
        <v>23.360600167589</v>
      </c>
      <c r="C32" s="6">
        <v>24.1866560089194</v>
      </c>
      <c r="D32" s="2">
        <f t="shared" si="0"/>
        <v>0.826055841330401</v>
      </c>
      <c r="E32" s="2">
        <f t="shared" si="1"/>
        <v>-0.313944158669599</v>
      </c>
      <c r="F32" s="2">
        <f t="shared" si="2"/>
        <v>0.313944158669599</v>
      </c>
      <c r="G32" s="2">
        <f t="shared" si="3"/>
        <v>1.24310155215995</v>
      </c>
      <c r="H32" s="2">
        <f>AVERAGE(G32:G34)</f>
        <v>1.12115957919858</v>
      </c>
      <c r="I32" s="2">
        <f>STDEV(G32:G34)</f>
        <v>0.132275336056706</v>
      </c>
    </row>
    <row r="33" spans="2:9">
      <c r="B33" s="1">
        <v>23.2523510159076</v>
      </c>
      <c r="C33" s="6">
        <v>24.2035194169628</v>
      </c>
      <c r="D33" s="2">
        <f t="shared" si="0"/>
        <v>0.951168401055199</v>
      </c>
      <c r="E33" s="2">
        <f t="shared" si="1"/>
        <v>-0.188831598944801</v>
      </c>
      <c r="F33" s="2">
        <f t="shared" si="2"/>
        <v>0.188831598944801</v>
      </c>
      <c r="G33" s="2">
        <f t="shared" si="3"/>
        <v>1.13984021512215</v>
      </c>
      <c r="H33" s="2"/>
      <c r="I33" s="2"/>
    </row>
    <row r="34" spans="2:9">
      <c r="B34" s="1">
        <v>23.480872189677</v>
      </c>
      <c r="C34" s="6">
        <v>24.6492282575303</v>
      </c>
      <c r="D34" s="2">
        <f t="shared" si="0"/>
        <v>1.1683560678533</v>
      </c>
      <c r="E34" s="2">
        <f t="shared" si="1"/>
        <v>0.0283560678532992</v>
      </c>
      <c r="F34" s="2">
        <f t="shared" si="2"/>
        <v>-0.0283560678532992</v>
      </c>
      <c r="G34" s="2">
        <f t="shared" si="3"/>
        <v>0.980536970313633</v>
      </c>
      <c r="H34" s="2"/>
      <c r="I34" s="2"/>
    </row>
    <row r="35" spans="1:9">
      <c r="A35" t="s">
        <v>21</v>
      </c>
      <c r="B35" s="1">
        <v>23.2460084503885</v>
      </c>
      <c r="C35" s="6">
        <v>25.466204494839</v>
      </c>
      <c r="D35" s="2">
        <f t="shared" si="0"/>
        <v>2.2201960444505</v>
      </c>
      <c r="E35" s="2">
        <f t="shared" si="1"/>
        <v>1.0801960444505</v>
      </c>
      <c r="F35" s="2">
        <f t="shared" ref="F35:F66" si="4">-E35</f>
        <v>-1.0801960444505</v>
      </c>
      <c r="G35" s="2">
        <f t="shared" ref="G35:G66" si="5">POWER(2,F35)</f>
        <v>0.472964548950912</v>
      </c>
      <c r="H35" s="2">
        <f>AVERAGE(G35:G37)</f>
        <v>0.601461403163012</v>
      </c>
      <c r="I35" s="2">
        <f>STDEV(G35:G37)</f>
        <v>0.181721993949029</v>
      </c>
    </row>
    <row r="36" spans="2:9">
      <c r="B36" s="1">
        <v>23.2206305111289</v>
      </c>
      <c r="C36" s="6">
        <v>24.8147446401055</v>
      </c>
      <c r="D36" s="2">
        <f t="shared" si="0"/>
        <v>1.5941141289766</v>
      </c>
      <c r="E36" s="2">
        <f t="shared" si="1"/>
        <v>0.4541141289766</v>
      </c>
      <c r="F36" s="2">
        <f t="shared" si="4"/>
        <v>-0.4541141289766</v>
      </c>
      <c r="G36" s="2">
        <f t="shared" si="5"/>
        <v>0.729958257375111</v>
      </c>
      <c r="H36" s="2"/>
      <c r="I36" s="2"/>
    </row>
    <row r="37" spans="2:7">
      <c r="B37" s="1">
        <v>23.2194736300261</v>
      </c>
      <c r="C37" s="6"/>
      <c r="D37" s="2"/>
      <c r="E37" s="2"/>
      <c r="F37" s="2"/>
      <c r="G37" s="2"/>
    </row>
    <row r="38" spans="1:9">
      <c r="A38" t="s">
        <v>22</v>
      </c>
      <c r="B38" s="1">
        <v>24.5785118072067</v>
      </c>
      <c r="C38" s="6">
        <v>25.0737997550195</v>
      </c>
      <c r="D38" s="2">
        <f t="shared" si="0"/>
        <v>0.495287947812802</v>
      </c>
      <c r="E38" s="2">
        <f t="shared" ref="E38:E73" si="6">D38-1.14</f>
        <v>-0.644712052187198</v>
      </c>
      <c r="F38" s="2">
        <f t="shared" si="4"/>
        <v>0.644712052187198</v>
      </c>
      <c r="G38" s="2">
        <f t="shared" si="5"/>
        <v>1.56342721034216</v>
      </c>
      <c r="H38" s="2">
        <f>AVERAGE(G38:G40)</f>
        <v>1.58499740888461</v>
      </c>
      <c r="I38" s="2">
        <f>STDEV(G38:G40)</f>
        <v>0.0305048673218096</v>
      </c>
    </row>
    <row r="39" spans="2:9">
      <c r="B39" s="1">
        <v>24.6107767819936</v>
      </c>
      <c r="C39" s="6">
        <v>25.0667950885497</v>
      </c>
      <c r="D39" s="2">
        <f>C39-B39</f>
        <v>0.4560183065561</v>
      </c>
      <c r="E39" s="2">
        <f t="shared" si="6"/>
        <v>-0.6839816934439</v>
      </c>
      <c r="F39" s="2">
        <f t="shared" si="4"/>
        <v>0.6839816934439</v>
      </c>
      <c r="G39" s="2">
        <f t="shared" si="5"/>
        <v>1.60656760742706</v>
      </c>
      <c r="H39" s="2"/>
      <c r="I39" s="2"/>
    </row>
    <row r="40" spans="2:9">
      <c r="B40" s="1">
        <v>24.634294594726</v>
      </c>
      <c r="D40" s="2"/>
      <c r="E40" s="2"/>
      <c r="F40" s="2"/>
      <c r="G40" s="2"/>
      <c r="H40" s="2"/>
      <c r="I40" s="2"/>
    </row>
    <row r="41" spans="1:9">
      <c r="A41" t="s">
        <v>24</v>
      </c>
      <c r="B41" s="1">
        <v>25.1018435811484</v>
      </c>
      <c r="C41" s="6">
        <v>25.1987453032648</v>
      </c>
      <c r="D41" s="2">
        <f t="shared" si="0"/>
        <v>0.0969017221163995</v>
      </c>
      <c r="E41" s="2">
        <f t="shared" si="6"/>
        <v>-1.0430982778836</v>
      </c>
      <c r="F41" s="2">
        <f t="shared" si="4"/>
        <v>1.0430982778836</v>
      </c>
      <c r="G41" s="2">
        <f t="shared" si="5"/>
        <v>2.06064827595843</v>
      </c>
      <c r="H41" s="2">
        <f>AVERAGE(G41:G43)</f>
        <v>4.72752845227349</v>
      </c>
      <c r="I41" s="2">
        <f>STDEV(G41:G43)</f>
        <v>3.65574223737889</v>
      </c>
    </row>
    <row r="42" spans="2:9">
      <c r="B42" s="1">
        <v>25.1444105432117</v>
      </c>
      <c r="C42" s="6">
        <v>23.1314580161662</v>
      </c>
      <c r="D42" s="2">
        <f t="shared" si="0"/>
        <v>-2.0129525270455</v>
      </c>
      <c r="E42" s="2">
        <f t="shared" si="6"/>
        <v>-3.1529525270455</v>
      </c>
      <c r="F42" s="2">
        <f t="shared" si="4"/>
        <v>3.1529525270455</v>
      </c>
      <c r="G42" s="2">
        <f t="shared" si="5"/>
        <v>8.89474056726016</v>
      </c>
      <c r="H42" s="2"/>
      <c r="I42" s="2"/>
    </row>
    <row r="43" spans="2:9">
      <c r="B43" s="1">
        <v>25.2333053345986</v>
      </c>
      <c r="C43" s="6">
        <v>24.6830239041035</v>
      </c>
      <c r="D43" s="2">
        <f t="shared" si="0"/>
        <v>-0.550281430495101</v>
      </c>
      <c r="E43" s="2">
        <f t="shared" si="6"/>
        <v>-1.6902814304951</v>
      </c>
      <c r="F43" s="2">
        <f t="shared" si="4"/>
        <v>1.6902814304951</v>
      </c>
      <c r="G43" s="2">
        <f t="shared" si="5"/>
        <v>3.22719651360189</v>
      </c>
      <c r="H43" s="2"/>
      <c r="I43" s="2"/>
    </row>
    <row r="44" spans="1:9">
      <c r="A44" t="s">
        <v>25</v>
      </c>
      <c r="B44" s="1">
        <v>24.2794351247451</v>
      </c>
      <c r="C44" s="6">
        <v>25.2079830098015</v>
      </c>
      <c r="D44" s="2">
        <f t="shared" si="0"/>
        <v>0.9285478850564</v>
      </c>
      <c r="E44" s="2">
        <f t="shared" si="6"/>
        <v>-0.2114521149436</v>
      </c>
      <c r="F44" s="2">
        <f t="shared" si="4"/>
        <v>0.2114521149436</v>
      </c>
      <c r="G44" s="2">
        <f t="shared" si="5"/>
        <v>1.15785301066257</v>
      </c>
      <c r="H44" s="2">
        <f>AVERAGE(G44:G46)</f>
        <v>1.60295539094096</v>
      </c>
      <c r="I44" s="2">
        <f>STDEV(G44:G46)</f>
        <v>0.389562367163238</v>
      </c>
    </row>
    <row r="45" spans="2:9">
      <c r="B45" s="1">
        <v>24.5193682694018</v>
      </c>
      <c r="C45" s="6">
        <v>24.8362806080424</v>
      </c>
      <c r="D45" s="2">
        <f t="shared" si="0"/>
        <v>0.316912338640602</v>
      </c>
      <c r="E45" s="2">
        <f t="shared" si="6"/>
        <v>-0.823087661359398</v>
      </c>
      <c r="F45" s="2">
        <f t="shared" si="4"/>
        <v>0.823087661359398</v>
      </c>
      <c r="G45" s="2">
        <f t="shared" si="5"/>
        <v>1.76918836721725</v>
      </c>
      <c r="H45" s="2"/>
      <c r="I45" s="2"/>
    </row>
    <row r="46" spans="2:9">
      <c r="B46" s="1">
        <v>24.6084054403716</v>
      </c>
      <c r="C46" s="6">
        <v>24.8362731264567</v>
      </c>
      <c r="D46" s="2">
        <f t="shared" si="0"/>
        <v>0.227867686085098</v>
      </c>
      <c r="E46" s="2">
        <f t="shared" si="6"/>
        <v>-0.912132313914902</v>
      </c>
      <c r="F46" s="2">
        <f t="shared" si="4"/>
        <v>0.912132313914902</v>
      </c>
      <c r="G46" s="2">
        <f t="shared" si="5"/>
        <v>1.88182479494307</v>
      </c>
      <c r="H46" s="2"/>
      <c r="I46" s="2"/>
    </row>
    <row r="47" spans="1:9">
      <c r="A47" t="s">
        <v>26</v>
      </c>
      <c r="B47" s="1">
        <v>24.4717961204044</v>
      </c>
      <c r="C47" s="6">
        <v>27.3191908295096</v>
      </c>
      <c r="D47" s="2">
        <f t="shared" si="0"/>
        <v>2.8473947091052</v>
      </c>
      <c r="E47" s="2">
        <f t="shared" si="6"/>
        <v>1.7073947091052</v>
      </c>
      <c r="F47" s="2">
        <f t="shared" si="4"/>
        <v>-1.7073947091052</v>
      </c>
      <c r="G47" s="2">
        <f t="shared" si="5"/>
        <v>0.306212544364389</v>
      </c>
      <c r="H47" s="2">
        <f>AVERAGE(G47:G49)</f>
        <v>0.352016397048327</v>
      </c>
      <c r="I47" s="2">
        <f>STDEV(G47:G49)</f>
        <v>0.0616877061370764</v>
      </c>
    </row>
    <row r="48" spans="2:9">
      <c r="B48" s="1">
        <v>24.4684192611605</v>
      </c>
      <c r="C48" s="6">
        <v>26.852553764094</v>
      </c>
      <c r="D48" s="2">
        <f t="shared" si="0"/>
        <v>2.3841345029335</v>
      </c>
      <c r="E48" s="2">
        <f t="shared" si="6"/>
        <v>1.2441345029335</v>
      </c>
      <c r="F48" s="2">
        <f t="shared" si="4"/>
        <v>-1.2441345029335</v>
      </c>
      <c r="G48" s="2">
        <f t="shared" si="5"/>
        <v>0.422161083660367</v>
      </c>
      <c r="H48" s="2"/>
      <c r="I48" s="2"/>
    </row>
    <row r="49" spans="2:9">
      <c r="B49" s="1">
        <v>24.4194826413803</v>
      </c>
      <c r="C49" s="6">
        <v>27.1691426504478</v>
      </c>
      <c r="D49" s="2">
        <f t="shared" si="0"/>
        <v>2.7496600090675</v>
      </c>
      <c r="E49" s="2">
        <f t="shared" si="6"/>
        <v>1.6096600090675</v>
      </c>
      <c r="F49" s="2">
        <f t="shared" si="4"/>
        <v>-1.6096600090675</v>
      </c>
      <c r="G49" s="2">
        <f t="shared" si="5"/>
        <v>0.327675563120225</v>
      </c>
      <c r="H49" s="2"/>
      <c r="I49" s="2"/>
    </row>
    <row r="50" spans="1:9">
      <c r="A50" t="s">
        <v>27</v>
      </c>
      <c r="B50" s="1">
        <v>25.1809697502402</v>
      </c>
      <c r="C50" s="6">
        <v>28.0960926286075</v>
      </c>
      <c r="D50" s="2">
        <f t="shared" si="0"/>
        <v>2.9151228783673</v>
      </c>
      <c r="E50" s="2">
        <f t="shared" si="6"/>
        <v>1.7751228783673</v>
      </c>
      <c r="F50" s="2">
        <f t="shared" si="4"/>
        <v>-1.7751228783673</v>
      </c>
      <c r="G50" s="2">
        <f t="shared" si="5"/>
        <v>0.292169426194219</v>
      </c>
      <c r="H50" s="2">
        <f>AVERAGE(G50:G52)</f>
        <v>0.243913122378188</v>
      </c>
      <c r="I50" s="2">
        <f>STDEV(G50:G52)</f>
        <v>0.0500319887687696</v>
      </c>
    </row>
    <row r="51" spans="2:9">
      <c r="B51" s="1">
        <v>25.1765962823425</v>
      </c>
      <c r="C51" s="6">
        <v>28.3323024371553</v>
      </c>
      <c r="D51" s="2">
        <f t="shared" si="0"/>
        <v>3.1557061548128</v>
      </c>
      <c r="E51" s="2">
        <f t="shared" si="6"/>
        <v>2.0157061548128</v>
      </c>
      <c r="F51" s="2">
        <f t="shared" si="4"/>
        <v>-2.0157061548128</v>
      </c>
      <c r="G51" s="2">
        <f t="shared" si="5"/>
        <v>0.247293092119414</v>
      </c>
      <c r="H51" s="2"/>
      <c r="I51" s="2"/>
    </row>
    <row r="52" spans="2:9">
      <c r="B52" s="1">
        <v>25.3021520564119</v>
      </c>
      <c r="C52" s="6">
        <v>28.8208950864994</v>
      </c>
      <c r="D52" s="2">
        <f t="shared" si="0"/>
        <v>3.5187430300875</v>
      </c>
      <c r="E52" s="2">
        <f t="shared" si="6"/>
        <v>2.3787430300875</v>
      </c>
      <c r="F52" s="2">
        <f t="shared" si="4"/>
        <v>-2.3787430300875</v>
      </c>
      <c r="G52" s="2">
        <f t="shared" si="5"/>
        <v>0.19227684882093</v>
      </c>
      <c r="H52" s="2"/>
      <c r="I52" s="2"/>
    </row>
    <row r="53" spans="1:9">
      <c r="A53" t="s">
        <v>28</v>
      </c>
      <c r="B53" s="1">
        <v>25.3322898966114</v>
      </c>
      <c r="C53" s="6">
        <v>29.0374270934475</v>
      </c>
      <c r="D53" s="2">
        <f t="shared" si="0"/>
        <v>3.7051371968361</v>
      </c>
      <c r="E53" s="2">
        <f t="shared" si="6"/>
        <v>2.5651371968361</v>
      </c>
      <c r="F53" s="2">
        <f t="shared" si="4"/>
        <v>-2.5651371968361</v>
      </c>
      <c r="G53" s="2">
        <f t="shared" si="5"/>
        <v>0.168972784458146</v>
      </c>
      <c r="H53" s="2">
        <f>AVERAGE(G53:G54)</f>
        <v>0.31632803205585</v>
      </c>
      <c r="I53" s="2">
        <f>STDEV(G53:G55)</f>
        <v>0.178905402347399</v>
      </c>
    </row>
    <row r="54" spans="2:9">
      <c r="B54" s="1">
        <v>25.3969973535744</v>
      </c>
      <c r="C54" s="6">
        <v>27.6457857441686</v>
      </c>
      <c r="D54" s="2">
        <f t="shared" si="0"/>
        <v>2.2487883905942</v>
      </c>
      <c r="E54" s="2">
        <f t="shared" si="6"/>
        <v>1.1087883905942</v>
      </c>
      <c r="F54" s="2">
        <f t="shared" si="4"/>
        <v>-1.1087883905942</v>
      </c>
      <c r="G54" s="2">
        <f t="shared" si="5"/>
        <v>0.463683279653554</v>
      </c>
      <c r="H54" s="2"/>
      <c r="I54" s="2"/>
    </row>
    <row r="55" spans="2:9">
      <c r="B55" s="1">
        <v>25.4143479930739</v>
      </c>
      <c r="C55" s="6">
        <v>27.5774502083751</v>
      </c>
      <c r="D55" s="2">
        <f>C55-B55</f>
        <v>2.1631022153012</v>
      </c>
      <c r="E55" s="2">
        <f t="shared" si="6"/>
        <v>1.0231022153012</v>
      </c>
      <c r="F55" s="2">
        <f t="shared" si="4"/>
        <v>-1.0231022153012</v>
      </c>
      <c r="G55" s="2">
        <f t="shared" si="5"/>
        <v>0.492057147411023</v>
      </c>
      <c r="H55" s="2"/>
      <c r="I55" s="2"/>
    </row>
    <row r="56" spans="1:9">
      <c r="A56" t="s">
        <v>29</v>
      </c>
      <c r="B56" s="1">
        <v>24.6187137966067</v>
      </c>
      <c r="C56" s="6">
        <v>26.7993898205548</v>
      </c>
      <c r="D56" s="2">
        <f t="shared" ref="D56:D73" si="7">C56-B56</f>
        <v>2.1806760239481</v>
      </c>
      <c r="E56" s="2">
        <f t="shared" si="6"/>
        <v>1.0406760239481</v>
      </c>
      <c r="F56" s="2">
        <f t="shared" si="4"/>
        <v>-1.0406760239481</v>
      </c>
      <c r="G56" s="2">
        <f t="shared" si="5"/>
        <v>0.486099641771054</v>
      </c>
      <c r="H56" s="2">
        <f>AVERAGE(G56:G58)</f>
        <v>0.518406009837666</v>
      </c>
      <c r="I56" s="2">
        <f>STDEV(G56:G58)</f>
        <v>0.110775276055911</v>
      </c>
    </row>
    <row r="57" spans="2:9">
      <c r="B57" s="1">
        <v>24.7303753589757</v>
      </c>
      <c r="C57" s="6">
        <v>27.0967999017075</v>
      </c>
      <c r="D57" s="2">
        <f t="shared" si="7"/>
        <v>2.3664245427318</v>
      </c>
      <c r="E57" s="2">
        <f t="shared" si="6"/>
        <v>1.2264245427318</v>
      </c>
      <c r="F57" s="2">
        <f t="shared" si="4"/>
        <v>-1.2264245427318</v>
      </c>
      <c r="G57" s="2">
        <f t="shared" si="5"/>
        <v>0.427375306453031</v>
      </c>
      <c r="H57" s="2"/>
      <c r="I57" s="2"/>
    </row>
    <row r="58" spans="2:9">
      <c r="B58" s="1">
        <v>24.8194770746157</v>
      </c>
      <c r="C58" s="6">
        <v>26.5994093324912</v>
      </c>
      <c r="D58" s="2">
        <f t="shared" si="7"/>
        <v>1.7799322578755</v>
      </c>
      <c r="E58" s="2">
        <f t="shared" si="6"/>
        <v>0.639932257875498</v>
      </c>
      <c r="F58" s="2">
        <f t="shared" si="4"/>
        <v>-0.639932257875498</v>
      </c>
      <c r="G58" s="2">
        <f t="shared" si="5"/>
        <v>0.641743081288913</v>
      </c>
      <c r="H58" s="2"/>
      <c r="I58" s="2"/>
    </row>
    <row r="59" spans="1:9">
      <c r="A59" t="s">
        <v>30</v>
      </c>
      <c r="B59" s="1">
        <v>24.83392385142</v>
      </c>
      <c r="C59" s="6">
        <v>27.7199502185516</v>
      </c>
      <c r="D59" s="2">
        <f t="shared" si="7"/>
        <v>2.8860263671316</v>
      </c>
      <c r="E59" s="2">
        <f t="shared" si="6"/>
        <v>1.7460263671316</v>
      </c>
      <c r="F59" s="2">
        <f t="shared" si="4"/>
        <v>-1.7460263671316</v>
      </c>
      <c r="G59" s="2">
        <f t="shared" si="5"/>
        <v>0.2981217694691</v>
      </c>
      <c r="H59" s="2">
        <f>AVERAGE(G59:G61)</f>
        <v>0.441488126294368</v>
      </c>
      <c r="I59" s="2">
        <f>STDEV(G59:G61)</f>
        <v>0.13293741812526</v>
      </c>
    </row>
    <row r="60" spans="2:9">
      <c r="B60" s="1">
        <v>24.7645183607985</v>
      </c>
      <c r="C60" s="6">
        <v>26.7392729959036</v>
      </c>
      <c r="D60" s="2">
        <f t="shared" si="7"/>
        <v>1.9747546351051</v>
      </c>
      <c r="E60" s="2">
        <f t="shared" si="6"/>
        <v>0.8347546351051</v>
      </c>
      <c r="F60" s="2">
        <f t="shared" si="4"/>
        <v>-0.8347546351051</v>
      </c>
      <c r="G60" s="2">
        <f t="shared" si="5"/>
        <v>0.56067838771362</v>
      </c>
      <c r="H60" s="2"/>
      <c r="I60" s="2"/>
    </row>
    <row r="61" spans="2:9">
      <c r="B61" s="1">
        <v>24.8532244905625</v>
      </c>
      <c r="C61" s="6">
        <v>27.0958625453752</v>
      </c>
      <c r="D61" s="2">
        <f t="shared" si="7"/>
        <v>2.2426380548127</v>
      </c>
      <c r="E61" s="2">
        <f t="shared" si="6"/>
        <v>1.1026380548127</v>
      </c>
      <c r="F61" s="2">
        <f t="shared" si="4"/>
        <v>-1.1026380548127</v>
      </c>
      <c r="G61" s="2">
        <f t="shared" si="5"/>
        <v>0.465664221700384</v>
      </c>
      <c r="H61" s="2"/>
      <c r="I61" s="2"/>
    </row>
    <row r="62" spans="1:9">
      <c r="A62" t="s">
        <v>31</v>
      </c>
      <c r="B62" s="1">
        <v>25.068832447451</v>
      </c>
      <c r="C62" s="6">
        <v>26.6647154503122</v>
      </c>
      <c r="D62" s="2">
        <f t="shared" si="7"/>
        <v>1.5958830028612</v>
      </c>
      <c r="E62" s="2">
        <f t="shared" si="6"/>
        <v>0.4558830028612</v>
      </c>
      <c r="F62" s="2">
        <f t="shared" si="4"/>
        <v>-0.4558830028612</v>
      </c>
      <c r="G62" s="2">
        <f t="shared" si="5"/>
        <v>0.729063811342529</v>
      </c>
      <c r="H62" s="2">
        <f>AVERAGE(G62:G64)</f>
        <v>0.749936997349915</v>
      </c>
      <c r="I62" s="2">
        <f>STDEV(G62:G64)</f>
        <v>0.0264000272826416</v>
      </c>
    </row>
    <row r="63" spans="2:9">
      <c r="B63" s="1">
        <v>24.9376130322508</v>
      </c>
      <c r="C63" s="6">
        <v>26.5098083440277</v>
      </c>
      <c r="D63" s="2">
        <f t="shared" si="7"/>
        <v>1.5721953117769</v>
      </c>
      <c r="E63" s="2">
        <f t="shared" si="6"/>
        <v>0.432195311776902</v>
      </c>
      <c r="F63" s="2">
        <f t="shared" si="4"/>
        <v>-0.432195311776902</v>
      </c>
      <c r="G63" s="2">
        <f t="shared" si="5"/>
        <v>0.741133163644462</v>
      </c>
      <c r="H63" s="2"/>
      <c r="I63" s="2"/>
    </row>
    <row r="64" spans="2:9">
      <c r="B64" s="1">
        <v>25.0392555926237</v>
      </c>
      <c r="C64" s="6">
        <v>26.5384236577604</v>
      </c>
      <c r="D64" s="2">
        <f t="shared" si="7"/>
        <v>1.4991680651367</v>
      </c>
      <c r="E64" s="2">
        <f t="shared" si="6"/>
        <v>0.359168065136701</v>
      </c>
      <c r="F64" s="2">
        <f t="shared" si="4"/>
        <v>-0.359168065136701</v>
      </c>
      <c r="G64" s="2">
        <f t="shared" si="5"/>
        <v>0.779614017062754</v>
      </c>
      <c r="H64" s="2"/>
      <c r="I64" s="2"/>
    </row>
    <row r="65" spans="1:9">
      <c r="A65" t="s">
        <v>32</v>
      </c>
      <c r="B65" s="1">
        <v>24.3688786943618</v>
      </c>
      <c r="C65" s="6">
        <v>26.6542977829367</v>
      </c>
      <c r="D65" s="2">
        <f t="shared" si="7"/>
        <v>2.2854190885749</v>
      </c>
      <c r="E65" s="2">
        <f t="shared" si="6"/>
        <v>1.1454190885749</v>
      </c>
      <c r="F65" s="2">
        <f t="shared" si="4"/>
        <v>-1.1454190885749</v>
      </c>
      <c r="G65" s="2">
        <f t="shared" si="5"/>
        <v>0.452058351245915</v>
      </c>
      <c r="H65" s="2">
        <f>AVERAGE(G65:G67)</f>
        <v>0.328421298050951</v>
      </c>
      <c r="I65" s="2">
        <f>STDEV(G65:G67)</f>
        <v>0.231509297954134</v>
      </c>
    </row>
    <row r="66" spans="2:9">
      <c r="B66" s="1">
        <v>24.313172917906</v>
      </c>
      <c r="C66" s="6">
        <v>26.5367314510169</v>
      </c>
      <c r="D66" s="2">
        <f t="shared" si="7"/>
        <v>2.2235585331109</v>
      </c>
      <c r="E66" s="2">
        <f t="shared" si="6"/>
        <v>1.0835585331109</v>
      </c>
      <c r="F66" s="2">
        <f t="shared" si="4"/>
        <v>-1.0835585331109</v>
      </c>
      <c r="G66" s="2">
        <f t="shared" si="5"/>
        <v>0.471863494308976</v>
      </c>
      <c r="H66" s="2"/>
      <c r="I66" s="2"/>
    </row>
    <row r="67" spans="2:9">
      <c r="B67" s="1">
        <v>24.4064839071685</v>
      </c>
      <c r="C67" s="6">
        <v>29.5734637488455</v>
      </c>
      <c r="D67" s="2">
        <f t="shared" si="7"/>
        <v>5.166979841677</v>
      </c>
      <c r="E67" s="2">
        <f t="shared" si="6"/>
        <v>4.026979841677</v>
      </c>
      <c r="F67" s="2">
        <f>-E67</f>
        <v>-4.026979841677</v>
      </c>
      <c r="G67" s="2">
        <f>POWER(2,F67)</f>
        <v>0.0613420485979614</v>
      </c>
      <c r="H67" s="2"/>
      <c r="I67" s="2"/>
    </row>
    <row r="68" spans="1:9">
      <c r="A68" t="s">
        <v>33</v>
      </c>
      <c r="B68" s="1">
        <v>24.1905133738475</v>
      </c>
      <c r="C68" s="6">
        <v>27.6856440197592</v>
      </c>
      <c r="D68" s="2">
        <f t="shared" si="7"/>
        <v>3.4951306459117</v>
      </c>
      <c r="E68" s="2">
        <f t="shared" si="6"/>
        <v>2.3551306459117</v>
      </c>
      <c r="F68" s="2">
        <f>-E68</f>
        <v>-2.3551306459117</v>
      </c>
      <c r="G68" s="2">
        <f>POWER(2,F68)</f>
        <v>0.195449710671505</v>
      </c>
      <c r="H68" s="2">
        <f>AVERAGE(G68:G70)</f>
        <v>0.311294784941136</v>
      </c>
      <c r="I68" s="2">
        <f>STDEV(G68:G70)</f>
        <v>0.108108041674954</v>
      </c>
    </row>
    <row r="69" spans="2:9">
      <c r="B69" s="1">
        <v>24.1988847980097</v>
      </c>
      <c r="C69" s="6">
        <v>26.6269672134091</v>
      </c>
      <c r="D69" s="2">
        <f t="shared" si="7"/>
        <v>2.4280824153994</v>
      </c>
      <c r="E69" s="2">
        <f t="shared" si="6"/>
        <v>1.2880824153994</v>
      </c>
      <c r="F69" s="2">
        <f>-E69</f>
        <v>-1.2880824153994</v>
      </c>
      <c r="G69" s="2">
        <f>POWER(2,F69)</f>
        <v>0.4094949554522</v>
      </c>
      <c r="H69" s="2"/>
      <c r="I69" s="2"/>
    </row>
    <row r="70" spans="2:9">
      <c r="B70" s="1">
        <v>24.186269312989</v>
      </c>
      <c r="C70" s="6">
        <v>26.9303743187186</v>
      </c>
      <c r="D70" s="2">
        <f t="shared" si="7"/>
        <v>2.7441050057296</v>
      </c>
      <c r="E70" s="2">
        <f t="shared" si="6"/>
        <v>1.6041050057296</v>
      </c>
      <c r="F70" s="2">
        <f>-E70</f>
        <v>-1.6041050057296</v>
      </c>
      <c r="G70" s="2">
        <f>POWER(2,F70)</f>
        <v>0.328939688699702</v>
      </c>
      <c r="H70" s="2"/>
      <c r="I70" s="2"/>
    </row>
    <row r="71" spans="1:9">
      <c r="A71" t="s">
        <v>34</v>
      </c>
      <c r="B71" s="1">
        <v>24.2203376425032</v>
      </c>
      <c r="C71" s="6">
        <v>27.7547342775835</v>
      </c>
      <c r="D71" s="2">
        <f t="shared" si="7"/>
        <v>3.5343966350803</v>
      </c>
      <c r="E71" s="2">
        <f t="shared" si="6"/>
        <v>2.3943966350803</v>
      </c>
      <c r="F71" s="2">
        <f>-E71</f>
        <v>-2.3943966350803</v>
      </c>
      <c r="G71" s="2">
        <f>POWER(2,F71)</f>
        <v>0.190201873882972</v>
      </c>
      <c r="H71" s="2">
        <f>AVERAGE(G71:G73)</f>
        <v>0.201815231035159</v>
      </c>
      <c r="I71" s="2">
        <f>STDEV(G71:G73)</f>
        <v>0.0146241363894532</v>
      </c>
    </row>
    <row r="72" spans="2:7">
      <c r="B72" s="1">
        <v>24.0301887752487</v>
      </c>
      <c r="C72" s="6">
        <v>27.5138825712559</v>
      </c>
      <c r="D72" s="2">
        <f t="shared" si="7"/>
        <v>3.4836937960072</v>
      </c>
      <c r="E72" s="2">
        <f t="shared" si="6"/>
        <v>2.3436937960072</v>
      </c>
      <c r="F72" s="2">
        <f>-E72</f>
        <v>-2.3436937960072</v>
      </c>
      <c r="G72" s="2">
        <f>POWER(2,F72)</f>
        <v>0.197005280349612</v>
      </c>
    </row>
    <row r="73" spans="2:7">
      <c r="B73" s="1">
        <v>23.9637437151885</v>
      </c>
      <c r="C73" s="6">
        <v>27.2997659195449</v>
      </c>
      <c r="D73" s="2">
        <f t="shared" si="7"/>
        <v>3.3360222043564</v>
      </c>
      <c r="E73" s="2">
        <f t="shared" si="6"/>
        <v>2.1960222043564</v>
      </c>
      <c r="F73" s="2">
        <f>-E73</f>
        <v>-2.1960222043564</v>
      </c>
      <c r="G73" s="2">
        <f>POWER(2,F73)</f>
        <v>0.218238538872894</v>
      </c>
    </row>
    <row r="74" spans="4:4">
      <c r="D74">
        <f>AVERAGE(D41:D72,D38:D39,D2:D36)</f>
        <v>1.14185734407925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32" workbookViewId="0">
      <selection activeCell="D74" sqref="A1:I74"/>
    </sheetView>
  </sheetViews>
  <sheetFormatPr defaultColWidth="9" defaultRowHeight="13.5"/>
  <cols>
    <col min="3" max="4" width="12.625"/>
    <col min="5" max="6" width="13.75"/>
    <col min="7" max="8" width="12.625"/>
  </cols>
  <sheetData>
    <row r="1" spans="2:9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11">
      <c r="A2" t="s">
        <v>9</v>
      </c>
      <c r="B2" s="1">
        <v>24.0455514983425</v>
      </c>
      <c r="C2" s="1">
        <v>32.3598174042512</v>
      </c>
      <c r="D2" s="2">
        <f t="shared" ref="D2:D36" si="0">C2-B2</f>
        <v>8.3142659059087</v>
      </c>
      <c r="E2" s="2">
        <f>D2-8.22</f>
        <v>0.0942659059086992</v>
      </c>
      <c r="F2" s="2">
        <f>-E2</f>
        <v>-0.0942659059086992</v>
      </c>
      <c r="G2" s="2">
        <f>POWER(2,F2)</f>
        <v>0.936748776984491</v>
      </c>
      <c r="H2" s="2">
        <f>AVERAGE(G2:G4)</f>
        <v>1.00494510489507</v>
      </c>
      <c r="I2" s="2">
        <f>STDEV(G2:G4)</f>
        <v>0.0999630858974867</v>
      </c>
      <c r="K2">
        <f>AVERAGE(D2:D4)</f>
        <v>8.21749094807767</v>
      </c>
    </row>
    <row r="3" spans="2:9">
      <c r="B3" s="1">
        <v>24.1114914968836</v>
      </c>
      <c r="C3" s="1">
        <v>32.3928031384689</v>
      </c>
      <c r="D3" s="2">
        <f t="shared" si="0"/>
        <v>8.2813116415853</v>
      </c>
      <c r="E3" s="2">
        <f t="shared" ref="E3:E34" si="1">D3-8.22</f>
        <v>0.0613116415852986</v>
      </c>
      <c r="F3" s="2">
        <f t="shared" ref="F3:F34" si="2">-E3</f>
        <v>-0.0613116415852986</v>
      </c>
      <c r="G3" s="2">
        <f t="shared" ref="G3:G34" si="3">POWER(2,F3)</f>
        <v>0.958392390449793</v>
      </c>
      <c r="H3" s="2"/>
      <c r="I3" s="2"/>
    </row>
    <row r="4" spans="2:9">
      <c r="B4" s="1">
        <v>24.1864775273355</v>
      </c>
      <c r="C4" s="1">
        <v>32.2433728240745</v>
      </c>
      <c r="D4" s="2">
        <f t="shared" si="0"/>
        <v>8.056895296739</v>
      </c>
      <c r="E4" s="2">
        <f t="shared" si="1"/>
        <v>-0.163104703261</v>
      </c>
      <c r="F4" s="2">
        <f t="shared" si="2"/>
        <v>0.163104703261</v>
      </c>
      <c r="G4" s="2">
        <f t="shared" si="3"/>
        <v>1.11969414725093</v>
      </c>
      <c r="H4" s="2"/>
      <c r="I4" s="2"/>
    </row>
    <row r="5" spans="1:9">
      <c r="A5" t="s">
        <v>11</v>
      </c>
      <c r="B5" s="1">
        <v>23.8630018493993</v>
      </c>
      <c r="C5" s="1">
        <v>31.0840518643164</v>
      </c>
      <c r="D5" s="2">
        <f t="shared" si="0"/>
        <v>7.2210500149171</v>
      </c>
      <c r="E5" s="2">
        <f t="shared" si="1"/>
        <v>-0.9989499850829</v>
      </c>
      <c r="F5" s="2">
        <f t="shared" si="2"/>
        <v>0.9989499850829</v>
      </c>
      <c r="G5" s="2">
        <f t="shared" si="3"/>
        <v>1.99854489982734</v>
      </c>
      <c r="H5" s="2">
        <f>AVERAGE(G5:G7)</f>
        <v>3.04278145938237</v>
      </c>
      <c r="I5" s="2">
        <f>STDEV(G5:G7)</f>
        <v>1.22212012303029</v>
      </c>
    </row>
    <row r="6" spans="2:9">
      <c r="B6" s="1">
        <v>23.8226241922986</v>
      </c>
      <c r="C6" s="1">
        <v>29.9094082352669</v>
      </c>
      <c r="D6" s="2">
        <f t="shared" si="0"/>
        <v>6.0867840429683</v>
      </c>
      <c r="E6" s="2">
        <f t="shared" si="1"/>
        <v>-2.1332159570317</v>
      </c>
      <c r="F6" s="2">
        <f t="shared" si="2"/>
        <v>2.1332159570317</v>
      </c>
      <c r="G6" s="2">
        <f t="shared" si="3"/>
        <v>4.38694298673392</v>
      </c>
      <c r="H6" s="2"/>
      <c r="I6" s="2"/>
    </row>
    <row r="7" spans="2:9">
      <c r="B7" s="1">
        <v>23.7768365849354</v>
      </c>
      <c r="C7" s="1">
        <v>30.5411574437166</v>
      </c>
      <c r="D7" s="2">
        <f t="shared" si="0"/>
        <v>6.7643208587812</v>
      </c>
      <c r="E7" s="2">
        <f t="shared" si="1"/>
        <v>-1.4556791412188</v>
      </c>
      <c r="F7" s="2">
        <f t="shared" si="2"/>
        <v>1.4556791412188</v>
      </c>
      <c r="G7" s="2">
        <f t="shared" si="3"/>
        <v>2.74285649158585</v>
      </c>
      <c r="H7" s="2"/>
      <c r="I7" s="2"/>
    </row>
    <row r="8" spans="1:9">
      <c r="A8" t="s">
        <v>12</v>
      </c>
      <c r="B8" s="1">
        <v>24.2771444822068</v>
      </c>
      <c r="C8" s="1">
        <v>31.2690587245292</v>
      </c>
      <c r="D8" s="2">
        <f t="shared" si="0"/>
        <v>6.9919142423224</v>
      </c>
      <c r="E8" s="2">
        <f t="shared" si="1"/>
        <v>-1.2280857576776</v>
      </c>
      <c r="F8" s="2">
        <f t="shared" si="2"/>
        <v>1.2280857576776</v>
      </c>
      <c r="G8" s="2">
        <f t="shared" si="3"/>
        <v>2.34255960634927</v>
      </c>
      <c r="H8" s="2">
        <f>AVERAGE(G8:G10)</f>
        <v>2.2796317818526</v>
      </c>
      <c r="I8" s="2">
        <f>STDEV(G8:G10)</f>
        <v>0.506325397083093</v>
      </c>
    </row>
    <row r="9" spans="2:9">
      <c r="B9" s="1">
        <v>24.253987477389</v>
      </c>
      <c r="C9" s="1">
        <v>31.670939158695</v>
      </c>
      <c r="D9" s="2">
        <f t="shared" si="0"/>
        <v>7.416951681306</v>
      </c>
      <c r="E9" s="2">
        <f t="shared" si="1"/>
        <v>-0.803048318694001</v>
      </c>
      <c r="F9" s="2">
        <f t="shared" si="2"/>
        <v>0.803048318694001</v>
      </c>
      <c r="G9" s="2">
        <f t="shared" si="3"/>
        <v>1.74478384680513</v>
      </c>
      <c r="H9" s="2"/>
      <c r="I9" s="2"/>
    </row>
    <row r="10" spans="2:9">
      <c r="B10" s="1">
        <v>24.3601089818441</v>
      </c>
      <c r="C10" s="1">
        <v>31.1198634446698</v>
      </c>
      <c r="D10" s="2">
        <f t="shared" si="0"/>
        <v>6.7597544628257</v>
      </c>
      <c r="E10" s="2">
        <f t="shared" si="1"/>
        <v>-1.4602455371743</v>
      </c>
      <c r="F10" s="2">
        <f t="shared" si="2"/>
        <v>1.4602455371743</v>
      </c>
      <c r="G10" s="2">
        <f t="shared" si="3"/>
        <v>2.7515518924034</v>
      </c>
      <c r="H10" s="2"/>
      <c r="I10" s="2"/>
    </row>
    <row r="11" spans="1:9">
      <c r="A11" t="s">
        <v>13</v>
      </c>
      <c r="B11" s="1">
        <v>25.949592280262</v>
      </c>
      <c r="C11" s="1">
        <v>33.4662372069137</v>
      </c>
      <c r="D11" s="2">
        <f t="shared" si="0"/>
        <v>7.5166449266517</v>
      </c>
      <c r="E11" s="2">
        <f t="shared" si="1"/>
        <v>-0.703355073348301</v>
      </c>
      <c r="F11" s="2">
        <f t="shared" si="2"/>
        <v>0.703355073348301</v>
      </c>
      <c r="G11" s="2">
        <f t="shared" si="3"/>
        <v>1.62828707173339</v>
      </c>
      <c r="H11" s="2">
        <f>AVERAGE(G11:G13)</f>
        <v>1.60766684756369</v>
      </c>
      <c r="I11" s="2">
        <f>STDEV(G11:G13)</f>
        <v>0.0276767294551731</v>
      </c>
    </row>
    <row r="12" spans="2:9">
      <c r="B12" s="1">
        <v>25.6991112486693</v>
      </c>
      <c r="C12" s="1">
        <v>33.2244524395479</v>
      </c>
      <c r="D12" s="2">
        <f t="shared" si="0"/>
        <v>7.5253411908786</v>
      </c>
      <c r="E12" s="2">
        <f t="shared" si="1"/>
        <v>-0.694658809121401</v>
      </c>
      <c r="F12" s="2">
        <f t="shared" si="2"/>
        <v>0.694658809121401</v>
      </c>
      <c r="G12" s="2">
        <f t="shared" si="3"/>
        <v>1.61850161948723</v>
      </c>
      <c r="H12" s="2"/>
      <c r="I12" s="2"/>
    </row>
    <row r="13" spans="2:9">
      <c r="B13" s="1">
        <v>25.7448849204801</v>
      </c>
      <c r="C13" s="1">
        <v>33.3084234665708</v>
      </c>
      <c r="D13" s="2">
        <f t="shared" si="0"/>
        <v>7.5635385460907</v>
      </c>
      <c r="E13" s="2">
        <f t="shared" si="1"/>
        <v>-0.656461453909301</v>
      </c>
      <c r="F13" s="2">
        <f t="shared" si="2"/>
        <v>0.656461453909301</v>
      </c>
      <c r="G13" s="2">
        <f t="shared" si="3"/>
        <v>1.57621185147045</v>
      </c>
      <c r="H13" s="2"/>
      <c r="I13" s="2"/>
    </row>
    <row r="14" spans="1:9">
      <c r="A14" t="s">
        <v>14</v>
      </c>
      <c r="B14" s="1">
        <v>25.4154493014337</v>
      </c>
      <c r="C14" s="1">
        <v>33.4351559302019</v>
      </c>
      <c r="D14" s="2">
        <f t="shared" si="0"/>
        <v>8.0197066287682</v>
      </c>
      <c r="E14" s="2">
        <f t="shared" si="1"/>
        <v>-0.200293371231801</v>
      </c>
      <c r="F14" s="2">
        <f t="shared" si="2"/>
        <v>0.200293371231801</v>
      </c>
      <c r="G14" s="2">
        <f t="shared" si="3"/>
        <v>1.14893196591828</v>
      </c>
      <c r="H14" s="2">
        <f>AVERAGE(G14:G16)</f>
        <v>1.3946138817941</v>
      </c>
      <c r="I14" s="2">
        <f>STDEV(G14:G16)</f>
        <v>0.769592291758113</v>
      </c>
    </row>
    <row r="15" spans="2:9">
      <c r="B15" s="1">
        <v>25.7679230620232</v>
      </c>
      <c r="C15" s="1">
        <v>32.8134839956207</v>
      </c>
      <c r="D15" s="2">
        <f t="shared" si="0"/>
        <v>7.0455609335975</v>
      </c>
      <c r="E15" s="2">
        <f t="shared" si="1"/>
        <v>-1.1744390664025</v>
      </c>
      <c r="F15" s="2">
        <f t="shared" si="2"/>
        <v>1.1744390664025</v>
      </c>
      <c r="G15" s="2">
        <f t="shared" si="3"/>
        <v>2.25705107599352</v>
      </c>
      <c r="H15" s="2"/>
      <c r="I15" s="2"/>
    </row>
    <row r="16" spans="2:9">
      <c r="B16" s="1">
        <v>25.5792587213768</v>
      </c>
      <c r="C16" s="1">
        <v>34.1616788854888</v>
      </c>
      <c r="D16" s="2">
        <f t="shared" si="0"/>
        <v>8.582420164112</v>
      </c>
      <c r="E16" s="2">
        <f t="shared" si="1"/>
        <v>0.362420164111999</v>
      </c>
      <c r="F16" s="2">
        <f t="shared" si="2"/>
        <v>-0.362420164111999</v>
      </c>
      <c r="G16" s="2">
        <f t="shared" si="3"/>
        <v>0.777858603470496</v>
      </c>
      <c r="H16" s="2"/>
      <c r="I16" s="2"/>
    </row>
    <row r="17" spans="1:9">
      <c r="A17" t="s">
        <v>15</v>
      </c>
      <c r="B17" s="1">
        <v>26.8118502779834</v>
      </c>
      <c r="C17" s="1">
        <v>30.5280643798842</v>
      </c>
      <c r="D17" s="2">
        <f t="shared" si="0"/>
        <v>3.7162141019008</v>
      </c>
      <c r="E17" s="2">
        <f t="shared" si="1"/>
        <v>-4.5037858980992</v>
      </c>
      <c r="F17" s="2">
        <f t="shared" si="2"/>
        <v>4.5037858980992</v>
      </c>
      <c r="G17" s="2">
        <f t="shared" si="3"/>
        <v>22.6868734953352</v>
      </c>
      <c r="H17" s="2">
        <f>AVERAGE(G17:G19)</f>
        <v>8.93782459268312</v>
      </c>
      <c r="I17" s="2">
        <f>STDEV(G17:G19)</f>
        <v>11.934419738435</v>
      </c>
    </row>
    <row r="18" spans="2:9">
      <c r="B18" s="1">
        <v>25.8450106570146</v>
      </c>
      <c r="C18" s="1">
        <v>32.5432284177165</v>
      </c>
      <c r="D18" s="2">
        <f t="shared" si="0"/>
        <v>6.6982177607019</v>
      </c>
      <c r="E18" s="2">
        <f t="shared" si="1"/>
        <v>-1.5217822392981</v>
      </c>
      <c r="F18" s="2">
        <f t="shared" si="2"/>
        <v>1.5217822392981</v>
      </c>
      <c r="G18" s="2">
        <f t="shared" si="3"/>
        <v>2.87145557040948</v>
      </c>
      <c r="H18" s="2"/>
      <c r="I18" s="2"/>
    </row>
    <row r="19" spans="2:9">
      <c r="B19" s="1">
        <v>25.9995500686524</v>
      </c>
      <c r="C19" s="1">
        <v>33.8916963589079</v>
      </c>
      <c r="D19" s="2">
        <f t="shared" si="0"/>
        <v>7.8921462902555</v>
      </c>
      <c r="E19" s="2">
        <f t="shared" si="1"/>
        <v>-0.327853709744501</v>
      </c>
      <c r="F19" s="2">
        <f t="shared" si="2"/>
        <v>0.327853709744501</v>
      </c>
      <c r="G19" s="2">
        <f t="shared" si="3"/>
        <v>1.25514471230467</v>
      </c>
      <c r="H19" s="2"/>
      <c r="I19" s="2"/>
    </row>
    <row r="20" spans="1:9">
      <c r="A20" t="s">
        <v>16</v>
      </c>
      <c r="B20" s="1">
        <v>23.9595636635621</v>
      </c>
      <c r="C20" s="1">
        <v>32.7701941400327</v>
      </c>
      <c r="D20" s="2">
        <f t="shared" si="0"/>
        <v>8.8106304764706</v>
      </c>
      <c r="E20" s="2">
        <f t="shared" si="1"/>
        <v>0.590630476470599</v>
      </c>
      <c r="F20" s="2">
        <f t="shared" si="2"/>
        <v>-0.590630476470599</v>
      </c>
      <c r="G20" s="2">
        <f t="shared" si="3"/>
        <v>0.664052643998368</v>
      </c>
      <c r="H20" s="2">
        <f>AVERAGE(G20:G22)</f>
        <v>0.584382317134542</v>
      </c>
      <c r="I20" s="2">
        <f>STDEV(G20:G22)</f>
        <v>0.081093946205179</v>
      </c>
    </row>
    <row r="21" spans="2:9">
      <c r="B21" s="1">
        <v>24.018747269639</v>
      </c>
      <c r="C21" s="1">
        <v>33.006925922568</v>
      </c>
      <c r="D21" s="2">
        <f t="shared" si="0"/>
        <v>8.988178652929</v>
      </c>
      <c r="E21" s="2">
        <f t="shared" si="1"/>
        <v>0.768178652928999</v>
      </c>
      <c r="F21" s="2">
        <f t="shared" si="2"/>
        <v>-0.768178652928999</v>
      </c>
      <c r="G21" s="2">
        <f t="shared" si="3"/>
        <v>0.587158271667158</v>
      </c>
      <c r="H21" s="2"/>
      <c r="I21" s="2"/>
    </row>
    <row r="22" spans="2:9">
      <c r="B22" s="1">
        <v>24.0632009513445</v>
      </c>
      <c r="C22" s="1">
        <v>33.277625520309</v>
      </c>
      <c r="D22" s="2">
        <f t="shared" si="0"/>
        <v>9.2144245689645</v>
      </c>
      <c r="E22" s="2">
        <f t="shared" si="1"/>
        <v>0.994424568964499</v>
      </c>
      <c r="F22" s="2">
        <f t="shared" si="2"/>
        <v>-0.994424568964499</v>
      </c>
      <c r="G22" s="2">
        <f t="shared" si="3"/>
        <v>0.501936035738102</v>
      </c>
      <c r="H22" s="2"/>
      <c r="I22" s="2"/>
    </row>
    <row r="23" spans="1:9">
      <c r="A23" t="s">
        <v>17</v>
      </c>
      <c r="B23" s="1">
        <v>23.8597628920374</v>
      </c>
      <c r="C23" s="1">
        <v>33.080650725024</v>
      </c>
      <c r="D23" s="2">
        <f t="shared" si="0"/>
        <v>9.2208878329866</v>
      </c>
      <c r="E23" s="2">
        <f t="shared" si="1"/>
        <v>1.0008878329866</v>
      </c>
      <c r="F23" s="2">
        <f t="shared" si="2"/>
        <v>-1.0008878329866</v>
      </c>
      <c r="G23" s="2">
        <f t="shared" si="3"/>
        <v>0.499692395193808</v>
      </c>
      <c r="H23" s="2">
        <f>AVERAGE(G23:G25)</f>
        <v>0.472838149725509</v>
      </c>
      <c r="I23" s="2">
        <f>STDEV(G23:G25)</f>
        <v>0.0287097482985794</v>
      </c>
    </row>
    <row r="24" spans="2:9">
      <c r="B24" s="1">
        <v>23.7880205998697</v>
      </c>
      <c r="C24" s="1">
        <v>33.1840204396112</v>
      </c>
      <c r="D24" s="2">
        <f t="shared" si="0"/>
        <v>9.3959998397415</v>
      </c>
      <c r="E24" s="2">
        <f t="shared" si="1"/>
        <v>1.1759998397415</v>
      </c>
      <c r="F24" s="2">
        <f t="shared" si="2"/>
        <v>-1.1759998397415</v>
      </c>
      <c r="G24" s="2">
        <f t="shared" si="3"/>
        <v>0.442576931452423</v>
      </c>
      <c r="H24" s="2"/>
      <c r="I24" s="2"/>
    </row>
    <row r="25" spans="2:9">
      <c r="B25" s="1">
        <v>23.6996992243799</v>
      </c>
      <c r="C25" s="1">
        <v>32.9899230019629</v>
      </c>
      <c r="D25" s="2">
        <f t="shared" si="0"/>
        <v>9.290223777583</v>
      </c>
      <c r="E25" s="2">
        <f t="shared" si="1"/>
        <v>1.070223777583</v>
      </c>
      <c r="F25" s="2">
        <f t="shared" si="2"/>
        <v>-1.070223777583</v>
      </c>
      <c r="G25" s="2">
        <f t="shared" si="3"/>
        <v>0.476245122530297</v>
      </c>
      <c r="H25" s="2"/>
      <c r="I25" s="2"/>
    </row>
    <row r="26" spans="1:9">
      <c r="A26" t="s">
        <v>18</v>
      </c>
      <c r="B26" s="1">
        <v>23.9894153493554</v>
      </c>
      <c r="C26" s="1">
        <v>31.0855040349223</v>
      </c>
      <c r="D26" s="2">
        <f t="shared" si="0"/>
        <v>7.0960886855669</v>
      </c>
      <c r="E26" s="2">
        <f t="shared" si="1"/>
        <v>-1.1239113144331</v>
      </c>
      <c r="F26" s="2">
        <f t="shared" si="2"/>
        <v>1.1239113144331</v>
      </c>
      <c r="G26" s="2">
        <f t="shared" si="3"/>
        <v>2.17937024973252</v>
      </c>
      <c r="H26" s="2">
        <f>AVERAGE(G26:G28)</f>
        <v>1.47378752371118</v>
      </c>
      <c r="I26" s="2">
        <f>STDEV(G26:G28)</f>
        <v>0.649609146901981</v>
      </c>
    </row>
    <row r="27" spans="2:9">
      <c r="B27" s="1">
        <v>24.1831828234643</v>
      </c>
      <c r="C27" s="1">
        <v>32.5543419509304</v>
      </c>
      <c r="D27" s="2">
        <f t="shared" si="0"/>
        <v>8.3711591274661</v>
      </c>
      <c r="E27" s="2">
        <f t="shared" si="1"/>
        <v>0.1511591274661</v>
      </c>
      <c r="F27" s="2">
        <f t="shared" si="2"/>
        <v>-0.1511591274661</v>
      </c>
      <c r="G27" s="2">
        <f t="shared" si="3"/>
        <v>0.900526647402326</v>
      </c>
      <c r="H27" s="2"/>
      <c r="I27" s="2"/>
    </row>
    <row r="28" spans="2:9">
      <c r="B28" s="1">
        <v>24.4099982566585</v>
      </c>
      <c r="C28" s="1">
        <v>32.2061881178897</v>
      </c>
      <c r="D28" s="2">
        <f t="shared" si="0"/>
        <v>7.7961898612312</v>
      </c>
      <c r="E28" s="2">
        <f t="shared" si="1"/>
        <v>-0.4238101387688</v>
      </c>
      <c r="F28" s="2">
        <f t="shared" si="2"/>
        <v>0.4238101387688</v>
      </c>
      <c r="G28" s="2">
        <f t="shared" si="3"/>
        <v>1.34146567399869</v>
      </c>
      <c r="H28" s="2"/>
      <c r="I28" s="2"/>
    </row>
    <row r="29" spans="1:9">
      <c r="A29" t="s">
        <v>19</v>
      </c>
      <c r="B29" s="1">
        <v>24.78462270564</v>
      </c>
      <c r="C29" s="1">
        <v>31.1986900748432</v>
      </c>
      <c r="D29" s="2">
        <f t="shared" si="0"/>
        <v>6.4140673692032</v>
      </c>
      <c r="E29" s="2">
        <f t="shared" si="1"/>
        <v>-1.8059326307968</v>
      </c>
      <c r="F29" s="2">
        <f t="shared" si="2"/>
        <v>1.8059326307968</v>
      </c>
      <c r="G29" s="2">
        <f t="shared" si="3"/>
        <v>3.4965512001706</v>
      </c>
      <c r="H29" s="2">
        <f>AVERAGE(G29:G31)</f>
        <v>4.19998609656257</v>
      </c>
      <c r="I29" s="2">
        <f>STDEV(G29:G31)</f>
        <v>1.79920154917689</v>
      </c>
    </row>
    <row r="30" spans="2:9">
      <c r="B30" s="1">
        <v>24.7592017341193</v>
      </c>
      <c r="C30" s="1">
        <v>30.3365849078053</v>
      </c>
      <c r="D30" s="2">
        <f t="shared" si="0"/>
        <v>5.577383173686</v>
      </c>
      <c r="E30" s="2">
        <f t="shared" si="1"/>
        <v>-2.642616826314</v>
      </c>
      <c r="F30" s="2">
        <f t="shared" si="2"/>
        <v>2.642616826314</v>
      </c>
      <c r="G30" s="2">
        <f t="shared" si="3"/>
        <v>6.24463317249387</v>
      </c>
      <c r="H30" s="2"/>
      <c r="I30" s="2"/>
    </row>
    <row r="31" spans="2:9">
      <c r="B31" s="1">
        <v>24.9633960666916</v>
      </c>
      <c r="C31" s="5">
        <v>31.6679995361547</v>
      </c>
      <c r="D31" s="2">
        <f t="shared" si="0"/>
        <v>6.7046034694631</v>
      </c>
      <c r="E31" s="2">
        <f t="shared" si="1"/>
        <v>-1.5153965305369</v>
      </c>
      <c r="F31" s="2">
        <f t="shared" si="2"/>
        <v>1.5153965305369</v>
      </c>
      <c r="G31" s="2">
        <f t="shared" si="3"/>
        <v>2.85877391702324</v>
      </c>
      <c r="H31" s="2"/>
      <c r="I31" s="2"/>
    </row>
    <row r="32" spans="1:9">
      <c r="A32" t="s">
        <v>20</v>
      </c>
      <c r="B32" s="1">
        <v>23.360600167589</v>
      </c>
      <c r="C32" s="1">
        <v>30.8718600704089</v>
      </c>
      <c r="D32" s="2">
        <f t="shared" si="0"/>
        <v>7.5112599028199</v>
      </c>
      <c r="E32" s="2">
        <f t="shared" si="1"/>
        <v>-0.708740097180101</v>
      </c>
      <c r="F32" s="2">
        <f t="shared" si="2"/>
        <v>0.708740097180101</v>
      </c>
      <c r="G32" s="2">
        <f t="shared" si="3"/>
        <v>1.63437619609983</v>
      </c>
      <c r="H32" s="2">
        <f>AVERAGE(G32:G34)</f>
        <v>2.48426028966423</v>
      </c>
      <c r="I32" s="2">
        <f>STDEV(G32:G34)</f>
        <v>0.758925684382051</v>
      </c>
    </row>
    <row r="33" spans="2:9">
      <c r="B33" s="1">
        <v>23.2523510159076</v>
      </c>
      <c r="C33" s="1">
        <v>29.8427633591995</v>
      </c>
      <c r="D33" s="2">
        <f t="shared" si="0"/>
        <v>6.5904123432919</v>
      </c>
      <c r="E33" s="2">
        <f t="shared" si="1"/>
        <v>-1.6295876567081</v>
      </c>
      <c r="F33" s="2">
        <f t="shared" si="2"/>
        <v>1.6295876567081</v>
      </c>
      <c r="G33" s="2">
        <f t="shared" si="3"/>
        <v>3.09424548018441</v>
      </c>
      <c r="H33" s="2"/>
      <c r="I33" s="2"/>
    </row>
    <row r="34" spans="2:9">
      <c r="B34" s="1">
        <v>23.480872189677</v>
      </c>
      <c r="C34" s="1">
        <v>30.2550611765545</v>
      </c>
      <c r="D34" s="2">
        <f t="shared" si="0"/>
        <v>6.7741889868775</v>
      </c>
      <c r="E34" s="2">
        <f t="shared" si="1"/>
        <v>-1.4458110131225</v>
      </c>
      <c r="F34" s="2">
        <f t="shared" si="2"/>
        <v>1.4458110131225</v>
      </c>
      <c r="G34" s="2">
        <f t="shared" si="3"/>
        <v>2.72415919270844</v>
      </c>
      <c r="H34" s="2"/>
      <c r="I34" s="2"/>
    </row>
    <row r="35" spans="1:9">
      <c r="A35" t="s">
        <v>21</v>
      </c>
      <c r="B35" s="1">
        <v>23.2460084503885</v>
      </c>
      <c r="C35" s="1">
        <v>31.3803965503593</v>
      </c>
      <c r="D35" s="2">
        <f t="shared" si="0"/>
        <v>8.1343880999708</v>
      </c>
      <c r="E35" s="2">
        <f t="shared" ref="E35:E54" si="4">D35-8.22</f>
        <v>-0.0856119000292015</v>
      </c>
      <c r="F35" s="2">
        <f t="shared" ref="F35:F54" si="5">-E35</f>
        <v>0.0856119000292015</v>
      </c>
      <c r="G35" s="2">
        <f t="shared" ref="G35:G54" si="6">POWER(2,F35)</f>
        <v>1.06113771346957</v>
      </c>
      <c r="H35" s="2">
        <f>AVERAGE(G35:G37)</f>
        <v>1.38379456199835</v>
      </c>
      <c r="I35" s="2">
        <f>STDEV(G35:G37)</f>
        <v>0.295327443421374</v>
      </c>
    </row>
    <row r="36" spans="2:9">
      <c r="B36" s="1">
        <v>23.2206305111289</v>
      </c>
      <c r="C36" s="1">
        <v>30.7263063855493</v>
      </c>
      <c r="D36" s="2">
        <f t="shared" si="0"/>
        <v>7.5056758744204</v>
      </c>
      <c r="E36" s="2">
        <f t="shared" si="4"/>
        <v>-0.7143241255796</v>
      </c>
      <c r="F36" s="2">
        <f t="shared" si="5"/>
        <v>0.7143241255796</v>
      </c>
      <c r="G36" s="2">
        <f t="shared" si="6"/>
        <v>1.64071439492958</v>
      </c>
      <c r="H36" s="2"/>
      <c r="I36" s="2"/>
    </row>
    <row r="37" spans="2:7">
      <c r="B37" s="1">
        <v>23.2194736300261</v>
      </c>
      <c r="C37" s="1">
        <v>30.9038868676204</v>
      </c>
      <c r="D37" s="2">
        <f t="shared" ref="D37:D73" si="7">C37-B37</f>
        <v>7.6844132375943</v>
      </c>
      <c r="E37" s="2">
        <f t="shared" si="4"/>
        <v>-0.535586762405702</v>
      </c>
      <c r="F37" s="2">
        <f t="shared" si="5"/>
        <v>0.535586762405702</v>
      </c>
      <c r="G37" s="2">
        <f t="shared" si="6"/>
        <v>1.44953157759589</v>
      </c>
    </row>
    <row r="38" spans="1:9">
      <c r="A38" t="s">
        <v>22</v>
      </c>
      <c r="B38" s="1">
        <v>24.5785118072067</v>
      </c>
      <c r="C38" s="1">
        <v>34.2189441662947</v>
      </c>
      <c r="D38" s="2">
        <f t="shared" si="7"/>
        <v>9.640432359088</v>
      </c>
      <c r="E38" s="2">
        <f t="shared" si="4"/>
        <v>1.420432359088</v>
      </c>
      <c r="F38" s="2">
        <f t="shared" si="5"/>
        <v>-1.420432359088</v>
      </c>
      <c r="G38" s="2">
        <f t="shared" si="6"/>
        <v>0.373600331663357</v>
      </c>
      <c r="H38" s="2">
        <f>AVERAGE(G38:G40)</f>
        <v>0.571731901072512</v>
      </c>
      <c r="I38" s="2">
        <f>STDEV(G38:G40)</f>
        <v>0.337270383801343</v>
      </c>
    </row>
    <row r="39" spans="2:9">
      <c r="B39" s="1">
        <v>24.6107767819936</v>
      </c>
      <c r="C39" s="1">
        <v>34.2250466256139</v>
      </c>
      <c r="D39" s="2">
        <f t="shared" si="7"/>
        <v>9.6142698436203</v>
      </c>
      <c r="E39" s="2">
        <f t="shared" si="4"/>
        <v>1.3942698436203</v>
      </c>
      <c r="F39" s="2">
        <f t="shared" si="5"/>
        <v>-1.3942698436203</v>
      </c>
      <c r="G39" s="2">
        <f t="shared" si="6"/>
        <v>0.380437181072845</v>
      </c>
      <c r="H39" s="2"/>
      <c r="I39" s="2"/>
    </row>
    <row r="40" spans="2:9">
      <c r="B40" s="1">
        <v>24.634294594726</v>
      </c>
      <c r="C40" s="1">
        <v>32.9114487957202</v>
      </c>
      <c r="D40" s="2">
        <f t="shared" si="7"/>
        <v>8.2771542009942</v>
      </c>
      <c r="E40" s="2">
        <f t="shared" si="4"/>
        <v>0.0571542009941961</v>
      </c>
      <c r="F40" s="2">
        <f t="shared" si="5"/>
        <v>-0.0571542009941961</v>
      </c>
      <c r="G40" s="2">
        <f t="shared" si="6"/>
        <v>0.961158190481336</v>
      </c>
      <c r="H40" s="2"/>
      <c r="I40" s="2"/>
    </row>
    <row r="41" spans="1:9">
      <c r="A41" t="s">
        <v>24</v>
      </c>
      <c r="B41" s="1">
        <v>25.1018435811484</v>
      </c>
      <c r="C41" s="1">
        <v>36.613575778081</v>
      </c>
      <c r="D41" s="2">
        <f t="shared" si="7"/>
        <v>11.5117321969326</v>
      </c>
      <c r="E41" s="2">
        <f t="shared" si="4"/>
        <v>3.2917321969326</v>
      </c>
      <c r="F41" s="2">
        <f t="shared" si="5"/>
        <v>-3.2917321969326</v>
      </c>
      <c r="G41" s="2">
        <f t="shared" si="6"/>
        <v>0.10211507743902</v>
      </c>
      <c r="H41" s="2">
        <f>AVERAGE(G41:G43)</f>
        <v>0.157220173304542</v>
      </c>
      <c r="I41" s="2">
        <f>STDEV(G41:G43)</f>
        <v>0.0490086788912069</v>
      </c>
    </row>
    <row r="42" spans="2:9">
      <c r="B42" s="1">
        <v>25.1444105432117</v>
      </c>
      <c r="C42" s="1">
        <v>35.7160211007369</v>
      </c>
      <c r="D42" s="2">
        <f t="shared" si="7"/>
        <v>10.5716105575252</v>
      </c>
      <c r="E42" s="2">
        <f t="shared" si="4"/>
        <v>2.3516105575252</v>
      </c>
      <c r="F42" s="2">
        <f t="shared" si="5"/>
        <v>-2.3516105575252</v>
      </c>
      <c r="G42" s="2">
        <f t="shared" si="6"/>
        <v>0.19592717836888</v>
      </c>
      <c r="H42" s="2"/>
      <c r="I42" s="2"/>
    </row>
    <row r="43" spans="2:9">
      <c r="B43" s="1">
        <v>25.2333053345986</v>
      </c>
      <c r="C43" s="1">
        <v>35.9793147066531</v>
      </c>
      <c r="D43" s="2">
        <f t="shared" si="7"/>
        <v>10.7460093720545</v>
      </c>
      <c r="E43" s="2">
        <f t="shared" si="4"/>
        <v>2.5260093720545</v>
      </c>
      <c r="F43" s="2">
        <f t="shared" si="5"/>
        <v>-2.5260093720545</v>
      </c>
      <c r="G43" s="2">
        <f t="shared" si="6"/>
        <v>0.173618264105725</v>
      </c>
      <c r="H43" s="2"/>
      <c r="I43" s="2"/>
    </row>
    <row r="44" spans="1:9">
      <c r="A44" t="s">
        <v>25</v>
      </c>
      <c r="B44" s="1">
        <v>24.2794351247451</v>
      </c>
      <c r="C44" s="1">
        <v>33.7958108273628</v>
      </c>
      <c r="D44" s="2">
        <f t="shared" si="7"/>
        <v>9.5163757026177</v>
      </c>
      <c r="E44" s="2">
        <f t="shared" si="4"/>
        <v>1.2963757026177</v>
      </c>
      <c r="F44" s="2">
        <f t="shared" si="5"/>
        <v>-1.2963757026177</v>
      </c>
      <c r="G44" s="2">
        <f t="shared" si="6"/>
        <v>0.407147739449673</v>
      </c>
      <c r="H44" s="2">
        <f>AVERAGE(G44:G46)</f>
        <v>0.677791522208752</v>
      </c>
      <c r="I44" s="2">
        <f>STDEV(G44:G46)</f>
        <v>0.240590658299667</v>
      </c>
    </row>
    <row r="45" spans="2:9">
      <c r="B45" s="1">
        <v>24.5193682694018</v>
      </c>
      <c r="C45" s="1">
        <v>32.9445868422844</v>
      </c>
      <c r="D45" s="2">
        <f t="shared" si="7"/>
        <v>8.4252185728826</v>
      </c>
      <c r="E45" s="2">
        <f t="shared" si="4"/>
        <v>0.205218572882602</v>
      </c>
      <c r="F45" s="2">
        <f t="shared" si="5"/>
        <v>-0.205218572882602</v>
      </c>
      <c r="G45" s="2">
        <f t="shared" si="6"/>
        <v>0.867407262240411</v>
      </c>
      <c r="H45" s="2"/>
      <c r="I45" s="2"/>
    </row>
    <row r="46" spans="2:9">
      <c r="B46" s="1">
        <v>24.6084054403716</v>
      </c>
      <c r="C46" s="1">
        <v>33.2265766584699</v>
      </c>
      <c r="D46" s="2">
        <f t="shared" si="7"/>
        <v>8.6181712180983</v>
      </c>
      <c r="E46" s="2">
        <f t="shared" si="4"/>
        <v>0.3981712180983</v>
      </c>
      <c r="F46" s="2">
        <f t="shared" si="5"/>
        <v>-0.3981712180983</v>
      </c>
      <c r="G46" s="2">
        <f t="shared" si="6"/>
        <v>0.758819564936173</v>
      </c>
      <c r="H46" s="2"/>
      <c r="I46" s="2"/>
    </row>
    <row r="47" spans="1:9">
      <c r="A47" t="s">
        <v>26</v>
      </c>
      <c r="B47" s="1">
        <v>24.4717961204044</v>
      </c>
      <c r="C47" s="1">
        <v>34.3526636667948</v>
      </c>
      <c r="D47" s="2">
        <f t="shared" si="7"/>
        <v>9.8808675463904</v>
      </c>
      <c r="E47" s="2">
        <f t="shared" si="4"/>
        <v>1.6608675463904</v>
      </c>
      <c r="F47" s="2">
        <f t="shared" si="5"/>
        <v>-1.6608675463904</v>
      </c>
      <c r="G47" s="2">
        <f t="shared" si="6"/>
        <v>0.316248919020255</v>
      </c>
      <c r="H47" s="2">
        <f>AVERAGE(G47:G49)</f>
        <v>0.246080943611338</v>
      </c>
      <c r="I47" s="2">
        <f>STDEV(G47:G49)</f>
        <v>0.0940606330674274</v>
      </c>
    </row>
    <row r="48" spans="2:9">
      <c r="B48" s="1">
        <v>24.4684192611605</v>
      </c>
      <c r="C48" s="1">
        <v>34.5105983826903</v>
      </c>
      <c r="D48" s="2">
        <f t="shared" si="7"/>
        <v>10.0421791215298</v>
      </c>
      <c r="E48" s="2">
        <f t="shared" si="4"/>
        <v>1.8221791215298</v>
      </c>
      <c r="F48" s="2">
        <f t="shared" si="5"/>
        <v>-1.8221791215298</v>
      </c>
      <c r="G48" s="2">
        <f t="shared" si="6"/>
        <v>0.28279350257387</v>
      </c>
      <c r="H48" s="2"/>
      <c r="I48" s="2"/>
    </row>
    <row r="49" spans="2:9">
      <c r="B49" s="1">
        <v>24.4194826413803</v>
      </c>
      <c r="C49" s="1">
        <v>35.4842472836479</v>
      </c>
      <c r="D49" s="2">
        <f t="shared" si="7"/>
        <v>11.0647646422676</v>
      </c>
      <c r="E49" s="2">
        <f t="shared" si="4"/>
        <v>2.8447646422676</v>
      </c>
      <c r="F49" s="2">
        <f t="shared" si="5"/>
        <v>-2.8447646422676</v>
      </c>
      <c r="G49" s="2">
        <f t="shared" si="6"/>
        <v>0.139200409239889</v>
      </c>
      <c r="H49" s="2"/>
      <c r="I49" s="2"/>
    </row>
    <row r="50" spans="1:9">
      <c r="A50" t="s">
        <v>27</v>
      </c>
      <c r="B50" s="1">
        <v>25.1809697502402</v>
      </c>
      <c r="C50" s="1">
        <v>34.5745119820807</v>
      </c>
      <c r="D50" s="2">
        <f t="shared" si="7"/>
        <v>9.3935422318405</v>
      </c>
      <c r="E50" s="2">
        <f t="shared" si="4"/>
        <v>1.1735422318405</v>
      </c>
      <c r="F50" s="2">
        <f t="shared" si="5"/>
        <v>-1.1735422318405</v>
      </c>
      <c r="G50" s="2">
        <f t="shared" si="6"/>
        <v>0.443331496680811</v>
      </c>
      <c r="H50" s="2">
        <f>AVERAGE(G50:G52)</f>
        <v>0.436460370983472</v>
      </c>
      <c r="I50" s="2">
        <f>STDEV(G50:G52)</f>
        <v>0.286388838805733</v>
      </c>
    </row>
    <row r="51" spans="2:9">
      <c r="B51" s="1">
        <v>25.1765962823425</v>
      </c>
      <c r="C51" s="1">
        <v>36.1656771784483</v>
      </c>
      <c r="D51" s="2">
        <f t="shared" si="7"/>
        <v>10.9890808961058</v>
      </c>
      <c r="E51" s="2">
        <f t="shared" si="4"/>
        <v>2.7690808961058</v>
      </c>
      <c r="F51" s="2">
        <f t="shared" si="5"/>
        <v>-2.7690808961058</v>
      </c>
      <c r="G51" s="2">
        <f t="shared" si="6"/>
        <v>0.14669779628256</v>
      </c>
      <c r="H51" s="2"/>
      <c r="I51" s="2"/>
    </row>
    <row r="52" spans="2:9">
      <c r="B52" s="1">
        <v>25.3021520564119</v>
      </c>
      <c r="C52" s="1">
        <v>33.9973826159481</v>
      </c>
      <c r="D52" s="2">
        <f t="shared" si="7"/>
        <v>8.6952305595362</v>
      </c>
      <c r="E52" s="2">
        <f t="shared" si="4"/>
        <v>0.475230559536199</v>
      </c>
      <c r="F52" s="2">
        <f t="shared" si="5"/>
        <v>-0.475230559536199</v>
      </c>
      <c r="G52" s="2">
        <f t="shared" si="6"/>
        <v>0.719351819987047</v>
      </c>
      <c r="H52" s="2"/>
      <c r="I52" s="2"/>
    </row>
    <row r="53" spans="1:9">
      <c r="A53" t="s">
        <v>28</v>
      </c>
      <c r="B53" s="1">
        <v>25.3322898966114</v>
      </c>
      <c r="C53" s="1">
        <v>34.5459513109687</v>
      </c>
      <c r="D53" s="2">
        <f t="shared" si="7"/>
        <v>9.2136614143573</v>
      </c>
      <c r="E53" s="2">
        <f t="shared" si="4"/>
        <v>0.993661414357296</v>
      </c>
      <c r="F53" s="2">
        <f t="shared" si="5"/>
        <v>-0.993661414357296</v>
      </c>
      <c r="G53" s="2">
        <f t="shared" si="6"/>
        <v>0.502201619329278</v>
      </c>
      <c r="H53" s="2">
        <f>AVERAGE(G53:G54)</f>
        <v>0.302049190242811</v>
      </c>
      <c r="I53" s="2">
        <f>STDEV(G53:G55)</f>
        <v>0.283058279756001</v>
      </c>
    </row>
    <row r="54" spans="2:9">
      <c r="B54" s="1">
        <v>25.3969973535744</v>
      </c>
      <c r="C54" s="1">
        <v>36.9118172530713</v>
      </c>
      <c r="D54" s="2">
        <f t="shared" si="7"/>
        <v>11.5148198994969</v>
      </c>
      <c r="E54" s="2">
        <f t="shared" si="4"/>
        <v>3.2948198994969</v>
      </c>
      <c r="F54" s="2">
        <f t="shared" si="5"/>
        <v>-3.2948198994969</v>
      </c>
      <c r="G54" s="2">
        <f t="shared" si="6"/>
        <v>0.101896761156344</v>
      </c>
      <c r="H54" s="2"/>
      <c r="I54" s="2"/>
    </row>
    <row r="55" spans="2:9">
      <c r="B55" s="1">
        <v>25.4143479930739</v>
      </c>
      <c r="C55" s="1" t="s">
        <v>23</v>
      </c>
      <c r="D55" s="2"/>
      <c r="E55" s="2"/>
      <c r="F55" s="2"/>
      <c r="G55" s="2"/>
      <c r="H55" s="2"/>
      <c r="I55" s="2"/>
    </row>
    <row r="56" spans="1:9">
      <c r="A56" t="s">
        <v>29</v>
      </c>
      <c r="B56" s="1">
        <v>24.6187137966067</v>
      </c>
      <c r="C56" s="1">
        <v>34.4591341885203</v>
      </c>
      <c r="D56" s="2">
        <f t="shared" si="7"/>
        <v>9.8404203919136</v>
      </c>
      <c r="E56" s="2">
        <f t="shared" ref="E56:E73" si="8">D56-8.22</f>
        <v>1.6204203919136</v>
      </c>
      <c r="F56" s="2">
        <f>-E56</f>
        <v>-1.6204203919136</v>
      </c>
      <c r="G56" s="2">
        <f>POWER(2,F56)</f>
        <v>0.325240677041671</v>
      </c>
      <c r="H56" s="2">
        <f>AVERAGE(G56:G58)</f>
        <v>0.387312203002352</v>
      </c>
      <c r="I56" s="2">
        <f>STDEV(G56:G58)</f>
        <v>0.0649345466546657</v>
      </c>
    </row>
    <row r="57" spans="2:9">
      <c r="B57" s="1">
        <v>24.7303753589757</v>
      </c>
      <c r="C57" s="1">
        <v>34.3390248362946</v>
      </c>
      <c r="D57" s="2">
        <f t="shared" ref="D57:D73" si="9">C57-B57</f>
        <v>9.6086494773189</v>
      </c>
      <c r="E57" s="2">
        <f t="shared" si="8"/>
        <v>1.3886494773189</v>
      </c>
      <c r="F57" s="2">
        <f t="shared" ref="F57:F73" si="10">-E57</f>
        <v>-1.3886494773189</v>
      </c>
      <c r="G57" s="2">
        <f t="shared" ref="G57:G73" si="11">POWER(2,F57)</f>
        <v>0.381922156479933</v>
      </c>
      <c r="H57" s="2"/>
      <c r="I57" s="2"/>
    </row>
    <row r="58" spans="2:9">
      <c r="B58" s="1">
        <v>24.8194770746157</v>
      </c>
      <c r="C58" s="1">
        <v>34.1762561058356</v>
      </c>
      <c r="D58" s="2">
        <f t="shared" si="9"/>
        <v>9.3567790312199</v>
      </c>
      <c r="E58" s="2">
        <f t="shared" si="8"/>
        <v>1.1367790312199</v>
      </c>
      <c r="F58" s="2">
        <f t="shared" si="10"/>
        <v>-1.1367790312199</v>
      </c>
      <c r="G58" s="2">
        <f t="shared" si="11"/>
        <v>0.454773775485453</v>
      </c>
      <c r="H58" s="2"/>
      <c r="I58" s="2"/>
    </row>
    <row r="59" spans="1:9">
      <c r="A59" t="s">
        <v>30</v>
      </c>
      <c r="B59" s="1">
        <v>24.83392385142</v>
      </c>
      <c r="C59" s="1">
        <v>34.3202876966689</v>
      </c>
      <c r="D59" s="2">
        <f t="shared" si="9"/>
        <v>9.4863638452489</v>
      </c>
      <c r="E59" s="2">
        <f t="shared" si="8"/>
        <v>1.2663638452489</v>
      </c>
      <c r="F59" s="2">
        <f t="shared" si="10"/>
        <v>-1.2663638452489</v>
      </c>
      <c r="G59" s="2">
        <f t="shared" si="11"/>
        <v>0.415706195566728</v>
      </c>
      <c r="H59" s="2">
        <f>AVERAGE(G59:G61)</f>
        <v>0.300336007606132</v>
      </c>
      <c r="I59" s="2">
        <f>STDEV(G59:G61)</f>
        <v>0.177181981477325</v>
      </c>
    </row>
    <row r="60" spans="2:9">
      <c r="B60" s="1">
        <v>24.7645183607985</v>
      </c>
      <c r="C60" s="1">
        <v>36.3604372149382</v>
      </c>
      <c r="D60" s="2">
        <f t="shared" si="9"/>
        <v>11.5959188541397</v>
      </c>
      <c r="E60" s="2">
        <f t="shared" si="8"/>
        <v>3.3759188541397</v>
      </c>
      <c r="F60" s="2">
        <f t="shared" si="10"/>
        <v>-3.3759188541397</v>
      </c>
      <c r="G60" s="2">
        <f t="shared" si="11"/>
        <v>0.0963268063923246</v>
      </c>
      <c r="H60" s="2"/>
      <c r="I60" s="2"/>
    </row>
    <row r="61" spans="2:9">
      <c r="B61" s="1">
        <v>24.8532244905625</v>
      </c>
      <c r="C61" s="1">
        <v>34.4354750740416</v>
      </c>
      <c r="D61" s="2">
        <f t="shared" si="9"/>
        <v>9.5822505834791</v>
      </c>
      <c r="E61" s="2">
        <f t="shared" si="8"/>
        <v>1.3622505834791</v>
      </c>
      <c r="F61" s="2">
        <f t="shared" si="10"/>
        <v>-1.3622505834791</v>
      </c>
      <c r="G61" s="2">
        <f t="shared" si="11"/>
        <v>0.388975020859343</v>
      </c>
      <c r="H61" s="2"/>
      <c r="I61" s="2"/>
    </row>
    <row r="62" spans="1:9">
      <c r="A62" t="s">
        <v>31</v>
      </c>
      <c r="B62" s="1">
        <v>25.068832447451</v>
      </c>
      <c r="C62" s="1">
        <v>35.5046751564943</v>
      </c>
      <c r="D62" s="2">
        <f t="shared" si="9"/>
        <v>10.4358427090433</v>
      </c>
      <c r="E62" s="2">
        <f t="shared" si="8"/>
        <v>2.2158427090433</v>
      </c>
      <c r="F62" s="2">
        <f t="shared" si="10"/>
        <v>-2.2158427090433</v>
      </c>
      <c r="G62" s="2">
        <f t="shared" si="11"/>
        <v>0.215260764778876</v>
      </c>
      <c r="H62" s="2">
        <f>AVERAGE(G62:G64)</f>
        <v>0.248804651096511</v>
      </c>
      <c r="I62" s="2">
        <f>STDEV(G62:G64)</f>
        <v>0.0545669455032098</v>
      </c>
    </row>
    <row r="63" spans="2:9">
      <c r="B63" s="1">
        <v>24.9376130322508</v>
      </c>
      <c r="C63" s="1">
        <v>35.3460758072449</v>
      </c>
      <c r="D63" s="2">
        <f t="shared" si="9"/>
        <v>10.4084627749941</v>
      </c>
      <c r="E63" s="2">
        <f t="shared" si="8"/>
        <v>2.1884627749941</v>
      </c>
      <c r="F63" s="2">
        <f t="shared" si="10"/>
        <v>-2.1884627749941</v>
      </c>
      <c r="G63" s="2">
        <f t="shared" si="11"/>
        <v>0.219385065707526</v>
      </c>
      <c r="H63" s="2"/>
      <c r="I63" s="2"/>
    </row>
    <row r="64" spans="2:9">
      <c r="B64" s="1">
        <v>25.0392555926237</v>
      </c>
      <c r="C64" s="1">
        <v>34.9407102624416</v>
      </c>
      <c r="D64" s="2">
        <f t="shared" si="9"/>
        <v>9.9014546698179</v>
      </c>
      <c r="E64" s="2">
        <f t="shared" si="8"/>
        <v>1.6814546698179</v>
      </c>
      <c r="F64" s="2">
        <f t="shared" si="10"/>
        <v>-1.6814546698179</v>
      </c>
      <c r="G64" s="2">
        <f t="shared" si="11"/>
        <v>0.311768122803131</v>
      </c>
      <c r="H64" s="2"/>
      <c r="I64" s="2"/>
    </row>
    <row r="65" spans="1:9">
      <c r="A65" t="s">
        <v>32</v>
      </c>
      <c r="B65" s="1">
        <v>24.3688786943618</v>
      </c>
      <c r="C65" s="1">
        <v>35.6561583179622</v>
      </c>
      <c r="D65" s="2">
        <f t="shared" si="9"/>
        <v>11.2872796236004</v>
      </c>
      <c r="E65" s="2">
        <f t="shared" si="8"/>
        <v>3.0672796236004</v>
      </c>
      <c r="F65" s="2">
        <f t="shared" si="10"/>
        <v>-3.0672796236004</v>
      </c>
      <c r="G65" s="2">
        <f t="shared" si="11"/>
        <v>0.11930450089103</v>
      </c>
      <c r="H65" s="2">
        <f>AVERAGE(G65:G67)</f>
        <v>0.200096022300905</v>
      </c>
      <c r="I65" s="2">
        <f>STDEV(G65:G67)</f>
        <v>0.134313615974055</v>
      </c>
    </row>
    <row r="66" spans="2:9">
      <c r="B66" s="1">
        <v>24.313172917906</v>
      </c>
      <c r="C66" s="1">
        <v>35.5234936199258</v>
      </c>
      <c r="D66" s="2">
        <f t="shared" si="9"/>
        <v>11.2103207020198</v>
      </c>
      <c r="E66" s="2">
        <f t="shared" si="8"/>
        <v>2.9903207020198</v>
      </c>
      <c r="F66" s="2">
        <f t="shared" si="10"/>
        <v>-2.9903207020198</v>
      </c>
      <c r="G66" s="2">
        <f t="shared" si="11"/>
        <v>0.125841466882273</v>
      </c>
      <c r="H66" s="2"/>
      <c r="I66" s="2"/>
    </row>
    <row r="67" spans="2:9">
      <c r="B67" s="1">
        <v>24.4064839071685</v>
      </c>
      <c r="C67" s="1">
        <v>34.1200156121132</v>
      </c>
      <c r="D67" s="2">
        <f t="shared" si="9"/>
        <v>9.7135317049447</v>
      </c>
      <c r="E67" s="2">
        <f t="shared" si="8"/>
        <v>1.4935317049447</v>
      </c>
      <c r="F67" s="2">
        <f t="shared" si="10"/>
        <v>-1.4935317049447</v>
      </c>
      <c r="G67" s="2">
        <f t="shared" si="11"/>
        <v>0.355142099129411</v>
      </c>
      <c r="H67" s="2"/>
      <c r="I67" s="2"/>
    </row>
    <row r="68" spans="1:9">
      <c r="A68" t="s">
        <v>33</v>
      </c>
      <c r="B68" s="1">
        <v>24.1905133738475</v>
      </c>
      <c r="C68" s="1">
        <v>35.1316573341317</v>
      </c>
      <c r="D68" s="2">
        <f t="shared" si="9"/>
        <v>10.9411439602842</v>
      </c>
      <c r="E68" s="2">
        <f t="shared" si="8"/>
        <v>2.7211439602842</v>
      </c>
      <c r="F68" s="2">
        <f t="shared" si="10"/>
        <v>-2.7211439602842</v>
      </c>
      <c r="G68" s="2">
        <f t="shared" si="11"/>
        <v>0.151654061374658</v>
      </c>
      <c r="H68" s="2">
        <f>AVERAGE(G68:G70)</f>
        <v>0.11124598072208</v>
      </c>
      <c r="I68" s="2">
        <f>STDEV(G68:G70)</f>
        <v>0.0380240670034729</v>
      </c>
    </row>
    <row r="69" spans="2:9">
      <c r="B69" s="1">
        <v>24.1988847980097</v>
      </c>
      <c r="C69" s="1">
        <v>35.6579004602798</v>
      </c>
      <c r="D69" s="2">
        <f t="shared" si="9"/>
        <v>11.4590156622701</v>
      </c>
      <c r="E69" s="2">
        <f t="shared" si="8"/>
        <v>3.2390156622701</v>
      </c>
      <c r="F69" s="2">
        <f t="shared" si="10"/>
        <v>-3.2390156622701</v>
      </c>
      <c r="G69" s="2">
        <f t="shared" si="11"/>
        <v>0.105915404517028</v>
      </c>
      <c r="H69" s="2"/>
      <c r="I69" s="2"/>
    </row>
    <row r="70" spans="2:9">
      <c r="B70" s="1">
        <v>24.186269312989</v>
      </c>
      <c r="C70" s="1">
        <v>36.1209314674107</v>
      </c>
      <c r="D70" s="2">
        <f t="shared" si="9"/>
        <v>11.9346621544217</v>
      </c>
      <c r="E70" s="2">
        <f t="shared" si="8"/>
        <v>3.7146621544217</v>
      </c>
      <c r="F70" s="2">
        <f t="shared" si="10"/>
        <v>-3.7146621544217</v>
      </c>
      <c r="G70" s="2">
        <f t="shared" si="11"/>
        <v>0.0761684762745558</v>
      </c>
      <c r="H70" s="2"/>
      <c r="I70" s="2"/>
    </row>
    <row r="71" spans="1:9">
      <c r="A71" t="s">
        <v>34</v>
      </c>
      <c r="B71" s="1">
        <v>24.2203376425032</v>
      </c>
      <c r="C71" s="1">
        <v>34.8317727693807</v>
      </c>
      <c r="D71" s="2">
        <f t="shared" si="9"/>
        <v>10.6114351268775</v>
      </c>
      <c r="E71" s="2">
        <f t="shared" si="8"/>
        <v>2.3914351268775</v>
      </c>
      <c r="F71" s="2">
        <f t="shared" si="10"/>
        <v>-2.3914351268775</v>
      </c>
      <c r="G71" s="2">
        <f t="shared" si="11"/>
        <v>0.19059271389674</v>
      </c>
      <c r="H71" s="2">
        <f>AVERAGE(G71:G73)</f>
        <v>0.210324594998754</v>
      </c>
      <c r="I71" s="2">
        <f>STDEV(G71:G73)</f>
        <v>0.0243927111988418</v>
      </c>
    </row>
    <row r="72" spans="2:7">
      <c r="B72" s="1">
        <v>24.0301887752487</v>
      </c>
      <c r="C72" s="1">
        <v>34.5521743790387</v>
      </c>
      <c r="D72" s="2">
        <f t="shared" si="9"/>
        <v>10.52198560379</v>
      </c>
      <c r="E72" s="2">
        <f t="shared" si="8"/>
        <v>2.30198560379</v>
      </c>
      <c r="F72" s="2">
        <f t="shared" si="10"/>
        <v>-2.30198560379</v>
      </c>
      <c r="G72" s="2">
        <f t="shared" si="11"/>
        <v>0.202783812401446</v>
      </c>
    </row>
    <row r="73" spans="2:7">
      <c r="B73" s="1">
        <v>23.9637437151885</v>
      </c>
      <c r="C73" s="1">
        <v>34.2571536190782</v>
      </c>
      <c r="D73" s="2">
        <f t="shared" si="9"/>
        <v>10.2934099038897</v>
      </c>
      <c r="E73" s="2">
        <f t="shared" si="8"/>
        <v>2.0734099038897</v>
      </c>
      <c r="F73" s="2">
        <f t="shared" si="10"/>
        <v>-2.0734099038897</v>
      </c>
      <c r="G73" s="2">
        <f t="shared" si="11"/>
        <v>0.237597258698076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workbookViewId="0">
      <selection activeCell="J38" sqref="J38"/>
    </sheetView>
  </sheetViews>
  <sheetFormatPr defaultColWidth="9" defaultRowHeight="13.5"/>
  <cols>
    <col min="5" max="5" width="13.75"/>
    <col min="10" max="10" width="32.125" customWidth="1"/>
    <col min="11" max="11" width="12.625"/>
  </cols>
  <sheetData>
    <row r="1" spans="2:9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11">
      <c r="A2" t="s">
        <v>9</v>
      </c>
      <c r="B2" s="1">
        <v>24.0455514983425</v>
      </c>
      <c r="C2" s="1">
        <v>30.5748570779137</v>
      </c>
      <c r="D2" s="2">
        <f t="shared" ref="D2:D65" si="0">C2-B2</f>
        <v>6.5293055795712</v>
      </c>
      <c r="E2" s="2">
        <f>D2-6.54</f>
        <v>-0.0106944204288029</v>
      </c>
      <c r="F2" s="2">
        <f t="shared" ref="F2:F65" si="1">-E2</f>
        <v>0.0106944204288029</v>
      </c>
      <c r="G2" s="2">
        <f t="shared" ref="G2:G65" si="2">POWER(2,F2)</f>
        <v>1.00744035023909</v>
      </c>
      <c r="H2" s="2">
        <f>AVERAGE(G2:G4)</f>
        <v>1.00673506306357</v>
      </c>
      <c r="I2" s="2">
        <f>STDEV(G2:G4)</f>
        <v>0.154531549907632</v>
      </c>
      <c r="K2">
        <f>AVERAGE(D2:D4)</f>
        <v>6.5417903937059</v>
      </c>
    </row>
    <row r="3" spans="2:9">
      <c r="B3" s="1">
        <v>24.1114914968836</v>
      </c>
      <c r="C3" s="1">
        <v>30.8828166622202</v>
      </c>
      <c r="D3" s="2">
        <f t="shared" si="0"/>
        <v>6.7713251653366</v>
      </c>
      <c r="E3" s="2">
        <f t="shared" ref="E3:E34" si="3">D3-6.54</f>
        <v>0.231325165336602</v>
      </c>
      <c r="F3" s="2">
        <f t="shared" si="1"/>
        <v>-0.231325165336602</v>
      </c>
      <c r="G3" s="2">
        <f t="shared" si="2"/>
        <v>0.851852076680758</v>
      </c>
      <c r="H3" s="2"/>
      <c r="I3" s="2"/>
    </row>
    <row r="4" spans="2:9">
      <c r="B4" s="1">
        <v>24.1864775273355</v>
      </c>
      <c r="C4" s="1">
        <v>30.5112179635454</v>
      </c>
      <c r="D4" s="2">
        <f t="shared" si="0"/>
        <v>6.3247404362099</v>
      </c>
      <c r="E4" s="2">
        <f t="shared" si="3"/>
        <v>-0.215259563790103</v>
      </c>
      <c r="F4" s="2">
        <f t="shared" si="1"/>
        <v>0.215259563790103</v>
      </c>
      <c r="G4" s="2">
        <f t="shared" si="2"/>
        <v>1.16091276227085</v>
      </c>
      <c r="H4" s="2"/>
      <c r="I4" s="2"/>
    </row>
    <row r="5" spans="1:9">
      <c r="A5" t="s">
        <v>11</v>
      </c>
      <c r="B5" s="1">
        <v>23.8630018493993</v>
      </c>
      <c r="C5" s="1">
        <v>29.0477708055516</v>
      </c>
      <c r="D5" s="2">
        <f t="shared" si="0"/>
        <v>5.1847689561523</v>
      </c>
      <c r="E5" s="2">
        <f t="shared" si="3"/>
        <v>-1.3552310438477</v>
      </c>
      <c r="F5" s="2">
        <f t="shared" si="1"/>
        <v>1.3552310438477</v>
      </c>
      <c r="G5" s="2">
        <f t="shared" si="2"/>
        <v>2.55838084776851</v>
      </c>
      <c r="H5" s="2">
        <f>AVERAGE(G5:G7)</f>
        <v>2.56021148256963</v>
      </c>
      <c r="I5" s="2">
        <f>STDEV(G5:G7)</f>
        <v>0.456772717125923</v>
      </c>
    </row>
    <row r="6" spans="2:9">
      <c r="B6" s="1">
        <v>23.8226241922986</v>
      </c>
      <c r="C6" s="1">
        <v>28.7690807363353</v>
      </c>
      <c r="D6" s="2">
        <f t="shared" si="0"/>
        <v>4.9464565440367</v>
      </c>
      <c r="E6" s="2">
        <f t="shared" si="3"/>
        <v>-1.5935434559633</v>
      </c>
      <c r="F6" s="2">
        <f t="shared" si="1"/>
        <v>1.5935434559633</v>
      </c>
      <c r="G6" s="2">
        <f t="shared" si="2"/>
        <v>3.01789676580942</v>
      </c>
      <c r="H6" s="2"/>
      <c r="I6" s="2"/>
    </row>
    <row r="7" spans="2:9">
      <c r="B7" s="1">
        <v>23.7768365849354</v>
      </c>
      <c r="C7" s="1">
        <v>29.2434572228996</v>
      </c>
      <c r="D7" s="2">
        <f t="shared" si="0"/>
        <v>5.4666206379642</v>
      </c>
      <c r="E7" s="2">
        <f t="shared" si="3"/>
        <v>-1.0733793620358</v>
      </c>
      <c r="F7" s="2">
        <f t="shared" si="1"/>
        <v>1.0733793620358</v>
      </c>
      <c r="G7" s="2">
        <f t="shared" si="2"/>
        <v>2.10435683413097</v>
      </c>
      <c r="H7" s="2"/>
      <c r="I7" s="2"/>
    </row>
    <row r="8" spans="1:9">
      <c r="A8" t="s">
        <v>12</v>
      </c>
      <c r="B8" s="1">
        <v>24.2771444822068</v>
      </c>
      <c r="C8" s="1">
        <v>30.1396748002145</v>
      </c>
      <c r="D8" s="2">
        <f t="shared" si="0"/>
        <v>5.8625303180077</v>
      </c>
      <c r="E8" s="2">
        <f t="shared" si="3"/>
        <v>-0.6774696819923</v>
      </c>
      <c r="F8" s="2">
        <f t="shared" si="1"/>
        <v>0.6774696819923</v>
      </c>
      <c r="G8" s="2">
        <f t="shared" si="2"/>
        <v>1.59933225256567</v>
      </c>
      <c r="H8" s="2">
        <f>AVERAGE(G8:G10)</f>
        <v>1.20009021035619</v>
      </c>
      <c r="I8" s="2">
        <f>STDEV(G8:G10)</f>
        <v>0.506520482480551</v>
      </c>
    </row>
    <row r="9" spans="2:9">
      <c r="B9" s="1">
        <v>24.253987477389</v>
      </c>
      <c r="C9" s="1">
        <v>31.4598525292037</v>
      </c>
      <c r="D9" s="2">
        <f t="shared" si="0"/>
        <v>7.2058650518147</v>
      </c>
      <c r="E9" s="2">
        <f t="shared" si="3"/>
        <v>0.665865051814701</v>
      </c>
      <c r="F9" s="2">
        <f t="shared" si="1"/>
        <v>-0.665865051814701</v>
      </c>
      <c r="G9" s="2">
        <f t="shared" si="2"/>
        <v>0.630310651633267</v>
      </c>
      <c r="H9" s="2"/>
      <c r="I9" s="2"/>
    </row>
    <row r="10" spans="2:9">
      <c r="B10" s="1">
        <v>24.3601089818441</v>
      </c>
      <c r="C10" s="1">
        <v>30.4452722046945</v>
      </c>
      <c r="D10" s="2">
        <f t="shared" si="0"/>
        <v>6.0851632228504</v>
      </c>
      <c r="E10" s="2">
        <f t="shared" si="3"/>
        <v>-0.454836777149599</v>
      </c>
      <c r="F10" s="2">
        <f t="shared" si="1"/>
        <v>0.454836777149599</v>
      </c>
      <c r="G10" s="2">
        <f t="shared" si="2"/>
        <v>1.37062772686965</v>
      </c>
      <c r="H10" s="2"/>
      <c r="I10" s="2"/>
    </row>
    <row r="11" spans="1:9">
      <c r="A11" t="s">
        <v>13</v>
      </c>
      <c r="B11" s="1">
        <v>25.949592280262</v>
      </c>
      <c r="C11" s="1">
        <v>28.7916515600229</v>
      </c>
      <c r="D11" s="2">
        <f t="shared" si="0"/>
        <v>2.8420592797609</v>
      </c>
      <c r="E11" s="2">
        <f t="shared" si="3"/>
        <v>-3.6979407202391</v>
      </c>
      <c r="F11" s="2">
        <f t="shared" si="1"/>
        <v>3.6979407202391</v>
      </c>
      <c r="G11" s="2">
        <f t="shared" si="2"/>
        <v>12.9775012379536</v>
      </c>
      <c r="H11" s="2">
        <f>AVERAGE(G11:G13)</f>
        <v>12.8522951757028</v>
      </c>
      <c r="I11" s="2">
        <f>STDEV(G11:G13)</f>
        <v>0.641097859985607</v>
      </c>
    </row>
    <row r="12" spans="2:9">
      <c r="B12" s="1">
        <v>25.6991112486693</v>
      </c>
      <c r="C12" s="1">
        <v>28.6352973347862</v>
      </c>
      <c r="D12" s="2">
        <f t="shared" si="0"/>
        <v>2.9361860861169</v>
      </c>
      <c r="E12" s="2">
        <f t="shared" si="3"/>
        <v>-3.6038139138831</v>
      </c>
      <c r="F12" s="2">
        <f t="shared" si="1"/>
        <v>3.6038139138831</v>
      </c>
      <c r="G12" s="2">
        <f t="shared" si="2"/>
        <v>12.1578305714779</v>
      </c>
      <c r="H12" s="2"/>
      <c r="I12" s="2"/>
    </row>
    <row r="13" spans="2:9">
      <c r="B13" s="1">
        <v>25.7448849204801</v>
      </c>
      <c r="C13" s="1">
        <v>28.538405133858</v>
      </c>
      <c r="D13" s="2">
        <f t="shared" si="0"/>
        <v>2.7935202133779</v>
      </c>
      <c r="E13" s="2">
        <f t="shared" si="3"/>
        <v>-3.7464797866221</v>
      </c>
      <c r="F13" s="2">
        <f t="shared" si="1"/>
        <v>3.7464797866221</v>
      </c>
      <c r="G13" s="2">
        <f t="shared" si="2"/>
        <v>13.421553717677</v>
      </c>
      <c r="H13" s="2"/>
      <c r="I13" s="2"/>
    </row>
    <row r="14" spans="1:9">
      <c r="A14" t="s">
        <v>14</v>
      </c>
      <c r="B14" s="1">
        <v>25.4154493014337</v>
      </c>
      <c r="C14" s="1">
        <v>28.9053174381659</v>
      </c>
      <c r="D14" s="2">
        <f t="shared" si="0"/>
        <v>3.4898681367322</v>
      </c>
      <c r="E14" s="2">
        <f t="shared" si="3"/>
        <v>-3.0501318632678</v>
      </c>
      <c r="F14" s="2">
        <f t="shared" si="1"/>
        <v>3.0501318632678</v>
      </c>
      <c r="G14" s="2">
        <f t="shared" si="2"/>
        <v>8.28287641644152</v>
      </c>
      <c r="H14" s="2">
        <f>AVERAGE(G14:G16)</f>
        <v>9.62682059906036</v>
      </c>
      <c r="I14" s="2">
        <f>STDEV(G14:G16)</f>
        <v>1.36965346295756</v>
      </c>
    </row>
    <row r="15" spans="2:9">
      <c r="B15" s="1">
        <v>25.7679230620232</v>
      </c>
      <c r="C15" s="1">
        <v>28.8457645112318</v>
      </c>
      <c r="D15" s="2">
        <f t="shared" si="0"/>
        <v>3.0778414492086</v>
      </c>
      <c r="E15" s="2">
        <f t="shared" si="3"/>
        <v>-3.4621585507914</v>
      </c>
      <c r="F15" s="2">
        <f t="shared" si="1"/>
        <v>3.4621585507914</v>
      </c>
      <c r="G15" s="2">
        <f t="shared" si="2"/>
        <v>11.02081148105</v>
      </c>
      <c r="H15" s="2"/>
      <c r="I15" s="2"/>
    </row>
    <row r="16" spans="2:9">
      <c r="B16" s="1">
        <v>25.5792587213768</v>
      </c>
      <c r="C16" s="1">
        <v>28.8597189801093</v>
      </c>
      <c r="D16" s="2">
        <f t="shared" si="0"/>
        <v>3.2804602587325</v>
      </c>
      <c r="E16" s="2">
        <f t="shared" si="3"/>
        <v>-3.2595397412675</v>
      </c>
      <c r="F16" s="2">
        <f t="shared" si="1"/>
        <v>3.2595397412675</v>
      </c>
      <c r="G16" s="2">
        <f t="shared" si="2"/>
        <v>9.57677389968953</v>
      </c>
      <c r="H16" s="2"/>
      <c r="I16" s="2"/>
    </row>
    <row r="17" spans="1:9">
      <c r="A17" t="s">
        <v>15</v>
      </c>
      <c r="B17" s="1">
        <v>26.8118502779834</v>
      </c>
      <c r="C17" s="1">
        <v>28.9965191221928</v>
      </c>
      <c r="D17" s="2">
        <f t="shared" si="0"/>
        <v>2.1846688442094</v>
      </c>
      <c r="E17" s="2">
        <f t="shared" si="3"/>
        <v>-4.3553311557906</v>
      </c>
      <c r="F17" s="2">
        <f t="shared" si="1"/>
        <v>4.3553311557906</v>
      </c>
      <c r="G17" s="2">
        <f t="shared" si="2"/>
        <v>20.4684670871014</v>
      </c>
      <c r="H17" s="2">
        <f>AVERAGE(G17:G19)</f>
        <v>15.1322905467767</v>
      </c>
      <c r="I17" s="2">
        <f>STDEV(G17:G19)</f>
        <v>4.63749495897095</v>
      </c>
    </row>
    <row r="18" spans="2:9">
      <c r="B18" s="1">
        <v>25.8450106570146</v>
      </c>
      <c r="C18" s="1">
        <v>28.7011059809437</v>
      </c>
      <c r="D18" s="2">
        <f t="shared" si="0"/>
        <v>2.8560953239291</v>
      </c>
      <c r="E18" s="2">
        <f t="shared" si="3"/>
        <v>-3.6839046760709</v>
      </c>
      <c r="F18" s="2">
        <f t="shared" si="1"/>
        <v>3.6839046760709</v>
      </c>
      <c r="G18" s="2">
        <f t="shared" si="2"/>
        <v>12.85185475287</v>
      </c>
      <c r="H18" s="2"/>
      <c r="I18" s="2"/>
    </row>
    <row r="19" spans="2:9">
      <c r="B19" s="1">
        <v>25.9995500686524</v>
      </c>
      <c r="C19" s="1">
        <v>28.9454136297708</v>
      </c>
      <c r="D19" s="2">
        <f t="shared" si="0"/>
        <v>2.9458635611184</v>
      </c>
      <c r="E19" s="2">
        <f t="shared" si="3"/>
        <v>-3.5941364388816</v>
      </c>
      <c r="F19" s="2">
        <f t="shared" si="1"/>
        <v>3.5941364388816</v>
      </c>
      <c r="G19" s="2">
        <f t="shared" si="2"/>
        <v>12.0765498003586</v>
      </c>
      <c r="H19" s="2"/>
      <c r="I19" s="2"/>
    </row>
    <row r="20" spans="1:9">
      <c r="A20" t="s">
        <v>16</v>
      </c>
      <c r="B20" s="1">
        <v>23.9595636635621</v>
      </c>
      <c r="C20" s="1">
        <v>28.8703692843386</v>
      </c>
      <c r="D20" s="2">
        <f t="shared" si="0"/>
        <v>4.9108056207765</v>
      </c>
      <c r="E20" s="2">
        <f t="shared" si="3"/>
        <v>-1.6291943792235</v>
      </c>
      <c r="F20" s="2">
        <f t="shared" si="1"/>
        <v>1.6291943792235</v>
      </c>
      <c r="G20" s="2">
        <f t="shared" si="2"/>
        <v>3.09340210636167</v>
      </c>
      <c r="H20" s="2">
        <f>AVERAGE(G20:G22)</f>
        <v>3.55588288449356</v>
      </c>
      <c r="I20" s="2">
        <f>STDEV(G20:G22)</f>
        <v>0.40598265644019</v>
      </c>
    </row>
    <row r="21" spans="2:9">
      <c r="B21" s="1">
        <v>24.018747269639</v>
      </c>
      <c r="C21" s="1">
        <v>28.6125787390928</v>
      </c>
      <c r="D21" s="2">
        <f t="shared" si="0"/>
        <v>4.5938314694538</v>
      </c>
      <c r="E21" s="2">
        <f t="shared" si="3"/>
        <v>-1.9461685305462</v>
      </c>
      <c r="F21" s="2">
        <f t="shared" si="1"/>
        <v>1.9461685305462</v>
      </c>
      <c r="G21" s="2">
        <f t="shared" si="2"/>
        <v>3.85349770179902</v>
      </c>
      <c r="H21" s="2"/>
      <c r="I21" s="2"/>
    </row>
    <row r="22" spans="2:9">
      <c r="B22" s="1">
        <v>24.0632009513445</v>
      </c>
      <c r="C22" s="1">
        <v>28.707607941112</v>
      </c>
      <c r="D22" s="2">
        <f t="shared" si="0"/>
        <v>4.6444069897675</v>
      </c>
      <c r="E22" s="2">
        <f t="shared" si="3"/>
        <v>-1.8955930102325</v>
      </c>
      <c r="F22" s="2">
        <f t="shared" si="1"/>
        <v>1.8955930102325</v>
      </c>
      <c r="G22" s="2">
        <f t="shared" si="2"/>
        <v>3.72074884531999</v>
      </c>
      <c r="H22" s="2"/>
      <c r="I22" s="2"/>
    </row>
    <row r="23" spans="1:9">
      <c r="A23" t="s">
        <v>17</v>
      </c>
      <c r="B23" s="1">
        <v>23.8597628920374</v>
      </c>
      <c r="C23" s="1">
        <v>28.4724514102291</v>
      </c>
      <c r="D23" s="2">
        <f t="shared" si="0"/>
        <v>4.6126885181917</v>
      </c>
      <c r="E23" s="2">
        <f t="shared" si="3"/>
        <v>-1.9273114818083</v>
      </c>
      <c r="F23" s="2">
        <f t="shared" si="1"/>
        <v>1.9273114818083</v>
      </c>
      <c r="G23" s="2">
        <f t="shared" si="2"/>
        <v>3.80345749316214</v>
      </c>
      <c r="H23" s="2">
        <f>AVERAGE(G23:G25)</f>
        <v>3.51681805896512</v>
      </c>
      <c r="I23" s="2">
        <f>STDEV(G23:G25)</f>
        <v>0.744337684847749</v>
      </c>
    </row>
    <row r="24" spans="2:9">
      <c r="B24" s="1">
        <v>23.7880205998697</v>
      </c>
      <c r="C24" s="1">
        <v>28.3011417266104</v>
      </c>
      <c r="D24" s="2">
        <f t="shared" si="0"/>
        <v>4.5131211267407</v>
      </c>
      <c r="E24" s="2">
        <f t="shared" si="3"/>
        <v>-2.0268788732593</v>
      </c>
      <c r="F24" s="2">
        <f t="shared" si="1"/>
        <v>2.0268788732593</v>
      </c>
      <c r="G24" s="2">
        <f t="shared" si="2"/>
        <v>4.07522262187758</v>
      </c>
      <c r="H24" s="2"/>
      <c r="I24" s="2"/>
    </row>
    <row r="25" spans="2:9">
      <c r="B25" s="1">
        <v>23.6996992243799</v>
      </c>
      <c r="C25" s="1">
        <v>28.8219012126841</v>
      </c>
      <c r="D25" s="2">
        <f t="shared" si="0"/>
        <v>5.1222019883042</v>
      </c>
      <c r="E25" s="2">
        <f t="shared" si="3"/>
        <v>-1.4177980116958</v>
      </c>
      <c r="F25" s="2">
        <f t="shared" si="1"/>
        <v>1.4177980116958</v>
      </c>
      <c r="G25" s="2">
        <f t="shared" si="2"/>
        <v>2.67177406185564</v>
      </c>
      <c r="H25" s="2"/>
      <c r="I25" s="2"/>
    </row>
    <row r="26" spans="1:9">
      <c r="A26" t="s">
        <v>18</v>
      </c>
      <c r="B26" s="1">
        <v>23.9894153493554</v>
      </c>
      <c r="C26" s="1">
        <v>29.1110626520773</v>
      </c>
      <c r="D26" s="2">
        <f t="shared" si="0"/>
        <v>5.1216473027219</v>
      </c>
      <c r="E26" s="2">
        <f t="shared" si="3"/>
        <v>-1.4183526972781</v>
      </c>
      <c r="F26" s="2">
        <f t="shared" si="1"/>
        <v>1.4183526972781</v>
      </c>
      <c r="G26" s="2">
        <f t="shared" si="2"/>
        <v>2.67280149970182</v>
      </c>
      <c r="H26" s="2">
        <f>AVERAGE(G26:G28)</f>
        <v>3.64799234256039</v>
      </c>
      <c r="I26" s="2">
        <f>STDEV(G26:G28)</f>
        <v>0.867704145478555</v>
      </c>
    </row>
    <row r="27" spans="2:9">
      <c r="B27" s="1">
        <v>24.1831828234643</v>
      </c>
      <c r="C27" s="1">
        <v>28.607236537162</v>
      </c>
      <c r="D27" s="2">
        <f t="shared" si="0"/>
        <v>4.4240537136977</v>
      </c>
      <c r="E27" s="2">
        <f t="shared" si="3"/>
        <v>-2.1159462863023</v>
      </c>
      <c r="F27" s="2">
        <f t="shared" si="1"/>
        <v>2.1159462863023</v>
      </c>
      <c r="G27" s="2">
        <f t="shared" si="2"/>
        <v>4.33474247541839</v>
      </c>
      <c r="H27" s="2"/>
      <c r="I27" s="2"/>
    </row>
    <row r="28" spans="2:9">
      <c r="B28" s="1">
        <v>24.4099982566585</v>
      </c>
      <c r="C28" s="1">
        <v>28.9731093143311</v>
      </c>
      <c r="D28" s="2">
        <f t="shared" si="0"/>
        <v>4.5631110576726</v>
      </c>
      <c r="E28" s="2">
        <f t="shared" si="3"/>
        <v>-1.9768889423274</v>
      </c>
      <c r="F28" s="2">
        <f t="shared" si="1"/>
        <v>1.9768889423274</v>
      </c>
      <c r="G28" s="2">
        <f t="shared" si="2"/>
        <v>3.93643305256097</v>
      </c>
      <c r="H28" s="2"/>
      <c r="I28" s="2"/>
    </row>
    <row r="29" spans="1:9">
      <c r="A29" t="s">
        <v>19</v>
      </c>
      <c r="B29" s="1">
        <v>24.78462270564</v>
      </c>
      <c r="C29" s="1">
        <v>29.327396309736</v>
      </c>
      <c r="D29" s="2">
        <f t="shared" si="0"/>
        <v>4.542773604096</v>
      </c>
      <c r="E29" s="2">
        <f t="shared" si="3"/>
        <v>-1.997226395904</v>
      </c>
      <c r="F29" s="2">
        <f t="shared" si="1"/>
        <v>1.997226395904</v>
      </c>
      <c r="G29" s="2">
        <f t="shared" si="2"/>
        <v>3.99231732396304</v>
      </c>
      <c r="H29" s="2">
        <f>AVERAGE(G29:G31)</f>
        <v>3.66626734787969</v>
      </c>
      <c r="I29" s="2">
        <f>STDEV(G29:G31)</f>
        <v>0.306290808556939</v>
      </c>
    </row>
    <row r="30" spans="2:9">
      <c r="B30" s="1">
        <v>24.7592017341193</v>
      </c>
      <c r="C30" s="1">
        <v>29.5402282634743</v>
      </c>
      <c r="D30" s="2">
        <f t="shared" si="0"/>
        <v>4.781026529355</v>
      </c>
      <c r="E30" s="2">
        <f t="shared" si="3"/>
        <v>-1.758973470645</v>
      </c>
      <c r="F30" s="2">
        <f t="shared" si="1"/>
        <v>1.758973470645</v>
      </c>
      <c r="G30" s="2">
        <f t="shared" si="2"/>
        <v>3.38457214778589</v>
      </c>
      <c r="H30" s="2"/>
      <c r="I30" s="2"/>
    </row>
    <row r="31" spans="2:9">
      <c r="B31" s="1">
        <v>24.9633960666916</v>
      </c>
      <c r="C31" s="1">
        <v>29.6466443447058</v>
      </c>
      <c r="D31" s="2">
        <f t="shared" si="0"/>
        <v>4.6832482780142</v>
      </c>
      <c r="E31" s="2">
        <f t="shared" si="3"/>
        <v>-1.8567517219858</v>
      </c>
      <c r="F31" s="2">
        <f t="shared" si="1"/>
        <v>1.8567517219858</v>
      </c>
      <c r="G31" s="2">
        <f t="shared" si="2"/>
        <v>3.62191257189014</v>
      </c>
      <c r="H31" s="2"/>
      <c r="I31" s="2"/>
    </row>
    <row r="32" spans="1:9">
      <c r="A32" t="s">
        <v>20</v>
      </c>
      <c r="B32" s="1">
        <v>23.360600167589</v>
      </c>
      <c r="C32" s="1">
        <v>28.4206962774823</v>
      </c>
      <c r="D32" s="2">
        <f t="shared" si="0"/>
        <v>5.0600961098933</v>
      </c>
      <c r="E32" s="2">
        <f t="shared" si="3"/>
        <v>-1.4799038901067</v>
      </c>
      <c r="F32" s="2">
        <f t="shared" si="1"/>
        <v>1.4799038901067</v>
      </c>
      <c r="G32" s="2">
        <f t="shared" si="2"/>
        <v>2.7893015079822</v>
      </c>
      <c r="H32" s="2">
        <f>AVERAGE(G32:G34)</f>
        <v>2.45052646494216</v>
      </c>
      <c r="I32" s="2">
        <f>STDEV(G32:G34)</f>
        <v>0.401461591436779</v>
      </c>
    </row>
    <row r="33" spans="2:9">
      <c r="B33" s="1">
        <v>23.2523510159076</v>
      </c>
      <c r="C33" s="1">
        <v>28.4389296842353</v>
      </c>
      <c r="D33" s="2">
        <f t="shared" si="0"/>
        <v>5.1865786683277</v>
      </c>
      <c r="E33" s="2">
        <f t="shared" si="3"/>
        <v>-1.3534213316723</v>
      </c>
      <c r="F33" s="2">
        <f t="shared" si="1"/>
        <v>1.3534213316723</v>
      </c>
      <c r="G33" s="2">
        <f t="shared" si="2"/>
        <v>2.55517363476407</v>
      </c>
      <c r="H33" s="2"/>
      <c r="I33" s="2"/>
    </row>
    <row r="34" spans="2:9">
      <c r="B34" s="1">
        <v>23.480872189677</v>
      </c>
      <c r="C34" s="1">
        <v>29.0157566352321</v>
      </c>
      <c r="D34" s="2">
        <f t="shared" si="0"/>
        <v>5.5348844455551</v>
      </c>
      <c r="E34" s="2">
        <f t="shared" si="3"/>
        <v>-1.0051155544449</v>
      </c>
      <c r="F34" s="2">
        <f t="shared" si="1"/>
        <v>1.0051155544449</v>
      </c>
      <c r="G34" s="2">
        <f t="shared" si="2"/>
        <v>2.00710425208021</v>
      </c>
      <c r="H34" s="2"/>
      <c r="I34" s="2"/>
    </row>
    <row r="35" spans="1:9">
      <c r="A35" t="s">
        <v>21</v>
      </c>
      <c r="B35" s="1">
        <v>23.2460084503885</v>
      </c>
      <c r="C35" s="1">
        <v>30.975660442239</v>
      </c>
      <c r="D35" s="2">
        <f t="shared" si="0"/>
        <v>7.7296519918505</v>
      </c>
      <c r="E35" s="2">
        <f t="shared" ref="E35:E73" si="4">D35-6.54</f>
        <v>1.1896519918505</v>
      </c>
      <c r="F35" s="2">
        <f t="shared" si="1"/>
        <v>-1.1896519918505</v>
      </c>
      <c r="G35" s="2">
        <f t="shared" si="2"/>
        <v>0.438408601207255</v>
      </c>
      <c r="H35" s="2">
        <f>AVERAGE(G35:G37)</f>
        <v>0.774913636041377</v>
      </c>
      <c r="I35" s="2">
        <f>STDEV(G35:G37)</f>
        <v>0.340120199772025</v>
      </c>
    </row>
    <row r="36" spans="2:9">
      <c r="B36" s="1">
        <v>23.2206305111289</v>
      </c>
      <c r="C36" s="1">
        <v>29.5990172089156</v>
      </c>
      <c r="D36" s="2">
        <f t="shared" si="0"/>
        <v>6.3783866977867</v>
      </c>
      <c r="E36" s="2">
        <f t="shared" si="4"/>
        <v>-0.161613302213298</v>
      </c>
      <c r="F36" s="2">
        <f t="shared" si="1"/>
        <v>0.161613302213298</v>
      </c>
      <c r="G36" s="2">
        <f t="shared" si="2"/>
        <v>1.11853724982676</v>
      </c>
      <c r="H36" s="2"/>
      <c r="I36" s="2"/>
    </row>
    <row r="37" spans="2:7">
      <c r="B37" s="1">
        <v>23.2194736300261</v>
      </c>
      <c r="C37" s="1">
        <v>30.1406804524787</v>
      </c>
      <c r="D37" s="2">
        <f t="shared" si="0"/>
        <v>6.9212068224526</v>
      </c>
      <c r="E37" s="2">
        <f t="shared" si="4"/>
        <v>0.3812068224526</v>
      </c>
      <c r="F37" s="2">
        <f t="shared" si="1"/>
        <v>-0.3812068224526</v>
      </c>
      <c r="G37" s="2">
        <f t="shared" si="2"/>
        <v>0.767795057090119</v>
      </c>
    </row>
    <row r="38" spans="1:10">
      <c r="A38" t="s">
        <v>22</v>
      </c>
      <c r="B38" s="1">
        <v>24.5785118072067</v>
      </c>
      <c r="C38" s="1" t="s">
        <v>23</v>
      </c>
      <c r="D38" s="2" t="e">
        <f t="shared" si="0"/>
        <v>#VALUE!</v>
      </c>
      <c r="E38" s="2" t="e">
        <f t="shared" si="4"/>
        <v>#VALUE!</v>
      </c>
      <c r="F38" s="2" t="e">
        <f t="shared" si="1"/>
        <v>#VALUE!</v>
      </c>
      <c r="G38" s="2" t="e">
        <f t="shared" si="2"/>
        <v>#VALUE!</v>
      </c>
      <c r="H38" s="2" t="e">
        <f>AVERAGE(G38:G40)</f>
        <v>#VALUE!</v>
      </c>
      <c r="I38" s="2" t="e">
        <f>STDEV(G38:G40)</f>
        <v>#VALUE!</v>
      </c>
      <c r="J38" t="s">
        <v>35</v>
      </c>
    </row>
    <row r="39" spans="2:9">
      <c r="B39" s="1">
        <v>24.6107767819936</v>
      </c>
      <c r="C39" s="1" t="s">
        <v>23</v>
      </c>
      <c r="D39" s="2" t="e">
        <f t="shared" si="0"/>
        <v>#VALUE!</v>
      </c>
      <c r="E39" s="2" t="e">
        <f t="shared" si="4"/>
        <v>#VALUE!</v>
      </c>
      <c r="F39" s="2" t="e">
        <f t="shared" si="1"/>
        <v>#VALUE!</v>
      </c>
      <c r="G39" s="2" t="e">
        <f t="shared" si="2"/>
        <v>#VALUE!</v>
      </c>
      <c r="H39" s="2"/>
      <c r="I39" s="2"/>
    </row>
    <row r="40" spans="2:9">
      <c r="B40" s="1">
        <v>24.634294594726</v>
      </c>
      <c r="C40" s="1" t="s">
        <v>23</v>
      </c>
      <c r="D40" s="2" t="e">
        <f t="shared" si="0"/>
        <v>#VALUE!</v>
      </c>
      <c r="E40" s="2" t="e">
        <f t="shared" si="4"/>
        <v>#VALUE!</v>
      </c>
      <c r="F40" s="2" t="e">
        <f t="shared" si="1"/>
        <v>#VALUE!</v>
      </c>
      <c r="G40" s="2" t="e">
        <f t="shared" si="2"/>
        <v>#VALUE!</v>
      </c>
      <c r="H40" s="2"/>
      <c r="I40" s="2"/>
    </row>
    <row r="41" spans="1:9">
      <c r="A41" t="s">
        <v>24</v>
      </c>
      <c r="B41" s="1">
        <v>25.1018435811484</v>
      </c>
      <c r="C41" s="1" t="s">
        <v>23</v>
      </c>
      <c r="D41" s="2" t="e">
        <f t="shared" si="0"/>
        <v>#VALUE!</v>
      </c>
      <c r="E41" s="2" t="e">
        <f t="shared" si="4"/>
        <v>#VALUE!</v>
      </c>
      <c r="F41" s="2" t="e">
        <f t="shared" si="1"/>
        <v>#VALUE!</v>
      </c>
      <c r="G41" s="2" t="e">
        <f t="shared" si="2"/>
        <v>#VALUE!</v>
      </c>
      <c r="H41" s="2" t="e">
        <f>AVERAGE(G41:G43)</f>
        <v>#VALUE!</v>
      </c>
      <c r="I41" s="2" t="e">
        <f>STDEV(G41:G43)</f>
        <v>#VALUE!</v>
      </c>
    </row>
    <row r="42" spans="2:9">
      <c r="B42" s="1">
        <v>25.1444105432117</v>
      </c>
      <c r="C42" s="1" t="s">
        <v>23</v>
      </c>
      <c r="D42" s="2" t="e">
        <f t="shared" si="0"/>
        <v>#VALUE!</v>
      </c>
      <c r="E42" s="2" t="e">
        <f t="shared" si="4"/>
        <v>#VALUE!</v>
      </c>
      <c r="F42" s="2" t="e">
        <f t="shared" si="1"/>
        <v>#VALUE!</v>
      </c>
      <c r="G42" s="2" t="e">
        <f t="shared" si="2"/>
        <v>#VALUE!</v>
      </c>
      <c r="H42" s="2"/>
      <c r="I42" s="2"/>
    </row>
    <row r="43" spans="2:9">
      <c r="B43" s="1">
        <v>25.2333053345986</v>
      </c>
      <c r="C43" s="1" t="s">
        <v>23</v>
      </c>
      <c r="D43" s="2" t="e">
        <f t="shared" si="0"/>
        <v>#VALUE!</v>
      </c>
      <c r="E43" s="2" t="e">
        <f t="shared" si="4"/>
        <v>#VALUE!</v>
      </c>
      <c r="F43" s="2" t="e">
        <f t="shared" si="1"/>
        <v>#VALUE!</v>
      </c>
      <c r="G43" s="2" t="e">
        <f t="shared" si="2"/>
        <v>#VALUE!</v>
      </c>
      <c r="H43" s="2"/>
      <c r="I43" s="2"/>
    </row>
    <row r="44" spans="1:9">
      <c r="A44" t="s">
        <v>25</v>
      </c>
      <c r="B44" s="1">
        <v>24.2794351247451</v>
      </c>
      <c r="C44" s="1" t="s">
        <v>23</v>
      </c>
      <c r="D44" s="2" t="e">
        <f t="shared" si="0"/>
        <v>#VALUE!</v>
      </c>
      <c r="E44" s="2" t="e">
        <f t="shared" si="4"/>
        <v>#VALUE!</v>
      </c>
      <c r="F44" s="2" t="e">
        <f t="shared" si="1"/>
        <v>#VALUE!</v>
      </c>
      <c r="G44" s="2" t="e">
        <f t="shared" si="2"/>
        <v>#VALUE!</v>
      </c>
      <c r="H44" s="2" t="e">
        <f>AVERAGE(G44:G46)</f>
        <v>#VALUE!</v>
      </c>
      <c r="I44" s="2" t="e">
        <f>STDEV(G44:G46)</f>
        <v>#VALUE!</v>
      </c>
    </row>
    <row r="45" spans="2:9">
      <c r="B45" s="1">
        <v>24.5193682694018</v>
      </c>
      <c r="C45" s="1" t="s">
        <v>23</v>
      </c>
      <c r="D45" s="2" t="e">
        <f t="shared" si="0"/>
        <v>#VALUE!</v>
      </c>
      <c r="E45" s="2" t="e">
        <f t="shared" si="4"/>
        <v>#VALUE!</v>
      </c>
      <c r="F45" s="2" t="e">
        <f t="shared" si="1"/>
        <v>#VALUE!</v>
      </c>
      <c r="G45" s="2" t="e">
        <f t="shared" si="2"/>
        <v>#VALUE!</v>
      </c>
      <c r="H45" s="2"/>
      <c r="I45" s="2"/>
    </row>
    <row r="46" spans="2:9">
      <c r="B46" s="1">
        <v>24.6084054403716</v>
      </c>
      <c r="C46" s="1" t="s">
        <v>23</v>
      </c>
      <c r="D46" s="2" t="e">
        <f t="shared" si="0"/>
        <v>#VALUE!</v>
      </c>
      <c r="E46" s="2" t="e">
        <f t="shared" si="4"/>
        <v>#VALUE!</v>
      </c>
      <c r="F46" s="2" t="e">
        <f t="shared" si="1"/>
        <v>#VALUE!</v>
      </c>
      <c r="G46" s="2" t="e">
        <f t="shared" si="2"/>
        <v>#VALUE!</v>
      </c>
      <c r="H46" s="2"/>
      <c r="I46" s="2"/>
    </row>
    <row r="47" spans="1:9">
      <c r="A47" t="s">
        <v>26</v>
      </c>
      <c r="B47" s="1">
        <v>24.4717961204044</v>
      </c>
      <c r="C47" s="1">
        <v>33.32328997061</v>
      </c>
      <c r="D47" s="2">
        <f t="shared" si="0"/>
        <v>8.8514938502056</v>
      </c>
      <c r="E47" s="2">
        <f t="shared" si="4"/>
        <v>2.3114938502056</v>
      </c>
      <c r="F47" s="2">
        <f t="shared" si="1"/>
        <v>-2.3114938502056</v>
      </c>
      <c r="G47" s="2">
        <f t="shared" si="2"/>
        <v>0.201451736948292</v>
      </c>
      <c r="H47" s="2" t="e">
        <f>AVERAGE(G47:G49)</f>
        <v>#VALUE!</v>
      </c>
      <c r="I47" s="2" t="e">
        <f>STDEV(G47:G49)</f>
        <v>#VALUE!</v>
      </c>
    </row>
    <row r="48" spans="2:9">
      <c r="B48" s="1">
        <v>24.4684192611605</v>
      </c>
      <c r="C48" s="1" t="s">
        <v>23</v>
      </c>
      <c r="D48" s="2" t="e">
        <f t="shared" si="0"/>
        <v>#VALUE!</v>
      </c>
      <c r="E48" s="2" t="e">
        <f t="shared" si="4"/>
        <v>#VALUE!</v>
      </c>
      <c r="F48" s="2" t="e">
        <f t="shared" si="1"/>
        <v>#VALUE!</v>
      </c>
      <c r="G48" s="2" t="e">
        <f t="shared" si="2"/>
        <v>#VALUE!</v>
      </c>
      <c r="H48" s="2"/>
      <c r="I48" s="2"/>
    </row>
    <row r="49" spans="2:9">
      <c r="B49" s="1">
        <v>24.4194826413803</v>
      </c>
      <c r="C49" s="1" t="s">
        <v>23</v>
      </c>
      <c r="D49" s="2" t="e">
        <f t="shared" si="0"/>
        <v>#VALUE!</v>
      </c>
      <c r="E49" s="2" t="e">
        <f t="shared" si="4"/>
        <v>#VALUE!</v>
      </c>
      <c r="F49" s="2" t="e">
        <f t="shared" si="1"/>
        <v>#VALUE!</v>
      </c>
      <c r="G49" s="2" t="e">
        <f t="shared" si="2"/>
        <v>#VALUE!</v>
      </c>
      <c r="H49" s="2"/>
      <c r="I49" s="2"/>
    </row>
    <row r="50" spans="1:9">
      <c r="A50" t="s">
        <v>27</v>
      </c>
      <c r="B50" s="1">
        <v>25.1809697502402</v>
      </c>
      <c r="C50" s="1" t="s">
        <v>23</v>
      </c>
      <c r="D50" s="2" t="e">
        <f t="shared" si="0"/>
        <v>#VALUE!</v>
      </c>
      <c r="E50" s="2" t="e">
        <f t="shared" si="4"/>
        <v>#VALUE!</v>
      </c>
      <c r="F50" s="2" t="e">
        <f t="shared" si="1"/>
        <v>#VALUE!</v>
      </c>
      <c r="G50" s="2" t="e">
        <f t="shared" si="2"/>
        <v>#VALUE!</v>
      </c>
      <c r="H50" s="2" t="e">
        <f>AVERAGE(G50:G52)</f>
        <v>#VALUE!</v>
      </c>
      <c r="I50" s="2" t="e">
        <f>STDEV(G50:G52)</f>
        <v>#VALUE!</v>
      </c>
    </row>
    <row r="51" spans="2:9">
      <c r="B51" s="1">
        <v>25.1765962823425</v>
      </c>
      <c r="C51" s="1" t="s">
        <v>23</v>
      </c>
      <c r="D51" s="2" t="e">
        <f t="shared" si="0"/>
        <v>#VALUE!</v>
      </c>
      <c r="E51" s="2" t="e">
        <f t="shared" si="4"/>
        <v>#VALUE!</v>
      </c>
      <c r="F51" s="2" t="e">
        <f t="shared" si="1"/>
        <v>#VALUE!</v>
      </c>
      <c r="G51" s="2" t="e">
        <f t="shared" si="2"/>
        <v>#VALUE!</v>
      </c>
      <c r="H51" s="2"/>
      <c r="I51" s="2"/>
    </row>
    <row r="52" spans="2:9">
      <c r="B52" s="1">
        <v>25.3021520564119</v>
      </c>
      <c r="C52" s="1" t="s">
        <v>23</v>
      </c>
      <c r="D52" s="2" t="e">
        <f t="shared" si="0"/>
        <v>#VALUE!</v>
      </c>
      <c r="E52" s="2" t="e">
        <f t="shared" si="4"/>
        <v>#VALUE!</v>
      </c>
      <c r="F52" s="2" t="e">
        <f t="shared" si="1"/>
        <v>#VALUE!</v>
      </c>
      <c r="G52" s="2" t="e">
        <f t="shared" si="2"/>
        <v>#VALUE!</v>
      </c>
      <c r="H52" s="2"/>
      <c r="I52" s="2"/>
    </row>
    <row r="53" spans="1:9">
      <c r="A53" t="s">
        <v>28</v>
      </c>
      <c r="B53" s="1">
        <v>25.3322898966114</v>
      </c>
      <c r="C53" s="1" t="s">
        <v>23</v>
      </c>
      <c r="D53" s="2" t="e">
        <f t="shared" si="0"/>
        <v>#VALUE!</v>
      </c>
      <c r="E53" s="2" t="e">
        <f t="shared" si="4"/>
        <v>#VALUE!</v>
      </c>
      <c r="F53" s="2" t="e">
        <f t="shared" si="1"/>
        <v>#VALUE!</v>
      </c>
      <c r="G53" s="2" t="e">
        <f t="shared" si="2"/>
        <v>#VALUE!</v>
      </c>
      <c r="H53" s="2" t="e">
        <f>AVERAGE(G53:G55)</f>
        <v>#VALUE!</v>
      </c>
      <c r="I53" s="2" t="e">
        <f>STDEV(G53:G55)</f>
        <v>#VALUE!</v>
      </c>
    </row>
    <row r="54" spans="2:9">
      <c r="B54" s="1">
        <v>25.3969973535744</v>
      </c>
      <c r="C54" s="1" t="s">
        <v>23</v>
      </c>
      <c r="D54" s="2" t="e">
        <f t="shared" si="0"/>
        <v>#VALUE!</v>
      </c>
      <c r="E54" s="2" t="e">
        <f t="shared" si="4"/>
        <v>#VALUE!</v>
      </c>
      <c r="F54" s="2" t="e">
        <f t="shared" si="1"/>
        <v>#VALUE!</v>
      </c>
      <c r="G54" s="2" t="e">
        <f t="shared" si="2"/>
        <v>#VALUE!</v>
      </c>
      <c r="H54" s="2"/>
      <c r="I54" s="2"/>
    </row>
    <row r="55" spans="2:9">
      <c r="B55" s="1">
        <v>25.4143479930739</v>
      </c>
      <c r="C55" s="1" t="s">
        <v>23</v>
      </c>
      <c r="D55" s="2" t="e">
        <f t="shared" si="0"/>
        <v>#VALUE!</v>
      </c>
      <c r="E55" s="2" t="e">
        <f t="shared" si="4"/>
        <v>#VALUE!</v>
      </c>
      <c r="F55" s="2" t="e">
        <f t="shared" si="1"/>
        <v>#VALUE!</v>
      </c>
      <c r="G55" s="2" t="e">
        <f t="shared" si="2"/>
        <v>#VALUE!</v>
      </c>
      <c r="H55" s="2"/>
      <c r="I55" s="2"/>
    </row>
    <row r="56" spans="1:9">
      <c r="A56" t="s">
        <v>29</v>
      </c>
      <c r="B56" s="1">
        <v>24.6187137966067</v>
      </c>
      <c r="C56" s="1" t="s">
        <v>23</v>
      </c>
      <c r="D56" s="2" t="e">
        <f t="shared" si="0"/>
        <v>#VALUE!</v>
      </c>
      <c r="E56" s="2" t="e">
        <f t="shared" si="4"/>
        <v>#VALUE!</v>
      </c>
      <c r="F56" s="2" t="e">
        <f t="shared" si="1"/>
        <v>#VALUE!</v>
      </c>
      <c r="G56" s="2" t="e">
        <f t="shared" si="2"/>
        <v>#VALUE!</v>
      </c>
      <c r="H56" s="2" t="e">
        <f>AVERAGE(G56:G58)</f>
        <v>#VALUE!</v>
      </c>
      <c r="I56" s="2" t="e">
        <f>STDEV(G56:G58)</f>
        <v>#VALUE!</v>
      </c>
    </row>
    <row r="57" spans="2:9">
      <c r="B57" s="1">
        <v>24.7303753589757</v>
      </c>
      <c r="C57" s="1" t="s">
        <v>23</v>
      </c>
      <c r="D57" s="2" t="e">
        <f t="shared" si="0"/>
        <v>#VALUE!</v>
      </c>
      <c r="E57" s="2" t="e">
        <f t="shared" si="4"/>
        <v>#VALUE!</v>
      </c>
      <c r="F57" s="2" t="e">
        <f t="shared" si="1"/>
        <v>#VALUE!</v>
      </c>
      <c r="G57" s="2" t="e">
        <f t="shared" si="2"/>
        <v>#VALUE!</v>
      </c>
      <c r="H57" s="2"/>
      <c r="I57" s="2"/>
    </row>
    <row r="58" spans="2:9">
      <c r="B58" s="1">
        <v>24.8194770746157</v>
      </c>
      <c r="C58" s="1">
        <v>32.968049615185</v>
      </c>
      <c r="D58" s="2">
        <f t="shared" si="0"/>
        <v>8.1485725405693</v>
      </c>
      <c r="E58" s="2">
        <f t="shared" si="4"/>
        <v>1.6085725405693</v>
      </c>
      <c r="F58" s="2">
        <f t="shared" si="1"/>
        <v>-1.6085725405693</v>
      </c>
      <c r="G58" s="2">
        <f t="shared" si="2"/>
        <v>0.327922650117272</v>
      </c>
      <c r="H58" s="2"/>
      <c r="I58" s="2"/>
    </row>
    <row r="59" spans="1:9">
      <c r="A59" t="s">
        <v>30</v>
      </c>
      <c r="B59" s="1">
        <v>24.83392385142</v>
      </c>
      <c r="C59" s="1" t="s">
        <v>23</v>
      </c>
      <c r="D59" s="2" t="e">
        <f t="shared" si="0"/>
        <v>#VALUE!</v>
      </c>
      <c r="E59" s="2" t="e">
        <f t="shared" si="4"/>
        <v>#VALUE!</v>
      </c>
      <c r="F59" s="2" t="e">
        <f t="shared" si="1"/>
        <v>#VALUE!</v>
      </c>
      <c r="G59" s="2" t="e">
        <f t="shared" si="2"/>
        <v>#VALUE!</v>
      </c>
      <c r="H59" s="2" t="e">
        <f>AVERAGE(G59:G61)</f>
        <v>#VALUE!</v>
      </c>
      <c r="I59" s="2" t="e">
        <f>STDEV(G59:G61)</f>
        <v>#VALUE!</v>
      </c>
    </row>
    <row r="60" spans="2:9">
      <c r="B60" s="1">
        <v>24.7645183607985</v>
      </c>
      <c r="C60" s="1">
        <v>32.8602475731141</v>
      </c>
      <c r="D60" s="2">
        <f t="shared" si="0"/>
        <v>8.0957292123156</v>
      </c>
      <c r="E60" s="2">
        <f t="shared" si="4"/>
        <v>1.5557292123156</v>
      </c>
      <c r="F60" s="2">
        <f t="shared" si="1"/>
        <v>-1.5557292123156</v>
      </c>
      <c r="G60" s="2">
        <f t="shared" si="2"/>
        <v>0.340156553039186</v>
      </c>
      <c r="H60" s="2"/>
      <c r="I60" s="2"/>
    </row>
    <row r="61" spans="2:9">
      <c r="B61" s="1">
        <v>24.8532244905625</v>
      </c>
      <c r="C61" s="1">
        <v>33.7964952370392</v>
      </c>
      <c r="D61" s="2">
        <f t="shared" si="0"/>
        <v>8.9432707464767</v>
      </c>
      <c r="E61" s="2">
        <f t="shared" si="4"/>
        <v>2.4032707464767</v>
      </c>
      <c r="F61" s="2">
        <f t="shared" si="1"/>
        <v>-2.4032707464767</v>
      </c>
      <c r="G61" s="2">
        <f t="shared" si="2"/>
        <v>0.189035520572757</v>
      </c>
      <c r="H61" s="2"/>
      <c r="I61" s="2"/>
    </row>
    <row r="62" spans="1:9">
      <c r="A62" t="s">
        <v>31</v>
      </c>
      <c r="B62" s="1">
        <v>25.068832447451</v>
      </c>
      <c r="C62" s="1">
        <v>32.2966870204012</v>
      </c>
      <c r="D62" s="2">
        <f t="shared" si="0"/>
        <v>7.2278545729502</v>
      </c>
      <c r="E62" s="2">
        <f t="shared" si="4"/>
        <v>0.6878545729502</v>
      </c>
      <c r="F62" s="2">
        <f t="shared" si="1"/>
        <v>-0.6878545729502</v>
      </c>
      <c r="G62" s="2">
        <f t="shared" si="2"/>
        <v>0.620776318320702</v>
      </c>
      <c r="H62" s="2" t="e">
        <f>AVERAGE(G62:G64)</f>
        <v>#VALUE!</v>
      </c>
      <c r="I62" s="2" t="e">
        <f>STDEV(G62:G64)</f>
        <v>#VALUE!</v>
      </c>
    </row>
    <row r="63" spans="2:9">
      <c r="B63" s="1">
        <v>24.9376130322508</v>
      </c>
      <c r="C63" s="1" t="s">
        <v>23</v>
      </c>
      <c r="D63" s="2" t="e">
        <f t="shared" si="0"/>
        <v>#VALUE!</v>
      </c>
      <c r="E63" s="2" t="e">
        <f t="shared" si="4"/>
        <v>#VALUE!</v>
      </c>
      <c r="F63" s="2" t="e">
        <f t="shared" si="1"/>
        <v>#VALUE!</v>
      </c>
      <c r="G63" s="2" t="e">
        <f t="shared" si="2"/>
        <v>#VALUE!</v>
      </c>
      <c r="H63" s="2"/>
      <c r="I63" s="2"/>
    </row>
    <row r="64" spans="2:9">
      <c r="B64" s="1">
        <v>25.0392555926237</v>
      </c>
      <c r="C64" s="1" t="s">
        <v>23</v>
      </c>
      <c r="D64" s="2" t="e">
        <f t="shared" si="0"/>
        <v>#VALUE!</v>
      </c>
      <c r="E64" s="2" t="e">
        <f t="shared" si="4"/>
        <v>#VALUE!</v>
      </c>
      <c r="F64" s="2" t="e">
        <f t="shared" si="1"/>
        <v>#VALUE!</v>
      </c>
      <c r="G64" s="2" t="e">
        <f t="shared" si="2"/>
        <v>#VALUE!</v>
      </c>
      <c r="H64" s="2"/>
      <c r="I64" s="2"/>
    </row>
    <row r="65" spans="1:9">
      <c r="A65" t="s">
        <v>32</v>
      </c>
      <c r="B65" s="1">
        <v>24.3688786943618</v>
      </c>
      <c r="C65" s="1" t="s">
        <v>23</v>
      </c>
      <c r="D65" s="2" t="e">
        <f t="shared" si="0"/>
        <v>#VALUE!</v>
      </c>
      <c r="E65" s="2" t="e">
        <f t="shared" si="4"/>
        <v>#VALUE!</v>
      </c>
      <c r="F65" s="2" t="e">
        <f t="shared" si="1"/>
        <v>#VALUE!</v>
      </c>
      <c r="G65" s="2" t="e">
        <f t="shared" si="2"/>
        <v>#VALUE!</v>
      </c>
      <c r="H65" s="2" t="e">
        <f>AVERAGE(G65:G67)</f>
        <v>#VALUE!</v>
      </c>
      <c r="I65" s="2" t="e">
        <f>STDEV(G65:G67)</f>
        <v>#VALUE!</v>
      </c>
    </row>
    <row r="66" spans="2:9">
      <c r="B66" s="1">
        <v>24.313172917906</v>
      </c>
      <c r="C66" s="1">
        <v>34.226416094682</v>
      </c>
      <c r="D66" s="2">
        <f t="shared" ref="D66:D73" si="5">C66-B66</f>
        <v>9.913243176776</v>
      </c>
      <c r="E66" s="2">
        <f t="shared" si="4"/>
        <v>3.373243176776</v>
      </c>
      <c r="F66" s="2">
        <f t="shared" ref="F66:F73" si="6">-E66</f>
        <v>-3.373243176776</v>
      </c>
      <c r="G66" s="2">
        <f t="shared" ref="G66:G73" si="7">POWER(2,F66)</f>
        <v>0.096505623538442</v>
      </c>
      <c r="H66" s="2"/>
      <c r="I66" s="2"/>
    </row>
    <row r="67" spans="2:9">
      <c r="B67" s="1">
        <v>24.4064839071685</v>
      </c>
      <c r="C67" s="1">
        <v>35.6866202282004</v>
      </c>
      <c r="D67" s="2">
        <f t="shared" si="5"/>
        <v>11.2801363210319</v>
      </c>
      <c r="E67" s="2">
        <f t="shared" si="4"/>
        <v>4.7401363210319</v>
      </c>
      <c r="F67" s="2">
        <f t="shared" si="6"/>
        <v>-4.7401363210319</v>
      </c>
      <c r="G67" s="2">
        <f t="shared" si="7"/>
        <v>0.037417673736139</v>
      </c>
      <c r="H67" s="2"/>
      <c r="I67" s="2"/>
    </row>
    <row r="68" spans="1:9">
      <c r="A68" t="s">
        <v>33</v>
      </c>
      <c r="B68" s="1">
        <v>24.1905133738475</v>
      </c>
      <c r="C68" s="1">
        <v>33.6215698654105</v>
      </c>
      <c r="D68" s="2">
        <f t="shared" si="5"/>
        <v>9.431056491563</v>
      </c>
      <c r="E68" s="2">
        <f t="shared" si="4"/>
        <v>2.891056491563</v>
      </c>
      <c r="F68" s="2">
        <f t="shared" si="6"/>
        <v>-2.891056491563</v>
      </c>
      <c r="G68" s="2">
        <f t="shared" si="7"/>
        <v>0.134804775312238</v>
      </c>
      <c r="H68" s="2">
        <f>AVERAGE(G68:G70)</f>
        <v>0.0861136706822755</v>
      </c>
      <c r="I68" s="2">
        <f>STDEV(G68:G70)</f>
        <v>0.0421679489451213</v>
      </c>
    </row>
    <row r="69" spans="2:9">
      <c r="B69" s="1">
        <v>24.1988847980097</v>
      </c>
      <c r="C69" s="1">
        <v>34.7590300532583</v>
      </c>
      <c r="D69" s="2">
        <f t="shared" si="5"/>
        <v>10.5601452552486</v>
      </c>
      <c r="E69" s="2">
        <f t="shared" si="4"/>
        <v>4.0201452552486</v>
      </c>
      <c r="F69" s="2">
        <f t="shared" si="6"/>
        <v>-4.0201452552486</v>
      </c>
      <c r="G69" s="2">
        <f t="shared" si="7"/>
        <v>0.0616333382726387</v>
      </c>
      <c r="H69" s="2"/>
      <c r="I69" s="2"/>
    </row>
    <row r="70" spans="2:9">
      <c r="B70" s="1">
        <v>24.186269312989</v>
      </c>
      <c r="C70" s="1">
        <v>34.7401185408398</v>
      </c>
      <c r="D70" s="2">
        <f t="shared" si="5"/>
        <v>10.5538492278508</v>
      </c>
      <c r="E70" s="2">
        <f t="shared" si="4"/>
        <v>4.0138492278508</v>
      </c>
      <c r="F70" s="2">
        <f t="shared" si="6"/>
        <v>-4.0138492278508</v>
      </c>
      <c r="G70" s="2">
        <f t="shared" si="7"/>
        <v>0.0619028984619502</v>
      </c>
      <c r="H70" s="2"/>
      <c r="I70" s="2"/>
    </row>
    <row r="71" spans="1:9">
      <c r="A71" t="s">
        <v>34</v>
      </c>
      <c r="B71" s="1">
        <v>24.2203376425032</v>
      </c>
      <c r="C71" s="1">
        <v>34.2160020708743</v>
      </c>
      <c r="D71" s="2">
        <f t="shared" si="5"/>
        <v>9.9956644283711</v>
      </c>
      <c r="E71" s="2">
        <f t="shared" si="4"/>
        <v>3.4556644283711</v>
      </c>
      <c r="F71" s="2">
        <f t="shared" si="6"/>
        <v>-3.4556644283711</v>
      </c>
      <c r="G71" s="2">
        <f t="shared" si="7"/>
        <v>0.0911467845008108</v>
      </c>
      <c r="H71" s="2">
        <f>AVERAGE(G71:G73)</f>
        <v>0.0757041605142034</v>
      </c>
      <c r="I71" s="2">
        <f>STDEV(G71:G73)</f>
        <v>0.015165506633273</v>
      </c>
    </row>
    <row r="72" spans="2:7">
      <c r="B72" s="1">
        <v>24.0301887752487</v>
      </c>
      <c r="C72" s="1">
        <v>34.6092178115685</v>
      </c>
      <c r="D72" s="2">
        <f t="shared" si="5"/>
        <v>10.5790290363198</v>
      </c>
      <c r="E72" s="2">
        <f t="shared" si="4"/>
        <v>4.0390290363198</v>
      </c>
      <c r="F72" s="2">
        <f t="shared" si="6"/>
        <v>-4.0390290363198</v>
      </c>
      <c r="G72" s="2">
        <f t="shared" si="7"/>
        <v>0.0608318615435629</v>
      </c>
    </row>
    <row r="73" spans="2:7">
      <c r="B73" s="1">
        <v>23.9637437151885</v>
      </c>
      <c r="C73" s="1">
        <v>34.2381371528504</v>
      </c>
      <c r="D73" s="2">
        <f t="shared" si="5"/>
        <v>10.2743934376619</v>
      </c>
      <c r="E73" s="2">
        <f t="shared" si="4"/>
        <v>3.7343934376619</v>
      </c>
      <c r="F73" s="2">
        <f t="shared" si="6"/>
        <v>-3.7343934376619</v>
      </c>
      <c r="G73" s="2">
        <f t="shared" si="7"/>
        <v>0.0751338354982366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22" workbookViewId="0">
      <selection activeCell="J38" sqref="J38"/>
    </sheetView>
  </sheetViews>
  <sheetFormatPr defaultColWidth="9" defaultRowHeight="13.5"/>
  <cols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26.4329649228242</v>
      </c>
      <c r="D2" s="2">
        <f t="shared" ref="D2:D65" si="0">C2-B2</f>
        <v>2.3874134244817</v>
      </c>
      <c r="E2" s="2">
        <f>D2-2.17</f>
        <v>0.2174134244817</v>
      </c>
      <c r="F2" s="2">
        <f t="shared" ref="F2:F65" si="1">-E2</f>
        <v>-0.2174134244817</v>
      </c>
      <c r="G2" s="2">
        <f t="shared" ref="G2:G65" si="2">POWER(2,F2)</f>
        <v>0.860106119830519</v>
      </c>
      <c r="H2" s="2">
        <f>AVERAGE(G2:G4)</f>
        <v>1.01318237575023</v>
      </c>
      <c r="I2" s="2">
        <f>STDEV(G2:G4)</f>
        <v>0.193092175951142</v>
      </c>
      <c r="K2">
        <f>AVERAGE(D2:D4)</f>
        <v>2.16788145640427</v>
      </c>
    </row>
    <row r="3" spans="2:9">
      <c r="B3" s="1">
        <v>24.1114914968836</v>
      </c>
      <c r="C3">
        <v>26.3565144621698</v>
      </c>
      <c r="D3" s="2">
        <f t="shared" si="0"/>
        <v>2.2450229652862</v>
      </c>
      <c r="E3" s="2">
        <f t="shared" ref="E3:E34" si="3">D3-2.17</f>
        <v>0.0750229652862036</v>
      </c>
      <c r="F3" s="2">
        <f t="shared" si="1"/>
        <v>-0.0750229652862036</v>
      </c>
      <c r="G3" s="2">
        <f t="shared" si="2"/>
        <v>0.949327009135915</v>
      </c>
      <c r="H3" s="2"/>
      <c r="I3" s="2"/>
    </row>
    <row r="4" spans="2:9">
      <c r="B4" s="1">
        <v>24.1864775273355</v>
      </c>
      <c r="C4">
        <v>26.0576855067804</v>
      </c>
      <c r="D4" s="2">
        <f t="shared" si="0"/>
        <v>1.8712079794449</v>
      </c>
      <c r="E4" s="2">
        <f t="shared" si="3"/>
        <v>-0.298792020555103</v>
      </c>
      <c r="F4" s="2">
        <f t="shared" si="1"/>
        <v>0.298792020555103</v>
      </c>
      <c r="G4" s="2">
        <f t="shared" si="2"/>
        <v>1.23011399828426</v>
      </c>
      <c r="H4" s="2"/>
      <c r="I4" s="2"/>
    </row>
    <row r="5" spans="1:9">
      <c r="A5" t="s">
        <v>11</v>
      </c>
      <c r="B5" s="1">
        <v>23.8630018493993</v>
      </c>
      <c r="C5">
        <v>25.9625527978473</v>
      </c>
      <c r="D5" s="2">
        <f t="shared" si="0"/>
        <v>2.099550948448</v>
      </c>
      <c r="E5" s="2">
        <f t="shared" si="3"/>
        <v>-0.0704490515519982</v>
      </c>
      <c r="F5" s="2">
        <f t="shared" si="1"/>
        <v>0.0704490515519982</v>
      </c>
      <c r="G5" s="2">
        <f t="shared" si="2"/>
        <v>1.05004346805103</v>
      </c>
      <c r="H5" s="2">
        <f>AVERAGE(G5:G7)</f>
        <v>0.896341420984308</v>
      </c>
      <c r="I5" s="2">
        <f>STDEV(G5:G7)</f>
        <v>0.170703418388845</v>
      </c>
    </row>
    <row r="6" spans="2:9">
      <c r="B6" s="1">
        <v>23.8226241922986</v>
      </c>
      <c r="C6">
        <v>26.1029771007039</v>
      </c>
      <c r="D6" s="2">
        <f t="shared" si="0"/>
        <v>2.2803529084053</v>
      </c>
      <c r="E6" s="2">
        <f t="shared" si="3"/>
        <v>0.110352908405298</v>
      </c>
      <c r="F6" s="2">
        <f t="shared" si="1"/>
        <v>-0.110352908405298</v>
      </c>
      <c r="G6" s="2">
        <f t="shared" si="2"/>
        <v>0.926361429986717</v>
      </c>
      <c r="H6" s="2"/>
      <c r="I6" s="2"/>
    </row>
    <row r="7" spans="2:9">
      <c r="B7" s="1">
        <v>23.7768365849354</v>
      </c>
      <c r="C7">
        <v>26.4356329916259</v>
      </c>
      <c r="D7" s="2">
        <f t="shared" si="0"/>
        <v>2.6587964066905</v>
      </c>
      <c r="E7" s="2">
        <f t="shared" si="3"/>
        <v>0.488796406690502</v>
      </c>
      <c r="F7" s="2">
        <f t="shared" si="1"/>
        <v>-0.488796406690502</v>
      </c>
      <c r="G7" s="2">
        <f t="shared" si="2"/>
        <v>0.712619364915177</v>
      </c>
      <c r="H7" s="2"/>
      <c r="I7" s="2"/>
    </row>
    <row r="8" spans="1:9">
      <c r="A8" t="s">
        <v>12</v>
      </c>
      <c r="B8" s="1">
        <v>24.2771444822068</v>
      </c>
      <c r="C8">
        <v>25.8004765907875</v>
      </c>
      <c r="D8" s="2">
        <f t="shared" si="0"/>
        <v>1.5233321085807</v>
      </c>
      <c r="E8" s="2">
        <f t="shared" si="3"/>
        <v>-0.6466678914193</v>
      </c>
      <c r="F8" s="2">
        <f t="shared" si="1"/>
        <v>0.6466678914193</v>
      </c>
      <c r="G8" s="2">
        <f t="shared" si="2"/>
        <v>1.56554816164444</v>
      </c>
      <c r="H8" s="2">
        <f>AVERAGE(G8:G10)</f>
        <v>1.62985696520742</v>
      </c>
      <c r="I8" s="2">
        <f>STDEV(G8:G10)</f>
        <v>0.15749302909562</v>
      </c>
    </row>
    <row r="9" spans="2:9">
      <c r="B9" s="1">
        <v>24.253987477389</v>
      </c>
      <c r="C9">
        <v>25.5685331116214</v>
      </c>
      <c r="D9" s="2">
        <f t="shared" si="0"/>
        <v>1.3145456342324</v>
      </c>
      <c r="E9" s="2">
        <f t="shared" si="3"/>
        <v>-0.855454365767601</v>
      </c>
      <c r="F9" s="2">
        <f t="shared" si="1"/>
        <v>0.855454365767601</v>
      </c>
      <c r="G9" s="2">
        <f t="shared" si="2"/>
        <v>1.80932849957008</v>
      </c>
      <c r="H9" s="2"/>
      <c r="I9" s="2"/>
    </row>
    <row r="10" spans="2:9">
      <c r="B10" s="1">
        <v>24.3601089818441</v>
      </c>
      <c r="C10">
        <v>25.9310823901425</v>
      </c>
      <c r="D10" s="2">
        <f t="shared" si="0"/>
        <v>1.5709734082984</v>
      </c>
      <c r="E10" s="2">
        <f t="shared" si="3"/>
        <v>-0.5990265917016</v>
      </c>
      <c r="F10" s="2">
        <f t="shared" si="1"/>
        <v>0.5990265917016</v>
      </c>
      <c r="G10" s="2">
        <f t="shared" si="2"/>
        <v>1.51469423440775</v>
      </c>
      <c r="H10" s="2"/>
      <c r="I10" s="2"/>
    </row>
    <row r="11" spans="1:9">
      <c r="A11" t="s">
        <v>13</v>
      </c>
      <c r="B11" s="1">
        <v>25.949592280262</v>
      </c>
      <c r="C11">
        <v>28.9178144968204</v>
      </c>
      <c r="D11" s="2">
        <f t="shared" si="0"/>
        <v>2.9682222165584</v>
      </c>
      <c r="E11" s="2">
        <f t="shared" si="3"/>
        <v>0.798222216558402</v>
      </c>
      <c r="F11" s="2">
        <f t="shared" si="1"/>
        <v>-0.798222216558402</v>
      </c>
      <c r="G11" s="2">
        <f t="shared" si="2"/>
        <v>0.575057364468559</v>
      </c>
      <c r="H11" s="2">
        <f>AVERAGE(G11:G13)</f>
        <v>0.594683034648439</v>
      </c>
      <c r="I11" s="2">
        <f>STDEV(G11:G13)</f>
        <v>0.025178659971287</v>
      </c>
    </row>
    <row r="12" spans="2:9">
      <c r="B12" s="1">
        <v>25.6991112486693</v>
      </c>
      <c r="C12">
        <v>28.6403374224087</v>
      </c>
      <c r="D12" s="2">
        <f t="shared" si="0"/>
        <v>2.9412261737394</v>
      </c>
      <c r="E12" s="2">
        <f t="shared" si="3"/>
        <v>0.771226173739398</v>
      </c>
      <c r="F12" s="2">
        <f t="shared" si="1"/>
        <v>-0.771226173739398</v>
      </c>
      <c r="G12" s="2">
        <f t="shared" si="2"/>
        <v>0.585919279081249</v>
      </c>
      <c r="H12" s="2"/>
      <c r="I12" s="2"/>
    </row>
    <row r="13" spans="2:9">
      <c r="B13" s="1">
        <v>25.7448849204801</v>
      </c>
      <c r="C13">
        <v>28.5974130637163</v>
      </c>
      <c r="D13" s="2">
        <f t="shared" si="0"/>
        <v>2.8525281432362</v>
      </c>
      <c r="E13" s="2">
        <f t="shared" si="3"/>
        <v>0.682528143236199</v>
      </c>
      <c r="F13" s="2">
        <f t="shared" si="1"/>
        <v>-0.682528143236199</v>
      </c>
      <c r="G13" s="2">
        <f t="shared" si="2"/>
        <v>0.623072460395511</v>
      </c>
      <c r="H13" s="2"/>
      <c r="I13" s="2"/>
    </row>
    <row r="14" spans="1:9">
      <c r="A14" t="s">
        <v>14</v>
      </c>
      <c r="B14" s="1">
        <v>25.4154493014337</v>
      </c>
      <c r="C14">
        <v>28.1694336187599</v>
      </c>
      <c r="D14" s="2">
        <f t="shared" si="0"/>
        <v>2.7539843173262</v>
      </c>
      <c r="E14" s="2">
        <f t="shared" si="3"/>
        <v>0.5839843173262</v>
      </c>
      <c r="F14" s="2">
        <f t="shared" si="1"/>
        <v>-0.5839843173262</v>
      </c>
      <c r="G14" s="2">
        <f t="shared" si="2"/>
        <v>0.667118836648824</v>
      </c>
      <c r="H14" s="2">
        <f>AVERAGE(G14:G16)</f>
        <v>0.683078880488045</v>
      </c>
      <c r="I14" s="2">
        <f>STDEV(G14:G16)</f>
        <v>0.0455243589298139</v>
      </c>
    </row>
    <row r="15" spans="2:9">
      <c r="B15" s="1">
        <v>25.7679230620232</v>
      </c>
      <c r="C15">
        <v>28.3832177214461</v>
      </c>
      <c r="D15" s="2">
        <f t="shared" si="0"/>
        <v>2.6152946594229</v>
      </c>
      <c r="E15" s="2">
        <f t="shared" si="3"/>
        <v>0.445294659422901</v>
      </c>
      <c r="F15" s="2">
        <f t="shared" si="1"/>
        <v>-0.445294659422901</v>
      </c>
      <c r="G15" s="2">
        <f t="shared" si="2"/>
        <v>0.734434298733893</v>
      </c>
      <c r="H15" s="2"/>
      <c r="I15" s="2"/>
    </row>
    <row r="16" spans="2:9">
      <c r="B16" s="1">
        <v>25.5792587213768</v>
      </c>
      <c r="C16">
        <v>28.3758978114099</v>
      </c>
      <c r="D16" s="2">
        <f t="shared" si="0"/>
        <v>2.7966390900331</v>
      </c>
      <c r="E16" s="2">
        <f t="shared" si="3"/>
        <v>0.6266390900331</v>
      </c>
      <c r="F16" s="2">
        <f t="shared" si="1"/>
        <v>-0.6266390900331</v>
      </c>
      <c r="G16" s="2">
        <f t="shared" si="2"/>
        <v>0.647683506081419</v>
      </c>
      <c r="H16" s="2"/>
      <c r="I16" s="2"/>
    </row>
    <row r="17" spans="1:9">
      <c r="A17" t="s">
        <v>15</v>
      </c>
      <c r="B17" s="1">
        <v>26.8118502779834</v>
      </c>
      <c r="C17">
        <v>28.6780816546923</v>
      </c>
      <c r="D17" s="2">
        <f t="shared" si="0"/>
        <v>1.8662313767089</v>
      </c>
      <c r="E17" s="2">
        <f t="shared" si="3"/>
        <v>-0.3037686232911</v>
      </c>
      <c r="F17" s="2">
        <f t="shared" si="1"/>
        <v>0.3037686232911</v>
      </c>
      <c r="G17" s="2">
        <f t="shared" si="2"/>
        <v>1.23436462594807</v>
      </c>
      <c r="H17" s="2">
        <f>AVERAGE(G17:G19)</f>
        <v>0.838199467027649</v>
      </c>
      <c r="I17" s="2">
        <f>STDEV(G17:G19)</f>
        <v>0.348773498364593</v>
      </c>
    </row>
    <row r="18" spans="2:9">
      <c r="B18" s="1">
        <v>25.8450106570146</v>
      </c>
      <c r="C18">
        <v>28.5237647159208</v>
      </c>
      <c r="D18" s="2">
        <f t="shared" si="0"/>
        <v>2.6787540589062</v>
      </c>
      <c r="E18" s="2">
        <f t="shared" si="3"/>
        <v>0.508754058906201</v>
      </c>
      <c r="F18" s="2">
        <f t="shared" si="1"/>
        <v>-0.508754058906201</v>
      </c>
      <c r="G18" s="2">
        <f t="shared" si="2"/>
        <v>0.702829153549802</v>
      </c>
      <c r="H18" s="2"/>
      <c r="I18" s="2"/>
    </row>
    <row r="19" spans="2:9">
      <c r="B19" s="1">
        <v>25.9995500686524</v>
      </c>
      <c r="C19">
        <v>28.9618955084924</v>
      </c>
      <c r="D19" s="2">
        <f t="shared" si="0"/>
        <v>2.96234543984</v>
      </c>
      <c r="E19" s="2">
        <f t="shared" si="3"/>
        <v>0.79234543984</v>
      </c>
      <c r="F19" s="2">
        <f t="shared" si="1"/>
        <v>-0.79234543984</v>
      </c>
      <c r="G19" s="2">
        <f t="shared" si="2"/>
        <v>0.577404621585072</v>
      </c>
      <c r="H19" s="2"/>
      <c r="I19" s="2"/>
    </row>
    <row r="20" spans="1:9">
      <c r="A20" t="s">
        <v>16</v>
      </c>
      <c r="B20" s="1">
        <v>23.9595636635621</v>
      </c>
      <c r="C20">
        <v>26.4856014323486</v>
      </c>
      <c r="D20" s="2">
        <f t="shared" si="0"/>
        <v>2.5260377687865</v>
      </c>
      <c r="E20" s="2">
        <f t="shared" si="3"/>
        <v>0.356037768786498</v>
      </c>
      <c r="F20" s="2">
        <f t="shared" si="1"/>
        <v>-0.356037768786498</v>
      </c>
      <c r="G20" s="2">
        <f t="shared" si="2"/>
        <v>0.781307425801307</v>
      </c>
      <c r="H20" s="2">
        <f>AVERAGE(G20:G22)</f>
        <v>0.866170973379139</v>
      </c>
      <c r="I20" s="2">
        <f>STDEV(G20:G22)</f>
        <v>0.0745252473355455</v>
      </c>
    </row>
    <row r="21" spans="2:9">
      <c r="B21" s="1">
        <v>24.018747269639</v>
      </c>
      <c r="C21">
        <v>26.3075403847127</v>
      </c>
      <c r="D21" s="2">
        <f t="shared" si="0"/>
        <v>2.2887931150737</v>
      </c>
      <c r="E21" s="2">
        <f t="shared" si="3"/>
        <v>0.118793115073698</v>
      </c>
      <c r="F21" s="2">
        <f t="shared" si="1"/>
        <v>-0.118793115073698</v>
      </c>
      <c r="G21" s="2">
        <f t="shared" si="2"/>
        <v>0.920957754646927</v>
      </c>
      <c r="H21" s="2"/>
      <c r="I21" s="2"/>
    </row>
    <row r="22" spans="2:9">
      <c r="B22" s="1">
        <v>24.0632009513445</v>
      </c>
      <c r="C22">
        <v>26.3912314708478</v>
      </c>
      <c r="D22" s="2">
        <f t="shared" si="0"/>
        <v>2.3280305195033</v>
      </c>
      <c r="E22" s="2">
        <f t="shared" si="3"/>
        <v>0.158030519503301</v>
      </c>
      <c r="F22" s="2">
        <f t="shared" si="1"/>
        <v>-0.158030519503301</v>
      </c>
      <c r="G22" s="2">
        <f t="shared" si="2"/>
        <v>0.896247739689183</v>
      </c>
      <c r="H22" s="2"/>
      <c r="I22" s="2"/>
    </row>
    <row r="23" spans="1:9">
      <c r="A23" t="s">
        <v>17</v>
      </c>
      <c r="B23" s="1">
        <v>23.8597628920374</v>
      </c>
      <c r="C23">
        <v>25.9465167454758</v>
      </c>
      <c r="D23" s="2">
        <f t="shared" si="0"/>
        <v>2.0867538534384</v>
      </c>
      <c r="E23" s="2">
        <f t="shared" si="3"/>
        <v>-0.0832461465615975</v>
      </c>
      <c r="F23" s="2">
        <f t="shared" si="1"/>
        <v>0.0832461465615975</v>
      </c>
      <c r="G23" s="2">
        <f t="shared" si="2"/>
        <v>1.05939906947998</v>
      </c>
      <c r="H23" s="2">
        <f>AVERAGE(G23:G25)</f>
        <v>1.05491923825466</v>
      </c>
      <c r="I23" s="2">
        <f>STDEV(G23:G25)</f>
        <v>0.0885806764372837</v>
      </c>
    </row>
    <row r="24" spans="2:9">
      <c r="B24" s="1">
        <v>23.7880205998697</v>
      </c>
      <c r="C24">
        <v>25.7675005553847</v>
      </c>
      <c r="D24" s="2">
        <f t="shared" si="0"/>
        <v>1.979479955515</v>
      </c>
      <c r="E24" s="2">
        <f t="shared" si="3"/>
        <v>-0.190520044485</v>
      </c>
      <c r="F24" s="2">
        <f t="shared" si="1"/>
        <v>0.190520044485</v>
      </c>
      <c r="G24" s="2">
        <f t="shared" si="2"/>
        <v>1.14117499808567</v>
      </c>
      <c r="H24" s="2"/>
      <c r="I24" s="2"/>
    </row>
    <row r="25" spans="2:9">
      <c r="B25" s="1">
        <v>23.6996992243799</v>
      </c>
      <c r="C25">
        <v>25.9223193578031</v>
      </c>
      <c r="D25" s="2">
        <f t="shared" si="0"/>
        <v>2.2226201334232</v>
      </c>
      <c r="E25" s="2">
        <f t="shared" si="3"/>
        <v>0.0526201334232024</v>
      </c>
      <c r="F25" s="2">
        <f t="shared" si="1"/>
        <v>-0.0526201334232024</v>
      </c>
      <c r="G25" s="2">
        <f t="shared" si="2"/>
        <v>0.96418364719833</v>
      </c>
      <c r="H25" s="2"/>
      <c r="I25" s="2"/>
    </row>
    <row r="26" spans="1:9">
      <c r="A26" t="s">
        <v>18</v>
      </c>
      <c r="B26" s="1">
        <v>23.9894153493554</v>
      </c>
      <c r="C26">
        <v>26.9308597337864</v>
      </c>
      <c r="D26" s="2">
        <f t="shared" si="0"/>
        <v>2.941444384431</v>
      </c>
      <c r="E26" s="2">
        <f t="shared" si="3"/>
        <v>0.771444384430998</v>
      </c>
      <c r="F26" s="2">
        <f t="shared" si="1"/>
        <v>-0.771444384430998</v>
      </c>
      <c r="G26" s="2">
        <f t="shared" si="2"/>
        <v>0.585830664246588</v>
      </c>
      <c r="H26" s="2">
        <f>AVERAGE(G26:G28)</f>
        <v>0.76570804512754</v>
      </c>
      <c r="I26" s="2">
        <f>STDEV(G26:G28)</f>
        <v>0.167850093120002</v>
      </c>
    </row>
    <row r="27" spans="2:9">
      <c r="B27" s="1">
        <v>24.1831828234643</v>
      </c>
      <c r="C27">
        <v>26.687530393361</v>
      </c>
      <c r="D27" s="2">
        <f t="shared" si="0"/>
        <v>2.5043475698967</v>
      </c>
      <c r="E27" s="2">
        <f t="shared" si="3"/>
        <v>0.334347569896702</v>
      </c>
      <c r="F27" s="2">
        <f t="shared" si="1"/>
        <v>-0.334347569896702</v>
      </c>
      <c r="G27" s="2">
        <f t="shared" si="2"/>
        <v>0.793142738528226</v>
      </c>
      <c r="H27" s="2"/>
      <c r="I27" s="2"/>
    </row>
    <row r="28" spans="2:9">
      <c r="B28" s="1">
        <v>24.4099982566585</v>
      </c>
      <c r="C28">
        <v>26.7031953315293</v>
      </c>
      <c r="D28" s="2">
        <f t="shared" si="0"/>
        <v>2.2931970748708</v>
      </c>
      <c r="E28" s="2">
        <f t="shared" si="3"/>
        <v>0.1231970748708</v>
      </c>
      <c r="F28" s="2">
        <f t="shared" si="1"/>
        <v>-0.1231970748708</v>
      </c>
      <c r="G28" s="2">
        <f t="shared" si="2"/>
        <v>0.918150732607805</v>
      </c>
      <c r="H28" s="2"/>
      <c r="I28" s="2"/>
    </row>
    <row r="29" spans="1:9">
      <c r="A29" t="s">
        <v>19</v>
      </c>
      <c r="B29" s="1">
        <v>24.78462270564</v>
      </c>
      <c r="C29">
        <v>28.5002948731889</v>
      </c>
      <c r="D29" s="2">
        <f t="shared" si="0"/>
        <v>3.7156721675489</v>
      </c>
      <c r="E29" s="2">
        <f t="shared" si="3"/>
        <v>1.5456721675489</v>
      </c>
      <c r="F29" s="2">
        <f t="shared" si="1"/>
        <v>-1.5456721675489</v>
      </c>
      <c r="G29" s="2">
        <f t="shared" si="2"/>
        <v>0.342536072723114</v>
      </c>
      <c r="H29" s="2">
        <f>AVERAGE(G29:G31)</f>
        <v>0.355603360711999</v>
      </c>
      <c r="I29" s="2">
        <f>STDEV(G29:G31)</f>
        <v>0.0431580069305821</v>
      </c>
    </row>
    <row r="30" spans="2:9">
      <c r="B30" s="1">
        <v>24.7592017341193</v>
      </c>
      <c r="C30">
        <v>28.237542831321</v>
      </c>
      <c r="D30" s="2">
        <f t="shared" si="0"/>
        <v>3.4783410972017</v>
      </c>
      <c r="E30" s="2">
        <f t="shared" si="3"/>
        <v>1.3083410972017</v>
      </c>
      <c r="F30" s="2">
        <f t="shared" si="1"/>
        <v>-1.3083410972017</v>
      </c>
      <c r="G30" s="2">
        <f t="shared" si="2"/>
        <v>0.403784910424278</v>
      </c>
      <c r="H30" s="2"/>
      <c r="I30" s="2"/>
    </row>
    <row r="31" spans="2:9">
      <c r="B31" s="1">
        <v>24.9633960666916</v>
      </c>
      <c r="C31">
        <v>28.7750488752577</v>
      </c>
      <c r="D31" s="2">
        <f t="shared" si="0"/>
        <v>3.8116528085661</v>
      </c>
      <c r="E31" s="2">
        <f t="shared" si="3"/>
        <v>1.6416528085661</v>
      </c>
      <c r="F31" s="2">
        <f t="shared" si="1"/>
        <v>-1.6416528085661</v>
      </c>
      <c r="G31" s="2">
        <f t="shared" si="2"/>
        <v>0.320489098988604</v>
      </c>
      <c r="H31" s="2"/>
      <c r="I31" s="2"/>
    </row>
    <row r="32" spans="1:9">
      <c r="A32" t="s">
        <v>20</v>
      </c>
      <c r="B32" s="1">
        <v>23.360600167589</v>
      </c>
      <c r="C32">
        <v>26.2779419977946</v>
      </c>
      <c r="D32" s="2">
        <f t="shared" si="0"/>
        <v>2.9173418302056</v>
      </c>
      <c r="E32" s="2">
        <f t="shared" si="3"/>
        <v>0.747341830205601</v>
      </c>
      <c r="F32" s="2">
        <f t="shared" si="1"/>
        <v>-0.747341830205601</v>
      </c>
      <c r="G32" s="2">
        <f t="shared" si="2"/>
        <v>0.595700126184746</v>
      </c>
      <c r="H32" s="2">
        <f>AVERAGE(G32:G34)</f>
        <v>0.551068320233758</v>
      </c>
      <c r="I32" s="2">
        <f>STDEV(G32:G34)</f>
        <v>0.112884288950371</v>
      </c>
    </row>
    <row r="33" spans="2:9">
      <c r="B33" s="1">
        <v>23.2523510159076</v>
      </c>
      <c r="C33">
        <v>26.6646731398593</v>
      </c>
      <c r="D33" s="2">
        <f t="shared" si="0"/>
        <v>3.4123221239517</v>
      </c>
      <c r="E33" s="2">
        <f t="shared" si="3"/>
        <v>1.2423221239517</v>
      </c>
      <c r="F33" s="2">
        <f t="shared" si="1"/>
        <v>-1.2423221239517</v>
      </c>
      <c r="G33" s="2">
        <f t="shared" si="2"/>
        <v>0.42269175482871</v>
      </c>
      <c r="H33" s="2"/>
      <c r="I33" s="2"/>
    </row>
    <row r="34" spans="2:9">
      <c r="B34" s="1">
        <v>23.480872189677</v>
      </c>
      <c r="C34">
        <v>26.3064684307984</v>
      </c>
      <c r="D34" s="2">
        <f t="shared" si="0"/>
        <v>2.8255962411214</v>
      </c>
      <c r="E34" s="2">
        <f t="shared" si="3"/>
        <v>0.655596241121399</v>
      </c>
      <c r="F34" s="2">
        <f t="shared" si="1"/>
        <v>-0.655596241121399</v>
      </c>
      <c r="G34" s="2">
        <f t="shared" si="2"/>
        <v>0.634813079687819</v>
      </c>
      <c r="H34" s="2"/>
      <c r="I34" s="2"/>
    </row>
    <row r="35" spans="1:9">
      <c r="A35" t="s">
        <v>21</v>
      </c>
      <c r="B35" s="1">
        <v>23.2460084503885</v>
      </c>
      <c r="C35">
        <v>25.7599072308388</v>
      </c>
      <c r="D35" s="2">
        <f t="shared" si="0"/>
        <v>2.5138987804503</v>
      </c>
      <c r="E35" s="2">
        <f t="shared" ref="E35:E73" si="4">D35-2.17</f>
        <v>0.343898780450298</v>
      </c>
      <c r="F35" s="2">
        <f t="shared" si="1"/>
        <v>-0.343898780450298</v>
      </c>
      <c r="G35" s="2">
        <f t="shared" si="2"/>
        <v>0.787909163852958</v>
      </c>
      <c r="H35" s="2">
        <f>AVERAGE(G35:G37)</f>
        <v>0.774705350898398</v>
      </c>
      <c r="I35" s="2">
        <f>STDEV(G35:G37)</f>
        <v>0.047004993445673</v>
      </c>
    </row>
    <row r="36" spans="2:9">
      <c r="B36" s="1">
        <v>23.2206305111289</v>
      </c>
      <c r="C36">
        <v>25.6880680700382</v>
      </c>
      <c r="D36" s="2">
        <f t="shared" si="0"/>
        <v>2.4674375589093</v>
      </c>
      <c r="E36" s="2">
        <f t="shared" si="4"/>
        <v>0.2974375589093</v>
      </c>
      <c r="F36" s="2">
        <f t="shared" si="1"/>
        <v>-0.2974375589093</v>
      </c>
      <c r="G36" s="2">
        <f t="shared" si="2"/>
        <v>0.8136963594565</v>
      </c>
      <c r="H36" s="2"/>
      <c r="I36" s="2"/>
    </row>
    <row r="37" spans="2:7">
      <c r="B37" s="1">
        <v>23.2194736300261</v>
      </c>
      <c r="C37">
        <v>25.8583831122733</v>
      </c>
      <c r="D37" s="2">
        <f t="shared" si="0"/>
        <v>2.6389094822472</v>
      </c>
      <c r="E37" s="2">
        <f t="shared" si="4"/>
        <v>0.4689094822472</v>
      </c>
      <c r="F37" s="2">
        <f t="shared" si="1"/>
        <v>-0.4689094822472</v>
      </c>
      <c r="G37" s="2">
        <f t="shared" si="2"/>
        <v>0.722510529385737</v>
      </c>
    </row>
    <row r="38" spans="1:9">
      <c r="A38" t="s">
        <v>22</v>
      </c>
      <c r="B38" s="1">
        <v>24.5785118072067</v>
      </c>
      <c r="C38">
        <v>31.0879896922517</v>
      </c>
      <c r="D38" s="2">
        <f t="shared" si="0"/>
        <v>6.509477885045</v>
      </c>
      <c r="E38" s="2">
        <f t="shared" si="4"/>
        <v>4.339477885045</v>
      </c>
      <c r="F38" s="2">
        <f t="shared" si="1"/>
        <v>-4.339477885045</v>
      </c>
      <c r="G38" s="2">
        <f t="shared" si="2"/>
        <v>0.0493954550962371</v>
      </c>
      <c r="H38" s="2">
        <f>AVERAGE(G38:G40)</f>
        <v>0.0412746215869631</v>
      </c>
      <c r="I38" s="2">
        <f>STDEV(G38:G40)</f>
        <v>0.0139761718541842</v>
      </c>
    </row>
    <row r="39" spans="2:9">
      <c r="B39" s="1">
        <v>24.6107767819936</v>
      </c>
      <c r="C39">
        <v>32.0948526884793</v>
      </c>
      <c r="D39" s="2">
        <f t="shared" si="0"/>
        <v>7.4840759064857</v>
      </c>
      <c r="E39" s="2">
        <f t="shared" si="4"/>
        <v>5.3140759064857</v>
      </c>
      <c r="F39" s="2">
        <f t="shared" si="1"/>
        <v>-5.3140759064857</v>
      </c>
      <c r="G39" s="2">
        <f t="shared" si="2"/>
        <v>0.0251364390193257</v>
      </c>
      <c r="H39" s="2"/>
      <c r="I39" s="2"/>
    </row>
    <row r="40" spans="2:9">
      <c r="B40" s="1">
        <v>24.634294594726</v>
      </c>
      <c r="C40">
        <v>31.1467981247858</v>
      </c>
      <c r="D40" s="2">
        <f t="shared" si="0"/>
        <v>6.5125035300598</v>
      </c>
      <c r="E40" s="2">
        <f t="shared" si="4"/>
        <v>4.3425035300598</v>
      </c>
      <c r="F40" s="2">
        <f t="shared" si="1"/>
        <v>-4.3425035300598</v>
      </c>
      <c r="G40" s="2">
        <f t="shared" si="2"/>
        <v>0.0492919706453264</v>
      </c>
      <c r="H40" s="2"/>
      <c r="I40" s="2"/>
    </row>
    <row r="41" spans="1:9">
      <c r="A41" t="s">
        <v>24</v>
      </c>
      <c r="B41" s="1">
        <v>25.1018435811484</v>
      </c>
      <c r="C41">
        <v>30.7280721297671</v>
      </c>
      <c r="D41" s="2">
        <f t="shared" si="0"/>
        <v>5.6262285486187</v>
      </c>
      <c r="E41" s="2">
        <f t="shared" si="4"/>
        <v>3.4562285486187</v>
      </c>
      <c r="F41" s="2">
        <f t="shared" si="1"/>
        <v>-3.4562285486187</v>
      </c>
      <c r="G41" s="2">
        <f t="shared" si="2"/>
        <v>0.0911111514017485</v>
      </c>
      <c r="H41" s="2">
        <f>AVERAGE(G41:G43)</f>
        <v>0.0854110360117304</v>
      </c>
      <c r="I41" s="2">
        <f>STDEV(G41:G43)</f>
        <v>0.00519175293524541</v>
      </c>
    </row>
    <row r="42" spans="2:9">
      <c r="B42" s="1">
        <v>25.1444105432117</v>
      </c>
      <c r="C42">
        <v>30.9411833935501</v>
      </c>
      <c r="D42" s="2">
        <f t="shared" si="0"/>
        <v>5.7967728503384</v>
      </c>
      <c r="E42" s="2">
        <f t="shared" si="4"/>
        <v>3.6267728503384</v>
      </c>
      <c r="F42" s="2">
        <f t="shared" si="1"/>
        <v>-3.6267728503384</v>
      </c>
      <c r="G42" s="2">
        <f t="shared" si="2"/>
        <v>0.0809529323142736</v>
      </c>
      <c r="H42" s="2"/>
      <c r="I42" s="2"/>
    </row>
    <row r="43" spans="2:9">
      <c r="B43" s="1">
        <v>25.2333053345986</v>
      </c>
      <c r="C43">
        <v>30.9738721305494</v>
      </c>
      <c r="D43" s="2">
        <f t="shared" si="0"/>
        <v>5.7405667959508</v>
      </c>
      <c r="E43" s="2">
        <f t="shared" si="4"/>
        <v>3.5705667959508</v>
      </c>
      <c r="F43" s="2">
        <f t="shared" si="1"/>
        <v>-3.5705667959508</v>
      </c>
      <c r="G43" s="2">
        <f t="shared" si="2"/>
        <v>0.0841690243191691</v>
      </c>
      <c r="H43" s="2"/>
      <c r="I43" s="2"/>
    </row>
    <row r="44" spans="1:9">
      <c r="A44" t="s">
        <v>25</v>
      </c>
      <c r="B44" s="1">
        <v>24.2794351247451</v>
      </c>
      <c r="C44">
        <v>30.8246141886065</v>
      </c>
      <c r="D44" s="2">
        <f t="shared" si="0"/>
        <v>6.5451790638614</v>
      </c>
      <c r="E44" s="2">
        <f t="shared" si="4"/>
        <v>4.3751790638614</v>
      </c>
      <c r="F44" s="2">
        <f t="shared" si="1"/>
        <v>-4.3751790638614</v>
      </c>
      <c r="G44" s="2">
        <f t="shared" si="2"/>
        <v>0.0481881069301147</v>
      </c>
      <c r="H44" s="2">
        <f>AVERAGE(G44:G46)</f>
        <v>0.0541422397204537</v>
      </c>
      <c r="I44" s="2">
        <f>STDEV(G44:G46)</f>
        <v>0.0109018174466202</v>
      </c>
    </row>
    <row r="45" spans="2:9">
      <c r="B45" s="1">
        <v>24.5193682694018</v>
      </c>
      <c r="C45">
        <v>30.5950066302761</v>
      </c>
      <c r="D45" s="2">
        <f t="shared" si="0"/>
        <v>6.0756383608743</v>
      </c>
      <c r="E45" s="2">
        <f t="shared" si="4"/>
        <v>3.9056383608743</v>
      </c>
      <c r="F45" s="2">
        <f t="shared" si="1"/>
        <v>-3.9056383608743</v>
      </c>
      <c r="G45" s="2">
        <f t="shared" si="2"/>
        <v>0.0667245573187772</v>
      </c>
      <c r="H45" s="2"/>
      <c r="I45" s="2"/>
    </row>
    <row r="46" spans="2:9">
      <c r="B46" s="1">
        <v>24.6084054403716</v>
      </c>
      <c r="C46">
        <v>31.1739072966352</v>
      </c>
      <c r="D46" s="2">
        <f t="shared" si="0"/>
        <v>6.5655018562636</v>
      </c>
      <c r="E46" s="2">
        <f t="shared" si="4"/>
        <v>4.3955018562636</v>
      </c>
      <c r="F46" s="2">
        <f t="shared" si="1"/>
        <v>-4.3955018562636</v>
      </c>
      <c r="G46" s="2">
        <f t="shared" si="2"/>
        <v>0.0475140549124693</v>
      </c>
      <c r="H46" s="2"/>
      <c r="I46" s="2"/>
    </row>
    <row r="47" spans="1:9">
      <c r="A47" t="s">
        <v>26</v>
      </c>
      <c r="B47" s="1">
        <v>24.4717961204044</v>
      </c>
      <c r="C47">
        <v>30.2916785783971</v>
      </c>
      <c r="D47" s="2">
        <f t="shared" si="0"/>
        <v>5.8198824579927</v>
      </c>
      <c r="E47" s="2">
        <f t="shared" si="4"/>
        <v>3.6498824579927</v>
      </c>
      <c r="F47" s="2">
        <f t="shared" si="1"/>
        <v>-3.6498824579927</v>
      </c>
      <c r="G47" s="2">
        <f t="shared" si="2"/>
        <v>0.0796665296867938</v>
      </c>
      <c r="H47" s="2">
        <f>AVERAGE(G47:G49)</f>
        <v>0.0710227351791393</v>
      </c>
      <c r="I47" s="2">
        <f>STDEV(G47:G49)</f>
        <v>0.00757624194999055</v>
      </c>
    </row>
    <row r="48" spans="2:9">
      <c r="B48" s="1">
        <v>24.4684192611605</v>
      </c>
      <c r="C48">
        <v>30.5700464171881</v>
      </c>
      <c r="D48" s="2">
        <f t="shared" si="0"/>
        <v>6.1016271560276</v>
      </c>
      <c r="E48" s="2">
        <f t="shared" si="4"/>
        <v>3.9316271560276</v>
      </c>
      <c r="F48" s="2">
        <f t="shared" si="1"/>
        <v>-3.9316271560276</v>
      </c>
      <c r="G48" s="2">
        <f t="shared" si="2"/>
        <v>0.0655333386889622</v>
      </c>
      <c r="H48" s="2"/>
      <c r="I48" s="2"/>
    </row>
    <row r="49" spans="2:9">
      <c r="B49" s="1">
        <v>24.4194826413803</v>
      </c>
      <c r="C49">
        <v>30.470600164988</v>
      </c>
      <c r="D49" s="2">
        <f t="shared" si="0"/>
        <v>6.0511175236077</v>
      </c>
      <c r="E49" s="2">
        <f t="shared" si="4"/>
        <v>3.8811175236077</v>
      </c>
      <c r="F49" s="2">
        <f t="shared" si="1"/>
        <v>-3.8811175236077</v>
      </c>
      <c r="G49" s="2">
        <f t="shared" si="2"/>
        <v>0.0678683371616618</v>
      </c>
      <c r="H49" s="2"/>
      <c r="I49" s="2"/>
    </row>
    <row r="50" spans="1:9">
      <c r="A50" t="s">
        <v>27</v>
      </c>
      <c r="B50" s="1">
        <v>25.1809697502402</v>
      </c>
      <c r="C50">
        <v>31.4725782659291</v>
      </c>
      <c r="D50" s="2">
        <f t="shared" si="0"/>
        <v>6.2916085156889</v>
      </c>
      <c r="E50" s="2">
        <f t="shared" si="4"/>
        <v>4.1216085156889</v>
      </c>
      <c r="F50" s="2">
        <f t="shared" si="1"/>
        <v>-4.1216085156889</v>
      </c>
      <c r="G50" s="2">
        <f t="shared" si="2"/>
        <v>0.057447641879045</v>
      </c>
      <c r="H50" s="2">
        <f>AVERAGE(G50:G52)</f>
        <v>0.0915188986251085</v>
      </c>
      <c r="I50" s="2">
        <f>STDEV(G50:G52)</f>
        <v>0.0388616809242119</v>
      </c>
    </row>
    <row r="51" spans="2:9">
      <c r="B51" s="1">
        <v>25.1765962823425</v>
      </c>
      <c r="C51">
        <v>30.932753297198</v>
      </c>
      <c r="D51" s="2">
        <f t="shared" si="0"/>
        <v>5.7561570148555</v>
      </c>
      <c r="E51" s="2">
        <f t="shared" si="4"/>
        <v>3.5861570148555</v>
      </c>
      <c r="F51" s="2">
        <f t="shared" si="1"/>
        <v>-3.5861570148555</v>
      </c>
      <c r="G51" s="2">
        <f t="shared" si="2"/>
        <v>0.0832643640476348</v>
      </c>
      <c r="H51" s="2"/>
      <c r="I51" s="2"/>
    </row>
    <row r="52" spans="2:9">
      <c r="B52" s="1">
        <v>25.3021520564119</v>
      </c>
      <c r="C52">
        <v>30.3735202475594</v>
      </c>
      <c r="D52" s="2">
        <f t="shared" si="0"/>
        <v>5.0713681911475</v>
      </c>
      <c r="E52" s="2">
        <f t="shared" si="4"/>
        <v>2.9013681911475</v>
      </c>
      <c r="F52" s="2">
        <f t="shared" si="1"/>
        <v>-2.9013681911475</v>
      </c>
      <c r="G52" s="2">
        <f t="shared" si="2"/>
        <v>0.133844689948646</v>
      </c>
      <c r="H52" s="2"/>
      <c r="I52" s="2"/>
    </row>
    <row r="53" spans="1:9">
      <c r="A53" t="s">
        <v>28</v>
      </c>
      <c r="B53" s="1">
        <v>25.3322898966114</v>
      </c>
      <c r="C53">
        <v>30.2952314424511</v>
      </c>
      <c r="D53" s="2">
        <f t="shared" si="0"/>
        <v>4.9629415458397</v>
      </c>
      <c r="E53" s="2">
        <f t="shared" si="4"/>
        <v>2.7929415458397</v>
      </c>
      <c r="F53" s="2">
        <f t="shared" si="1"/>
        <v>-2.7929415458397</v>
      </c>
      <c r="G53" s="2">
        <f t="shared" si="2"/>
        <v>0.144291523379361</v>
      </c>
      <c r="H53" s="2">
        <f>AVERAGE(G53:G55)</f>
        <v>0.147871970121659</v>
      </c>
      <c r="I53" s="2">
        <f>STDEV(G53:G55)</f>
        <v>0.0631656342360725</v>
      </c>
    </row>
    <row r="54" spans="2:9">
      <c r="B54" s="1">
        <v>25.3969973535744</v>
      </c>
      <c r="C54">
        <v>29.7997549596076</v>
      </c>
      <c r="D54" s="2">
        <f t="shared" si="0"/>
        <v>4.4027576060332</v>
      </c>
      <c r="E54" s="2">
        <f t="shared" si="4"/>
        <v>2.2327576060332</v>
      </c>
      <c r="F54" s="2">
        <f t="shared" si="1"/>
        <v>-2.2327576060332</v>
      </c>
      <c r="G54" s="2">
        <f t="shared" si="2"/>
        <v>0.212751674781606</v>
      </c>
      <c r="H54" s="2"/>
      <c r="I54" s="2"/>
    </row>
    <row r="55" spans="2:9">
      <c r="B55" s="1">
        <v>25.4143479930739</v>
      </c>
      <c r="C55">
        <v>31.1142918250064</v>
      </c>
      <c r="D55" s="2">
        <f t="shared" si="0"/>
        <v>5.6999438319325</v>
      </c>
      <c r="E55" s="2">
        <f t="shared" si="4"/>
        <v>3.5299438319325</v>
      </c>
      <c r="F55" s="2">
        <f t="shared" si="1"/>
        <v>-3.5299438319325</v>
      </c>
      <c r="G55" s="2">
        <f t="shared" si="2"/>
        <v>0.0865727122040117</v>
      </c>
      <c r="H55" s="2"/>
      <c r="I55" s="2"/>
    </row>
    <row r="56" spans="1:9">
      <c r="A56" t="s">
        <v>29</v>
      </c>
      <c r="B56" s="1">
        <v>24.6187137966067</v>
      </c>
      <c r="C56">
        <v>31.7718841073662</v>
      </c>
      <c r="D56" s="2">
        <f t="shared" si="0"/>
        <v>7.1531703107595</v>
      </c>
      <c r="E56" s="2">
        <f t="shared" si="4"/>
        <v>4.9831703107595</v>
      </c>
      <c r="F56" s="2">
        <f t="shared" si="1"/>
        <v>-4.9831703107595</v>
      </c>
      <c r="G56" s="2">
        <f t="shared" si="2"/>
        <v>0.0316166799493448</v>
      </c>
      <c r="H56" s="2">
        <f>AVERAGE(G56:G58)</f>
        <v>0.0230042932840145</v>
      </c>
      <c r="I56" s="2">
        <f>STDEV(G56:G58)</f>
        <v>0.0101624241883222</v>
      </c>
    </row>
    <row r="57" spans="2:9">
      <c r="B57" s="1">
        <v>24.7303753589757</v>
      </c>
      <c r="C57">
        <v>33.3059867902245</v>
      </c>
      <c r="D57" s="2">
        <f t="shared" si="0"/>
        <v>8.5756114312488</v>
      </c>
      <c r="E57" s="2">
        <f t="shared" si="4"/>
        <v>6.4056114312488</v>
      </c>
      <c r="F57" s="2">
        <f t="shared" si="1"/>
        <v>-6.4056114312488</v>
      </c>
      <c r="G57" s="2">
        <f t="shared" si="2"/>
        <v>0.0117955669142297</v>
      </c>
      <c r="H57" s="2"/>
      <c r="I57" s="2"/>
    </row>
    <row r="58" spans="2:9">
      <c r="B58" s="1">
        <v>24.8194770746157</v>
      </c>
      <c r="C58">
        <v>32.2771537823669</v>
      </c>
      <c r="D58" s="2">
        <f t="shared" si="0"/>
        <v>7.4576767077512</v>
      </c>
      <c r="E58" s="2">
        <f t="shared" si="4"/>
        <v>5.2876767077512</v>
      </c>
      <c r="F58" s="2">
        <f t="shared" si="1"/>
        <v>-5.2876767077512</v>
      </c>
      <c r="G58" s="2">
        <f t="shared" si="2"/>
        <v>0.0256006329884689</v>
      </c>
      <c r="H58" s="2"/>
      <c r="I58" s="2"/>
    </row>
    <row r="59" spans="1:9">
      <c r="A59" t="s">
        <v>30</v>
      </c>
      <c r="B59" s="1">
        <v>24.83392385142</v>
      </c>
      <c r="C59">
        <v>33.4883333553858</v>
      </c>
      <c r="D59" s="2">
        <f t="shared" si="0"/>
        <v>8.6544095039658</v>
      </c>
      <c r="E59" s="2">
        <f t="shared" si="4"/>
        <v>6.4844095039658</v>
      </c>
      <c r="F59" s="2">
        <f t="shared" si="1"/>
        <v>-6.4844095039658</v>
      </c>
      <c r="G59" s="2">
        <f t="shared" si="2"/>
        <v>0.0111685870914164</v>
      </c>
      <c r="H59" s="2">
        <f>AVERAGE(G59:G61)</f>
        <v>0.0160996817216655</v>
      </c>
      <c r="I59" s="2">
        <f>STDEV(G59:G61)</f>
        <v>0.00671788323389059</v>
      </c>
    </row>
    <row r="60" spans="2:9">
      <c r="B60" s="1">
        <v>24.7645183607985</v>
      </c>
      <c r="C60">
        <v>33.1583648908605</v>
      </c>
      <c r="D60" s="2">
        <f t="shared" si="0"/>
        <v>8.393846530062</v>
      </c>
      <c r="E60" s="2">
        <f t="shared" si="4"/>
        <v>6.223846530062</v>
      </c>
      <c r="F60" s="2">
        <f t="shared" si="1"/>
        <v>-6.223846530062</v>
      </c>
      <c r="G60" s="2">
        <f t="shared" si="2"/>
        <v>0.0133793651304737</v>
      </c>
      <c r="H60" s="2"/>
      <c r="I60" s="2"/>
    </row>
    <row r="61" spans="2:9">
      <c r="B61" s="1">
        <v>24.8532244905625</v>
      </c>
      <c r="C61">
        <v>32.4190867775328</v>
      </c>
      <c r="D61" s="2">
        <f t="shared" si="0"/>
        <v>7.5658622869703</v>
      </c>
      <c r="E61" s="2">
        <f t="shared" si="4"/>
        <v>5.3958622869703</v>
      </c>
      <c r="F61" s="2">
        <f t="shared" si="1"/>
        <v>-5.3958622869703</v>
      </c>
      <c r="G61" s="2">
        <f t="shared" si="2"/>
        <v>0.0237510929431064</v>
      </c>
      <c r="H61" s="2"/>
      <c r="I61" s="2"/>
    </row>
    <row r="62" spans="1:9">
      <c r="A62" t="s">
        <v>31</v>
      </c>
      <c r="B62" s="1">
        <v>25.068832447451</v>
      </c>
      <c r="C62">
        <v>33.1385681499575</v>
      </c>
      <c r="D62" s="2">
        <f t="shared" si="0"/>
        <v>8.0697357025065</v>
      </c>
      <c r="E62" s="2">
        <f t="shared" si="4"/>
        <v>5.8997357025065</v>
      </c>
      <c r="F62" s="2">
        <f t="shared" si="1"/>
        <v>-5.8997357025065</v>
      </c>
      <c r="G62" s="2">
        <f t="shared" si="2"/>
        <v>0.016749528535505</v>
      </c>
      <c r="H62" s="2">
        <f>AVERAGE(G62:G64)</f>
        <v>0.0171439437882916</v>
      </c>
      <c r="I62" s="2">
        <f>STDEV(G62:G64)</f>
        <v>0.0059238387888449</v>
      </c>
    </row>
    <row r="63" spans="2:9">
      <c r="B63" s="1">
        <v>24.9376130322508</v>
      </c>
      <c r="C63">
        <v>33.5590012498485</v>
      </c>
      <c r="D63" s="2">
        <f t="shared" si="0"/>
        <v>8.6213882175977</v>
      </c>
      <c r="E63" s="2">
        <f t="shared" si="4"/>
        <v>6.4513882175977</v>
      </c>
      <c r="F63" s="2">
        <f t="shared" si="1"/>
        <v>-6.4513882175977</v>
      </c>
      <c r="G63" s="2">
        <f t="shared" si="2"/>
        <v>0.0114271685391179</v>
      </c>
      <c r="H63" s="2"/>
      <c r="I63" s="2"/>
    </row>
    <row r="64" spans="2:9">
      <c r="B64" s="1">
        <v>25.0392555926237</v>
      </c>
      <c r="C64">
        <v>32.6355625114535</v>
      </c>
      <c r="D64" s="2">
        <f t="shared" si="0"/>
        <v>7.5963069188298</v>
      </c>
      <c r="E64" s="2">
        <f t="shared" si="4"/>
        <v>5.4263069188298</v>
      </c>
      <c r="F64" s="2">
        <f t="shared" si="1"/>
        <v>-5.4263069188298</v>
      </c>
      <c r="G64" s="2">
        <f t="shared" si="2"/>
        <v>0.023255134290252</v>
      </c>
      <c r="H64" s="2"/>
      <c r="I64" s="2"/>
    </row>
    <row r="65" spans="1:9">
      <c r="A65" t="s">
        <v>32</v>
      </c>
      <c r="B65" s="1">
        <v>24.3688786943618</v>
      </c>
      <c r="C65">
        <v>31.2485784255355</v>
      </c>
      <c r="D65" s="2">
        <f t="shared" si="0"/>
        <v>6.8796997311737</v>
      </c>
      <c r="E65" s="2">
        <f t="shared" si="4"/>
        <v>4.7096997311737</v>
      </c>
      <c r="F65" s="2">
        <f t="shared" si="1"/>
        <v>-4.7096997311737</v>
      </c>
      <c r="G65" s="2">
        <f t="shared" si="2"/>
        <v>0.0382154616529933</v>
      </c>
      <c r="H65" s="2">
        <f>AVERAGE(G65:G67)</f>
        <v>0.0364354840493448</v>
      </c>
      <c r="I65" s="2">
        <f>STDEV(G65:G67)</f>
        <v>0.00154630222372289</v>
      </c>
    </row>
    <row r="66" spans="2:9">
      <c r="B66" s="1">
        <v>24.313172917906</v>
      </c>
      <c r="C66">
        <v>31.3023102314711</v>
      </c>
      <c r="D66" s="2">
        <f t="shared" ref="D66:D73" si="5">C66-B66</f>
        <v>6.9891373135651</v>
      </c>
      <c r="E66" s="2">
        <f t="shared" si="4"/>
        <v>4.8191373135651</v>
      </c>
      <c r="F66" s="2">
        <f t="shared" ref="F66:F73" si="6">-E66</f>
        <v>-4.8191373135651</v>
      </c>
      <c r="G66" s="2">
        <f t="shared" ref="G66:G73" si="7">POWER(2,F66)</f>
        <v>0.0354237974045962</v>
      </c>
      <c r="H66" s="2"/>
      <c r="I66" s="2"/>
    </row>
    <row r="67" spans="2:9">
      <c r="B67" s="1">
        <v>24.4064839071685</v>
      </c>
      <c r="C67">
        <v>31.3857424127851</v>
      </c>
      <c r="D67" s="2">
        <f t="shared" si="5"/>
        <v>6.9792585056166</v>
      </c>
      <c r="E67" s="2">
        <f t="shared" si="4"/>
        <v>4.8092585056166</v>
      </c>
      <c r="F67" s="2">
        <f t="shared" si="6"/>
        <v>-4.8092585056166</v>
      </c>
      <c r="G67" s="2">
        <f t="shared" si="7"/>
        <v>0.0356671930904448</v>
      </c>
      <c r="H67" s="2"/>
      <c r="I67" s="2"/>
    </row>
    <row r="68" spans="1:9">
      <c r="A68" t="s">
        <v>33</v>
      </c>
      <c r="B68" s="1">
        <v>24.1905133738475</v>
      </c>
      <c r="C68">
        <v>32.0464492306716</v>
      </c>
      <c r="D68" s="2">
        <f t="shared" si="5"/>
        <v>7.8559358568241</v>
      </c>
      <c r="E68" s="2">
        <f t="shared" si="4"/>
        <v>5.6859358568241</v>
      </c>
      <c r="F68" s="2">
        <f t="shared" si="6"/>
        <v>-5.6859358568241</v>
      </c>
      <c r="G68" s="2">
        <f t="shared" si="7"/>
        <v>0.0194250772092081</v>
      </c>
      <c r="H68" s="2">
        <f>AVERAGE(G68:G70)</f>
        <v>0.0230130198881855</v>
      </c>
      <c r="I68" s="2">
        <f>STDEV(G68:G70)</f>
        <v>0.00539196879674474</v>
      </c>
    </row>
    <row r="69" spans="2:9">
      <c r="B69" s="1">
        <v>24.1988847980097</v>
      </c>
      <c r="C69">
        <v>31.4661001225781</v>
      </c>
      <c r="D69" s="2">
        <f t="shared" si="5"/>
        <v>7.2672153245684</v>
      </c>
      <c r="E69" s="2">
        <f t="shared" si="4"/>
        <v>5.0972153245684</v>
      </c>
      <c r="F69" s="2">
        <f t="shared" si="6"/>
        <v>-5.0972153245684</v>
      </c>
      <c r="G69" s="2">
        <f t="shared" si="7"/>
        <v>0.0292136144251291</v>
      </c>
      <c r="H69" s="2"/>
      <c r="I69" s="2"/>
    </row>
    <row r="70" spans="2:9">
      <c r="B70" s="1">
        <v>24.186269312989</v>
      </c>
      <c r="C70">
        <v>31.9715303235776</v>
      </c>
      <c r="D70" s="2">
        <f t="shared" si="5"/>
        <v>7.7852610105886</v>
      </c>
      <c r="E70" s="2">
        <f t="shared" si="4"/>
        <v>5.6152610105886</v>
      </c>
      <c r="F70" s="2">
        <f t="shared" si="6"/>
        <v>-5.6152610105886</v>
      </c>
      <c r="G70" s="2">
        <f t="shared" si="7"/>
        <v>0.0204003680302192</v>
      </c>
      <c r="H70" s="2"/>
      <c r="I70" s="2"/>
    </row>
    <row r="71" spans="1:9">
      <c r="A71" t="s">
        <v>34</v>
      </c>
      <c r="B71" s="1">
        <v>24.2203376425032</v>
      </c>
      <c r="C71">
        <v>32.3399987850319</v>
      </c>
      <c r="D71" s="2">
        <f t="shared" si="5"/>
        <v>8.1196611425287</v>
      </c>
      <c r="E71" s="2">
        <f t="shared" si="4"/>
        <v>5.9496611425287</v>
      </c>
      <c r="F71" s="2">
        <f t="shared" si="6"/>
        <v>-5.9496611425287</v>
      </c>
      <c r="G71" s="2">
        <f t="shared" si="7"/>
        <v>0.0161798142728031</v>
      </c>
      <c r="H71" s="2">
        <f>AVERAGE(G71:G73)</f>
        <v>0.0142320488056439</v>
      </c>
      <c r="I71" s="2">
        <f>STDEV(G71:G73)</f>
        <v>0.00551823743391271</v>
      </c>
    </row>
    <row r="72" spans="2:7">
      <c r="B72" s="1">
        <v>24.0301887752487</v>
      </c>
      <c r="C72">
        <v>33.1652405808864</v>
      </c>
      <c r="D72" s="2">
        <f t="shared" si="5"/>
        <v>9.1350518056377</v>
      </c>
      <c r="E72" s="2">
        <f t="shared" si="4"/>
        <v>6.9650518056377</v>
      </c>
      <c r="F72" s="2">
        <f t="shared" si="6"/>
        <v>-6.9650518056377</v>
      </c>
      <c r="G72" s="2">
        <f t="shared" si="7"/>
        <v>0.00800406275744034</v>
      </c>
    </row>
    <row r="73" spans="2:7">
      <c r="B73" s="1">
        <v>23.9637437151885</v>
      </c>
      <c r="C73">
        <v>31.8891181414547</v>
      </c>
      <c r="D73" s="2">
        <f t="shared" si="5"/>
        <v>7.9253744262662</v>
      </c>
      <c r="E73" s="2">
        <f t="shared" si="4"/>
        <v>5.7553744262662</v>
      </c>
      <c r="F73" s="2">
        <f t="shared" si="6"/>
        <v>-5.7553744262662</v>
      </c>
      <c r="G73" s="2">
        <f t="shared" si="7"/>
        <v>0.0185122693866882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workbookViewId="0">
      <selection activeCell="J38" sqref="J38"/>
    </sheetView>
  </sheetViews>
  <sheetFormatPr defaultColWidth="9" defaultRowHeight="13.5"/>
  <cols>
    <col min="5" max="5" width="13.75"/>
    <col min="10" max="10" width="21.75" customWidth="1"/>
    <col min="11" max="11" width="12.62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27.5253751010377</v>
      </c>
      <c r="D2" s="2">
        <f t="shared" ref="D2:D65" si="0">C2-B2</f>
        <v>3.4798236026952</v>
      </c>
      <c r="E2" s="2">
        <f>D2-3.3</f>
        <v>0.179823602695198</v>
      </c>
      <c r="F2" s="2">
        <f t="shared" ref="F2:F65" si="1">-E2</f>
        <v>-0.179823602695198</v>
      </c>
      <c r="G2" s="2">
        <f t="shared" ref="G2:G65" si="2">POWER(2,F2)</f>
        <v>0.882810930361625</v>
      </c>
      <c r="H2" s="2">
        <f>AVERAGE(G2:G4)</f>
        <v>1.00518504378665</v>
      </c>
      <c r="I2" s="2">
        <f>STDEV(G2:G4)</f>
        <v>0.138873255134324</v>
      </c>
      <c r="K2">
        <f>AVERAGE(D2:D4)</f>
        <v>3.3015521382207</v>
      </c>
    </row>
    <row r="3" spans="2:9">
      <c r="B3" s="1">
        <v>24.1114914968836</v>
      </c>
      <c r="C3">
        <v>27.4456121767996</v>
      </c>
      <c r="D3" s="2">
        <f t="shared" si="0"/>
        <v>3.334120679916</v>
      </c>
      <c r="E3" s="2">
        <f t="shared" ref="E3:E34" si="3">D3-3.3</f>
        <v>0.0341206799160014</v>
      </c>
      <c r="F3" s="2">
        <f t="shared" si="1"/>
        <v>-0.0341206799160014</v>
      </c>
      <c r="G3" s="2">
        <f t="shared" si="2"/>
        <v>0.976626831742637</v>
      </c>
      <c r="H3" s="2"/>
      <c r="I3" s="2"/>
    </row>
    <row r="4" spans="2:9">
      <c r="B4" s="1">
        <v>24.1864775273355</v>
      </c>
      <c r="C4">
        <v>27.2771896593864</v>
      </c>
      <c r="D4" s="2">
        <f t="shared" si="0"/>
        <v>3.0907121320509</v>
      </c>
      <c r="E4" s="2">
        <f t="shared" si="3"/>
        <v>-0.2092878679491</v>
      </c>
      <c r="F4" s="2">
        <f t="shared" si="1"/>
        <v>0.2092878679491</v>
      </c>
      <c r="G4" s="2">
        <f t="shared" si="2"/>
        <v>1.1561173692557</v>
      </c>
      <c r="H4" s="2"/>
      <c r="I4" s="2"/>
    </row>
    <row r="5" spans="1:9">
      <c r="A5" t="s">
        <v>11</v>
      </c>
      <c r="B5" s="1">
        <v>23.8630018493993</v>
      </c>
      <c r="C5">
        <v>26.7634477123365</v>
      </c>
      <c r="D5" s="2">
        <f t="shared" si="0"/>
        <v>2.9004458629372</v>
      </c>
      <c r="E5" s="2">
        <f t="shared" si="3"/>
        <v>-0.3995541370628</v>
      </c>
      <c r="F5" s="2">
        <f t="shared" si="1"/>
        <v>0.3995541370628</v>
      </c>
      <c r="G5" s="2">
        <f t="shared" si="2"/>
        <v>1.31910018165776</v>
      </c>
      <c r="H5" s="2">
        <f>AVERAGE(G5:G7)</f>
        <v>1.29460489813597</v>
      </c>
      <c r="I5" s="2">
        <f>STDEV(G5:G7)</f>
        <v>0.108873421852935</v>
      </c>
    </row>
    <row r="6" spans="2:9">
      <c r="B6" s="1">
        <v>23.8226241922986</v>
      </c>
      <c r="C6">
        <v>26.8892631106932</v>
      </c>
      <c r="D6" s="2">
        <f t="shared" si="0"/>
        <v>3.0666389183946</v>
      </c>
      <c r="E6" s="2">
        <f t="shared" si="3"/>
        <v>-0.233361081605401</v>
      </c>
      <c r="F6" s="2">
        <f t="shared" si="1"/>
        <v>0.233361081605401</v>
      </c>
      <c r="G6" s="2">
        <f t="shared" si="2"/>
        <v>1.17557051656222</v>
      </c>
      <c r="H6" s="2"/>
      <c r="I6" s="2"/>
    </row>
    <row r="7" spans="2:9">
      <c r="B7" s="1">
        <v>23.7768365849354</v>
      </c>
      <c r="C7">
        <v>26.602640430671</v>
      </c>
      <c r="D7" s="2">
        <f t="shared" si="0"/>
        <v>2.8258038457356</v>
      </c>
      <c r="E7" s="2">
        <f t="shared" si="3"/>
        <v>-0.4741961542644</v>
      </c>
      <c r="F7" s="2">
        <f t="shared" si="1"/>
        <v>0.4741961542644</v>
      </c>
      <c r="G7" s="2">
        <f t="shared" si="2"/>
        <v>1.38914399618792</v>
      </c>
      <c r="H7" s="2"/>
      <c r="I7" s="2"/>
    </row>
    <row r="8" spans="1:9">
      <c r="A8" t="s">
        <v>12</v>
      </c>
      <c r="B8" s="1">
        <v>24.2771444822068</v>
      </c>
      <c r="C8">
        <v>27.2500169860124</v>
      </c>
      <c r="D8" s="2">
        <f t="shared" si="0"/>
        <v>2.9728725038056</v>
      </c>
      <c r="E8" s="2">
        <f t="shared" si="3"/>
        <v>-0.327127496194399</v>
      </c>
      <c r="F8" s="2">
        <f t="shared" si="1"/>
        <v>0.327127496194399</v>
      </c>
      <c r="G8" s="2">
        <f t="shared" si="2"/>
        <v>1.2545130654929</v>
      </c>
      <c r="H8" s="2">
        <f>AVERAGE(G8:G10)</f>
        <v>1.27673210126726</v>
      </c>
      <c r="I8" s="2">
        <f>STDEV(G8:G10)</f>
        <v>0.0900032242998448</v>
      </c>
    </row>
    <row r="9" spans="2:9">
      <c r="B9" s="1">
        <v>24.253987477389</v>
      </c>
      <c r="C9">
        <v>27.2910499730934</v>
      </c>
      <c r="D9" s="2">
        <f t="shared" si="0"/>
        <v>3.0370624957044</v>
      </c>
      <c r="E9" s="2">
        <f t="shared" si="3"/>
        <v>-0.262937504295599</v>
      </c>
      <c r="F9" s="2">
        <f t="shared" si="1"/>
        <v>0.262937504295599</v>
      </c>
      <c r="G9" s="2">
        <f t="shared" si="2"/>
        <v>1.1999194022732</v>
      </c>
      <c r="H9" s="2"/>
      <c r="I9" s="2"/>
    </row>
    <row r="10" spans="2:9">
      <c r="B10" s="1">
        <v>24.3601089818441</v>
      </c>
      <c r="C10">
        <v>27.1998761439421</v>
      </c>
      <c r="D10" s="2">
        <f t="shared" si="0"/>
        <v>2.839767162098</v>
      </c>
      <c r="E10" s="2">
        <f t="shared" si="3"/>
        <v>-0.460232837902001</v>
      </c>
      <c r="F10" s="2">
        <f t="shared" si="1"/>
        <v>0.460232837902001</v>
      </c>
      <c r="G10" s="2">
        <f t="shared" si="2"/>
        <v>1.37576383603567</v>
      </c>
      <c r="H10" s="2"/>
      <c r="I10" s="2"/>
    </row>
    <row r="11" spans="1:9">
      <c r="A11" t="s">
        <v>13</v>
      </c>
      <c r="B11" s="1">
        <v>25.949592280262</v>
      </c>
      <c r="C11">
        <v>29.1900024367629</v>
      </c>
      <c r="D11" s="2">
        <f t="shared" si="0"/>
        <v>3.2404101565009</v>
      </c>
      <c r="E11" s="2">
        <f t="shared" si="3"/>
        <v>-0.0595898434990998</v>
      </c>
      <c r="F11" s="2">
        <f t="shared" si="1"/>
        <v>0.0595898434990998</v>
      </c>
      <c r="G11" s="2">
        <f t="shared" si="2"/>
        <v>1.04216943117823</v>
      </c>
      <c r="H11" s="2">
        <f>AVERAGE(G11:G13)</f>
        <v>0.835160183377355</v>
      </c>
      <c r="I11" s="2">
        <f>STDEV(G11:G13)</f>
        <v>0.190858002796322</v>
      </c>
    </row>
    <row r="12" spans="2:9">
      <c r="B12" s="1">
        <v>25.6991112486693</v>
      </c>
      <c r="C12">
        <v>29.5851290681743</v>
      </c>
      <c r="D12" s="2">
        <f t="shared" si="0"/>
        <v>3.886017819505</v>
      </c>
      <c r="E12" s="2">
        <f t="shared" si="3"/>
        <v>0.586017819505</v>
      </c>
      <c r="F12" s="2">
        <f t="shared" si="1"/>
        <v>-0.586017819505</v>
      </c>
      <c r="G12" s="2">
        <f t="shared" si="2"/>
        <v>0.666179184156588</v>
      </c>
      <c r="H12" s="2"/>
      <c r="I12" s="2"/>
    </row>
    <row r="13" spans="2:9">
      <c r="B13" s="1">
        <v>25.7448849204801</v>
      </c>
      <c r="C13">
        <v>29.3719944882346</v>
      </c>
      <c r="D13" s="2">
        <f t="shared" si="0"/>
        <v>3.6271095677545</v>
      </c>
      <c r="E13" s="2">
        <f t="shared" si="3"/>
        <v>0.327109567754499</v>
      </c>
      <c r="F13" s="2">
        <f t="shared" si="1"/>
        <v>-0.327109567754499</v>
      </c>
      <c r="G13" s="2">
        <f t="shared" si="2"/>
        <v>0.797131934797251</v>
      </c>
      <c r="H13" s="2"/>
      <c r="I13" s="2"/>
    </row>
    <row r="14" spans="1:9">
      <c r="A14" t="s">
        <v>14</v>
      </c>
      <c r="B14" s="1">
        <v>25.4154493014337</v>
      </c>
      <c r="C14">
        <v>28.8308309792796</v>
      </c>
      <c r="D14" s="2">
        <f t="shared" si="0"/>
        <v>3.4153816778459</v>
      </c>
      <c r="E14" s="2">
        <f t="shared" si="3"/>
        <v>0.1153816778459</v>
      </c>
      <c r="F14" s="2">
        <f t="shared" si="1"/>
        <v>-0.1153816778459</v>
      </c>
      <c r="G14" s="2">
        <f t="shared" si="2"/>
        <v>0.923138054011537</v>
      </c>
      <c r="H14" s="2">
        <f>AVERAGE(G14:G16)</f>
        <v>0.733470268058061</v>
      </c>
      <c r="I14" s="2">
        <f>STDEV(G14:G16)</f>
        <v>0.191153037667244</v>
      </c>
    </row>
    <row r="15" spans="2:9">
      <c r="B15" s="1">
        <v>25.7679230620232</v>
      </c>
      <c r="C15">
        <v>29.5093479472925</v>
      </c>
      <c r="D15" s="2">
        <f t="shared" si="0"/>
        <v>3.7414248852693</v>
      </c>
      <c r="E15" s="2">
        <f t="shared" si="3"/>
        <v>0.4414248852693</v>
      </c>
      <c r="F15" s="2">
        <f t="shared" si="1"/>
        <v>-0.4414248852693</v>
      </c>
      <c r="G15" s="2">
        <f t="shared" si="2"/>
        <v>0.7364069332164</v>
      </c>
      <c r="H15" s="2"/>
      <c r="I15" s="2"/>
    </row>
    <row r="16" spans="2:9">
      <c r="B16" s="1">
        <v>25.5792587213768</v>
      </c>
      <c r="C16">
        <v>29.7659160951094</v>
      </c>
      <c r="D16" s="2">
        <f t="shared" si="0"/>
        <v>4.1866573737326</v>
      </c>
      <c r="E16" s="2">
        <f t="shared" si="3"/>
        <v>0.886657373732601</v>
      </c>
      <c r="F16" s="2">
        <f t="shared" si="1"/>
        <v>-0.886657373732601</v>
      </c>
      <c r="G16" s="2">
        <f t="shared" si="2"/>
        <v>0.540865816946245</v>
      </c>
      <c r="H16" s="2"/>
      <c r="I16" s="2"/>
    </row>
    <row r="17" spans="1:9">
      <c r="A17" t="s">
        <v>15</v>
      </c>
      <c r="B17" s="1">
        <v>26.8118502779834</v>
      </c>
      <c r="C17">
        <v>29.4146325246178</v>
      </c>
      <c r="D17" s="2">
        <f t="shared" si="0"/>
        <v>2.6027822466344</v>
      </c>
      <c r="E17" s="2">
        <f t="shared" si="3"/>
        <v>-0.697217753365599</v>
      </c>
      <c r="F17" s="2">
        <f t="shared" si="1"/>
        <v>0.697217753365599</v>
      </c>
      <c r="G17" s="2">
        <f t="shared" si="2"/>
        <v>1.62137494374316</v>
      </c>
      <c r="H17" s="2">
        <f>AVERAGE(G17:G19)</f>
        <v>0.882708923758512</v>
      </c>
      <c r="I17" s="2">
        <f>STDEV(G17:G19)</f>
        <v>0.640218232757526</v>
      </c>
    </row>
    <row r="18" spans="2:9">
      <c r="B18" s="1">
        <v>25.8450106570146</v>
      </c>
      <c r="C18">
        <v>30.0365399829752</v>
      </c>
      <c r="D18" s="2">
        <f t="shared" si="0"/>
        <v>4.1915293259606</v>
      </c>
      <c r="E18" s="2">
        <f t="shared" si="3"/>
        <v>0.891529325960598</v>
      </c>
      <c r="F18" s="2">
        <f t="shared" si="1"/>
        <v>-0.891529325960598</v>
      </c>
      <c r="G18" s="2">
        <f t="shared" si="2"/>
        <v>0.539042404472951</v>
      </c>
      <c r="H18" s="2"/>
      <c r="I18" s="2"/>
    </row>
    <row r="19" spans="2:9">
      <c r="B19" s="1">
        <v>25.9995500686524</v>
      </c>
      <c r="C19">
        <v>30.3354563165099</v>
      </c>
      <c r="D19" s="2">
        <f t="shared" si="0"/>
        <v>4.3359062478575</v>
      </c>
      <c r="E19" s="2">
        <f t="shared" si="3"/>
        <v>1.0359062478575</v>
      </c>
      <c r="F19" s="2">
        <f t="shared" si="1"/>
        <v>-1.0359062478575</v>
      </c>
      <c r="G19" s="2">
        <f t="shared" si="2"/>
        <v>0.487709423059425</v>
      </c>
      <c r="H19" s="2"/>
      <c r="I19" s="2"/>
    </row>
    <row r="20" spans="1:9">
      <c r="A20" t="s">
        <v>16</v>
      </c>
      <c r="B20" s="1">
        <v>23.9595636635621</v>
      </c>
      <c r="C20">
        <v>28.515811329611</v>
      </c>
      <c r="D20" s="2">
        <f t="shared" si="0"/>
        <v>4.5562476660489</v>
      </c>
      <c r="E20" s="2">
        <f t="shared" si="3"/>
        <v>1.2562476660489</v>
      </c>
      <c r="F20" s="2">
        <f t="shared" si="1"/>
        <v>-1.2562476660489</v>
      </c>
      <c r="G20" s="2">
        <f t="shared" si="2"/>
        <v>0.418631371546507</v>
      </c>
      <c r="H20" s="2">
        <f>AVERAGE(G20:G22)</f>
        <v>0.481406110680122</v>
      </c>
      <c r="I20" s="2">
        <f>STDEV(G20:G22)</f>
        <v>0.0605694049956205</v>
      </c>
    </row>
    <row r="21" spans="2:9">
      <c r="B21" s="1">
        <v>24.018747269639</v>
      </c>
      <c r="C21">
        <v>28.3594561363785</v>
      </c>
      <c r="D21" s="2">
        <f t="shared" si="0"/>
        <v>4.3407088667395</v>
      </c>
      <c r="E21" s="2">
        <f t="shared" si="3"/>
        <v>1.0407088667395</v>
      </c>
      <c r="F21" s="2">
        <f t="shared" si="1"/>
        <v>-1.0407088667395</v>
      </c>
      <c r="G21" s="2">
        <f t="shared" si="2"/>
        <v>0.486088575892983</v>
      </c>
      <c r="H21" s="2"/>
      <c r="I21" s="2"/>
    </row>
    <row r="22" spans="2:9">
      <c r="B22" s="1">
        <v>24.0632009513445</v>
      </c>
      <c r="C22">
        <v>28.253510406318</v>
      </c>
      <c r="D22" s="2">
        <f t="shared" si="0"/>
        <v>4.1903094549735</v>
      </c>
      <c r="E22" s="2">
        <f t="shared" si="3"/>
        <v>0.890309454973502</v>
      </c>
      <c r="F22" s="2">
        <f t="shared" si="1"/>
        <v>-0.890309454973502</v>
      </c>
      <c r="G22" s="2">
        <f t="shared" si="2"/>
        <v>0.539498384600877</v>
      </c>
      <c r="H22" s="2"/>
      <c r="I22" s="2"/>
    </row>
    <row r="23" spans="1:9">
      <c r="A23" t="s">
        <v>17</v>
      </c>
      <c r="B23" s="1">
        <v>23.8597628920374</v>
      </c>
      <c r="C23">
        <v>28.6232531048482</v>
      </c>
      <c r="D23" s="2">
        <f t="shared" si="0"/>
        <v>4.7634902128108</v>
      </c>
      <c r="E23" s="2">
        <f t="shared" si="3"/>
        <v>1.4634902128108</v>
      </c>
      <c r="F23" s="2">
        <f t="shared" si="1"/>
        <v>-1.4634902128108</v>
      </c>
      <c r="G23" s="2">
        <f t="shared" si="2"/>
        <v>0.362614818268874</v>
      </c>
      <c r="H23" s="2">
        <f>AVERAGE(G23:G25)</f>
        <v>0.365940464869815</v>
      </c>
      <c r="I23" s="2">
        <f>STDEV(G23:G25)</f>
        <v>0.049942075365927</v>
      </c>
    </row>
    <row r="24" spans="2:9">
      <c r="B24" s="1">
        <v>23.7880205998697</v>
      </c>
      <c r="C24">
        <v>28.3483029547411</v>
      </c>
      <c r="D24" s="2">
        <f t="shared" si="0"/>
        <v>4.5602823548714</v>
      </c>
      <c r="E24" s="2">
        <f t="shared" si="3"/>
        <v>1.2602823548714</v>
      </c>
      <c r="F24" s="2">
        <f t="shared" si="1"/>
        <v>-1.2602823548714</v>
      </c>
      <c r="G24" s="2">
        <f t="shared" si="2"/>
        <v>0.417462248727743</v>
      </c>
      <c r="H24" s="2"/>
      <c r="I24" s="2"/>
    </row>
    <row r="25" spans="2:9">
      <c r="B25" s="1">
        <v>23.6996992243799</v>
      </c>
      <c r="C25">
        <v>28.6537609488691</v>
      </c>
      <c r="D25" s="2">
        <f t="shared" si="0"/>
        <v>4.9540617244892</v>
      </c>
      <c r="E25" s="2">
        <f t="shared" si="3"/>
        <v>1.6540617244892</v>
      </c>
      <c r="F25" s="2">
        <f t="shared" si="1"/>
        <v>-1.6540617244892</v>
      </c>
      <c r="G25" s="2">
        <f t="shared" si="2"/>
        <v>0.317744327612827</v>
      </c>
      <c r="H25" s="2"/>
      <c r="I25" s="2"/>
    </row>
    <row r="26" spans="1:9">
      <c r="A26" t="s">
        <v>18</v>
      </c>
      <c r="B26" s="1">
        <v>23.9894153493554</v>
      </c>
      <c r="C26">
        <v>28.6428009421003</v>
      </c>
      <c r="D26" s="2">
        <f t="shared" si="0"/>
        <v>4.6533855927449</v>
      </c>
      <c r="E26" s="2">
        <f t="shared" si="3"/>
        <v>1.3533855927449</v>
      </c>
      <c r="F26" s="2">
        <f t="shared" si="1"/>
        <v>-1.3533855927449</v>
      </c>
      <c r="G26" s="2">
        <f t="shared" si="2"/>
        <v>0.391372531024075</v>
      </c>
      <c r="H26" s="2">
        <f>AVERAGE(G26:G28)</f>
        <v>0.488027041666509</v>
      </c>
      <c r="I26" s="2">
        <f>STDEV(G26:G28)</f>
        <v>0.107532304280795</v>
      </c>
    </row>
    <row r="27" spans="2:9">
      <c r="B27" s="1">
        <v>24.1831828234643</v>
      </c>
      <c r="C27">
        <v>28.5759798254819</v>
      </c>
      <c r="D27" s="2">
        <f t="shared" si="0"/>
        <v>4.3927970020176</v>
      </c>
      <c r="E27" s="2">
        <f t="shared" si="3"/>
        <v>1.0927970020176</v>
      </c>
      <c r="F27" s="2">
        <f t="shared" si="1"/>
        <v>-1.0927970020176</v>
      </c>
      <c r="G27" s="2">
        <f t="shared" si="2"/>
        <v>0.468851514502177</v>
      </c>
      <c r="H27" s="2"/>
      <c r="I27" s="2"/>
    </row>
    <row r="28" spans="2:9">
      <c r="B28" s="1">
        <v>24.4099982566585</v>
      </c>
      <c r="C28">
        <v>28.4377192177799</v>
      </c>
      <c r="D28" s="2">
        <f t="shared" si="0"/>
        <v>4.0277209611214</v>
      </c>
      <c r="E28" s="2">
        <f t="shared" si="3"/>
        <v>0.7277209611214</v>
      </c>
      <c r="F28" s="2">
        <f t="shared" si="1"/>
        <v>-0.7277209611214</v>
      </c>
      <c r="G28" s="2">
        <f t="shared" si="2"/>
        <v>0.603857079473274</v>
      </c>
      <c r="H28" s="2"/>
      <c r="I28" s="2"/>
    </row>
    <row r="29" spans="1:9">
      <c r="A29" t="s">
        <v>19</v>
      </c>
      <c r="B29" s="1">
        <v>24.78462270564</v>
      </c>
      <c r="C29">
        <v>29.8097246190784</v>
      </c>
      <c r="D29" s="2">
        <f t="shared" si="0"/>
        <v>5.0251019134384</v>
      </c>
      <c r="E29" s="2">
        <f t="shared" si="3"/>
        <v>1.7251019134384</v>
      </c>
      <c r="F29" s="2">
        <f t="shared" si="1"/>
        <v>-1.7251019134384</v>
      </c>
      <c r="G29" s="2">
        <f t="shared" si="2"/>
        <v>0.302477154257671</v>
      </c>
      <c r="H29" s="2">
        <f>AVERAGE(G29:G31)</f>
        <v>0.409668164583128</v>
      </c>
      <c r="I29" s="2">
        <f>STDEV(G29:G31)</f>
        <v>0.151992845289239</v>
      </c>
    </row>
    <row r="30" spans="2:9">
      <c r="B30" s="1">
        <v>24.7592017341193</v>
      </c>
      <c r="C30">
        <v>29.6032890969789</v>
      </c>
      <c r="D30" s="2">
        <f t="shared" si="0"/>
        <v>4.8440873628596</v>
      </c>
      <c r="E30" s="2">
        <f t="shared" si="3"/>
        <v>1.5440873628596</v>
      </c>
      <c r="F30" s="2">
        <f t="shared" si="1"/>
        <v>-1.5440873628596</v>
      </c>
      <c r="G30" s="2">
        <f t="shared" si="2"/>
        <v>0.342912556339397</v>
      </c>
      <c r="H30" s="2"/>
      <c r="I30" s="2"/>
    </row>
    <row r="31" spans="2:9">
      <c r="B31" s="1">
        <v>24.9633960666916</v>
      </c>
      <c r="C31">
        <v>29.0403077339256</v>
      </c>
      <c r="D31" s="2">
        <f t="shared" si="0"/>
        <v>4.076911667234</v>
      </c>
      <c r="E31" s="2">
        <f t="shared" si="3"/>
        <v>0.776911667234001</v>
      </c>
      <c r="F31" s="2">
        <f t="shared" si="1"/>
        <v>-0.776911667234001</v>
      </c>
      <c r="G31" s="2">
        <f t="shared" si="2"/>
        <v>0.583614783152316</v>
      </c>
      <c r="H31" s="2"/>
      <c r="I31" s="2"/>
    </row>
    <row r="32" spans="1:9">
      <c r="A32" t="s">
        <v>20</v>
      </c>
      <c r="B32" s="1">
        <v>23.360600167589</v>
      </c>
      <c r="C32">
        <v>28.2704919362839</v>
      </c>
      <c r="D32" s="2">
        <f t="shared" si="0"/>
        <v>4.9098917686949</v>
      </c>
      <c r="E32" s="2">
        <f t="shared" si="3"/>
        <v>1.6098917686949</v>
      </c>
      <c r="F32" s="2">
        <f t="shared" si="1"/>
        <v>-1.6098917686949</v>
      </c>
      <c r="G32" s="2">
        <f t="shared" si="2"/>
        <v>0.327622928388145</v>
      </c>
      <c r="H32" s="2">
        <f>AVERAGE(G32:G34)</f>
        <v>0.325140266717913</v>
      </c>
      <c r="I32" s="2">
        <f>STDEV(G32:G34)</f>
        <v>0.0593315295233541</v>
      </c>
    </row>
    <row r="33" spans="2:9">
      <c r="B33" s="1">
        <v>23.2523510159076</v>
      </c>
      <c r="C33">
        <v>28.4704312867794</v>
      </c>
      <c r="D33" s="2">
        <f t="shared" si="0"/>
        <v>5.2180802708718</v>
      </c>
      <c r="E33" s="2">
        <f t="shared" si="3"/>
        <v>1.9180802708718</v>
      </c>
      <c r="F33" s="2">
        <f t="shared" si="1"/>
        <v>-1.9180802708718</v>
      </c>
      <c r="G33" s="2">
        <f t="shared" si="2"/>
        <v>0.264606375735221</v>
      </c>
      <c r="H33" s="2"/>
      <c r="I33" s="2"/>
    </row>
    <row r="34" spans="2:9">
      <c r="B34" s="1">
        <v>23.480872189677</v>
      </c>
      <c r="C34">
        <v>28.1647347401159</v>
      </c>
      <c r="D34" s="2">
        <f t="shared" si="0"/>
        <v>4.6838625504389</v>
      </c>
      <c r="E34" s="2">
        <f t="shared" si="3"/>
        <v>1.3838625504389</v>
      </c>
      <c r="F34" s="2">
        <f t="shared" si="1"/>
        <v>-1.3838625504389</v>
      </c>
      <c r="G34" s="2">
        <f t="shared" si="2"/>
        <v>0.383191496030374</v>
      </c>
      <c r="H34" s="2"/>
      <c r="I34" s="2"/>
    </row>
    <row r="35" spans="1:9">
      <c r="A35" t="s">
        <v>21</v>
      </c>
      <c r="B35" s="1">
        <v>23.2460084503885</v>
      </c>
      <c r="C35">
        <v>28.3063692243055</v>
      </c>
      <c r="D35" s="2">
        <f t="shared" si="0"/>
        <v>5.060360773917</v>
      </c>
      <c r="E35" s="2">
        <f t="shared" ref="E35:E73" si="4">D35-3.3</f>
        <v>1.760360773917</v>
      </c>
      <c r="F35" s="2">
        <f t="shared" si="1"/>
        <v>-1.760360773917</v>
      </c>
      <c r="G35" s="2">
        <f t="shared" si="2"/>
        <v>0.295174342049776</v>
      </c>
      <c r="H35" s="2">
        <f>AVERAGE(G35:G37)</f>
        <v>0.253502985904873</v>
      </c>
      <c r="I35" s="2">
        <f>STDEV(G35:G37)</f>
        <v>0.037013528557187</v>
      </c>
    </row>
    <row r="36" spans="2:9">
      <c r="B36" s="1">
        <v>23.2206305111289</v>
      </c>
      <c r="C36">
        <v>28.6762038824374</v>
      </c>
      <c r="D36" s="2">
        <f t="shared" si="0"/>
        <v>5.4555733713085</v>
      </c>
      <c r="E36" s="2">
        <f t="shared" si="4"/>
        <v>2.1555733713085</v>
      </c>
      <c r="F36" s="2">
        <f t="shared" si="1"/>
        <v>-2.1555733713085</v>
      </c>
      <c r="G36" s="2">
        <f t="shared" si="2"/>
        <v>0.22444387460553</v>
      </c>
      <c r="H36" s="2"/>
      <c r="I36" s="2"/>
    </row>
    <row r="37" spans="2:7">
      <c r="B37" s="1">
        <v>23.2194736300261</v>
      </c>
      <c r="C37">
        <v>28.5730227820823</v>
      </c>
      <c r="D37" s="2">
        <f t="shared" si="0"/>
        <v>5.3535491520562</v>
      </c>
      <c r="E37" s="2">
        <f t="shared" si="4"/>
        <v>2.0535491520562</v>
      </c>
      <c r="F37" s="2">
        <f t="shared" si="1"/>
        <v>-2.0535491520562</v>
      </c>
      <c r="G37" s="2">
        <f t="shared" si="2"/>
        <v>0.240890741059312</v>
      </c>
    </row>
    <row r="38" spans="1:10">
      <c r="A38" t="s">
        <v>22</v>
      </c>
      <c r="B38" s="1">
        <v>24.5785118072067</v>
      </c>
      <c r="C38" t="s">
        <v>23</v>
      </c>
      <c r="D38" s="2" t="e">
        <f t="shared" si="0"/>
        <v>#VALUE!</v>
      </c>
      <c r="E38" s="2" t="e">
        <f t="shared" si="4"/>
        <v>#VALUE!</v>
      </c>
      <c r="F38" s="2" t="e">
        <f t="shared" si="1"/>
        <v>#VALUE!</v>
      </c>
      <c r="G38" s="2" t="e">
        <f t="shared" si="2"/>
        <v>#VALUE!</v>
      </c>
      <c r="H38" s="2" t="e">
        <f>AVERAGE(G38:G40)</f>
        <v>#VALUE!</v>
      </c>
      <c r="I38" s="2" t="e">
        <f>STDEV(G38:G40)</f>
        <v>#VALUE!</v>
      </c>
      <c r="J38" t="s">
        <v>35</v>
      </c>
    </row>
    <row r="39" spans="2:9">
      <c r="B39" s="1">
        <v>24.6107767819936</v>
      </c>
      <c r="C39" t="s">
        <v>23</v>
      </c>
      <c r="D39" s="2" t="e">
        <f t="shared" si="0"/>
        <v>#VALUE!</v>
      </c>
      <c r="E39" s="2" t="e">
        <f t="shared" si="4"/>
        <v>#VALUE!</v>
      </c>
      <c r="F39" s="2" t="e">
        <f t="shared" si="1"/>
        <v>#VALUE!</v>
      </c>
      <c r="G39" s="2" t="e">
        <f t="shared" si="2"/>
        <v>#VALUE!</v>
      </c>
      <c r="H39" s="2"/>
      <c r="I39" s="2"/>
    </row>
    <row r="40" spans="2:9">
      <c r="B40" s="1">
        <v>24.634294594726</v>
      </c>
      <c r="C40" t="s">
        <v>23</v>
      </c>
      <c r="D40" s="2" t="e">
        <f t="shared" si="0"/>
        <v>#VALUE!</v>
      </c>
      <c r="E40" s="2" t="e">
        <f t="shared" si="4"/>
        <v>#VALUE!</v>
      </c>
      <c r="F40" s="2" t="e">
        <f t="shared" si="1"/>
        <v>#VALUE!</v>
      </c>
      <c r="G40" s="2" t="e">
        <f t="shared" si="2"/>
        <v>#VALUE!</v>
      </c>
      <c r="H40" s="2"/>
      <c r="I40" s="2"/>
    </row>
    <row r="41" spans="1:9">
      <c r="A41" t="s">
        <v>24</v>
      </c>
      <c r="B41" s="1">
        <v>25.1018435811484</v>
      </c>
      <c r="C41" t="s">
        <v>23</v>
      </c>
      <c r="D41" s="2" t="e">
        <f t="shared" si="0"/>
        <v>#VALUE!</v>
      </c>
      <c r="E41" s="2" t="e">
        <f t="shared" si="4"/>
        <v>#VALUE!</v>
      </c>
      <c r="F41" s="2" t="e">
        <f t="shared" si="1"/>
        <v>#VALUE!</v>
      </c>
      <c r="G41" s="2" t="e">
        <f t="shared" si="2"/>
        <v>#VALUE!</v>
      </c>
      <c r="H41" s="2" t="e">
        <f>AVERAGE(G41:G43)</f>
        <v>#VALUE!</v>
      </c>
      <c r="I41" s="2" t="e">
        <f>STDEV(G41:G43)</f>
        <v>#VALUE!</v>
      </c>
    </row>
    <row r="42" spans="2:9">
      <c r="B42" s="1">
        <v>25.1444105432117</v>
      </c>
      <c r="C42" t="s">
        <v>23</v>
      </c>
      <c r="D42" s="2" t="e">
        <f t="shared" si="0"/>
        <v>#VALUE!</v>
      </c>
      <c r="E42" s="2" t="e">
        <f t="shared" si="4"/>
        <v>#VALUE!</v>
      </c>
      <c r="F42" s="2" t="e">
        <f t="shared" si="1"/>
        <v>#VALUE!</v>
      </c>
      <c r="G42" s="2" t="e">
        <f t="shared" si="2"/>
        <v>#VALUE!</v>
      </c>
      <c r="H42" s="2"/>
      <c r="I42" s="2"/>
    </row>
    <row r="43" spans="2:9">
      <c r="B43" s="1">
        <v>25.2333053345986</v>
      </c>
      <c r="C43" t="s">
        <v>23</v>
      </c>
      <c r="D43" s="2" t="e">
        <f t="shared" si="0"/>
        <v>#VALUE!</v>
      </c>
      <c r="E43" s="2" t="e">
        <f t="shared" si="4"/>
        <v>#VALUE!</v>
      </c>
      <c r="F43" s="2" t="e">
        <f t="shared" si="1"/>
        <v>#VALUE!</v>
      </c>
      <c r="G43" s="2" t="e">
        <f t="shared" si="2"/>
        <v>#VALUE!</v>
      </c>
      <c r="H43" s="2"/>
      <c r="I43" s="2"/>
    </row>
    <row r="44" spans="1:9">
      <c r="A44" t="s">
        <v>25</v>
      </c>
      <c r="B44" s="1">
        <v>24.2794351247451</v>
      </c>
      <c r="C44" t="s">
        <v>23</v>
      </c>
      <c r="D44" s="2" t="e">
        <f t="shared" si="0"/>
        <v>#VALUE!</v>
      </c>
      <c r="E44" s="2" t="e">
        <f t="shared" si="4"/>
        <v>#VALUE!</v>
      </c>
      <c r="F44" s="2" t="e">
        <f t="shared" si="1"/>
        <v>#VALUE!</v>
      </c>
      <c r="G44" s="2" t="e">
        <f t="shared" si="2"/>
        <v>#VALUE!</v>
      </c>
      <c r="H44" s="2" t="e">
        <f>AVERAGE(G44:G46)</f>
        <v>#VALUE!</v>
      </c>
      <c r="I44" s="2" t="e">
        <f>STDEV(G44:G46)</f>
        <v>#VALUE!</v>
      </c>
    </row>
    <row r="45" spans="2:9">
      <c r="B45" s="1">
        <v>24.5193682694018</v>
      </c>
      <c r="C45">
        <v>37.9574745776722</v>
      </c>
      <c r="D45" s="2">
        <f t="shared" si="0"/>
        <v>13.4381063082704</v>
      </c>
      <c r="E45" s="2">
        <f t="shared" si="4"/>
        <v>10.1381063082704</v>
      </c>
      <c r="F45" s="2">
        <f t="shared" si="1"/>
        <v>-10.1381063082704</v>
      </c>
      <c r="G45" s="2">
        <f t="shared" si="2"/>
        <v>0.000887413235869231</v>
      </c>
      <c r="H45" s="2"/>
      <c r="I45" s="2"/>
    </row>
    <row r="46" spans="2:9">
      <c r="B46" s="1">
        <v>24.6084054403716</v>
      </c>
      <c r="C46" t="s">
        <v>23</v>
      </c>
      <c r="D46" s="2" t="e">
        <f t="shared" si="0"/>
        <v>#VALUE!</v>
      </c>
      <c r="E46" s="2" t="e">
        <f t="shared" si="4"/>
        <v>#VALUE!</v>
      </c>
      <c r="F46" s="2" t="e">
        <f t="shared" si="1"/>
        <v>#VALUE!</v>
      </c>
      <c r="G46" s="2" t="e">
        <f t="shared" si="2"/>
        <v>#VALUE!</v>
      </c>
      <c r="H46" s="2"/>
      <c r="I46" s="2"/>
    </row>
    <row r="47" spans="1:9">
      <c r="A47" t="s">
        <v>26</v>
      </c>
      <c r="B47" s="1">
        <v>24.4717961204044</v>
      </c>
      <c r="C47" t="s">
        <v>23</v>
      </c>
      <c r="D47" s="2" t="e">
        <f t="shared" si="0"/>
        <v>#VALUE!</v>
      </c>
      <c r="E47" s="2" t="e">
        <f t="shared" si="4"/>
        <v>#VALUE!</v>
      </c>
      <c r="F47" s="2" t="e">
        <f t="shared" si="1"/>
        <v>#VALUE!</v>
      </c>
      <c r="G47" s="2" t="e">
        <f t="shared" si="2"/>
        <v>#VALUE!</v>
      </c>
      <c r="H47" s="2" t="e">
        <f>AVERAGE(G47:G49)</f>
        <v>#VALUE!</v>
      </c>
      <c r="I47" s="2" t="e">
        <f>STDEV(G47:G49)</f>
        <v>#VALUE!</v>
      </c>
    </row>
    <row r="48" spans="2:9">
      <c r="B48" s="1">
        <v>24.4684192611605</v>
      </c>
      <c r="C48" t="s">
        <v>23</v>
      </c>
      <c r="D48" s="2" t="e">
        <f t="shared" si="0"/>
        <v>#VALUE!</v>
      </c>
      <c r="E48" s="2" t="e">
        <f t="shared" si="4"/>
        <v>#VALUE!</v>
      </c>
      <c r="F48" s="2" t="e">
        <f t="shared" si="1"/>
        <v>#VALUE!</v>
      </c>
      <c r="G48" s="2" t="e">
        <f t="shared" si="2"/>
        <v>#VALUE!</v>
      </c>
      <c r="H48" s="2"/>
      <c r="I48" s="2"/>
    </row>
    <row r="49" spans="2:9">
      <c r="B49" s="1">
        <v>24.4194826413803</v>
      </c>
      <c r="C49" t="s">
        <v>23</v>
      </c>
      <c r="D49" s="2" t="e">
        <f t="shared" si="0"/>
        <v>#VALUE!</v>
      </c>
      <c r="E49" s="2" t="e">
        <f t="shared" si="4"/>
        <v>#VALUE!</v>
      </c>
      <c r="F49" s="2" t="e">
        <f t="shared" si="1"/>
        <v>#VALUE!</v>
      </c>
      <c r="G49" s="2" t="e">
        <f t="shared" si="2"/>
        <v>#VALUE!</v>
      </c>
      <c r="H49" s="2"/>
      <c r="I49" s="2"/>
    </row>
    <row r="50" spans="1:9">
      <c r="A50" t="s">
        <v>27</v>
      </c>
      <c r="B50" s="1">
        <v>25.1809697502402</v>
      </c>
      <c r="C50">
        <v>33.4934565856806</v>
      </c>
      <c r="D50" s="2">
        <f t="shared" si="0"/>
        <v>8.3124868354404</v>
      </c>
      <c r="E50" s="2">
        <f t="shared" si="4"/>
        <v>5.0124868354404</v>
      </c>
      <c r="F50" s="2">
        <f t="shared" si="1"/>
        <v>-5.0124868354404</v>
      </c>
      <c r="G50" s="2">
        <f t="shared" si="2"/>
        <v>0.030980691680029</v>
      </c>
      <c r="H50" s="2" t="e">
        <f>AVERAGE(G50:G52)</f>
        <v>#VALUE!</v>
      </c>
      <c r="I50" s="2" t="e">
        <f>STDEV(G50:G52)</f>
        <v>#VALUE!</v>
      </c>
    </row>
    <row r="51" spans="2:9">
      <c r="B51" s="1">
        <v>25.1765962823425</v>
      </c>
      <c r="C51" t="s">
        <v>23</v>
      </c>
      <c r="D51" s="2" t="e">
        <f t="shared" si="0"/>
        <v>#VALUE!</v>
      </c>
      <c r="E51" s="2" t="e">
        <f t="shared" si="4"/>
        <v>#VALUE!</v>
      </c>
      <c r="F51" s="2" t="e">
        <f t="shared" si="1"/>
        <v>#VALUE!</v>
      </c>
      <c r="G51" s="2" t="e">
        <f t="shared" si="2"/>
        <v>#VALUE!</v>
      </c>
      <c r="H51" s="2"/>
      <c r="I51" s="2"/>
    </row>
    <row r="52" spans="2:9">
      <c r="B52" s="1">
        <v>25.3021520564119</v>
      </c>
      <c r="C52" t="s">
        <v>23</v>
      </c>
      <c r="D52" s="2" t="e">
        <f t="shared" si="0"/>
        <v>#VALUE!</v>
      </c>
      <c r="E52" s="2" t="e">
        <f t="shared" si="4"/>
        <v>#VALUE!</v>
      </c>
      <c r="F52" s="2" t="e">
        <f t="shared" si="1"/>
        <v>#VALUE!</v>
      </c>
      <c r="G52" s="2" t="e">
        <f t="shared" si="2"/>
        <v>#VALUE!</v>
      </c>
      <c r="H52" s="2"/>
      <c r="I52" s="2"/>
    </row>
    <row r="53" spans="1:9">
      <c r="A53" t="s">
        <v>28</v>
      </c>
      <c r="B53" s="1">
        <v>25.3322898966114</v>
      </c>
      <c r="C53">
        <v>35.1645257305786</v>
      </c>
      <c r="D53" s="2">
        <f t="shared" si="0"/>
        <v>9.8322358339672</v>
      </c>
      <c r="E53" s="2">
        <f t="shared" si="4"/>
        <v>6.5322358339672</v>
      </c>
      <c r="F53" s="2">
        <f t="shared" si="1"/>
        <v>-6.5322358339672</v>
      </c>
      <c r="G53" s="2">
        <f t="shared" si="2"/>
        <v>0.0108044104732006</v>
      </c>
      <c r="H53" s="2" t="e">
        <f>AVERAGE(G53:G55)</f>
        <v>#VALUE!</v>
      </c>
      <c r="I53" s="2" t="e">
        <f>STDEV(G53:G55)</f>
        <v>#VALUE!</v>
      </c>
    </row>
    <row r="54" spans="2:9">
      <c r="B54" s="1">
        <v>25.3969973535744</v>
      </c>
      <c r="C54" t="s">
        <v>23</v>
      </c>
      <c r="D54" s="2" t="e">
        <f t="shared" si="0"/>
        <v>#VALUE!</v>
      </c>
      <c r="E54" s="2" t="e">
        <f t="shared" si="4"/>
        <v>#VALUE!</v>
      </c>
      <c r="F54" s="2" t="e">
        <f t="shared" si="1"/>
        <v>#VALUE!</v>
      </c>
      <c r="G54" s="2" t="e">
        <f t="shared" si="2"/>
        <v>#VALUE!</v>
      </c>
      <c r="H54" s="2"/>
      <c r="I54" s="2"/>
    </row>
    <row r="55" spans="2:9">
      <c r="B55" s="1">
        <v>25.4143479930739</v>
      </c>
      <c r="C55" t="s">
        <v>23</v>
      </c>
      <c r="D55" s="2" t="e">
        <f t="shared" si="0"/>
        <v>#VALUE!</v>
      </c>
      <c r="E55" s="2" t="e">
        <f t="shared" si="4"/>
        <v>#VALUE!</v>
      </c>
      <c r="F55" s="2" t="e">
        <f t="shared" si="1"/>
        <v>#VALUE!</v>
      </c>
      <c r="G55" s="2" t="e">
        <f t="shared" si="2"/>
        <v>#VALUE!</v>
      </c>
      <c r="H55" s="2"/>
      <c r="I55" s="2"/>
    </row>
    <row r="56" spans="1:9">
      <c r="A56" t="s">
        <v>29</v>
      </c>
      <c r="B56" s="1">
        <v>24.6187137966067</v>
      </c>
      <c r="C56" t="s">
        <v>23</v>
      </c>
      <c r="D56" s="2" t="e">
        <f t="shared" si="0"/>
        <v>#VALUE!</v>
      </c>
      <c r="E56" s="2" t="e">
        <f t="shared" si="4"/>
        <v>#VALUE!</v>
      </c>
      <c r="F56" s="2" t="e">
        <f t="shared" si="1"/>
        <v>#VALUE!</v>
      </c>
      <c r="G56" s="2" t="e">
        <f t="shared" si="2"/>
        <v>#VALUE!</v>
      </c>
      <c r="H56" s="2" t="e">
        <f>AVERAGE(G56:G58)</f>
        <v>#VALUE!</v>
      </c>
      <c r="I56" s="2" t="e">
        <f>STDEV(G56:G58)</f>
        <v>#VALUE!</v>
      </c>
    </row>
    <row r="57" spans="2:9">
      <c r="B57" s="1">
        <v>24.7303753589757</v>
      </c>
      <c r="C57" t="s">
        <v>23</v>
      </c>
      <c r="D57" s="2" t="e">
        <f t="shared" si="0"/>
        <v>#VALUE!</v>
      </c>
      <c r="E57" s="2" t="e">
        <f t="shared" si="4"/>
        <v>#VALUE!</v>
      </c>
      <c r="F57" s="2" t="e">
        <f t="shared" si="1"/>
        <v>#VALUE!</v>
      </c>
      <c r="G57" s="2" t="e">
        <f t="shared" si="2"/>
        <v>#VALUE!</v>
      </c>
      <c r="H57" s="2"/>
      <c r="I57" s="2"/>
    </row>
    <row r="58" spans="2:9">
      <c r="B58" s="1">
        <v>24.8194770746157</v>
      </c>
      <c r="C58" t="s">
        <v>23</v>
      </c>
      <c r="D58" s="2" t="e">
        <f t="shared" si="0"/>
        <v>#VALUE!</v>
      </c>
      <c r="E58" s="2" t="e">
        <f t="shared" si="4"/>
        <v>#VALUE!</v>
      </c>
      <c r="F58" s="2" t="e">
        <f t="shared" si="1"/>
        <v>#VALUE!</v>
      </c>
      <c r="G58" s="2" t="e">
        <f t="shared" si="2"/>
        <v>#VALUE!</v>
      </c>
      <c r="H58" s="2"/>
      <c r="I58" s="2"/>
    </row>
    <row r="59" spans="1:9">
      <c r="A59" t="s">
        <v>30</v>
      </c>
      <c r="B59" s="1">
        <v>24.83392385142</v>
      </c>
      <c r="C59" t="s">
        <v>23</v>
      </c>
      <c r="D59" s="2" t="e">
        <f t="shared" si="0"/>
        <v>#VALUE!</v>
      </c>
      <c r="E59" s="2" t="e">
        <f t="shared" si="4"/>
        <v>#VALUE!</v>
      </c>
      <c r="F59" s="2" t="e">
        <f t="shared" si="1"/>
        <v>#VALUE!</v>
      </c>
      <c r="G59" s="2" t="e">
        <f t="shared" si="2"/>
        <v>#VALUE!</v>
      </c>
      <c r="H59" s="2" t="e">
        <f>AVERAGE(G59:G61)</f>
        <v>#VALUE!</v>
      </c>
      <c r="I59" s="2" t="e">
        <f>STDEV(G59:G61)</f>
        <v>#VALUE!</v>
      </c>
    </row>
    <row r="60" spans="2:9">
      <c r="B60" s="1">
        <v>24.7645183607985</v>
      </c>
      <c r="C60" t="s">
        <v>23</v>
      </c>
      <c r="D60" s="2" t="e">
        <f t="shared" si="0"/>
        <v>#VALUE!</v>
      </c>
      <c r="E60" s="2" t="e">
        <f t="shared" si="4"/>
        <v>#VALUE!</v>
      </c>
      <c r="F60" s="2" t="e">
        <f t="shared" si="1"/>
        <v>#VALUE!</v>
      </c>
      <c r="G60" s="2" t="e">
        <f t="shared" si="2"/>
        <v>#VALUE!</v>
      </c>
      <c r="H60" s="2"/>
      <c r="I60" s="2"/>
    </row>
    <row r="61" spans="2:9">
      <c r="B61" s="1">
        <v>24.8532244905625</v>
      </c>
      <c r="C61" t="s">
        <v>23</v>
      </c>
      <c r="D61" s="2" t="e">
        <f t="shared" si="0"/>
        <v>#VALUE!</v>
      </c>
      <c r="E61" s="2" t="e">
        <f t="shared" si="4"/>
        <v>#VALUE!</v>
      </c>
      <c r="F61" s="2" t="e">
        <f t="shared" si="1"/>
        <v>#VALUE!</v>
      </c>
      <c r="G61" s="2" t="e">
        <f t="shared" si="2"/>
        <v>#VALUE!</v>
      </c>
      <c r="H61" s="2"/>
      <c r="I61" s="2"/>
    </row>
    <row r="62" spans="1:9">
      <c r="A62" t="s">
        <v>31</v>
      </c>
      <c r="B62" s="1">
        <v>25.068832447451</v>
      </c>
      <c r="C62" t="s">
        <v>23</v>
      </c>
      <c r="D62" s="2" t="e">
        <f t="shared" si="0"/>
        <v>#VALUE!</v>
      </c>
      <c r="E62" s="2" t="e">
        <f t="shared" si="4"/>
        <v>#VALUE!</v>
      </c>
      <c r="F62" s="2" t="e">
        <f t="shared" si="1"/>
        <v>#VALUE!</v>
      </c>
      <c r="G62" s="2" t="e">
        <f t="shared" si="2"/>
        <v>#VALUE!</v>
      </c>
      <c r="H62" s="2" t="e">
        <f>AVERAGE(G62:G64)</f>
        <v>#VALUE!</v>
      </c>
      <c r="I62" s="2" t="e">
        <f>STDEV(G62:G64)</f>
        <v>#VALUE!</v>
      </c>
    </row>
    <row r="63" spans="2:9">
      <c r="B63" s="1">
        <v>24.9376130322508</v>
      </c>
      <c r="C63" t="s">
        <v>23</v>
      </c>
      <c r="D63" s="2" t="e">
        <f t="shared" si="0"/>
        <v>#VALUE!</v>
      </c>
      <c r="E63" s="2" t="e">
        <f t="shared" si="4"/>
        <v>#VALUE!</v>
      </c>
      <c r="F63" s="2" t="e">
        <f t="shared" si="1"/>
        <v>#VALUE!</v>
      </c>
      <c r="G63" s="2" t="e">
        <f t="shared" si="2"/>
        <v>#VALUE!</v>
      </c>
      <c r="H63" s="2"/>
      <c r="I63" s="2"/>
    </row>
    <row r="64" spans="2:9">
      <c r="B64" s="1">
        <v>25.0392555926237</v>
      </c>
      <c r="C64" t="s">
        <v>23</v>
      </c>
      <c r="D64" s="2" t="e">
        <f t="shared" si="0"/>
        <v>#VALUE!</v>
      </c>
      <c r="E64" s="2" t="e">
        <f t="shared" si="4"/>
        <v>#VALUE!</v>
      </c>
      <c r="F64" s="2" t="e">
        <f t="shared" si="1"/>
        <v>#VALUE!</v>
      </c>
      <c r="G64" s="2" t="e">
        <f t="shared" si="2"/>
        <v>#VALUE!</v>
      </c>
      <c r="H64" s="2"/>
      <c r="I64" s="2"/>
    </row>
    <row r="65" spans="1:9">
      <c r="A65" t="s">
        <v>32</v>
      </c>
      <c r="B65" s="1">
        <v>24.3688786943618</v>
      </c>
      <c r="C65">
        <v>37.2257551958543</v>
      </c>
      <c r="D65" s="2">
        <f t="shared" si="0"/>
        <v>12.8568765014925</v>
      </c>
      <c r="E65" s="2">
        <f t="shared" si="4"/>
        <v>9.5568765014925</v>
      </c>
      <c r="F65" s="2">
        <f t="shared" si="1"/>
        <v>-9.5568765014925</v>
      </c>
      <c r="G65" s="2">
        <f t="shared" si="2"/>
        <v>0.00132768029056367</v>
      </c>
      <c r="H65" s="2" t="e">
        <f>AVERAGE(G65:G67)</f>
        <v>#VALUE!</v>
      </c>
      <c r="I65" s="2" t="e">
        <f>STDEV(G65:G67)</f>
        <v>#VALUE!</v>
      </c>
    </row>
    <row r="66" spans="2:9">
      <c r="B66" s="1">
        <v>24.313172917906</v>
      </c>
      <c r="C66">
        <v>36.0867859406482</v>
      </c>
      <c r="D66" s="2">
        <f t="shared" ref="D66:D73" si="5">C66-B66</f>
        <v>11.7736130227422</v>
      </c>
      <c r="E66" s="2">
        <f t="shared" si="4"/>
        <v>8.4736130227422</v>
      </c>
      <c r="F66" s="2">
        <f t="shared" ref="F66:F73" si="6">-E66</f>
        <v>-8.4736130227422</v>
      </c>
      <c r="G66" s="2">
        <f t="shared" ref="G66:G73" si="7">POWER(2,F66)</f>
        <v>0.00281312032472316</v>
      </c>
      <c r="H66" s="2"/>
      <c r="I66" s="2"/>
    </row>
    <row r="67" spans="2:9">
      <c r="B67" s="1">
        <v>24.4064839071685</v>
      </c>
      <c r="C67" t="s">
        <v>23</v>
      </c>
      <c r="D67" s="2" t="e">
        <f t="shared" si="5"/>
        <v>#VALUE!</v>
      </c>
      <c r="E67" s="2" t="e">
        <f t="shared" si="4"/>
        <v>#VALUE!</v>
      </c>
      <c r="F67" s="2" t="e">
        <f t="shared" si="6"/>
        <v>#VALUE!</v>
      </c>
      <c r="G67" s="2" t="e">
        <f t="shared" si="7"/>
        <v>#VALUE!</v>
      </c>
      <c r="H67" s="2"/>
      <c r="I67" s="2"/>
    </row>
    <row r="68" spans="1:9">
      <c r="A68" t="s">
        <v>33</v>
      </c>
      <c r="B68" s="1">
        <v>24.1905133738475</v>
      </c>
      <c r="C68">
        <v>34.4822519795588</v>
      </c>
      <c r="D68" s="2">
        <f t="shared" si="5"/>
        <v>10.2917386057113</v>
      </c>
      <c r="E68" s="2">
        <f t="shared" si="4"/>
        <v>6.9917386057113</v>
      </c>
      <c r="F68" s="2">
        <f t="shared" si="6"/>
        <v>-6.9917386057113</v>
      </c>
      <c r="G68" s="2">
        <f t="shared" si="7"/>
        <v>0.00785736553993037</v>
      </c>
      <c r="H68" s="2" t="e">
        <f>AVERAGE(G68:G70)</f>
        <v>#VALUE!</v>
      </c>
      <c r="I68" s="2" t="e">
        <f>STDEV(G68:G70)</f>
        <v>#VALUE!</v>
      </c>
    </row>
    <row r="69" spans="2:9">
      <c r="B69" s="1">
        <v>24.1988847980097</v>
      </c>
      <c r="C69">
        <v>35.0541697454038</v>
      </c>
      <c r="D69" s="2">
        <f t="shared" si="5"/>
        <v>10.8552849473941</v>
      </c>
      <c r="E69" s="2">
        <f t="shared" si="4"/>
        <v>7.5552849473941</v>
      </c>
      <c r="F69" s="2">
        <f t="shared" si="6"/>
        <v>-7.5552849473941</v>
      </c>
      <c r="G69" s="2">
        <f t="shared" si="7"/>
        <v>0.00531658308297654</v>
      </c>
      <c r="H69" s="2"/>
      <c r="I69" s="2"/>
    </row>
    <row r="70" spans="2:9">
      <c r="B70" s="1">
        <v>24.186269312989</v>
      </c>
      <c r="C70" t="s">
        <v>23</v>
      </c>
      <c r="D70" s="2" t="e">
        <f t="shared" si="5"/>
        <v>#VALUE!</v>
      </c>
      <c r="E70" s="2" t="e">
        <f t="shared" si="4"/>
        <v>#VALUE!</v>
      </c>
      <c r="F70" s="2" t="e">
        <f t="shared" si="6"/>
        <v>#VALUE!</v>
      </c>
      <c r="G70" s="2" t="e">
        <f t="shared" si="7"/>
        <v>#VALUE!</v>
      </c>
      <c r="H70" s="2"/>
      <c r="I70" s="2"/>
    </row>
    <row r="71" spans="1:9">
      <c r="A71" t="s">
        <v>34</v>
      </c>
      <c r="B71" s="1">
        <v>24.2203376425032</v>
      </c>
      <c r="C71" t="s">
        <v>23</v>
      </c>
      <c r="D71" s="2" t="e">
        <f t="shared" si="5"/>
        <v>#VALUE!</v>
      </c>
      <c r="E71" s="2" t="e">
        <f t="shared" si="4"/>
        <v>#VALUE!</v>
      </c>
      <c r="F71" s="2" t="e">
        <f t="shared" si="6"/>
        <v>#VALUE!</v>
      </c>
      <c r="G71" s="2" t="e">
        <f t="shared" si="7"/>
        <v>#VALUE!</v>
      </c>
      <c r="H71" s="2" t="e">
        <f>AVERAGE(G71:G73)</f>
        <v>#VALUE!</v>
      </c>
      <c r="I71" s="2" t="e">
        <f>STDEV(G71:G73)</f>
        <v>#VALUE!</v>
      </c>
    </row>
    <row r="72" spans="2:7">
      <c r="B72" s="1">
        <v>24.0301887752487</v>
      </c>
      <c r="C72" t="s">
        <v>23</v>
      </c>
      <c r="D72" s="2" t="e">
        <f t="shared" si="5"/>
        <v>#VALUE!</v>
      </c>
      <c r="E72" s="2" t="e">
        <f t="shared" si="4"/>
        <v>#VALUE!</v>
      </c>
      <c r="F72" s="2" t="e">
        <f t="shared" si="6"/>
        <v>#VALUE!</v>
      </c>
      <c r="G72" s="2" t="e">
        <f t="shared" si="7"/>
        <v>#VALUE!</v>
      </c>
    </row>
    <row r="73" spans="2:7">
      <c r="B73" s="1">
        <v>23.9637437151885</v>
      </c>
      <c r="C73" t="s">
        <v>23</v>
      </c>
      <c r="D73" s="2" t="e">
        <f t="shared" si="5"/>
        <v>#VALUE!</v>
      </c>
      <c r="E73" s="2" t="e">
        <f t="shared" si="4"/>
        <v>#VALUE!</v>
      </c>
      <c r="F73" s="2" t="e">
        <f t="shared" si="6"/>
        <v>#VALUE!</v>
      </c>
      <c r="G73" s="2" t="e">
        <f t="shared" si="7"/>
        <v>#VALUE!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13" workbookViewId="0">
      <selection activeCell="J47" sqref="J47"/>
    </sheetView>
  </sheetViews>
  <sheetFormatPr defaultColWidth="9" defaultRowHeight="13.5"/>
  <cols>
    <col min="1" max="1" width="12.875" customWidth="1"/>
    <col min="5" max="5" width="13.75"/>
    <col min="10" max="10" width="26.25" customWidth="1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23.7387292083005</v>
      </c>
      <c r="D2" s="2">
        <f t="shared" ref="D2:D65" si="0">C2-B2</f>
        <v>-0.306822290042</v>
      </c>
      <c r="E2" s="2">
        <f>D2--0.37</f>
        <v>0.0631777099580003</v>
      </c>
      <c r="F2" s="2">
        <f t="shared" ref="F2:F65" si="1">-E2</f>
        <v>-0.0631777099580003</v>
      </c>
      <c r="G2" s="2">
        <f t="shared" ref="G2:G65" si="2">POWER(2,F2)</f>
        <v>0.957153549566775</v>
      </c>
      <c r="H2" s="2">
        <f>AVERAGE(G2:G4)</f>
        <v>1.00207323481096</v>
      </c>
      <c r="I2" s="2">
        <f>STDEV(G2:G4)</f>
        <v>0.0473487358329948</v>
      </c>
      <c r="K2">
        <f>AVERAGE(D2:D4)</f>
        <v>-0.371917900410034</v>
      </c>
    </row>
    <row r="3" spans="2:9">
      <c r="B3" s="1">
        <v>24.1114914968836</v>
      </c>
      <c r="C3">
        <v>23.7450433711739</v>
      </c>
      <c r="D3" s="2">
        <f t="shared" si="0"/>
        <v>-0.366448125709699</v>
      </c>
      <c r="E3" s="2">
        <f t="shared" ref="E3:E34" si="3">D3--0.37</f>
        <v>0.00355187429030124</v>
      </c>
      <c r="F3" s="2">
        <f t="shared" si="1"/>
        <v>-0.00355187429030124</v>
      </c>
      <c r="G3" s="2">
        <f t="shared" si="2"/>
        <v>0.997541056516581</v>
      </c>
      <c r="H3" s="2"/>
      <c r="I3" s="2"/>
    </row>
    <row r="4" spans="2:9">
      <c r="B4" s="1">
        <v>24.1864775273355</v>
      </c>
      <c r="C4">
        <v>23.7439942418571</v>
      </c>
      <c r="D4" s="2">
        <f t="shared" si="0"/>
        <v>-0.442483285478403</v>
      </c>
      <c r="E4" s="2">
        <f t="shared" si="3"/>
        <v>-0.0724832854784029</v>
      </c>
      <c r="F4" s="2">
        <f t="shared" si="1"/>
        <v>0.0724832854784029</v>
      </c>
      <c r="G4" s="2">
        <f t="shared" si="2"/>
        <v>1.05152509834952</v>
      </c>
      <c r="H4" s="2"/>
      <c r="I4" s="2"/>
    </row>
    <row r="5" spans="1:9">
      <c r="A5" t="s">
        <v>11</v>
      </c>
      <c r="B5" s="1">
        <v>23.8630018493993</v>
      </c>
      <c r="C5">
        <v>24.2663629899775</v>
      </c>
      <c r="D5" s="2">
        <f t="shared" si="0"/>
        <v>0.403361140578202</v>
      </c>
      <c r="E5" s="2">
        <f t="shared" si="3"/>
        <v>0.773361140578202</v>
      </c>
      <c r="F5" s="2">
        <f t="shared" si="1"/>
        <v>-0.773361140578202</v>
      </c>
      <c r="G5" s="2">
        <f t="shared" si="2"/>
        <v>0.585052849885398</v>
      </c>
      <c r="H5" s="2">
        <f>AVERAGE(G5:G7)</f>
        <v>0.543649463982411</v>
      </c>
      <c r="I5" s="2">
        <f>STDEV(G5:G7)</f>
        <v>0.0374477446383171</v>
      </c>
    </row>
    <row r="6" spans="2:9">
      <c r="B6" s="1">
        <v>23.8226241922986</v>
      </c>
      <c r="C6">
        <v>24.3583924823027</v>
      </c>
      <c r="D6" s="2">
        <f t="shared" si="0"/>
        <v>0.5357682900041</v>
      </c>
      <c r="E6" s="2">
        <f t="shared" si="3"/>
        <v>0.9057682900041</v>
      </c>
      <c r="F6" s="2">
        <f t="shared" si="1"/>
        <v>-0.9057682900041</v>
      </c>
      <c r="G6" s="2">
        <f t="shared" si="2"/>
        <v>0.533748387000521</v>
      </c>
      <c r="H6" s="2"/>
      <c r="I6" s="2"/>
    </row>
    <row r="7" spans="2:9">
      <c r="B7" s="1">
        <v>23.7768365849354</v>
      </c>
      <c r="C7">
        <v>24.3722062809759</v>
      </c>
      <c r="D7" s="2">
        <f t="shared" si="0"/>
        <v>0.5953696960405</v>
      </c>
      <c r="E7" s="2">
        <f t="shared" si="3"/>
        <v>0.9653696960405</v>
      </c>
      <c r="F7" s="2">
        <f t="shared" si="1"/>
        <v>-0.9653696960405</v>
      </c>
      <c r="G7" s="2">
        <f t="shared" si="2"/>
        <v>0.512147155061313</v>
      </c>
      <c r="H7" s="2"/>
      <c r="I7" s="2"/>
    </row>
    <row r="8" spans="1:9">
      <c r="A8" t="s">
        <v>12</v>
      </c>
      <c r="B8" s="1">
        <v>24.2771444822068</v>
      </c>
      <c r="C8">
        <v>24.5083780538762</v>
      </c>
      <c r="D8" s="2">
        <f t="shared" si="0"/>
        <v>0.231233571669399</v>
      </c>
      <c r="E8" s="2">
        <f t="shared" si="3"/>
        <v>0.601233571669399</v>
      </c>
      <c r="F8" s="2">
        <f t="shared" si="1"/>
        <v>-0.601233571669399</v>
      </c>
      <c r="G8" s="2">
        <f t="shared" si="2"/>
        <v>0.659190076033762</v>
      </c>
      <c r="H8" s="2">
        <f>AVERAGE(G8:G10)</f>
        <v>0.730900034477645</v>
      </c>
      <c r="I8" s="2">
        <f>STDEV(G8:G10)</f>
        <v>0.0770169741185097</v>
      </c>
    </row>
    <row r="9" spans="2:9">
      <c r="B9" s="1">
        <v>24.253987477389</v>
      </c>
      <c r="C9">
        <v>24.3555077533621</v>
      </c>
      <c r="D9" s="2">
        <f t="shared" si="0"/>
        <v>0.101520275973101</v>
      </c>
      <c r="E9" s="2">
        <f t="shared" si="3"/>
        <v>0.471520275973101</v>
      </c>
      <c r="F9" s="2">
        <f t="shared" si="1"/>
        <v>-0.471520275973101</v>
      </c>
      <c r="G9" s="2">
        <f t="shared" si="2"/>
        <v>0.7212042102231</v>
      </c>
      <c r="H9" s="2"/>
      <c r="I9" s="2"/>
    </row>
    <row r="10" spans="2:9">
      <c r="B10" s="1">
        <v>24.3601089818441</v>
      </c>
      <c r="C10">
        <v>24.2900141007235</v>
      </c>
      <c r="D10" s="2">
        <f t="shared" si="0"/>
        <v>-0.0700948811205997</v>
      </c>
      <c r="E10" s="2">
        <f t="shared" si="3"/>
        <v>0.2999051188794</v>
      </c>
      <c r="F10" s="2">
        <f t="shared" si="1"/>
        <v>-0.2999051188794</v>
      </c>
      <c r="G10" s="2">
        <f t="shared" si="2"/>
        <v>0.812305817176075</v>
      </c>
      <c r="H10" s="2"/>
      <c r="I10" s="2"/>
    </row>
    <row r="11" spans="1:9">
      <c r="A11" t="s">
        <v>13</v>
      </c>
      <c r="B11" s="1">
        <v>25.949592280262</v>
      </c>
      <c r="C11">
        <v>30.0962374218203</v>
      </c>
      <c r="D11" s="2">
        <f t="shared" si="0"/>
        <v>4.1466451415583</v>
      </c>
      <c r="E11" s="2">
        <f t="shared" si="3"/>
        <v>4.5166451415583</v>
      </c>
      <c r="F11" s="2">
        <f t="shared" si="1"/>
        <v>-4.5166451415583</v>
      </c>
      <c r="G11" s="2">
        <f t="shared" si="2"/>
        <v>0.043687212254417</v>
      </c>
      <c r="H11" s="2">
        <f>AVERAGE(G11:G13)</f>
        <v>0.0315008357090434</v>
      </c>
      <c r="I11" s="2">
        <f>STDEV(G11:G13)</f>
        <v>0.0135603078605238</v>
      </c>
    </row>
    <row r="12" spans="2:9">
      <c r="B12" s="1">
        <v>25.6991112486693</v>
      </c>
      <c r="C12">
        <v>31.2165514018052</v>
      </c>
      <c r="D12" s="2">
        <f t="shared" si="0"/>
        <v>5.5174401531359</v>
      </c>
      <c r="E12" s="2">
        <f t="shared" si="3"/>
        <v>5.8874401531359</v>
      </c>
      <c r="F12" s="2">
        <f t="shared" si="1"/>
        <v>-5.8874401531359</v>
      </c>
      <c r="G12" s="2">
        <f t="shared" si="2"/>
        <v>0.0168928885265013</v>
      </c>
      <c r="H12" s="2"/>
      <c r="I12" s="2"/>
    </row>
    <row r="13" spans="2:9">
      <c r="B13" s="1">
        <v>25.7448849204801</v>
      </c>
      <c r="C13">
        <v>30.2565025965857</v>
      </c>
      <c r="D13" s="2">
        <f t="shared" si="0"/>
        <v>4.5116176761056</v>
      </c>
      <c r="E13" s="2">
        <f t="shared" si="3"/>
        <v>4.8816176761056</v>
      </c>
      <c r="F13" s="2">
        <f t="shared" si="1"/>
        <v>-4.8816176761056</v>
      </c>
      <c r="G13" s="2">
        <f t="shared" si="2"/>
        <v>0.033922406346212</v>
      </c>
      <c r="H13" s="2"/>
      <c r="I13" s="2"/>
    </row>
    <row r="14" spans="1:9">
      <c r="A14" t="s">
        <v>14</v>
      </c>
      <c r="B14" s="1">
        <v>25.4154493014337</v>
      </c>
      <c r="C14">
        <v>30.5320037329817</v>
      </c>
      <c r="D14" s="2">
        <f t="shared" si="0"/>
        <v>5.116554431548</v>
      </c>
      <c r="E14" s="2">
        <f t="shared" si="3"/>
        <v>5.486554431548</v>
      </c>
      <c r="F14" s="2">
        <f t="shared" si="1"/>
        <v>-5.486554431548</v>
      </c>
      <c r="G14" s="2">
        <f t="shared" si="2"/>
        <v>0.0223039890529286</v>
      </c>
      <c r="H14" s="2">
        <f>AVERAGE(G14:G16)</f>
        <v>0.0472819067462781</v>
      </c>
      <c r="I14" s="2">
        <f>STDEV(G14:G16)</f>
        <v>0.0216320347890985</v>
      </c>
    </row>
    <row r="15" spans="2:9">
      <c r="B15" s="1">
        <v>25.7679230620232</v>
      </c>
      <c r="C15">
        <v>29.465974001272</v>
      </c>
      <c r="D15" s="2">
        <f t="shared" si="0"/>
        <v>3.6980509392488</v>
      </c>
      <c r="E15" s="2">
        <f t="shared" si="3"/>
        <v>4.0680509392488</v>
      </c>
      <c r="F15" s="2">
        <f t="shared" si="1"/>
        <v>-4.0680509392488</v>
      </c>
      <c r="G15" s="2">
        <f t="shared" si="2"/>
        <v>0.0596203667724976</v>
      </c>
      <c r="H15" s="2"/>
      <c r="I15" s="2"/>
    </row>
    <row r="16" spans="2:9">
      <c r="B16" s="1">
        <v>25.5792587213768</v>
      </c>
      <c r="C16">
        <v>29.2700444367199</v>
      </c>
      <c r="D16" s="2">
        <f t="shared" si="0"/>
        <v>3.6907857153431</v>
      </c>
      <c r="E16" s="2">
        <f t="shared" si="3"/>
        <v>4.0607857153431</v>
      </c>
      <c r="F16" s="2">
        <f t="shared" si="1"/>
        <v>-4.0607857153431</v>
      </c>
      <c r="G16" s="2">
        <f t="shared" si="2"/>
        <v>0.0599213644134081</v>
      </c>
      <c r="H16" s="2"/>
      <c r="I16" s="2"/>
    </row>
    <row r="17" spans="1:9">
      <c r="A17" t="s">
        <v>15</v>
      </c>
      <c r="B17" s="1">
        <v>26.8118502779834</v>
      </c>
      <c r="C17">
        <v>31.3034624640596</v>
      </c>
      <c r="D17" s="2">
        <f t="shared" si="0"/>
        <v>4.4916121860762</v>
      </c>
      <c r="E17" s="2">
        <f t="shared" si="3"/>
        <v>4.8616121860762</v>
      </c>
      <c r="F17" s="2">
        <f t="shared" si="1"/>
        <v>-4.8616121860762</v>
      </c>
      <c r="G17" s="2">
        <f t="shared" si="2"/>
        <v>0.0343960763825561</v>
      </c>
      <c r="H17" s="2">
        <f>AVERAGE(G17:G19)</f>
        <v>0.0353055714486499</v>
      </c>
      <c r="I17" s="2">
        <f>STDEV(G17:G19)</f>
        <v>0.0194032306250633</v>
      </c>
    </row>
    <row r="18" spans="2:9">
      <c r="B18" s="1">
        <v>25.8450106570146</v>
      </c>
      <c r="C18">
        <v>31.4075409665462</v>
      </c>
      <c r="D18" s="2">
        <f t="shared" si="0"/>
        <v>5.5625303095316</v>
      </c>
      <c r="E18" s="2">
        <f t="shared" si="3"/>
        <v>5.9325303095316</v>
      </c>
      <c r="F18" s="2">
        <f t="shared" si="1"/>
        <v>-5.9325303095316</v>
      </c>
      <c r="G18" s="2">
        <f t="shared" si="2"/>
        <v>0.016373081614476</v>
      </c>
      <c r="H18" s="2"/>
      <c r="I18" s="2"/>
    </row>
    <row r="19" spans="2:9">
      <c r="B19" s="1">
        <v>25.9995500686524</v>
      </c>
      <c r="C19">
        <v>29.8101092986559</v>
      </c>
      <c r="D19" s="2">
        <f t="shared" si="0"/>
        <v>3.8105592300035</v>
      </c>
      <c r="E19" s="2">
        <f t="shared" si="3"/>
        <v>4.1805592300035</v>
      </c>
      <c r="F19" s="2">
        <f t="shared" si="1"/>
        <v>-4.1805592300035</v>
      </c>
      <c r="G19" s="2">
        <f t="shared" si="2"/>
        <v>0.0551475563489174</v>
      </c>
      <c r="H19" s="2"/>
      <c r="I19" s="2"/>
    </row>
    <row r="20" spans="1:9">
      <c r="A20" t="s">
        <v>16</v>
      </c>
      <c r="B20" s="1">
        <v>23.9595636635621</v>
      </c>
      <c r="C20">
        <v>28.5345104723105</v>
      </c>
      <c r="D20" s="2">
        <f t="shared" si="0"/>
        <v>4.5749468087484</v>
      </c>
      <c r="E20" s="2">
        <f t="shared" si="3"/>
        <v>4.9449468087484</v>
      </c>
      <c r="F20" s="2">
        <f t="shared" si="1"/>
        <v>-4.9449468087484</v>
      </c>
      <c r="G20" s="2">
        <f t="shared" si="2"/>
        <v>0.0324655439400107</v>
      </c>
      <c r="H20" s="2">
        <f>AVERAGE(G20:G22)</f>
        <v>0.0384727684300887</v>
      </c>
      <c r="I20" s="2">
        <f>STDEV(G20:G22)</f>
        <v>0.00547806149413498</v>
      </c>
    </row>
    <row r="21" spans="2:9">
      <c r="B21" s="1">
        <v>24.018747269639</v>
      </c>
      <c r="C21">
        <v>28.3012659919212</v>
      </c>
      <c r="D21" s="2">
        <f t="shared" si="0"/>
        <v>4.2825187222822</v>
      </c>
      <c r="E21" s="2">
        <f t="shared" si="3"/>
        <v>4.6525187222822</v>
      </c>
      <c r="F21" s="2">
        <f t="shared" si="1"/>
        <v>-4.6525187222822</v>
      </c>
      <c r="G21" s="2">
        <f t="shared" si="2"/>
        <v>0.0397605432184088</v>
      </c>
      <c r="H21" s="2"/>
      <c r="I21" s="2"/>
    </row>
    <row r="22" spans="2:9">
      <c r="B22" s="1">
        <v>24.0632009513445</v>
      </c>
      <c r="C22">
        <v>28.2262857332188</v>
      </c>
      <c r="D22" s="2">
        <f t="shared" si="0"/>
        <v>4.1630847818743</v>
      </c>
      <c r="E22" s="2">
        <f t="shared" si="3"/>
        <v>4.5330847818743</v>
      </c>
      <c r="F22" s="2">
        <f t="shared" si="1"/>
        <v>-4.5330847818743</v>
      </c>
      <c r="G22" s="2">
        <f t="shared" si="2"/>
        <v>0.0431922181318466</v>
      </c>
      <c r="H22" s="2"/>
      <c r="I22" s="2"/>
    </row>
    <row r="23" spans="1:9">
      <c r="A23" t="s">
        <v>17</v>
      </c>
      <c r="B23" s="1">
        <v>23.8597628920374</v>
      </c>
      <c r="C23">
        <v>27.9627668855379</v>
      </c>
      <c r="D23" s="2">
        <f t="shared" si="0"/>
        <v>4.1030039935005</v>
      </c>
      <c r="E23" s="2">
        <f t="shared" si="3"/>
        <v>4.4730039935005</v>
      </c>
      <c r="F23" s="2">
        <f t="shared" si="1"/>
        <v>-4.4730039935005</v>
      </c>
      <c r="G23" s="2">
        <f t="shared" si="2"/>
        <v>0.0450289300071693</v>
      </c>
      <c r="H23" s="2">
        <f>AVERAGE(G23:G25)</f>
        <v>0.0429323237881198</v>
      </c>
      <c r="I23" s="2">
        <f>STDEV(G23:G25)</f>
        <v>0.00288013392009065</v>
      </c>
    </row>
    <row r="24" spans="2:9">
      <c r="B24" s="1">
        <v>23.7880205998697</v>
      </c>
      <c r="C24">
        <v>28.074617017633</v>
      </c>
      <c r="D24" s="2">
        <f t="shared" si="0"/>
        <v>4.2865964177633</v>
      </c>
      <c r="E24" s="2">
        <f t="shared" si="3"/>
        <v>4.6565964177633</v>
      </c>
      <c r="F24" s="2">
        <f t="shared" si="1"/>
        <v>-4.6565964177633</v>
      </c>
      <c r="G24" s="2">
        <f t="shared" si="2"/>
        <v>0.0396483209739524</v>
      </c>
      <c r="H24" s="2"/>
      <c r="I24" s="2"/>
    </row>
    <row r="25" spans="2:9">
      <c r="B25" s="1">
        <v>23.6996992243799</v>
      </c>
      <c r="C25">
        <v>27.8321317665389</v>
      </c>
      <c r="D25" s="2">
        <f t="shared" si="0"/>
        <v>4.132432542159</v>
      </c>
      <c r="E25" s="2">
        <f t="shared" si="3"/>
        <v>4.502432542159</v>
      </c>
      <c r="F25" s="2">
        <f t="shared" si="1"/>
        <v>-4.502432542159</v>
      </c>
      <c r="G25" s="2">
        <f t="shared" si="2"/>
        <v>0.0441197203832376</v>
      </c>
      <c r="H25" s="2"/>
      <c r="I25" s="2"/>
    </row>
    <row r="26" spans="1:9">
      <c r="A26" t="s">
        <v>18</v>
      </c>
      <c r="B26" s="1">
        <v>23.9894153493554</v>
      </c>
      <c r="C26">
        <v>29.2047840099968</v>
      </c>
      <c r="D26" s="2">
        <f t="shared" si="0"/>
        <v>5.2153686606414</v>
      </c>
      <c r="E26" s="2">
        <f t="shared" si="3"/>
        <v>5.5853686606414</v>
      </c>
      <c r="F26" s="2">
        <f t="shared" si="1"/>
        <v>-5.5853686606414</v>
      </c>
      <c r="G26" s="2">
        <f t="shared" si="2"/>
        <v>0.0208274689796226</v>
      </c>
      <c r="H26" s="2">
        <f>AVERAGE(G26:G28)</f>
        <v>0.0347531110419993</v>
      </c>
      <c r="I26" s="2">
        <f>STDEV(G26:G28)</f>
        <v>0.012158609144434</v>
      </c>
    </row>
    <row r="27" spans="2:9">
      <c r="B27" s="1">
        <v>24.1831828234643</v>
      </c>
      <c r="C27">
        <v>28.4509117256074</v>
      </c>
      <c r="D27" s="2">
        <f t="shared" si="0"/>
        <v>4.2677289021431</v>
      </c>
      <c r="E27" s="2">
        <f t="shared" si="3"/>
        <v>4.6377289021431</v>
      </c>
      <c r="F27" s="2">
        <f t="shared" si="1"/>
        <v>-4.6377289021431</v>
      </c>
      <c r="G27" s="2">
        <f t="shared" si="2"/>
        <v>0.0401702457563563</v>
      </c>
      <c r="H27" s="2"/>
      <c r="I27" s="2"/>
    </row>
    <row r="28" spans="2:9">
      <c r="B28" s="1">
        <v>24.4099982566585</v>
      </c>
      <c r="C28">
        <v>28.5707668098069</v>
      </c>
      <c r="D28" s="2">
        <f t="shared" si="0"/>
        <v>4.1607685531484</v>
      </c>
      <c r="E28" s="2">
        <f t="shared" si="3"/>
        <v>4.5307685531484</v>
      </c>
      <c r="F28" s="2">
        <f t="shared" si="1"/>
        <v>-4.5307685531484</v>
      </c>
      <c r="G28" s="2">
        <f t="shared" si="2"/>
        <v>0.0432616183900189</v>
      </c>
      <c r="H28" s="2"/>
      <c r="I28" s="2"/>
    </row>
    <row r="29" spans="1:9">
      <c r="A29" t="s">
        <v>19</v>
      </c>
      <c r="B29" s="1">
        <v>24.78462270564</v>
      </c>
      <c r="C29">
        <v>27.5223360307296</v>
      </c>
      <c r="D29" s="2">
        <f t="shared" si="0"/>
        <v>2.7377133250896</v>
      </c>
      <c r="E29" s="2">
        <f t="shared" si="3"/>
        <v>3.1077133250896</v>
      </c>
      <c r="F29" s="2">
        <f t="shared" si="1"/>
        <v>-3.1077133250896</v>
      </c>
      <c r="G29" s="2">
        <f t="shared" si="2"/>
        <v>0.116007233823299</v>
      </c>
      <c r="H29" s="2">
        <f>AVERAGE(G29:G31)</f>
        <v>0.151150602273302</v>
      </c>
      <c r="I29" s="2">
        <f>STDEV(G29:G31)</f>
        <v>0.0341956857778344</v>
      </c>
    </row>
    <row r="30" spans="2:9">
      <c r="B30" s="1">
        <v>24.7592017341193</v>
      </c>
      <c r="C30">
        <v>26.8289764365693</v>
      </c>
      <c r="D30" s="2">
        <f t="shared" si="0"/>
        <v>2.06977470245</v>
      </c>
      <c r="E30" s="2">
        <f t="shared" si="3"/>
        <v>2.43977470245</v>
      </c>
      <c r="F30" s="2">
        <f t="shared" si="1"/>
        <v>-2.43977470245</v>
      </c>
      <c r="G30" s="2">
        <f t="shared" si="2"/>
        <v>0.184312432947484</v>
      </c>
      <c r="H30" s="2"/>
      <c r="I30" s="2"/>
    </row>
    <row r="31" spans="2:9">
      <c r="B31" s="1">
        <v>24.9633960666916</v>
      </c>
      <c r="C31">
        <v>27.3005470477605</v>
      </c>
      <c r="D31" s="2">
        <f t="shared" si="0"/>
        <v>2.3371509810689</v>
      </c>
      <c r="E31" s="2">
        <f t="shared" si="3"/>
        <v>2.7071509810689</v>
      </c>
      <c r="F31" s="2">
        <f t="shared" si="1"/>
        <v>-2.7071509810689</v>
      </c>
      <c r="G31" s="2">
        <f t="shared" si="2"/>
        <v>0.153132140049125</v>
      </c>
      <c r="H31" s="2"/>
      <c r="I31" s="2"/>
    </row>
    <row r="32" spans="1:9">
      <c r="A32" t="s">
        <v>20</v>
      </c>
      <c r="B32" s="1">
        <v>23.360600167589</v>
      </c>
      <c r="C32">
        <v>25.6709568656831</v>
      </c>
      <c r="D32" s="2">
        <f t="shared" si="0"/>
        <v>2.3103566980941</v>
      </c>
      <c r="E32" s="2">
        <f t="shared" si="3"/>
        <v>2.6803566980941</v>
      </c>
      <c r="F32" s="2">
        <f t="shared" si="1"/>
        <v>-2.6803566980941</v>
      </c>
      <c r="G32" s="2">
        <f t="shared" si="2"/>
        <v>0.156002743058495</v>
      </c>
      <c r="H32" s="2">
        <f>AVERAGE(G32:G34)</f>
        <v>0.183787794357165</v>
      </c>
      <c r="I32" s="2">
        <f>STDEV(G32:G34)</f>
        <v>0.0435230601033861</v>
      </c>
    </row>
    <row r="33" spans="2:9">
      <c r="B33" s="1">
        <v>23.2523510159076</v>
      </c>
      <c r="C33">
        <v>25.5135138880958</v>
      </c>
      <c r="D33" s="2">
        <f t="shared" si="0"/>
        <v>2.2611628721882</v>
      </c>
      <c r="E33" s="2">
        <f t="shared" si="3"/>
        <v>2.6311628721882</v>
      </c>
      <c r="F33" s="2">
        <f t="shared" si="1"/>
        <v>-2.6311628721882</v>
      </c>
      <c r="G33" s="2">
        <f t="shared" si="2"/>
        <v>0.161413945028971</v>
      </c>
      <c r="H33" s="2"/>
      <c r="I33" s="2"/>
    </row>
    <row r="34" spans="2:9">
      <c r="B34" s="1">
        <v>23.480872189677</v>
      </c>
      <c r="C34">
        <v>25.2066204369896</v>
      </c>
      <c r="D34" s="2">
        <f t="shared" si="0"/>
        <v>1.7257482473126</v>
      </c>
      <c r="E34" s="2">
        <f t="shared" si="3"/>
        <v>2.0957482473126</v>
      </c>
      <c r="F34" s="2">
        <f t="shared" si="1"/>
        <v>-2.0957482473126</v>
      </c>
      <c r="G34" s="2">
        <f t="shared" si="2"/>
        <v>0.233946694984028</v>
      </c>
      <c r="H34" s="2"/>
      <c r="I34" s="2"/>
    </row>
    <row r="35" spans="1:9">
      <c r="A35" t="s">
        <v>21</v>
      </c>
      <c r="B35" s="1">
        <v>23.2460084503885</v>
      </c>
      <c r="C35">
        <v>24.689527053603</v>
      </c>
      <c r="D35" s="2">
        <f t="shared" si="0"/>
        <v>1.4435186032145</v>
      </c>
      <c r="E35" s="2">
        <f t="shared" ref="E35:E73" si="4">D35--0.37</f>
        <v>1.8135186032145</v>
      </c>
      <c r="F35" s="2">
        <f t="shared" si="1"/>
        <v>-1.8135186032145</v>
      </c>
      <c r="G35" s="2">
        <f t="shared" si="2"/>
        <v>0.284496221496554</v>
      </c>
      <c r="H35" s="2">
        <f>AVERAGE(G35:G37)</f>
        <v>0.270231211256909</v>
      </c>
      <c r="I35" s="2">
        <f>STDEV(G35:G37)</f>
        <v>0.012580286889463</v>
      </c>
    </row>
    <row r="36" spans="2:9">
      <c r="B36" s="1">
        <v>23.2206305111289</v>
      </c>
      <c r="C36">
        <v>24.790042787122</v>
      </c>
      <c r="D36" s="2">
        <f t="shared" si="0"/>
        <v>1.5694122759931</v>
      </c>
      <c r="E36" s="2">
        <f t="shared" si="4"/>
        <v>1.9394122759931</v>
      </c>
      <c r="F36" s="2">
        <f t="shared" si="1"/>
        <v>-1.9394122759931</v>
      </c>
      <c r="G36" s="2">
        <f t="shared" si="2"/>
        <v>0.260722631565797</v>
      </c>
      <c r="H36" s="2"/>
      <c r="I36" s="2"/>
    </row>
    <row r="37" spans="2:7">
      <c r="B37" s="1">
        <v>23.2194736300261</v>
      </c>
      <c r="C37">
        <v>24.7628269089879</v>
      </c>
      <c r="D37" s="2">
        <f t="shared" si="0"/>
        <v>1.5433532789618</v>
      </c>
      <c r="E37" s="2">
        <f t="shared" si="4"/>
        <v>1.9133532789618</v>
      </c>
      <c r="F37" s="2">
        <f t="shared" si="1"/>
        <v>-1.9133532789618</v>
      </c>
      <c r="G37" s="2">
        <f t="shared" si="2"/>
        <v>0.265474780708377</v>
      </c>
    </row>
    <row r="38" spans="1:9">
      <c r="A38" t="s">
        <v>22</v>
      </c>
      <c r="B38" s="1">
        <v>24.5785118072067</v>
      </c>
      <c r="C38">
        <v>34.7162322663232</v>
      </c>
      <c r="D38" s="2">
        <f t="shared" si="0"/>
        <v>10.1377204591165</v>
      </c>
      <c r="E38" s="2">
        <f t="shared" si="4"/>
        <v>10.5077204591165</v>
      </c>
      <c r="F38" s="2">
        <f t="shared" si="1"/>
        <v>-10.5077204591165</v>
      </c>
      <c r="G38" s="2">
        <f t="shared" si="2"/>
        <v>0.000686848502561759</v>
      </c>
      <c r="H38" s="2">
        <f>AVERAGE(G38:G40)</f>
        <v>0.000869218090533372</v>
      </c>
      <c r="I38" s="2">
        <f>STDEV(G38:G40)</f>
        <v>0.000184410799539668</v>
      </c>
    </row>
    <row r="39" spans="2:9">
      <c r="B39" s="1">
        <v>24.6107767819936</v>
      </c>
      <c r="C39">
        <v>34.4154533401743</v>
      </c>
      <c r="D39" s="2">
        <f t="shared" si="0"/>
        <v>9.8046765581807</v>
      </c>
      <c r="E39" s="2">
        <f t="shared" si="4"/>
        <v>10.1746765581807</v>
      </c>
      <c r="F39" s="2">
        <f t="shared" si="1"/>
        <v>-10.1746765581807</v>
      </c>
      <c r="G39" s="2">
        <f t="shared" si="2"/>
        <v>0.000865201293019048</v>
      </c>
      <c r="H39" s="2"/>
      <c r="I39" s="2"/>
    </row>
    <row r="40" spans="2:9">
      <c r="B40" s="1">
        <v>24.634294594726</v>
      </c>
      <c r="C40">
        <v>34.152009506221</v>
      </c>
      <c r="D40" s="2">
        <f t="shared" si="0"/>
        <v>9.517714911495</v>
      </c>
      <c r="E40" s="2">
        <f t="shared" si="4"/>
        <v>9.887714911495</v>
      </c>
      <c r="F40" s="2">
        <f t="shared" si="1"/>
        <v>-9.887714911495</v>
      </c>
      <c r="G40" s="2">
        <f t="shared" si="2"/>
        <v>0.00105560447601931</v>
      </c>
      <c r="H40" s="2"/>
      <c r="I40" s="2"/>
    </row>
    <row r="41" spans="1:9">
      <c r="A41" t="s">
        <v>24</v>
      </c>
      <c r="B41" s="1">
        <v>25.1018435811484</v>
      </c>
      <c r="C41">
        <v>33.5341465227232</v>
      </c>
      <c r="D41" s="2">
        <f t="shared" si="0"/>
        <v>8.4323029415748</v>
      </c>
      <c r="E41" s="2">
        <f t="shared" si="4"/>
        <v>8.8023029415748</v>
      </c>
      <c r="F41" s="2">
        <f t="shared" si="1"/>
        <v>-8.8023029415748</v>
      </c>
      <c r="G41" s="2">
        <f t="shared" si="2"/>
        <v>0.00223997300083367</v>
      </c>
      <c r="H41" s="2">
        <f>AVERAGE(G41:G43)</f>
        <v>0.00155812447886208</v>
      </c>
      <c r="I41" s="2">
        <f>STDEV(G41:G43)</f>
        <v>0.000614380942424186</v>
      </c>
    </row>
    <row r="42" spans="2:9">
      <c r="B42" s="1">
        <v>25.1444105432117</v>
      </c>
      <c r="C42">
        <v>34.2683988970119</v>
      </c>
      <c r="D42" s="2">
        <f t="shared" si="0"/>
        <v>9.1239883538002</v>
      </c>
      <c r="E42" s="2">
        <f t="shared" si="4"/>
        <v>9.4939883538002</v>
      </c>
      <c r="F42" s="2">
        <f t="shared" si="1"/>
        <v>-9.4939883538002</v>
      </c>
      <c r="G42" s="2">
        <f t="shared" si="2"/>
        <v>0.00138683478754858</v>
      </c>
      <c r="H42" s="2"/>
      <c r="I42" s="2"/>
    </row>
    <row r="43" spans="2:9">
      <c r="B43" s="1">
        <v>25.2333053345986</v>
      </c>
      <c r="C43">
        <v>34.7620489625717</v>
      </c>
      <c r="D43" s="2">
        <f t="shared" si="0"/>
        <v>9.5287436279731</v>
      </c>
      <c r="E43" s="2">
        <f t="shared" si="4"/>
        <v>9.8987436279731</v>
      </c>
      <c r="F43" s="2">
        <f t="shared" si="1"/>
        <v>-9.8987436279731</v>
      </c>
      <c r="G43" s="2">
        <f t="shared" si="2"/>
        <v>0.001047565648204</v>
      </c>
      <c r="H43" s="2"/>
      <c r="I43" s="2"/>
    </row>
    <row r="44" spans="1:9">
      <c r="A44" t="s">
        <v>25</v>
      </c>
      <c r="B44" s="1">
        <v>24.2794351247451</v>
      </c>
      <c r="C44">
        <v>35.2867997372935</v>
      </c>
      <c r="D44" s="2">
        <f t="shared" si="0"/>
        <v>11.0073646125484</v>
      </c>
      <c r="E44" s="2">
        <f t="shared" si="4"/>
        <v>11.3773646125484</v>
      </c>
      <c r="F44" s="2">
        <f t="shared" si="1"/>
        <v>-11.3773646125484</v>
      </c>
      <c r="G44" s="2">
        <f t="shared" si="2"/>
        <v>0.000375899700785119</v>
      </c>
      <c r="H44" s="2">
        <f>AVERAGE(G44:G46)</f>
        <v>0.000992631026510768</v>
      </c>
      <c r="I44" s="2">
        <f>STDEV(G44:G46)</f>
        <v>0.000603929433314164</v>
      </c>
    </row>
    <row r="45" spans="2:9">
      <c r="B45" s="1">
        <v>24.5193682694018</v>
      </c>
      <c r="C45">
        <v>34.0878490728104</v>
      </c>
      <c r="D45" s="2">
        <f t="shared" si="0"/>
        <v>9.5684808034086</v>
      </c>
      <c r="E45" s="2">
        <f t="shared" si="4"/>
        <v>9.9384808034086</v>
      </c>
      <c r="F45" s="2">
        <f t="shared" si="1"/>
        <v>-9.9384808034086</v>
      </c>
      <c r="G45" s="2">
        <f t="shared" si="2"/>
        <v>0.00101910555023531</v>
      </c>
      <c r="H45" s="2"/>
      <c r="I45" s="2"/>
    </row>
    <row r="46" spans="2:9">
      <c r="B46" s="1">
        <v>24.6084054403716</v>
      </c>
      <c r="C46">
        <v>33.5416307026499</v>
      </c>
      <c r="D46" s="2">
        <f t="shared" si="0"/>
        <v>8.9332252622783</v>
      </c>
      <c r="E46" s="2">
        <f t="shared" si="4"/>
        <v>9.30322526227829</v>
      </c>
      <c r="F46" s="2">
        <f t="shared" si="1"/>
        <v>-9.30322526227829</v>
      </c>
      <c r="G46" s="2">
        <f t="shared" si="2"/>
        <v>0.00158288782851188</v>
      </c>
      <c r="H46" s="2"/>
      <c r="I46" s="2"/>
    </row>
    <row r="47" spans="1:10">
      <c r="A47" t="s">
        <v>26</v>
      </c>
      <c r="B47" s="1">
        <v>24.4717961204044</v>
      </c>
      <c r="C47">
        <v>34.6172602524234</v>
      </c>
      <c r="D47" s="2">
        <f t="shared" si="0"/>
        <v>10.145464132019</v>
      </c>
      <c r="E47" s="2">
        <f t="shared" si="4"/>
        <v>10.515464132019</v>
      </c>
      <c r="F47" s="2">
        <f t="shared" si="1"/>
        <v>-10.515464132019</v>
      </c>
      <c r="G47" s="2">
        <f t="shared" si="2"/>
        <v>0.000683171716174967</v>
      </c>
      <c r="H47" s="2" t="e">
        <f>AVERAGE(G47:G49)</f>
        <v>#VALUE!</v>
      </c>
      <c r="I47" s="2" t="e">
        <f>STDEV(G47:G49)</f>
        <v>#VALUE!</v>
      </c>
      <c r="J47" t="s">
        <v>35</v>
      </c>
    </row>
    <row r="48" spans="2:9">
      <c r="B48" s="1">
        <v>24.4684192611605</v>
      </c>
      <c r="C48" t="s">
        <v>23</v>
      </c>
      <c r="D48" s="2" t="e">
        <f t="shared" si="0"/>
        <v>#VALUE!</v>
      </c>
      <c r="E48" s="2" t="e">
        <f t="shared" si="4"/>
        <v>#VALUE!</v>
      </c>
      <c r="F48" s="2" t="e">
        <f t="shared" si="1"/>
        <v>#VALUE!</v>
      </c>
      <c r="G48" s="2" t="e">
        <f t="shared" si="2"/>
        <v>#VALUE!</v>
      </c>
      <c r="H48" s="2"/>
      <c r="I48" s="2"/>
    </row>
    <row r="49" spans="2:9">
      <c r="B49" s="1">
        <v>24.4194826413803</v>
      </c>
      <c r="C49" t="s">
        <v>23</v>
      </c>
      <c r="D49" s="2" t="e">
        <f t="shared" si="0"/>
        <v>#VALUE!</v>
      </c>
      <c r="E49" s="2" t="e">
        <f t="shared" si="4"/>
        <v>#VALUE!</v>
      </c>
      <c r="F49" s="2" t="e">
        <f t="shared" si="1"/>
        <v>#VALUE!</v>
      </c>
      <c r="G49" s="2" t="e">
        <f t="shared" si="2"/>
        <v>#VALUE!</v>
      </c>
      <c r="H49" s="2"/>
      <c r="I49" s="2"/>
    </row>
    <row r="50" spans="1:9">
      <c r="A50" t="s">
        <v>27</v>
      </c>
      <c r="B50" s="1">
        <v>25.1809697502402</v>
      </c>
      <c r="C50">
        <v>38.5275369443445</v>
      </c>
      <c r="D50" s="2">
        <f t="shared" si="0"/>
        <v>13.3465671941043</v>
      </c>
      <c r="E50" s="2">
        <f t="shared" si="4"/>
        <v>13.7165671941043</v>
      </c>
      <c r="F50" s="2">
        <f t="shared" si="1"/>
        <v>-13.7165671941043</v>
      </c>
      <c r="G50" s="2">
        <f t="shared" si="2"/>
        <v>7.42851213313144e-5</v>
      </c>
      <c r="H50" s="2">
        <f>AVERAGE(G50:G52)</f>
        <v>0.00388077541112642</v>
      </c>
      <c r="I50" s="2">
        <f>STDEV(G50:G52)</f>
        <v>0.00330373673911919</v>
      </c>
    </row>
    <row r="51" spans="2:9">
      <c r="B51" s="1">
        <v>25.1765962823425</v>
      </c>
      <c r="C51">
        <v>32.1868627822038</v>
      </c>
      <c r="D51" s="2">
        <f t="shared" si="0"/>
        <v>7.0102664998613</v>
      </c>
      <c r="E51" s="2">
        <f t="shared" si="4"/>
        <v>7.3802664998613</v>
      </c>
      <c r="F51" s="2">
        <f t="shared" si="1"/>
        <v>-7.3802664998613</v>
      </c>
      <c r="G51" s="2">
        <f t="shared" si="2"/>
        <v>0.00600230980605152</v>
      </c>
      <c r="H51" s="2"/>
      <c r="I51" s="2"/>
    </row>
    <row r="52" spans="2:9">
      <c r="B52" s="1">
        <v>25.3021520564119</v>
      </c>
      <c r="C52">
        <v>32.4213650789843</v>
      </c>
      <c r="D52" s="2">
        <f t="shared" si="0"/>
        <v>7.1192130225724</v>
      </c>
      <c r="E52" s="2">
        <f t="shared" si="4"/>
        <v>7.4892130225724</v>
      </c>
      <c r="F52" s="2">
        <f t="shared" si="1"/>
        <v>-7.4892130225724</v>
      </c>
      <c r="G52" s="2">
        <f t="shared" si="2"/>
        <v>0.00556573130599642</v>
      </c>
      <c r="H52" s="2"/>
      <c r="I52" s="2"/>
    </row>
    <row r="53" spans="1:9">
      <c r="A53" t="s">
        <v>28</v>
      </c>
      <c r="B53" s="1">
        <v>25.3322898966114</v>
      </c>
      <c r="C53">
        <v>34.9900220165407</v>
      </c>
      <c r="D53" s="2">
        <f t="shared" si="0"/>
        <v>9.6577321199293</v>
      </c>
      <c r="E53" s="2">
        <f t="shared" si="4"/>
        <v>10.0277321199293</v>
      </c>
      <c r="F53" s="2">
        <f t="shared" si="1"/>
        <v>-10.0277321199293</v>
      </c>
      <c r="G53" s="2">
        <f t="shared" si="2"/>
        <v>0.000957969855714816</v>
      </c>
      <c r="H53" s="2">
        <f>AVERAGE(G53:G55)</f>
        <v>0.000970688128382396</v>
      </c>
      <c r="I53" s="2">
        <f>STDEV(G53:G55)</f>
        <v>0.000327520699416007</v>
      </c>
    </row>
    <row r="54" spans="2:9">
      <c r="B54" s="1">
        <v>25.3969973535744</v>
      </c>
      <c r="C54">
        <v>34.6094144170374</v>
      </c>
      <c r="D54" s="2">
        <f t="shared" si="0"/>
        <v>9.212417063463</v>
      </c>
      <c r="E54" s="2">
        <f t="shared" si="4"/>
        <v>9.582417063463</v>
      </c>
      <c r="F54" s="2">
        <f t="shared" si="1"/>
        <v>-9.582417063463</v>
      </c>
      <c r="G54" s="2">
        <f t="shared" si="2"/>
        <v>0.00130438270841457</v>
      </c>
      <c r="H54" s="2"/>
      <c r="I54" s="2"/>
    </row>
    <row r="55" spans="2:9">
      <c r="B55" s="1">
        <v>25.4143479930739</v>
      </c>
      <c r="C55">
        <v>35.6322604184493</v>
      </c>
      <c r="D55" s="2">
        <f t="shared" si="0"/>
        <v>10.2179124253754</v>
      </c>
      <c r="E55" s="2">
        <f t="shared" si="4"/>
        <v>10.5879124253754</v>
      </c>
      <c r="F55" s="2">
        <f t="shared" si="1"/>
        <v>-10.5879124253754</v>
      </c>
      <c r="G55" s="2">
        <f t="shared" si="2"/>
        <v>0.000649711821017806</v>
      </c>
      <c r="H55" s="2"/>
      <c r="I55" s="2"/>
    </row>
    <row r="56" spans="1:9">
      <c r="A56" t="s">
        <v>29</v>
      </c>
      <c r="B56" s="1">
        <v>24.6187137966067</v>
      </c>
      <c r="C56">
        <v>34.4004034104245</v>
      </c>
      <c r="D56" s="2">
        <f t="shared" si="0"/>
        <v>9.7816896138178</v>
      </c>
      <c r="E56" s="2">
        <f t="shared" si="4"/>
        <v>10.1516896138178</v>
      </c>
      <c r="F56" s="2">
        <f t="shared" si="1"/>
        <v>-10.1516896138178</v>
      </c>
      <c r="G56" s="2">
        <f t="shared" si="2"/>
        <v>0.000879097246108974</v>
      </c>
      <c r="H56" s="2">
        <f>AVERAGE(G56:G58)</f>
        <v>0.00103857327742043</v>
      </c>
      <c r="I56" s="2">
        <f>STDEV(G56:G58)</f>
        <v>0.000138200993354284</v>
      </c>
    </row>
    <row r="57" spans="2:9">
      <c r="B57" s="1">
        <v>24.7303753589757</v>
      </c>
      <c r="C57">
        <v>34.1713105207779</v>
      </c>
      <c r="D57" s="2">
        <f t="shared" si="0"/>
        <v>9.4409351618022</v>
      </c>
      <c r="E57" s="2">
        <f t="shared" si="4"/>
        <v>9.8109351618022</v>
      </c>
      <c r="F57" s="2">
        <f t="shared" si="1"/>
        <v>-9.8109351618022</v>
      </c>
      <c r="G57" s="2">
        <f t="shared" si="2"/>
        <v>0.00111330518261281</v>
      </c>
      <c r="H57" s="2"/>
      <c r="I57" s="2"/>
    </row>
    <row r="58" spans="2:9">
      <c r="B58" s="1">
        <v>24.8194770746157</v>
      </c>
      <c r="C58">
        <v>34.2474957273433</v>
      </c>
      <c r="D58" s="2">
        <f t="shared" si="0"/>
        <v>9.4280186527276</v>
      </c>
      <c r="E58" s="2">
        <f t="shared" si="4"/>
        <v>9.7980186527276</v>
      </c>
      <c r="F58" s="2">
        <f t="shared" si="1"/>
        <v>-9.7980186527276</v>
      </c>
      <c r="G58" s="2">
        <f t="shared" si="2"/>
        <v>0.00112331740353951</v>
      </c>
      <c r="H58" s="2"/>
      <c r="I58" s="2"/>
    </row>
    <row r="59" spans="1:9">
      <c r="A59" t="s">
        <v>30</v>
      </c>
      <c r="B59" s="1">
        <v>24.83392385142</v>
      </c>
      <c r="C59">
        <v>33.5167839913253</v>
      </c>
      <c r="D59" s="2">
        <f t="shared" si="0"/>
        <v>8.6828601399053</v>
      </c>
      <c r="E59" s="2">
        <f t="shared" si="4"/>
        <v>9.0528601399053</v>
      </c>
      <c r="F59" s="2">
        <f t="shared" si="1"/>
        <v>-9.0528601399053</v>
      </c>
      <c r="G59" s="2">
        <f t="shared" si="2"/>
        <v>0.00188285792797902</v>
      </c>
      <c r="H59" s="2">
        <f>AVERAGE(G59:G61)</f>
        <v>0.00114894689395328</v>
      </c>
      <c r="I59" s="2">
        <f>STDEV(G59:G61)</f>
        <v>0.000660800515920311</v>
      </c>
    </row>
    <row r="60" spans="2:9">
      <c r="B60" s="1">
        <v>24.7645183607985</v>
      </c>
      <c r="C60">
        <v>35.0944039514787</v>
      </c>
      <c r="D60" s="2">
        <f t="shared" si="0"/>
        <v>10.3298855906802</v>
      </c>
      <c r="E60" s="2">
        <f t="shared" si="4"/>
        <v>10.6998855906802</v>
      </c>
      <c r="F60" s="2">
        <f t="shared" si="1"/>
        <v>-10.6998855906802</v>
      </c>
      <c r="G60" s="2">
        <f t="shared" si="2"/>
        <v>0.000601192407247552</v>
      </c>
      <c r="H60" s="2"/>
      <c r="I60" s="2"/>
    </row>
    <row r="61" spans="2:9">
      <c r="B61" s="1">
        <v>24.8532244905625</v>
      </c>
      <c r="C61">
        <v>34.5037151933329</v>
      </c>
      <c r="D61" s="2">
        <f t="shared" si="0"/>
        <v>9.6504907027704</v>
      </c>
      <c r="E61" s="2">
        <f t="shared" si="4"/>
        <v>10.0204907027704</v>
      </c>
      <c r="F61" s="2">
        <f t="shared" si="1"/>
        <v>-10.0204907027704</v>
      </c>
      <c r="G61" s="2">
        <f t="shared" si="2"/>
        <v>0.000962790346633275</v>
      </c>
      <c r="H61" s="2"/>
      <c r="I61" s="2"/>
    </row>
    <row r="62" spans="1:9">
      <c r="A62" t="s">
        <v>31</v>
      </c>
      <c r="B62" s="1">
        <v>25.068832447451</v>
      </c>
      <c r="C62">
        <v>33.3389166399427</v>
      </c>
      <c r="D62" s="2">
        <f t="shared" si="0"/>
        <v>8.2700841924917</v>
      </c>
      <c r="E62" s="2">
        <f t="shared" si="4"/>
        <v>8.6400841924917</v>
      </c>
      <c r="F62" s="2">
        <f t="shared" si="1"/>
        <v>-8.6400841924917</v>
      </c>
      <c r="G62" s="2">
        <f t="shared" si="2"/>
        <v>0.00250654492549129</v>
      </c>
      <c r="H62" s="2">
        <f>AVERAGE(G62:G64)</f>
        <v>0.00241490392353341</v>
      </c>
      <c r="I62" s="2">
        <f>STDEV(G62:G64)</f>
        <v>0.000904956652696804</v>
      </c>
    </row>
    <row r="63" spans="2:9">
      <c r="B63" s="1">
        <v>24.9376130322508</v>
      </c>
      <c r="C63">
        <v>33.9799252184079</v>
      </c>
      <c r="D63" s="2">
        <f t="shared" si="0"/>
        <v>9.0423121861571</v>
      </c>
      <c r="E63" s="2">
        <f t="shared" si="4"/>
        <v>9.4123121861571</v>
      </c>
      <c r="F63" s="2">
        <f t="shared" si="1"/>
        <v>-9.4123121861571</v>
      </c>
      <c r="G63" s="2">
        <f t="shared" si="2"/>
        <v>0.00146761351827018</v>
      </c>
      <c r="H63" s="2"/>
      <c r="I63" s="2"/>
    </row>
    <row r="64" spans="2:9">
      <c r="B64" s="1">
        <v>25.0392555926237</v>
      </c>
      <c r="C64">
        <v>32.9255051393135</v>
      </c>
      <c r="D64" s="2">
        <f t="shared" si="0"/>
        <v>7.8862495466898</v>
      </c>
      <c r="E64" s="2">
        <f t="shared" si="4"/>
        <v>8.2562495466898</v>
      </c>
      <c r="F64" s="2">
        <f t="shared" si="1"/>
        <v>-8.2562495466898</v>
      </c>
      <c r="G64" s="2">
        <f t="shared" si="2"/>
        <v>0.00327055332683875</v>
      </c>
      <c r="H64" s="2"/>
      <c r="I64" s="2"/>
    </row>
    <row r="65" spans="1:9">
      <c r="A65" t="s">
        <v>32</v>
      </c>
      <c r="B65" s="1">
        <v>24.3688786943618</v>
      </c>
      <c r="C65">
        <v>33.4114223643999</v>
      </c>
      <c r="D65" s="2">
        <f t="shared" si="0"/>
        <v>9.0425436700381</v>
      </c>
      <c r="E65" s="2">
        <f t="shared" si="4"/>
        <v>9.4125436700381</v>
      </c>
      <c r="F65" s="2">
        <f t="shared" si="1"/>
        <v>-9.4125436700381</v>
      </c>
      <c r="G65" s="2">
        <f t="shared" si="2"/>
        <v>0.00146737805505052</v>
      </c>
      <c r="H65" s="2">
        <f>AVERAGE(G65:G67)</f>
        <v>0.0014008770233133</v>
      </c>
      <c r="I65" s="2">
        <f>STDEV(G65:G67)</f>
        <v>0.000984493067448395</v>
      </c>
    </row>
    <row r="66" spans="2:9">
      <c r="B66" s="1">
        <v>24.313172917906</v>
      </c>
      <c r="C66">
        <v>32.6760302689248</v>
      </c>
      <c r="D66" s="2">
        <f t="shared" ref="D66:D73" si="5">C66-B66</f>
        <v>8.3628573510188</v>
      </c>
      <c r="E66" s="2">
        <f t="shared" si="4"/>
        <v>8.7328573510188</v>
      </c>
      <c r="F66" s="2">
        <f t="shared" ref="F66:F73" si="6">-E66</f>
        <v>-8.7328573510188</v>
      </c>
      <c r="G66" s="2">
        <f t="shared" ref="G66:G73" si="7">POWER(2,F66)</f>
        <v>0.00235043361437736</v>
      </c>
      <c r="H66" s="2"/>
      <c r="I66" s="2"/>
    </row>
    <row r="67" spans="2:9">
      <c r="B67" s="1">
        <v>24.4064839071685</v>
      </c>
      <c r="C67">
        <v>35.3800147528986</v>
      </c>
      <c r="D67" s="2">
        <f t="shared" si="5"/>
        <v>10.9735308457301</v>
      </c>
      <c r="E67" s="2">
        <f t="shared" si="4"/>
        <v>11.3435308457301</v>
      </c>
      <c r="F67" s="2">
        <f t="shared" si="6"/>
        <v>-11.3435308457301</v>
      </c>
      <c r="G67" s="2">
        <f t="shared" si="7"/>
        <v>0.000384819400512021</v>
      </c>
      <c r="H67" s="2"/>
      <c r="I67" s="2"/>
    </row>
    <row r="68" spans="1:9">
      <c r="A68" t="s">
        <v>33</v>
      </c>
      <c r="B68" s="1">
        <v>24.1905133738475</v>
      </c>
      <c r="C68">
        <v>33.471271152363</v>
      </c>
      <c r="D68" s="2">
        <f t="shared" si="5"/>
        <v>9.2807577785155</v>
      </c>
      <c r="E68" s="2">
        <f t="shared" si="4"/>
        <v>9.6507577785155</v>
      </c>
      <c r="F68" s="2">
        <f t="shared" si="6"/>
        <v>-9.6507577785155</v>
      </c>
      <c r="G68" s="2">
        <f t="shared" si="7"/>
        <v>0.00124403450931254</v>
      </c>
      <c r="H68" s="2">
        <f>AVERAGE(G68:G70)</f>
        <v>0.000604390300823486</v>
      </c>
      <c r="I68" s="2">
        <f>STDEV(G68:G70)</f>
        <v>0.00056453163300391</v>
      </c>
    </row>
    <row r="69" spans="2:9">
      <c r="B69" s="1">
        <v>24.1988847980097</v>
      </c>
      <c r="C69">
        <v>35.1407170314246</v>
      </c>
      <c r="D69" s="2">
        <f t="shared" si="5"/>
        <v>10.9418322334149</v>
      </c>
      <c r="E69" s="2">
        <f t="shared" si="4"/>
        <v>11.3118322334149</v>
      </c>
      <c r="F69" s="2">
        <f t="shared" si="6"/>
        <v>-11.3118322334149</v>
      </c>
      <c r="G69" s="2">
        <f t="shared" si="7"/>
        <v>0.000393368148655573</v>
      </c>
      <c r="H69" s="2"/>
      <c r="I69" s="2"/>
    </row>
    <row r="70" spans="2:9">
      <c r="B70" s="1">
        <v>24.186269312989</v>
      </c>
      <c r="C70">
        <v>36.2903072457046</v>
      </c>
      <c r="D70" s="2">
        <f t="shared" si="5"/>
        <v>12.1040379327156</v>
      </c>
      <c r="E70" s="2">
        <f t="shared" si="4"/>
        <v>12.4740379327156</v>
      </c>
      <c r="F70" s="2">
        <f t="shared" si="6"/>
        <v>-12.4740379327156</v>
      </c>
      <c r="G70" s="2">
        <f t="shared" si="7"/>
        <v>0.000175768244502349</v>
      </c>
      <c r="H70" s="2"/>
      <c r="I70" s="2"/>
    </row>
    <row r="71" spans="1:9">
      <c r="A71" t="s">
        <v>34</v>
      </c>
      <c r="B71" s="1">
        <v>24.2203376425032</v>
      </c>
      <c r="C71">
        <v>35.6839283650554</v>
      </c>
      <c r="D71" s="2">
        <f t="shared" si="5"/>
        <v>11.4635907225522</v>
      </c>
      <c r="E71" s="2">
        <f t="shared" si="4"/>
        <v>11.8335907225522</v>
      </c>
      <c r="F71" s="2">
        <f t="shared" si="6"/>
        <v>-11.8335907225522</v>
      </c>
      <c r="G71" s="2">
        <f t="shared" si="7"/>
        <v>0.000273989699530454</v>
      </c>
      <c r="H71" s="2">
        <f>AVERAGE(G71:G73)</f>
        <v>0.00200162246669038</v>
      </c>
      <c r="I71" s="2">
        <f>STDEV(G71:G73)</f>
        <v>0.0014975708583146</v>
      </c>
    </row>
    <row r="72" spans="2:7">
      <c r="B72" s="1">
        <v>24.0301887752487</v>
      </c>
      <c r="C72">
        <v>32.1401502704004</v>
      </c>
      <c r="D72" s="2">
        <f t="shared" si="5"/>
        <v>8.1099614951517</v>
      </c>
      <c r="E72" s="2">
        <f t="shared" si="4"/>
        <v>8.4799614951517</v>
      </c>
      <c r="F72" s="2">
        <f t="shared" si="6"/>
        <v>-8.4799614951517</v>
      </c>
      <c r="G72" s="2">
        <f t="shared" si="7"/>
        <v>0.0028007685939725</v>
      </c>
    </row>
    <row r="73" spans="2:7">
      <c r="B73" s="1">
        <v>23.9637437151885</v>
      </c>
      <c r="C73">
        <v>32.0085736135054</v>
      </c>
      <c r="D73" s="2">
        <f t="shared" si="5"/>
        <v>8.0448298983169</v>
      </c>
      <c r="E73" s="2">
        <f t="shared" si="4"/>
        <v>8.4148298983169</v>
      </c>
      <c r="F73" s="2">
        <f t="shared" si="6"/>
        <v>-8.4148298983169</v>
      </c>
      <c r="G73" s="2">
        <f t="shared" si="7"/>
        <v>0.00293010910656818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13" workbookViewId="0">
      <selection activeCell="J44" sqref="J44"/>
    </sheetView>
  </sheetViews>
  <sheetFormatPr defaultColWidth="9" defaultRowHeight="13.5"/>
  <cols>
    <col min="1" max="1" width="11.25" customWidth="1"/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24.4473546162383</v>
      </c>
      <c r="D2" s="2">
        <f t="shared" ref="D2:D65" si="0">C2-B2</f>
        <v>0.401803117895799</v>
      </c>
      <c r="E2" s="2">
        <f>D2-0.33</f>
        <v>0.071803117895799</v>
      </c>
      <c r="F2" s="2">
        <f t="shared" ref="F2:F65" si="1">-E2</f>
        <v>-0.071803117895799</v>
      </c>
      <c r="G2" s="2">
        <f t="shared" ref="G2:G65" si="2">POWER(2,F2)</f>
        <v>0.951448109955239</v>
      </c>
      <c r="H2" s="2">
        <f>AVERAGE(G2:G4)</f>
        <v>1.00380226697707</v>
      </c>
      <c r="I2" s="2">
        <f>STDEV(G2:G4)</f>
        <v>0.0624815797860315</v>
      </c>
      <c r="K2">
        <f>AVERAGE(D2:D4)</f>
        <v>0.326362654817633</v>
      </c>
    </row>
    <row r="3" spans="2:9">
      <c r="B3" s="1">
        <v>24.1114914968836</v>
      </c>
      <c r="C3">
        <v>24.3398812397384</v>
      </c>
      <c r="D3" s="2">
        <f t="shared" si="0"/>
        <v>0.228389742854802</v>
      </c>
      <c r="E3" s="2">
        <f t="shared" ref="E3:E34" si="3">D3-0.33</f>
        <v>-0.101610257145198</v>
      </c>
      <c r="F3" s="2">
        <f t="shared" si="1"/>
        <v>0.101610257145198</v>
      </c>
      <c r="G3" s="2">
        <f t="shared" si="2"/>
        <v>1.07297038518765</v>
      </c>
      <c r="H3" s="2"/>
      <c r="I3" s="2"/>
    </row>
    <row r="4" spans="2:9">
      <c r="B4" s="1">
        <v>24.1864775273355</v>
      </c>
      <c r="C4">
        <v>24.5353726310378</v>
      </c>
      <c r="D4" s="2">
        <f t="shared" si="0"/>
        <v>0.348895103702297</v>
      </c>
      <c r="E4" s="2">
        <f t="shared" si="3"/>
        <v>0.0188951037022971</v>
      </c>
      <c r="F4" s="2">
        <f t="shared" si="1"/>
        <v>-0.0188951037022971</v>
      </c>
      <c r="G4" s="2">
        <f t="shared" si="2"/>
        <v>0.986988305788316</v>
      </c>
      <c r="H4" s="2"/>
      <c r="I4" s="2"/>
    </row>
    <row r="5" spans="1:9">
      <c r="A5" t="s">
        <v>11</v>
      </c>
      <c r="B5" s="1">
        <v>23.8630018493993</v>
      </c>
      <c r="C5">
        <v>26.1693847237275</v>
      </c>
      <c r="D5" s="2">
        <f t="shared" si="0"/>
        <v>2.3063828743282</v>
      </c>
      <c r="E5" s="2">
        <f t="shared" si="3"/>
        <v>1.9763828743282</v>
      </c>
      <c r="F5" s="2">
        <f t="shared" si="1"/>
        <v>-1.9763828743282</v>
      </c>
      <c r="G5" s="2">
        <f t="shared" si="2"/>
        <v>0.254126217258126</v>
      </c>
      <c r="H5" s="2">
        <f>AVERAGE(G5:G7)</f>
        <v>0.246396768578829</v>
      </c>
      <c r="I5" s="2">
        <f>STDEV(G5:G7)</f>
        <v>0.0189156495712058</v>
      </c>
    </row>
    <row r="6" spans="2:9">
      <c r="B6" s="1">
        <v>23.8226241922986</v>
      </c>
      <c r="C6">
        <v>26.0948001079285</v>
      </c>
      <c r="D6" s="2">
        <f t="shared" si="0"/>
        <v>2.2721759156299</v>
      </c>
      <c r="E6" s="2">
        <f t="shared" si="3"/>
        <v>1.9421759156299</v>
      </c>
      <c r="F6" s="2">
        <f t="shared" si="1"/>
        <v>-1.9421759156299</v>
      </c>
      <c r="G6" s="2">
        <f t="shared" si="2"/>
        <v>0.260223667003535</v>
      </c>
      <c r="H6" s="2"/>
      <c r="I6" s="2"/>
    </row>
    <row r="7" spans="2:9">
      <c r="B7" s="1">
        <v>23.7768365849354</v>
      </c>
      <c r="C7">
        <v>26.2598632553894</v>
      </c>
      <c r="D7" s="2">
        <f t="shared" si="0"/>
        <v>2.483026670454</v>
      </c>
      <c r="E7" s="2">
        <f t="shared" si="3"/>
        <v>2.153026670454</v>
      </c>
      <c r="F7" s="2">
        <f t="shared" si="1"/>
        <v>-2.153026670454</v>
      </c>
      <c r="G7" s="2">
        <f t="shared" si="2"/>
        <v>0.224840421474825</v>
      </c>
      <c r="H7" s="2"/>
      <c r="I7" s="2"/>
    </row>
    <row r="8" spans="1:9">
      <c r="A8" t="s">
        <v>12</v>
      </c>
      <c r="B8" s="1">
        <v>24.2771444822068</v>
      </c>
      <c r="C8">
        <v>26.4814291394559</v>
      </c>
      <c r="D8" s="2">
        <f t="shared" si="0"/>
        <v>2.2042846572491</v>
      </c>
      <c r="E8" s="2">
        <f t="shared" si="3"/>
        <v>1.8742846572491</v>
      </c>
      <c r="F8" s="2">
        <f t="shared" si="1"/>
        <v>-1.8742846572491</v>
      </c>
      <c r="G8" s="2">
        <f t="shared" si="2"/>
        <v>0.272762145426959</v>
      </c>
      <c r="H8" s="2">
        <f>AVERAGE(G8:G10)</f>
        <v>0.26558557192125</v>
      </c>
      <c r="I8" s="2">
        <f>STDEV(G8:G10)</f>
        <v>0.0402513605446031</v>
      </c>
    </row>
    <row r="9" spans="2:9">
      <c r="B9" s="1">
        <v>24.253987477389</v>
      </c>
      <c r="C9">
        <v>26.7538707720958</v>
      </c>
      <c r="D9" s="2">
        <f t="shared" si="0"/>
        <v>2.4998832947068</v>
      </c>
      <c r="E9" s="2">
        <f t="shared" si="3"/>
        <v>2.1698832947068</v>
      </c>
      <c r="F9" s="2">
        <f t="shared" si="1"/>
        <v>-2.1698832947068</v>
      </c>
      <c r="G9" s="2">
        <f t="shared" si="2"/>
        <v>0.222228646516444</v>
      </c>
      <c r="H9" s="2"/>
      <c r="I9" s="2"/>
    </row>
    <row r="10" spans="2:9">
      <c r="B10" s="1">
        <v>24.3601089818441</v>
      </c>
      <c r="C10">
        <v>26.4186071744819</v>
      </c>
      <c r="D10" s="2">
        <f t="shared" si="0"/>
        <v>2.0584981926378</v>
      </c>
      <c r="E10" s="2">
        <f t="shared" si="3"/>
        <v>1.7284981926378</v>
      </c>
      <c r="F10" s="2">
        <f t="shared" si="1"/>
        <v>-1.7284981926378</v>
      </c>
      <c r="G10" s="2">
        <f t="shared" si="2"/>
        <v>0.301765923820347</v>
      </c>
      <c r="H10" s="2"/>
      <c r="I10" s="2"/>
    </row>
    <row r="11" spans="1:9">
      <c r="A11" t="s">
        <v>13</v>
      </c>
      <c r="B11" s="1">
        <v>25.949592280262</v>
      </c>
      <c r="C11">
        <v>24.5228392428481</v>
      </c>
      <c r="D11" s="2">
        <f t="shared" si="0"/>
        <v>-1.4267530374139</v>
      </c>
      <c r="E11" s="2">
        <f t="shared" si="3"/>
        <v>-1.7567530374139</v>
      </c>
      <c r="F11" s="2">
        <f t="shared" si="1"/>
        <v>1.7567530374139</v>
      </c>
      <c r="G11" s="2">
        <f t="shared" si="2"/>
        <v>3.3793670032911</v>
      </c>
      <c r="H11" s="2">
        <f>AVERAGE(G11:G13)</f>
        <v>2.81278750813077</v>
      </c>
      <c r="I11" s="2">
        <f>STDEV(G11:G13)</f>
        <v>0.674104482383973</v>
      </c>
    </row>
    <row r="12" spans="2:9">
      <c r="B12" s="1">
        <v>25.6991112486693</v>
      </c>
      <c r="C12">
        <v>24.4481318080283</v>
      </c>
      <c r="D12" s="2">
        <f t="shared" si="0"/>
        <v>-1.250979440641</v>
      </c>
      <c r="E12" s="2">
        <f t="shared" si="3"/>
        <v>-1.580979440641</v>
      </c>
      <c r="F12" s="2">
        <f t="shared" si="1"/>
        <v>1.580979440641</v>
      </c>
      <c r="G12" s="2">
        <f t="shared" si="2"/>
        <v>2.99172888230472</v>
      </c>
      <c r="H12" s="2"/>
      <c r="I12" s="2"/>
    </row>
    <row r="13" spans="2:9">
      <c r="B13" s="1">
        <v>25.7448849204801</v>
      </c>
      <c r="C13">
        <v>25.0271604389929</v>
      </c>
      <c r="D13" s="2">
        <f t="shared" si="0"/>
        <v>-0.717724481487199</v>
      </c>
      <c r="E13" s="2">
        <f t="shared" si="3"/>
        <v>-1.0477244814872</v>
      </c>
      <c r="F13" s="2">
        <f t="shared" si="1"/>
        <v>1.0477244814872</v>
      </c>
      <c r="G13" s="2">
        <f t="shared" si="2"/>
        <v>2.06726663879649</v>
      </c>
      <c r="H13" s="2"/>
      <c r="I13" s="2"/>
    </row>
    <row r="14" spans="1:9">
      <c r="A14" t="s">
        <v>14</v>
      </c>
      <c r="B14" s="1">
        <v>25.4154493014337</v>
      </c>
      <c r="C14">
        <v>23.1905397988732</v>
      </c>
      <c r="D14" s="2">
        <f t="shared" si="0"/>
        <v>-2.2249095025605</v>
      </c>
      <c r="E14" s="2">
        <f t="shared" si="3"/>
        <v>-2.5549095025605</v>
      </c>
      <c r="F14" s="2">
        <f t="shared" si="1"/>
        <v>2.5549095025605</v>
      </c>
      <c r="G14" s="2">
        <f t="shared" si="2"/>
        <v>5.87630591237</v>
      </c>
      <c r="H14" s="2">
        <f>AVERAGE(G14:G16)</f>
        <v>6.97200414940237</v>
      </c>
      <c r="I14" s="2">
        <f>STDEV(G14:G16)</f>
        <v>1.15969205056053</v>
      </c>
    </row>
    <row r="15" spans="2:9">
      <c r="B15" s="1">
        <v>25.7679230620232</v>
      </c>
      <c r="C15">
        <v>23.0646694295917</v>
      </c>
      <c r="D15" s="2">
        <f t="shared" si="0"/>
        <v>-2.7032536324315</v>
      </c>
      <c r="E15" s="2">
        <f t="shared" si="3"/>
        <v>-3.0332536324315</v>
      </c>
      <c r="F15" s="2">
        <f t="shared" si="1"/>
        <v>3.0332536324315</v>
      </c>
      <c r="G15" s="2">
        <f t="shared" si="2"/>
        <v>8.1865388626005</v>
      </c>
      <c r="H15" s="2"/>
      <c r="I15" s="2"/>
    </row>
    <row r="16" spans="2:9">
      <c r="B16" s="1">
        <v>25.5792587213768</v>
      </c>
      <c r="C16">
        <v>23.1324877362034</v>
      </c>
      <c r="D16" s="2">
        <f t="shared" si="0"/>
        <v>-2.4467709851734</v>
      </c>
      <c r="E16" s="2">
        <f t="shared" si="3"/>
        <v>-2.7767709851734</v>
      </c>
      <c r="F16" s="2">
        <f t="shared" si="1"/>
        <v>2.7767709851734</v>
      </c>
      <c r="G16" s="2">
        <f t="shared" si="2"/>
        <v>6.85316767323662</v>
      </c>
      <c r="H16" s="2"/>
      <c r="I16" s="2"/>
    </row>
    <row r="17" spans="1:9">
      <c r="A17" t="s">
        <v>15</v>
      </c>
      <c r="B17" s="1">
        <v>26.8118502779834</v>
      </c>
      <c r="C17">
        <v>24.0032146503365</v>
      </c>
      <c r="D17" s="2">
        <f t="shared" si="0"/>
        <v>-2.8086356276469</v>
      </c>
      <c r="E17" s="2">
        <f t="shared" si="3"/>
        <v>-3.1386356276469</v>
      </c>
      <c r="F17" s="2">
        <f t="shared" si="1"/>
        <v>3.1386356276469</v>
      </c>
      <c r="G17" s="2">
        <f t="shared" si="2"/>
        <v>8.80690819882152</v>
      </c>
      <c r="H17" s="2">
        <f>AVERAGE(G17:G19)</f>
        <v>6.63720280326418</v>
      </c>
      <c r="I17" s="2">
        <f>STDEV(G17:G19)</f>
        <v>2.0212173250091</v>
      </c>
    </row>
    <row r="18" spans="2:9">
      <c r="B18" s="1">
        <v>25.8450106570146</v>
      </c>
      <c r="C18">
        <v>23.9096838433812</v>
      </c>
      <c r="D18" s="2">
        <f t="shared" si="0"/>
        <v>-1.9353268136334</v>
      </c>
      <c r="E18" s="2">
        <f t="shared" si="3"/>
        <v>-2.2653268136334</v>
      </c>
      <c r="F18" s="2">
        <f t="shared" si="1"/>
        <v>2.2653268136334</v>
      </c>
      <c r="G18" s="2">
        <f t="shared" si="2"/>
        <v>4.80763314765254</v>
      </c>
      <c r="H18" s="2"/>
      <c r="I18" s="2"/>
    </row>
    <row r="19" spans="2:9">
      <c r="B19" s="1">
        <v>25.9995500686524</v>
      </c>
      <c r="C19">
        <v>23.6748700366193</v>
      </c>
      <c r="D19" s="2">
        <f t="shared" si="0"/>
        <v>-2.3246800320331</v>
      </c>
      <c r="E19" s="2">
        <f t="shared" si="3"/>
        <v>-2.6546800320331</v>
      </c>
      <c r="F19" s="2">
        <f t="shared" si="1"/>
        <v>2.6546800320331</v>
      </c>
      <c r="G19" s="2">
        <f t="shared" si="2"/>
        <v>6.29706706331847</v>
      </c>
      <c r="H19" s="2"/>
      <c r="I19" s="2"/>
    </row>
    <row r="20" spans="1:9">
      <c r="A20" t="s">
        <v>16</v>
      </c>
      <c r="B20" s="1">
        <v>23.9595636635621</v>
      </c>
      <c r="C20">
        <v>25.0181240282413</v>
      </c>
      <c r="D20" s="2">
        <f t="shared" si="0"/>
        <v>1.0585603646792</v>
      </c>
      <c r="E20" s="2">
        <f t="shared" si="3"/>
        <v>0.728560364679199</v>
      </c>
      <c r="F20" s="2">
        <f t="shared" si="1"/>
        <v>-0.728560364679199</v>
      </c>
      <c r="G20" s="2">
        <f t="shared" si="2"/>
        <v>0.603505839373212</v>
      </c>
      <c r="H20" s="2">
        <f>AVERAGE(G20:G22)</f>
        <v>0.629950126174665</v>
      </c>
      <c r="I20" s="2">
        <f>STDEV(G20:G22)</f>
        <v>0.147059010339119</v>
      </c>
    </row>
    <row r="21" spans="2:9">
      <c r="B21" s="1">
        <v>24.018747269639</v>
      </c>
      <c r="C21">
        <v>25.3547978570823</v>
      </c>
      <c r="D21" s="2">
        <f t="shared" si="0"/>
        <v>1.3360505874433</v>
      </c>
      <c r="E21" s="2">
        <f t="shared" si="3"/>
        <v>1.0060505874433</v>
      </c>
      <c r="F21" s="2">
        <f t="shared" si="1"/>
        <v>-1.0060505874433</v>
      </c>
      <c r="G21" s="2">
        <f t="shared" si="2"/>
        <v>0.49790741734474</v>
      </c>
      <c r="H21" s="2"/>
      <c r="I21" s="2"/>
    </row>
    <row r="22" spans="2:9">
      <c r="B22" s="1">
        <v>24.0632009513445</v>
      </c>
      <c r="C22">
        <v>24.7361333421682</v>
      </c>
      <c r="D22" s="2">
        <f t="shared" si="0"/>
        <v>0.6729323908237</v>
      </c>
      <c r="E22" s="2">
        <f t="shared" si="3"/>
        <v>0.3429323908237</v>
      </c>
      <c r="F22" s="2">
        <f t="shared" si="1"/>
        <v>-0.3429323908237</v>
      </c>
      <c r="G22" s="2">
        <f t="shared" si="2"/>
        <v>0.788437121806042</v>
      </c>
      <c r="H22" s="2"/>
      <c r="I22" s="2"/>
    </row>
    <row r="23" spans="1:9">
      <c r="A23" t="s">
        <v>17</v>
      </c>
      <c r="B23" s="1">
        <v>23.8597628920374</v>
      </c>
      <c r="C23">
        <v>25.0543027325182</v>
      </c>
      <c r="D23" s="2">
        <f t="shared" si="0"/>
        <v>1.1945398404808</v>
      </c>
      <c r="E23" s="2">
        <f t="shared" si="3"/>
        <v>0.8645398404808</v>
      </c>
      <c r="F23" s="2">
        <f t="shared" si="1"/>
        <v>-0.8645398404808</v>
      </c>
      <c r="G23" s="2">
        <f t="shared" si="2"/>
        <v>0.549221557718869</v>
      </c>
      <c r="H23" s="2">
        <f>AVERAGE(G23:G25)</f>
        <v>0.720873039343399</v>
      </c>
      <c r="I23" s="2">
        <f>STDEV(G23:G25)</f>
        <v>0.149580399253046</v>
      </c>
    </row>
    <row r="24" spans="2:9">
      <c r="B24" s="1">
        <v>23.7880205998697</v>
      </c>
      <c r="C24">
        <v>24.4579465813642</v>
      </c>
      <c r="D24" s="2">
        <f t="shared" si="0"/>
        <v>0.669925981494501</v>
      </c>
      <c r="E24" s="2">
        <f t="shared" si="3"/>
        <v>0.339925981494501</v>
      </c>
      <c r="F24" s="2">
        <f t="shared" si="1"/>
        <v>-0.339925981494501</v>
      </c>
      <c r="G24" s="2">
        <f t="shared" si="2"/>
        <v>0.790081846540266</v>
      </c>
      <c r="H24" s="2"/>
      <c r="I24" s="2"/>
    </row>
    <row r="25" spans="2:9">
      <c r="B25" s="1">
        <v>23.6996992243799</v>
      </c>
      <c r="C25">
        <v>24.3101815576965</v>
      </c>
      <c r="D25" s="2">
        <f t="shared" si="0"/>
        <v>0.6104823333166</v>
      </c>
      <c r="E25" s="2">
        <f t="shared" si="3"/>
        <v>0.2804823333166</v>
      </c>
      <c r="F25" s="2">
        <f t="shared" si="1"/>
        <v>-0.2804823333166</v>
      </c>
      <c r="G25" s="2">
        <f t="shared" si="2"/>
        <v>0.823315713771061</v>
      </c>
      <c r="H25" s="2"/>
      <c r="I25" s="2"/>
    </row>
    <row r="26" spans="1:9">
      <c r="A26" t="s">
        <v>18</v>
      </c>
      <c r="B26" s="1">
        <v>23.9894153493554</v>
      </c>
      <c r="C26">
        <v>25.1992800666261</v>
      </c>
      <c r="D26" s="2">
        <f t="shared" si="0"/>
        <v>1.2098647172707</v>
      </c>
      <c r="E26" s="2">
        <f t="shared" si="3"/>
        <v>0.879864717270697</v>
      </c>
      <c r="F26" s="2">
        <f t="shared" si="1"/>
        <v>-0.879864717270697</v>
      </c>
      <c r="G26" s="2">
        <f t="shared" si="2"/>
        <v>0.54341838567377</v>
      </c>
      <c r="H26" s="2">
        <f>AVERAGE(G26:G28)</f>
        <v>0.625330705556174</v>
      </c>
      <c r="I26" s="2">
        <f>STDEV(G26:G28)</f>
        <v>0.0790766064455758</v>
      </c>
    </row>
    <row r="27" spans="2:9">
      <c r="B27" s="1">
        <v>24.1831828234643</v>
      </c>
      <c r="C27">
        <v>25.1766808492998</v>
      </c>
      <c r="D27" s="2">
        <f t="shared" si="0"/>
        <v>0.9934980258355</v>
      </c>
      <c r="E27" s="2">
        <f t="shared" si="3"/>
        <v>0.6634980258355</v>
      </c>
      <c r="F27" s="2">
        <f t="shared" si="1"/>
        <v>-0.6634980258355</v>
      </c>
      <c r="G27" s="2">
        <f t="shared" si="2"/>
        <v>0.631345649497349</v>
      </c>
      <c r="H27" s="2"/>
      <c r="I27" s="2"/>
    </row>
    <row r="28" spans="2:9">
      <c r="B28" s="1">
        <v>24.4099982566585</v>
      </c>
      <c r="C28">
        <v>25.2520425798839</v>
      </c>
      <c r="D28" s="2">
        <f t="shared" si="0"/>
        <v>0.842044323225398</v>
      </c>
      <c r="E28" s="2">
        <f t="shared" si="3"/>
        <v>0.512044323225398</v>
      </c>
      <c r="F28" s="2">
        <f t="shared" si="1"/>
        <v>-0.512044323225398</v>
      </c>
      <c r="G28" s="2">
        <f t="shared" si="2"/>
        <v>0.701228081497403</v>
      </c>
      <c r="H28" s="2"/>
      <c r="I28" s="2"/>
    </row>
    <row r="29" spans="1:9">
      <c r="A29" t="s">
        <v>19</v>
      </c>
      <c r="B29" s="1">
        <v>24.78462270564</v>
      </c>
      <c r="C29">
        <v>29.487662957858</v>
      </c>
      <c r="D29" s="2">
        <f t="shared" si="0"/>
        <v>4.703040252218</v>
      </c>
      <c r="E29" s="2">
        <f t="shared" si="3"/>
        <v>4.373040252218</v>
      </c>
      <c r="F29" s="2">
        <f t="shared" si="1"/>
        <v>-4.373040252218</v>
      </c>
      <c r="G29" s="2">
        <f t="shared" si="2"/>
        <v>0.0482595993222987</v>
      </c>
      <c r="H29" s="2">
        <f>AVERAGE(G29:G31)</f>
        <v>0.241601321389772</v>
      </c>
      <c r="I29" s="2">
        <f>STDEV(G29:G31)</f>
        <v>0.167757488021715</v>
      </c>
    </row>
    <row r="30" spans="2:9">
      <c r="B30" s="1">
        <v>24.7592017341193</v>
      </c>
      <c r="C30">
        <v>26.6095282472062</v>
      </c>
      <c r="D30" s="2">
        <f t="shared" si="0"/>
        <v>1.8503265130869</v>
      </c>
      <c r="E30" s="2">
        <f t="shared" si="3"/>
        <v>1.5203265130869</v>
      </c>
      <c r="F30" s="2">
        <f t="shared" si="1"/>
        <v>-1.5203265130869</v>
      </c>
      <c r="G30" s="2">
        <f t="shared" si="2"/>
        <v>0.348607010353566</v>
      </c>
      <c r="H30" s="2"/>
      <c r="I30" s="2"/>
    </row>
    <row r="31" spans="2:9">
      <c r="B31" s="1">
        <v>24.9633960666916</v>
      </c>
      <c r="C31">
        <v>26.9019039168378</v>
      </c>
      <c r="D31" s="2">
        <f t="shared" si="0"/>
        <v>1.9385078501462</v>
      </c>
      <c r="E31" s="2">
        <f t="shared" si="3"/>
        <v>1.6085078501462</v>
      </c>
      <c r="F31" s="2">
        <f t="shared" si="1"/>
        <v>-1.6085078501462</v>
      </c>
      <c r="G31" s="2">
        <f t="shared" si="2"/>
        <v>0.327937354493452</v>
      </c>
      <c r="H31" s="2"/>
      <c r="I31" s="2"/>
    </row>
    <row r="32" spans="1:9">
      <c r="A32" t="s">
        <v>20</v>
      </c>
      <c r="B32" s="1">
        <v>23.360600167589</v>
      </c>
      <c r="C32">
        <v>24.7199635635415</v>
      </c>
      <c r="D32" s="2">
        <f t="shared" si="0"/>
        <v>1.3593633959525</v>
      </c>
      <c r="E32" s="2">
        <f t="shared" si="3"/>
        <v>1.0293633959525</v>
      </c>
      <c r="F32" s="2">
        <f t="shared" si="1"/>
        <v>-1.0293633959525</v>
      </c>
      <c r="G32" s="2">
        <f t="shared" si="2"/>
        <v>0.489926286123859</v>
      </c>
      <c r="H32" s="2">
        <f>AVERAGE(G32:G34)</f>
        <v>0.316490174689676</v>
      </c>
      <c r="I32" s="2">
        <f>STDEV(G32:G34)</f>
        <v>0.168745265723537</v>
      </c>
    </row>
    <row r="33" spans="2:9">
      <c r="B33" s="1">
        <v>23.2523510159076</v>
      </c>
      <c r="C33">
        <v>25.2875426104216</v>
      </c>
      <c r="D33" s="2">
        <f t="shared" si="0"/>
        <v>2.035191594514</v>
      </c>
      <c r="E33" s="2">
        <f t="shared" si="3"/>
        <v>1.705191594514</v>
      </c>
      <c r="F33" s="2">
        <f t="shared" si="1"/>
        <v>-1.705191594514</v>
      </c>
      <c r="G33" s="2">
        <f t="shared" si="2"/>
        <v>0.306680513456214</v>
      </c>
      <c r="H33" s="2"/>
      <c r="I33" s="2"/>
    </row>
    <row r="34" spans="2:9">
      <c r="B34" s="1">
        <v>23.480872189677</v>
      </c>
      <c r="C34">
        <v>26.5205541977417</v>
      </c>
      <c r="D34" s="2">
        <f t="shared" si="0"/>
        <v>3.0396820080647</v>
      </c>
      <c r="E34" s="2">
        <f t="shared" si="3"/>
        <v>2.7096820080647</v>
      </c>
      <c r="F34" s="2">
        <f t="shared" si="1"/>
        <v>-2.7096820080647</v>
      </c>
      <c r="G34" s="2">
        <f t="shared" si="2"/>
        <v>0.152863724488956</v>
      </c>
      <c r="H34" s="2"/>
      <c r="I34" s="2"/>
    </row>
    <row r="35" spans="1:9">
      <c r="A35" t="s">
        <v>21</v>
      </c>
      <c r="B35" s="1">
        <v>23.2460084503885</v>
      </c>
      <c r="C35">
        <v>24.6737153564062</v>
      </c>
      <c r="D35" s="2">
        <f t="shared" si="0"/>
        <v>1.4277069060177</v>
      </c>
      <c r="E35" s="2">
        <f t="shared" ref="E35:E73" si="4">D35-0.33</f>
        <v>1.0977069060177</v>
      </c>
      <c r="F35" s="2">
        <f t="shared" si="1"/>
        <v>-1.0977069060177</v>
      </c>
      <c r="G35" s="2">
        <f t="shared" si="2"/>
        <v>0.467258590778196</v>
      </c>
      <c r="H35" s="2">
        <f>AVERAGE(G35:G37)</f>
        <v>0.396466400989328</v>
      </c>
      <c r="I35" s="2">
        <f>STDEV(G35:G37)</f>
        <v>0.0835543824382058</v>
      </c>
    </row>
    <row r="36" spans="2:9">
      <c r="B36" s="1">
        <v>23.2206305111289</v>
      </c>
      <c r="C36">
        <v>24.8096114616323</v>
      </c>
      <c r="D36" s="2">
        <f t="shared" si="0"/>
        <v>1.5889809505034</v>
      </c>
      <c r="E36" s="2">
        <f t="shared" si="4"/>
        <v>1.2589809505034</v>
      </c>
      <c r="F36" s="2">
        <f t="shared" si="1"/>
        <v>-1.2589809505034</v>
      </c>
      <c r="G36" s="2">
        <f t="shared" si="2"/>
        <v>0.417838996614427</v>
      </c>
      <c r="H36" s="2"/>
      <c r="I36" s="2"/>
    </row>
    <row r="37" spans="2:7">
      <c r="B37" s="1">
        <v>23.2194736300261</v>
      </c>
      <c r="C37">
        <v>25.2658997315921</v>
      </c>
      <c r="D37" s="2">
        <f t="shared" si="0"/>
        <v>2.046426101566</v>
      </c>
      <c r="E37" s="2">
        <f t="shared" si="4"/>
        <v>1.716426101566</v>
      </c>
      <c r="F37" s="2">
        <f t="shared" si="1"/>
        <v>-1.716426101566</v>
      </c>
      <c r="G37" s="2">
        <f t="shared" si="2"/>
        <v>0.30430161557536</v>
      </c>
    </row>
    <row r="38" spans="1:9">
      <c r="A38" t="s">
        <v>22</v>
      </c>
      <c r="B38" s="1">
        <v>24.5785118072067</v>
      </c>
      <c r="C38">
        <v>35.556050826905</v>
      </c>
      <c r="D38" s="2">
        <f t="shared" si="0"/>
        <v>10.9775390196983</v>
      </c>
      <c r="E38" s="2">
        <f t="shared" si="4"/>
        <v>10.6475390196983</v>
      </c>
      <c r="F38" s="2">
        <f t="shared" si="1"/>
        <v>-10.6475390196983</v>
      </c>
      <c r="G38" s="2">
        <f t="shared" si="2"/>
        <v>0.000623406570187584</v>
      </c>
      <c r="H38" s="2">
        <f>AVERAGE(G38:G40)</f>
        <v>0.000315237621646803</v>
      </c>
      <c r="I38" s="2">
        <f>STDEV(G38:G40)</f>
        <v>0.000278730274316159</v>
      </c>
    </row>
    <row r="39" spans="2:9">
      <c r="B39" s="1">
        <v>24.6107767819936</v>
      </c>
      <c r="C39">
        <v>36.9561362468125</v>
      </c>
      <c r="D39" s="2">
        <f t="shared" si="0"/>
        <v>12.3453594648189</v>
      </c>
      <c r="E39" s="2">
        <f t="shared" si="4"/>
        <v>12.0153594648189</v>
      </c>
      <c r="F39" s="2">
        <f t="shared" si="1"/>
        <v>-12.0153594648189</v>
      </c>
      <c r="G39" s="2">
        <f t="shared" si="2"/>
        <v>0.000241555200750771</v>
      </c>
      <c r="H39" s="2"/>
      <c r="I39" s="2"/>
    </row>
    <row r="40" spans="2:9">
      <c r="B40" s="1">
        <v>24.634294594726</v>
      </c>
      <c r="C40">
        <v>38.5604532638374</v>
      </c>
      <c r="D40" s="2">
        <f t="shared" si="0"/>
        <v>13.9261586691114</v>
      </c>
      <c r="E40" s="2">
        <f t="shared" si="4"/>
        <v>13.5961586691114</v>
      </c>
      <c r="F40" s="2">
        <f t="shared" si="1"/>
        <v>-13.5961586691114</v>
      </c>
      <c r="G40" s="2">
        <f t="shared" si="2"/>
        <v>8.07510940020542e-5</v>
      </c>
      <c r="H40" s="2"/>
      <c r="I40" s="2"/>
    </row>
    <row r="41" spans="1:9">
      <c r="A41" t="s">
        <v>24</v>
      </c>
      <c r="B41" s="1">
        <v>25.1018435811484</v>
      </c>
      <c r="C41">
        <v>35.1916758514337</v>
      </c>
      <c r="D41" s="2">
        <f t="shared" si="0"/>
        <v>10.0898322702853</v>
      </c>
      <c r="E41" s="2">
        <f t="shared" si="4"/>
        <v>9.7598322702853</v>
      </c>
      <c r="F41" s="2">
        <f t="shared" si="1"/>
        <v>-9.7598322702853</v>
      </c>
      <c r="G41" s="2">
        <f t="shared" si="2"/>
        <v>0.00115344723949866</v>
      </c>
      <c r="H41" s="2">
        <f>AVERAGE(G41:G43)</f>
        <v>0.00258969252707694</v>
      </c>
      <c r="I41" s="2">
        <f>STDEV(G41:G43)</f>
        <v>0.00278343887112304</v>
      </c>
    </row>
    <row r="42" spans="2:9">
      <c r="B42" s="1">
        <v>25.1444105432117</v>
      </c>
      <c r="C42">
        <v>32.9046689191776</v>
      </c>
      <c r="D42" s="2">
        <f t="shared" si="0"/>
        <v>7.7602583759659</v>
      </c>
      <c r="E42" s="2">
        <f t="shared" si="4"/>
        <v>7.4302583759659</v>
      </c>
      <c r="F42" s="2">
        <f t="shared" si="1"/>
        <v>-7.4302583759659</v>
      </c>
      <c r="G42" s="2">
        <f t="shared" si="2"/>
        <v>0.00579788174722716</v>
      </c>
      <c r="H42" s="2"/>
      <c r="I42" s="2"/>
    </row>
    <row r="43" spans="2:9">
      <c r="B43" s="1">
        <v>25.2333053345986</v>
      </c>
      <c r="C43">
        <v>35.8193603394516</v>
      </c>
      <c r="D43" s="2">
        <f t="shared" si="0"/>
        <v>10.586055004853</v>
      </c>
      <c r="E43" s="2">
        <f t="shared" si="4"/>
        <v>10.256055004853</v>
      </c>
      <c r="F43" s="2">
        <f t="shared" si="1"/>
        <v>-10.256055004853</v>
      </c>
      <c r="G43" s="2">
        <f t="shared" si="2"/>
        <v>0.000817748594505015</v>
      </c>
      <c r="H43" s="2"/>
      <c r="I43" s="2"/>
    </row>
    <row r="44" spans="1:10">
      <c r="A44" t="s">
        <v>25</v>
      </c>
      <c r="B44" s="1">
        <v>24.2794351247451</v>
      </c>
      <c r="C44" t="s">
        <v>23</v>
      </c>
      <c r="D44" s="2" t="e">
        <f t="shared" si="0"/>
        <v>#VALUE!</v>
      </c>
      <c r="E44" s="2" t="e">
        <f t="shared" si="4"/>
        <v>#VALUE!</v>
      </c>
      <c r="F44" s="2" t="e">
        <f t="shared" si="1"/>
        <v>#VALUE!</v>
      </c>
      <c r="G44" s="2" t="e">
        <f t="shared" si="2"/>
        <v>#VALUE!</v>
      </c>
      <c r="H44" s="2" t="e">
        <f>AVERAGE(G44:G46)</f>
        <v>#VALUE!</v>
      </c>
      <c r="I44" s="2" t="e">
        <f>STDEV(G44:G46)</f>
        <v>#VALUE!</v>
      </c>
      <c r="J44" t="s">
        <v>35</v>
      </c>
    </row>
    <row r="45" spans="2:9">
      <c r="B45" s="1">
        <v>24.5193682694018</v>
      </c>
      <c r="C45" t="s">
        <v>23</v>
      </c>
      <c r="D45" s="2" t="e">
        <f t="shared" si="0"/>
        <v>#VALUE!</v>
      </c>
      <c r="E45" s="2" t="e">
        <f t="shared" si="4"/>
        <v>#VALUE!</v>
      </c>
      <c r="F45" s="2" t="e">
        <f t="shared" si="1"/>
        <v>#VALUE!</v>
      </c>
      <c r="G45" s="2" t="e">
        <f t="shared" si="2"/>
        <v>#VALUE!</v>
      </c>
      <c r="H45" s="2"/>
      <c r="I45" s="2"/>
    </row>
    <row r="46" spans="2:9">
      <c r="B46" s="1">
        <v>24.6084054403716</v>
      </c>
      <c r="C46" t="s">
        <v>23</v>
      </c>
      <c r="D46" s="2" t="e">
        <f t="shared" si="0"/>
        <v>#VALUE!</v>
      </c>
      <c r="E46" s="2" t="e">
        <f t="shared" si="4"/>
        <v>#VALUE!</v>
      </c>
      <c r="F46" s="2" t="e">
        <f t="shared" si="1"/>
        <v>#VALUE!</v>
      </c>
      <c r="G46" s="2" t="e">
        <f t="shared" si="2"/>
        <v>#VALUE!</v>
      </c>
      <c r="H46" s="2"/>
      <c r="I46" s="2"/>
    </row>
    <row r="47" spans="1:9">
      <c r="A47" t="s">
        <v>26</v>
      </c>
      <c r="B47" s="1">
        <v>24.4717961204044</v>
      </c>
      <c r="C47">
        <v>32.8471542266849</v>
      </c>
      <c r="D47" s="2">
        <f t="shared" si="0"/>
        <v>8.3753581062805</v>
      </c>
      <c r="E47" s="2">
        <f t="shared" si="4"/>
        <v>8.0453581062805</v>
      </c>
      <c r="F47" s="2">
        <f t="shared" si="1"/>
        <v>-8.0453581062805</v>
      </c>
      <c r="G47" s="2">
        <f t="shared" si="2"/>
        <v>0.00378534863018427</v>
      </c>
      <c r="H47" s="2">
        <f>AVERAGE(G47:G49)</f>
        <v>0.00289577567393652</v>
      </c>
      <c r="I47" s="2">
        <f>STDEV(G47:G49)</f>
        <v>0.000820458345679201</v>
      </c>
    </row>
    <row r="48" spans="2:9">
      <c r="B48" s="1">
        <v>24.4684192611605</v>
      </c>
      <c r="C48">
        <v>33.3136088427413</v>
      </c>
      <c r="D48" s="2">
        <f t="shared" si="0"/>
        <v>8.8451895815808</v>
      </c>
      <c r="E48" s="2">
        <f t="shared" si="4"/>
        <v>8.5151895815808</v>
      </c>
      <c r="F48" s="2">
        <f t="shared" si="1"/>
        <v>-8.5151895815808</v>
      </c>
      <c r="G48" s="2">
        <f t="shared" si="2"/>
        <v>0.00273320695505032</v>
      </c>
      <c r="H48" s="2"/>
      <c r="I48" s="2"/>
    </row>
    <row r="49" spans="2:9">
      <c r="B49" s="1">
        <v>24.4194826413803</v>
      </c>
      <c r="C49">
        <v>33.5983889083918</v>
      </c>
      <c r="D49" s="2">
        <f t="shared" si="0"/>
        <v>9.1789062670115</v>
      </c>
      <c r="E49" s="2">
        <f t="shared" si="4"/>
        <v>8.8489062670115</v>
      </c>
      <c r="F49" s="2">
        <f t="shared" si="1"/>
        <v>-8.8489062670115</v>
      </c>
      <c r="G49" s="2">
        <f t="shared" si="2"/>
        <v>0.00216877143657498</v>
      </c>
      <c r="H49" s="2"/>
      <c r="I49" s="2"/>
    </row>
    <row r="50" spans="1:9">
      <c r="A50" t="s">
        <v>27</v>
      </c>
      <c r="B50" s="1">
        <v>25.1809697502402</v>
      </c>
      <c r="C50">
        <v>32.7033552405915</v>
      </c>
      <c r="D50" s="2">
        <f t="shared" si="0"/>
        <v>7.5223854903513</v>
      </c>
      <c r="E50" s="2">
        <f t="shared" si="4"/>
        <v>7.1923854903513</v>
      </c>
      <c r="F50" s="2">
        <f t="shared" si="1"/>
        <v>-7.1923854903513</v>
      </c>
      <c r="G50" s="2">
        <f t="shared" si="2"/>
        <v>0.00683716761735332</v>
      </c>
      <c r="H50" s="2">
        <f>AVERAGE(G50:G52)</f>
        <v>0.00438712382729072</v>
      </c>
      <c r="I50" s="2">
        <f>STDEV(G50:G52)</f>
        <v>0.00212644516830962</v>
      </c>
    </row>
    <row r="51" spans="2:9">
      <c r="B51" s="1">
        <v>25.1765962823425</v>
      </c>
      <c r="C51">
        <v>33.7487885562696</v>
      </c>
      <c r="D51" s="2">
        <f t="shared" si="0"/>
        <v>8.5721922739271</v>
      </c>
      <c r="E51" s="2">
        <f t="shared" si="4"/>
        <v>8.2421922739271</v>
      </c>
      <c r="F51" s="2">
        <f t="shared" si="1"/>
        <v>-8.2421922739271</v>
      </c>
      <c r="G51" s="2">
        <f t="shared" si="2"/>
        <v>0.00330257657021626</v>
      </c>
      <c r="H51" s="2"/>
      <c r="I51" s="2"/>
    </row>
    <row r="52" spans="2:9">
      <c r="B52" s="1">
        <v>25.3021520564119</v>
      </c>
      <c r="C52">
        <v>34.0026106202872</v>
      </c>
      <c r="D52" s="2">
        <f t="shared" si="0"/>
        <v>8.7004585638753</v>
      </c>
      <c r="E52" s="2">
        <f t="shared" si="4"/>
        <v>8.3704585638753</v>
      </c>
      <c r="F52" s="2">
        <f t="shared" si="1"/>
        <v>-8.3704585638753</v>
      </c>
      <c r="G52" s="2">
        <f t="shared" si="2"/>
        <v>0.00302162729430259</v>
      </c>
      <c r="H52" s="2"/>
      <c r="I52" s="2"/>
    </row>
    <row r="53" spans="1:9">
      <c r="A53" t="s">
        <v>28</v>
      </c>
      <c r="B53" s="1">
        <v>25.3322898966114</v>
      </c>
      <c r="C53">
        <v>31.8289930419699</v>
      </c>
      <c r="D53" s="2">
        <f t="shared" si="0"/>
        <v>6.4967031453585</v>
      </c>
      <c r="E53" s="2">
        <f t="shared" si="4"/>
        <v>6.1667031453585</v>
      </c>
      <c r="F53" s="2">
        <f t="shared" si="1"/>
        <v>-6.1667031453585</v>
      </c>
      <c r="G53" s="2">
        <f t="shared" si="2"/>
        <v>0.0139199404993722</v>
      </c>
      <c r="H53" s="2">
        <f>AVERAGE(G53:G55)</f>
        <v>0.00610993368481514</v>
      </c>
      <c r="I53" s="2">
        <f>STDEV(G53:G55)</f>
        <v>0.00678059706775785</v>
      </c>
    </row>
    <row r="54" spans="2:9">
      <c r="B54" s="1">
        <v>25.3969973535744</v>
      </c>
      <c r="C54">
        <v>34.2684901329997</v>
      </c>
      <c r="D54" s="2">
        <f t="shared" si="0"/>
        <v>8.8714927794253</v>
      </c>
      <c r="E54" s="2">
        <f t="shared" si="4"/>
        <v>8.5414927794253</v>
      </c>
      <c r="F54" s="2">
        <f t="shared" si="1"/>
        <v>-8.5414927794253</v>
      </c>
      <c r="G54" s="2">
        <f t="shared" si="2"/>
        <v>0.00268382667835427</v>
      </c>
      <c r="H54" s="2"/>
      <c r="I54" s="2"/>
    </row>
    <row r="55" spans="2:9">
      <c r="B55" s="1">
        <v>25.4143479930739</v>
      </c>
      <c r="C55">
        <v>34.9226714972893</v>
      </c>
      <c r="D55" s="2">
        <f t="shared" si="0"/>
        <v>9.5083235042154</v>
      </c>
      <c r="E55" s="2">
        <f t="shared" si="4"/>
        <v>9.1783235042154</v>
      </c>
      <c r="F55" s="2">
        <f t="shared" si="1"/>
        <v>-9.1783235042154</v>
      </c>
      <c r="G55" s="2">
        <f t="shared" si="2"/>
        <v>0.00172603387671899</v>
      </c>
      <c r="H55" s="2"/>
      <c r="I55" s="2"/>
    </row>
    <row r="56" spans="1:10">
      <c r="A56" t="s">
        <v>29</v>
      </c>
      <c r="B56" s="1">
        <v>24.6187137966067</v>
      </c>
      <c r="C56">
        <v>36.6179936753723</v>
      </c>
      <c r="D56" s="2">
        <f t="shared" si="0"/>
        <v>11.9992798787656</v>
      </c>
      <c r="E56" s="2">
        <f t="shared" si="4"/>
        <v>11.6692798787656</v>
      </c>
      <c r="F56" s="2">
        <f t="shared" si="1"/>
        <v>-11.6692798787656</v>
      </c>
      <c r="G56" s="2">
        <f t="shared" si="2"/>
        <v>0.000307041252287795</v>
      </c>
      <c r="H56" s="2" t="e">
        <f>AVERAGE(G56:G58)</f>
        <v>#VALUE!</v>
      </c>
      <c r="I56" s="2" t="e">
        <f>STDEV(G56:G58)</f>
        <v>#VALUE!</v>
      </c>
      <c r="J56" t="s">
        <v>35</v>
      </c>
    </row>
    <row r="57" spans="2:9">
      <c r="B57" s="1">
        <v>24.7303753589757</v>
      </c>
      <c r="C57" t="s">
        <v>23</v>
      </c>
      <c r="D57" s="2" t="e">
        <f t="shared" si="0"/>
        <v>#VALUE!</v>
      </c>
      <c r="E57" s="2" t="e">
        <f t="shared" si="4"/>
        <v>#VALUE!</v>
      </c>
      <c r="F57" s="2" t="e">
        <f t="shared" si="1"/>
        <v>#VALUE!</v>
      </c>
      <c r="G57" s="2" t="e">
        <f t="shared" si="2"/>
        <v>#VALUE!</v>
      </c>
      <c r="H57" s="2"/>
      <c r="I57" s="2"/>
    </row>
    <row r="58" spans="2:9">
      <c r="B58" s="1">
        <v>24.8194770746157</v>
      </c>
      <c r="C58">
        <v>35.331089343686</v>
      </c>
      <c r="D58" s="2">
        <f t="shared" si="0"/>
        <v>10.5116122690703</v>
      </c>
      <c r="E58" s="2">
        <f t="shared" si="4"/>
        <v>10.1816122690703</v>
      </c>
      <c r="F58" s="2">
        <f t="shared" si="1"/>
        <v>-10.1816122690703</v>
      </c>
      <c r="G58" s="2">
        <f t="shared" si="2"/>
        <v>0.000861051847257957</v>
      </c>
      <c r="H58" s="2"/>
      <c r="I58" s="2"/>
    </row>
    <row r="59" spans="1:9">
      <c r="A59" t="s">
        <v>30</v>
      </c>
      <c r="B59" s="1">
        <v>24.83392385142</v>
      </c>
      <c r="C59">
        <v>35.2828009989389</v>
      </c>
      <c r="D59" s="2">
        <f t="shared" si="0"/>
        <v>10.4488771475189</v>
      </c>
      <c r="E59" s="2">
        <f t="shared" si="4"/>
        <v>10.1188771475189</v>
      </c>
      <c r="F59" s="2">
        <f t="shared" si="1"/>
        <v>-10.1188771475189</v>
      </c>
      <c r="G59" s="2">
        <f t="shared" si="2"/>
        <v>0.000899320423162789</v>
      </c>
      <c r="H59" s="2">
        <f>AVERAGE(G59:G61)</f>
        <v>0.00169924975005714</v>
      </c>
      <c r="I59" s="2">
        <f>STDEV(G59:G61)</f>
        <v>0.00100327768332751</v>
      </c>
    </row>
    <row r="60" spans="2:9">
      <c r="B60" s="1">
        <v>24.7645183607985</v>
      </c>
      <c r="C60">
        <v>34.6024381391316</v>
      </c>
      <c r="D60" s="2">
        <f t="shared" si="0"/>
        <v>9.8379197783331</v>
      </c>
      <c r="E60" s="2">
        <f t="shared" si="4"/>
        <v>9.5079197783331</v>
      </c>
      <c r="F60" s="2">
        <f t="shared" si="1"/>
        <v>-9.5079197783331</v>
      </c>
      <c r="G60" s="2">
        <f t="shared" si="2"/>
        <v>0.00137350723161633</v>
      </c>
      <c r="H60" s="2"/>
      <c r="I60" s="2"/>
    </row>
    <row r="61" spans="2:9">
      <c r="B61" s="1">
        <v>24.8532244905625</v>
      </c>
      <c r="C61">
        <v>33.6507979485847</v>
      </c>
      <c r="D61" s="2">
        <f t="shared" si="0"/>
        <v>8.7975734580222</v>
      </c>
      <c r="E61" s="2">
        <f t="shared" si="4"/>
        <v>8.4675734580222</v>
      </c>
      <c r="F61" s="2">
        <f t="shared" si="1"/>
        <v>-8.4675734580222</v>
      </c>
      <c r="G61" s="2">
        <f t="shared" si="2"/>
        <v>0.00282492159539229</v>
      </c>
      <c r="H61" s="2"/>
      <c r="I61" s="2"/>
    </row>
    <row r="62" spans="1:9">
      <c r="A62" t="s">
        <v>31</v>
      </c>
      <c r="B62" s="1">
        <v>25.068832447451</v>
      </c>
      <c r="C62">
        <v>34.0424793929311</v>
      </c>
      <c r="D62" s="2">
        <f t="shared" si="0"/>
        <v>8.9736469454801</v>
      </c>
      <c r="E62" s="2">
        <f t="shared" si="4"/>
        <v>8.6436469454801</v>
      </c>
      <c r="F62" s="2">
        <f t="shared" si="1"/>
        <v>-8.6436469454801</v>
      </c>
      <c r="G62" s="2">
        <f t="shared" si="2"/>
        <v>0.00250036261902814</v>
      </c>
      <c r="H62" s="2">
        <f>AVERAGE(G62:G64)</f>
        <v>0.00179386308727528</v>
      </c>
      <c r="I62" s="2">
        <f>STDEV(G62:G64)</f>
        <v>0.000884625551669817</v>
      </c>
    </row>
    <row r="63" spans="2:9">
      <c r="B63" s="1">
        <v>24.9376130322508</v>
      </c>
      <c r="C63">
        <v>34.1771443506431</v>
      </c>
      <c r="D63" s="2">
        <f t="shared" si="0"/>
        <v>9.2395313183923</v>
      </c>
      <c r="E63" s="2">
        <f t="shared" si="4"/>
        <v>8.9095313183923</v>
      </c>
      <c r="F63" s="2">
        <f t="shared" si="1"/>
        <v>-8.9095313183923</v>
      </c>
      <c r="G63" s="2">
        <f t="shared" si="2"/>
        <v>0.00207952346797024</v>
      </c>
      <c r="H63" s="2"/>
      <c r="I63" s="2"/>
    </row>
    <row r="64" spans="2:9">
      <c r="B64" s="1">
        <v>25.0392555926237</v>
      </c>
      <c r="C64">
        <v>35.6538997847061</v>
      </c>
      <c r="D64" s="2">
        <f t="shared" si="0"/>
        <v>10.6146441920824</v>
      </c>
      <c r="E64" s="2">
        <f t="shared" si="4"/>
        <v>10.2846441920824</v>
      </c>
      <c r="F64" s="2">
        <f t="shared" si="1"/>
        <v>-10.2846441920824</v>
      </c>
      <c r="G64" s="2">
        <f t="shared" si="2"/>
        <v>0.000801703174827465</v>
      </c>
      <c r="H64" s="2"/>
      <c r="I64" s="2"/>
    </row>
    <row r="65" spans="1:9">
      <c r="A65" t="s">
        <v>32</v>
      </c>
      <c r="B65" s="1">
        <v>24.3688786943618</v>
      </c>
      <c r="C65">
        <v>34.8223541237927</v>
      </c>
      <c r="D65" s="2">
        <f t="shared" si="0"/>
        <v>10.4534754294309</v>
      </c>
      <c r="E65" s="2">
        <f t="shared" si="4"/>
        <v>10.1234754294309</v>
      </c>
      <c r="F65" s="2">
        <f t="shared" si="1"/>
        <v>-10.1234754294309</v>
      </c>
      <c r="G65" s="2">
        <f t="shared" si="2"/>
        <v>0.000896458594795853</v>
      </c>
      <c r="H65" s="2">
        <f>AVERAGE(G65:G67)</f>
        <v>0.00219296108658812</v>
      </c>
      <c r="I65" s="2">
        <f>STDEV(G65:G67)</f>
        <v>0.0024664411798297</v>
      </c>
    </row>
    <row r="66" spans="2:9">
      <c r="B66" s="1">
        <v>24.313172917906</v>
      </c>
      <c r="C66">
        <v>35.2412268845645</v>
      </c>
      <c r="D66" s="2">
        <f t="shared" ref="D66:D73" si="5">C66-B66</f>
        <v>10.9280539666585</v>
      </c>
      <c r="E66" s="2">
        <f t="shared" si="4"/>
        <v>10.5980539666585</v>
      </c>
      <c r="F66" s="2">
        <f t="shared" ref="F66:F73" si="6">-E66</f>
        <v>-10.5980539666585</v>
      </c>
      <c r="G66" s="2">
        <f t="shared" ref="G66:G73" si="7">POWER(2,F66)</f>
        <v>0.000645160634517631</v>
      </c>
      <c r="H66" s="2"/>
      <c r="I66" s="2"/>
    </row>
    <row r="67" spans="2:9">
      <c r="B67" s="1">
        <v>24.4064839071685</v>
      </c>
      <c r="C67">
        <v>32.3696278393457</v>
      </c>
      <c r="D67" s="2">
        <f t="shared" si="5"/>
        <v>7.9631439321772</v>
      </c>
      <c r="E67" s="2">
        <f t="shared" si="4"/>
        <v>7.6331439321772</v>
      </c>
      <c r="F67" s="2">
        <f t="shared" si="6"/>
        <v>-7.6331439321772</v>
      </c>
      <c r="G67" s="2">
        <f t="shared" si="7"/>
        <v>0.00503726403045087</v>
      </c>
      <c r="H67" s="2"/>
      <c r="I67" s="2"/>
    </row>
    <row r="68" spans="1:9">
      <c r="A68" t="s">
        <v>33</v>
      </c>
      <c r="B68" s="1">
        <v>24.1905133738475</v>
      </c>
      <c r="C68">
        <v>34.3222933031351</v>
      </c>
      <c r="D68" s="2">
        <f t="shared" si="5"/>
        <v>10.1317799292876</v>
      </c>
      <c r="E68" s="2">
        <f t="shared" si="4"/>
        <v>9.8017799292876</v>
      </c>
      <c r="F68" s="2">
        <f t="shared" si="6"/>
        <v>-9.8017799292876</v>
      </c>
      <c r="G68" s="2">
        <f t="shared" si="7"/>
        <v>0.0011203925965597</v>
      </c>
      <c r="H68" s="2">
        <f>AVERAGE(G68:G70)</f>
        <v>0.0018786053714477</v>
      </c>
      <c r="I68" s="2">
        <f>STDEV(G68:G70)</f>
        <v>0.000895089311363396</v>
      </c>
    </row>
    <row r="69" spans="2:9">
      <c r="B69" s="1">
        <v>24.1988847980097</v>
      </c>
      <c r="C69">
        <v>32.9756282668419</v>
      </c>
      <c r="D69" s="2">
        <f t="shared" si="5"/>
        <v>8.7767434688322</v>
      </c>
      <c r="E69" s="2">
        <f t="shared" si="4"/>
        <v>8.4467434688322</v>
      </c>
      <c r="F69" s="2">
        <f t="shared" si="6"/>
        <v>-8.4467434688322</v>
      </c>
      <c r="G69" s="2">
        <f t="shared" si="7"/>
        <v>0.00286600438281088</v>
      </c>
      <c r="H69" s="2"/>
      <c r="I69" s="2"/>
    </row>
    <row r="70" spans="2:9">
      <c r="B70" s="1">
        <v>24.186269312989</v>
      </c>
      <c r="C70">
        <v>33.7600955481107</v>
      </c>
      <c r="D70" s="2">
        <f t="shared" si="5"/>
        <v>9.5738262351217</v>
      </c>
      <c r="E70" s="2">
        <f t="shared" si="4"/>
        <v>9.2438262351217</v>
      </c>
      <c r="F70" s="2">
        <f t="shared" si="6"/>
        <v>-9.2438262351217</v>
      </c>
      <c r="G70" s="2">
        <f t="shared" si="7"/>
        <v>0.00164941913497253</v>
      </c>
      <c r="H70" s="2"/>
      <c r="I70" s="2"/>
    </row>
    <row r="71" spans="1:9">
      <c r="A71" t="s">
        <v>34</v>
      </c>
      <c r="B71" s="1">
        <v>24.2203376425032</v>
      </c>
      <c r="C71">
        <v>35.1260444536218</v>
      </c>
      <c r="D71" s="2">
        <f t="shared" si="5"/>
        <v>10.9057068111186</v>
      </c>
      <c r="E71" s="2">
        <f t="shared" si="4"/>
        <v>10.5757068111186</v>
      </c>
      <c r="F71" s="2">
        <f t="shared" si="6"/>
        <v>-10.5757068111186</v>
      </c>
      <c r="G71" s="2">
        <f t="shared" si="7"/>
        <v>0.00065523188730911</v>
      </c>
      <c r="H71" s="2">
        <f>AVERAGE(G71:G73)</f>
        <v>0.00118611518687211</v>
      </c>
      <c r="I71" s="2">
        <f>STDEV(G71:G73)</f>
        <v>0.000483744808920127</v>
      </c>
    </row>
    <row r="72" spans="2:7">
      <c r="B72" s="1">
        <v>24.0301887752487</v>
      </c>
      <c r="C72">
        <v>33.9462189977186</v>
      </c>
      <c r="D72" s="2">
        <f t="shared" si="5"/>
        <v>9.9160302224699</v>
      </c>
      <c r="E72" s="2">
        <f t="shared" si="4"/>
        <v>9.5860302224699</v>
      </c>
      <c r="F72" s="2">
        <f t="shared" si="6"/>
        <v>-9.5860302224699</v>
      </c>
      <c r="G72" s="2">
        <f t="shared" si="7"/>
        <v>0.00130112003317454</v>
      </c>
    </row>
    <row r="73" spans="2:7">
      <c r="B73" s="1">
        <v>23.9637437151885</v>
      </c>
      <c r="C73">
        <v>33.5796595795492</v>
      </c>
      <c r="D73" s="2">
        <f t="shared" si="5"/>
        <v>9.6159158643607</v>
      </c>
      <c r="E73" s="2">
        <f t="shared" si="4"/>
        <v>9.2859158643607</v>
      </c>
      <c r="F73" s="2">
        <f t="shared" si="6"/>
        <v>-9.2859158643607</v>
      </c>
      <c r="G73" s="2">
        <f t="shared" si="7"/>
        <v>0.00160199364013267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13" workbookViewId="0">
      <selection activeCell="J38" sqref="J38"/>
    </sheetView>
  </sheetViews>
  <sheetFormatPr defaultColWidth="9" defaultRowHeight="13.5"/>
  <cols>
    <col min="4" max="4" width="13.25" customWidth="1"/>
    <col min="5" max="5" width="13.75"/>
  </cols>
  <sheetData>
    <row r="1" spans="2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1">
      <c r="A2" t="s">
        <v>9</v>
      </c>
      <c r="B2" s="1">
        <v>24.0455514983425</v>
      </c>
      <c r="C2">
        <v>27.1399754886764</v>
      </c>
      <c r="D2" s="2">
        <f t="shared" ref="D2:D65" si="0">C2-B2</f>
        <v>3.0944239903339</v>
      </c>
      <c r="E2" s="2">
        <f>D2-3.38</f>
        <v>-0.285576009666102</v>
      </c>
      <c r="F2" s="2">
        <f t="shared" ref="F2:F65" si="1">-E2</f>
        <v>0.285576009666102</v>
      </c>
      <c r="G2" s="2">
        <f t="shared" ref="G2:G65" si="2">POWER(2,F2)</f>
        <v>1.21889682264384</v>
      </c>
      <c r="H2" s="2">
        <f>AVERAGE(G2:G4)</f>
        <v>1.04778027044055</v>
      </c>
      <c r="I2" s="2">
        <f>STDEV(G2:G4)</f>
        <v>0.352940653652376</v>
      </c>
      <c r="K2">
        <f>AVERAGE(D2:D4)</f>
        <v>3.37833189587063</v>
      </c>
    </row>
    <row r="3" spans="2:9">
      <c r="B3" s="1">
        <v>24.1114914968836</v>
      </c>
      <c r="C3">
        <v>27.1324827161432</v>
      </c>
      <c r="D3" s="2">
        <f t="shared" si="0"/>
        <v>3.0209912192596</v>
      </c>
      <c r="E3" s="2">
        <f t="shared" ref="E3:E34" si="3">D3-3.38</f>
        <v>-0.359008780740397</v>
      </c>
      <c r="F3" s="2">
        <f t="shared" si="1"/>
        <v>0.359008780740397</v>
      </c>
      <c r="G3" s="2">
        <f t="shared" si="2"/>
        <v>1.28254440874682</v>
      </c>
      <c r="H3" s="2"/>
      <c r="I3" s="2"/>
    </row>
    <row r="4" spans="2:9">
      <c r="B4" s="1">
        <v>24.1864775273355</v>
      </c>
      <c r="C4">
        <v>28.2060580053539</v>
      </c>
      <c r="D4" s="2">
        <f t="shared" si="0"/>
        <v>4.0195804780184</v>
      </c>
      <c r="E4" s="2">
        <f t="shared" si="3"/>
        <v>0.639580478018398</v>
      </c>
      <c r="F4" s="2">
        <f t="shared" si="1"/>
        <v>-0.639580478018398</v>
      </c>
      <c r="G4" s="2">
        <f t="shared" si="2"/>
        <v>0.641899579931001</v>
      </c>
      <c r="H4" s="2"/>
      <c r="I4" s="2"/>
    </row>
    <row r="5" spans="1:9">
      <c r="A5" t="s">
        <v>11</v>
      </c>
      <c r="B5" s="1">
        <v>23.8630018493993</v>
      </c>
      <c r="C5">
        <v>27.0909214772185</v>
      </c>
      <c r="D5" s="2">
        <f t="shared" si="0"/>
        <v>3.2279196278192</v>
      </c>
      <c r="E5" s="2">
        <f t="shared" si="3"/>
        <v>-0.152080372180799</v>
      </c>
      <c r="F5" s="2">
        <f t="shared" si="1"/>
        <v>0.152080372180799</v>
      </c>
      <c r="G5" s="2">
        <f t="shared" si="2"/>
        <v>1.1111706299694</v>
      </c>
      <c r="H5" s="2">
        <f>AVERAGE(G5:G7)</f>
        <v>0.965258309895377</v>
      </c>
      <c r="I5" s="2">
        <f>STDEV(G5:G7)</f>
        <v>0.188060279270659</v>
      </c>
    </row>
    <row r="6" spans="2:9">
      <c r="B6" s="1">
        <v>23.8226241922986</v>
      </c>
      <c r="C6">
        <v>27.1577657469561</v>
      </c>
      <c r="D6" s="2">
        <f t="shared" si="0"/>
        <v>3.3351415546575</v>
      </c>
      <c r="E6" s="2">
        <f t="shared" si="3"/>
        <v>-0.0448584453425029</v>
      </c>
      <c r="F6" s="2">
        <f t="shared" si="1"/>
        <v>0.0448584453425029</v>
      </c>
      <c r="G6" s="2">
        <f t="shared" si="2"/>
        <v>1.03158195735866</v>
      </c>
      <c r="H6" s="2"/>
      <c r="I6" s="2"/>
    </row>
    <row r="7" spans="2:9">
      <c r="B7" s="1">
        <v>23.7768365849354</v>
      </c>
      <c r="C7">
        <v>27.5660720091739</v>
      </c>
      <c r="D7" s="2">
        <f t="shared" si="0"/>
        <v>3.7892354242385</v>
      </c>
      <c r="E7" s="2">
        <f t="shared" si="3"/>
        <v>0.409235424238502</v>
      </c>
      <c r="F7" s="2">
        <f t="shared" si="1"/>
        <v>-0.409235424238502</v>
      </c>
      <c r="G7" s="2">
        <f t="shared" si="2"/>
        <v>0.753022342358068</v>
      </c>
      <c r="H7" s="2"/>
      <c r="I7" s="2"/>
    </row>
    <row r="8" spans="1:9">
      <c r="A8" t="s">
        <v>12</v>
      </c>
      <c r="B8" s="1">
        <v>24.2771444822068</v>
      </c>
      <c r="C8">
        <v>26.9031102514</v>
      </c>
      <c r="D8" s="2">
        <f t="shared" si="0"/>
        <v>2.6259657691932</v>
      </c>
      <c r="E8" s="2">
        <f t="shared" si="3"/>
        <v>-0.754034230806799</v>
      </c>
      <c r="F8" s="2">
        <f t="shared" si="1"/>
        <v>0.754034230806799</v>
      </c>
      <c r="G8" s="2">
        <f t="shared" si="2"/>
        <v>1.6865022356425</v>
      </c>
      <c r="H8" s="2">
        <f>AVERAGE(G8:G10)</f>
        <v>1.32170831199627</v>
      </c>
      <c r="I8" s="2">
        <f>STDEV(G8:G10)</f>
        <v>0.40664058314293</v>
      </c>
    </row>
    <row r="9" spans="2:9">
      <c r="B9" s="1">
        <v>24.253987477389</v>
      </c>
      <c r="C9">
        <v>27.8130401229252</v>
      </c>
      <c r="D9" s="2">
        <f t="shared" si="0"/>
        <v>3.5590526455362</v>
      </c>
      <c r="E9" s="2">
        <f t="shared" si="3"/>
        <v>0.179052645536202</v>
      </c>
      <c r="F9" s="2">
        <f t="shared" si="1"/>
        <v>-0.179052645536202</v>
      </c>
      <c r="G9" s="2">
        <f t="shared" si="2"/>
        <v>0.883282818927289</v>
      </c>
      <c r="H9" s="2"/>
      <c r="I9" s="2"/>
    </row>
    <row r="10" spans="2:9">
      <c r="B10" s="1">
        <v>24.3601089818441</v>
      </c>
      <c r="C10">
        <v>27.2594924006406</v>
      </c>
      <c r="D10" s="2">
        <f t="shared" si="0"/>
        <v>2.8993834187965</v>
      </c>
      <c r="E10" s="2">
        <f t="shared" si="3"/>
        <v>-0.4806165812035</v>
      </c>
      <c r="F10" s="2">
        <f t="shared" si="1"/>
        <v>0.4806165812035</v>
      </c>
      <c r="G10" s="2">
        <f t="shared" si="2"/>
        <v>1.39533988141901</v>
      </c>
      <c r="H10" s="2"/>
      <c r="I10" s="2"/>
    </row>
    <row r="11" spans="1:9">
      <c r="A11" t="s">
        <v>13</v>
      </c>
      <c r="B11" s="1">
        <v>25.949592280262</v>
      </c>
      <c r="C11">
        <v>30.9605839470604</v>
      </c>
      <c r="D11" s="2">
        <f t="shared" si="0"/>
        <v>5.0109916667984</v>
      </c>
      <c r="E11" s="2">
        <f t="shared" si="3"/>
        <v>1.6309916667984</v>
      </c>
      <c r="F11" s="2">
        <f t="shared" si="1"/>
        <v>-1.6309916667984</v>
      </c>
      <c r="G11" s="2">
        <f t="shared" si="2"/>
        <v>0.322866202489033</v>
      </c>
      <c r="H11" s="2">
        <f>AVERAGE(G11:G13)</f>
        <v>0.455733143270573</v>
      </c>
      <c r="I11" s="2">
        <f>STDEV(G11:G13)</f>
        <v>0.20850388495232</v>
      </c>
    </row>
    <row r="12" spans="2:9">
      <c r="B12" s="1">
        <v>25.6991112486693</v>
      </c>
      <c r="C12">
        <v>29.6018590081238</v>
      </c>
      <c r="D12" s="2">
        <f t="shared" si="0"/>
        <v>3.9027477594545</v>
      </c>
      <c r="E12" s="2">
        <f t="shared" si="3"/>
        <v>0.522747759454499</v>
      </c>
      <c r="F12" s="2">
        <f t="shared" si="1"/>
        <v>-0.522747759454499</v>
      </c>
      <c r="G12" s="2">
        <f t="shared" si="2"/>
        <v>0.696044881641347</v>
      </c>
      <c r="H12" s="2"/>
      <c r="I12" s="2"/>
    </row>
    <row r="13" spans="2:9">
      <c r="B13" s="1">
        <v>25.7448849204801</v>
      </c>
      <c r="C13">
        <v>30.6465308166577</v>
      </c>
      <c r="D13" s="2">
        <f t="shared" si="0"/>
        <v>4.9016458961776</v>
      </c>
      <c r="E13" s="2">
        <f t="shared" si="3"/>
        <v>1.5216458961776</v>
      </c>
      <c r="F13" s="2">
        <f t="shared" si="1"/>
        <v>-1.5216458961776</v>
      </c>
      <c r="G13" s="2">
        <f t="shared" si="2"/>
        <v>0.348288345681338</v>
      </c>
      <c r="H13" s="2"/>
      <c r="I13" s="2"/>
    </row>
    <row r="14" spans="1:9">
      <c r="A14" t="s">
        <v>14</v>
      </c>
      <c r="B14" s="1">
        <v>25.4154493014337</v>
      </c>
      <c r="C14">
        <v>31.1813120779135</v>
      </c>
      <c r="D14" s="2">
        <f t="shared" si="0"/>
        <v>5.7658627764798</v>
      </c>
      <c r="E14" s="2">
        <f t="shared" si="3"/>
        <v>2.3858627764798</v>
      </c>
      <c r="F14" s="2">
        <f t="shared" si="1"/>
        <v>-2.3858627764798</v>
      </c>
      <c r="G14" s="2">
        <f t="shared" si="2"/>
        <v>0.191330293953004</v>
      </c>
      <c r="H14" s="2">
        <f>AVERAGE(G14:G16)</f>
        <v>0.187948735380191</v>
      </c>
      <c r="I14" s="2">
        <f>STDEV(G14:G16)</f>
        <v>0.0493336583838539</v>
      </c>
    </row>
    <row r="15" spans="2:9">
      <c r="B15" s="1">
        <v>25.7679230620232</v>
      </c>
      <c r="C15">
        <v>31.2340958109778</v>
      </c>
      <c r="D15" s="2">
        <f t="shared" si="0"/>
        <v>5.4661727489546</v>
      </c>
      <c r="E15" s="2">
        <f t="shared" si="3"/>
        <v>2.0861727489546</v>
      </c>
      <c r="F15" s="2">
        <f t="shared" si="1"/>
        <v>-2.0861727489546</v>
      </c>
      <c r="G15" s="2">
        <f t="shared" si="2"/>
        <v>0.235504617358775</v>
      </c>
      <c r="H15" s="2"/>
      <c r="I15" s="2"/>
    </row>
    <row r="16" spans="2:9">
      <c r="B16" s="1">
        <v>25.5792587213768</v>
      </c>
      <c r="C16">
        <v>31.8268919864228</v>
      </c>
      <c r="D16" s="2">
        <f t="shared" si="0"/>
        <v>6.247633265046</v>
      </c>
      <c r="E16" s="2">
        <f t="shared" si="3"/>
        <v>2.867633265046</v>
      </c>
      <c r="F16" s="2">
        <f t="shared" si="1"/>
        <v>-2.867633265046</v>
      </c>
      <c r="G16" s="2">
        <f t="shared" si="2"/>
        <v>0.137011294828793</v>
      </c>
      <c r="H16" s="2"/>
      <c r="I16" s="2"/>
    </row>
    <row r="17" spans="1:9">
      <c r="A17" t="s">
        <v>15</v>
      </c>
      <c r="B17" s="1">
        <v>26.8118502779834</v>
      </c>
      <c r="C17">
        <v>32.7587877938317</v>
      </c>
      <c r="D17" s="2">
        <f t="shared" si="0"/>
        <v>5.9469375158483</v>
      </c>
      <c r="E17" s="2">
        <f t="shared" si="3"/>
        <v>2.5669375158483</v>
      </c>
      <c r="F17" s="2">
        <f t="shared" si="1"/>
        <v>-2.5669375158483</v>
      </c>
      <c r="G17" s="2">
        <f t="shared" si="2"/>
        <v>0.168762057187184</v>
      </c>
      <c r="H17" s="2">
        <f>AVERAGE(G17:G19)</f>
        <v>0.216492922512416</v>
      </c>
      <c r="I17" s="2">
        <f>STDEV(G17:G19)</f>
        <v>0.0916952221863982</v>
      </c>
    </row>
    <row r="18" spans="2:9">
      <c r="B18" s="1">
        <v>25.8450106570146</v>
      </c>
      <c r="C18">
        <v>30.8589471815772</v>
      </c>
      <c r="D18" s="2">
        <f t="shared" si="0"/>
        <v>5.0139365245626</v>
      </c>
      <c r="E18" s="2">
        <f t="shared" si="3"/>
        <v>1.6339365245626</v>
      </c>
      <c r="F18" s="2">
        <f t="shared" si="1"/>
        <v>-1.6339365245626</v>
      </c>
      <c r="G18" s="2">
        <f t="shared" si="2"/>
        <v>0.322207833751815</v>
      </c>
      <c r="H18" s="2"/>
      <c r="I18" s="2"/>
    </row>
    <row r="19" spans="2:9">
      <c r="B19" s="1">
        <v>25.9995500686524</v>
      </c>
      <c r="C19">
        <v>32.0369145290698</v>
      </c>
      <c r="D19" s="2">
        <f t="shared" si="0"/>
        <v>6.0373644604174</v>
      </c>
      <c r="E19" s="2">
        <f t="shared" si="3"/>
        <v>2.6573644604174</v>
      </c>
      <c r="F19" s="2">
        <f t="shared" si="1"/>
        <v>-2.6573644604174</v>
      </c>
      <c r="G19" s="2">
        <f t="shared" si="2"/>
        <v>0.158508876598248</v>
      </c>
      <c r="H19" s="2"/>
      <c r="I19" s="2"/>
    </row>
    <row r="20" spans="1:9">
      <c r="A20" t="s">
        <v>16</v>
      </c>
      <c r="B20" s="1">
        <v>23.9595636635621</v>
      </c>
      <c r="C20">
        <v>30.5792567502572</v>
      </c>
      <c r="D20" s="2">
        <f t="shared" si="0"/>
        <v>6.6196930866951</v>
      </c>
      <c r="E20" s="2">
        <f t="shared" si="3"/>
        <v>3.2396930866951</v>
      </c>
      <c r="F20" s="2">
        <f t="shared" si="1"/>
        <v>-3.2396930866951</v>
      </c>
      <c r="G20" s="2">
        <f t="shared" si="2"/>
        <v>0.105865683101619</v>
      </c>
      <c r="H20" s="2">
        <f>AVERAGE(G20:G22)</f>
        <v>0.0740505317398619</v>
      </c>
      <c r="I20" s="2">
        <f>STDEV(G20:G22)</f>
        <v>0.0371943824642222</v>
      </c>
    </row>
    <row r="21" spans="2:9">
      <c r="B21" s="1">
        <v>24.018747269639</v>
      </c>
      <c r="C21">
        <v>32.3132648985254</v>
      </c>
      <c r="D21" s="2">
        <f t="shared" si="0"/>
        <v>8.2945176288864</v>
      </c>
      <c r="E21" s="2">
        <f t="shared" si="3"/>
        <v>4.9145176288864</v>
      </c>
      <c r="F21" s="2">
        <f t="shared" si="1"/>
        <v>-4.9145176288864</v>
      </c>
      <c r="G21" s="2">
        <f t="shared" si="2"/>
        <v>0.0331575764387696</v>
      </c>
      <c r="H21" s="2"/>
      <c r="I21" s="2"/>
    </row>
    <row r="22" spans="2:9">
      <c r="B22" s="1">
        <v>24.0632009513445</v>
      </c>
      <c r="C22">
        <v>31.0317168136327</v>
      </c>
      <c r="D22" s="2">
        <f t="shared" si="0"/>
        <v>6.9685158622882</v>
      </c>
      <c r="E22" s="2">
        <f t="shared" si="3"/>
        <v>3.5885158622882</v>
      </c>
      <c r="F22" s="2">
        <f t="shared" si="1"/>
        <v>-3.5885158622882</v>
      </c>
      <c r="G22" s="2">
        <f t="shared" si="2"/>
        <v>0.0831283356791966</v>
      </c>
      <c r="H22" s="2"/>
      <c r="I22" s="2"/>
    </row>
    <row r="23" spans="1:9">
      <c r="A23" t="s">
        <v>17</v>
      </c>
      <c r="B23" s="1">
        <v>23.8597628920374</v>
      </c>
      <c r="C23">
        <v>32.3174796093595</v>
      </c>
      <c r="D23" s="2">
        <f t="shared" si="0"/>
        <v>8.4577167173221</v>
      </c>
      <c r="E23" s="2">
        <f t="shared" si="3"/>
        <v>5.0777167173221</v>
      </c>
      <c r="F23" s="2">
        <f t="shared" si="1"/>
        <v>-5.0777167173221</v>
      </c>
      <c r="G23" s="2">
        <f t="shared" si="2"/>
        <v>0.0296111284756208</v>
      </c>
      <c r="H23" s="2">
        <f>AVERAGE(G23:G25)</f>
        <v>0.0575895272840975</v>
      </c>
      <c r="I23" s="2">
        <f>STDEV(G23:G25)</f>
        <v>0.0512061259235238</v>
      </c>
    </row>
    <row r="24" spans="2:9">
      <c r="B24" s="1">
        <v>23.7880205998697</v>
      </c>
      <c r="C24">
        <v>30.2672749915027</v>
      </c>
      <c r="D24" s="2">
        <f t="shared" si="0"/>
        <v>6.479254391633</v>
      </c>
      <c r="E24" s="2">
        <f t="shared" si="3"/>
        <v>3.099254391633</v>
      </c>
      <c r="F24" s="2">
        <f t="shared" si="1"/>
        <v>-3.099254391633</v>
      </c>
      <c r="G24" s="2">
        <f t="shared" si="2"/>
        <v>0.116689415357222</v>
      </c>
      <c r="H24" s="2"/>
      <c r="I24" s="2"/>
    </row>
    <row r="25" spans="2:9">
      <c r="B25" s="1">
        <v>23.6996992243799</v>
      </c>
      <c r="C25">
        <v>32.3193041571572</v>
      </c>
      <c r="D25" s="2">
        <f t="shared" si="0"/>
        <v>8.6196049327773</v>
      </c>
      <c r="E25" s="2">
        <f t="shared" si="3"/>
        <v>5.2396049327773</v>
      </c>
      <c r="F25" s="2">
        <f t="shared" si="1"/>
        <v>-5.2396049327773</v>
      </c>
      <c r="G25" s="2">
        <f t="shared" si="2"/>
        <v>0.0264680380194501</v>
      </c>
      <c r="H25" s="2"/>
      <c r="I25" s="2"/>
    </row>
    <row r="26" spans="1:9">
      <c r="A26" t="s">
        <v>18</v>
      </c>
      <c r="B26" s="1">
        <v>23.9894153493554</v>
      </c>
      <c r="C26">
        <v>36.0192302320845</v>
      </c>
      <c r="D26" s="2">
        <f t="shared" si="0"/>
        <v>12.0298148827291</v>
      </c>
      <c r="E26" s="2">
        <f t="shared" si="3"/>
        <v>8.6498148827291</v>
      </c>
      <c r="F26" s="2">
        <f t="shared" si="1"/>
        <v>-8.6498148827291</v>
      </c>
      <c r="G26" s="2">
        <f t="shared" si="2"/>
        <v>0.00248969566633891</v>
      </c>
      <c r="H26" s="2">
        <f>AVERAGE(G26:G28)</f>
        <v>0.0606774195867048</v>
      </c>
      <c r="I26" s="2">
        <f>STDEV(G26:G28)</f>
        <v>0.100901916135644</v>
      </c>
    </row>
    <row r="27" spans="2:9">
      <c r="B27" s="1">
        <v>24.1831828234643</v>
      </c>
      <c r="C27">
        <v>36.2940531557349</v>
      </c>
      <c r="D27" s="2">
        <f t="shared" si="0"/>
        <v>12.1108703322706</v>
      </c>
      <c r="E27" s="2">
        <f t="shared" si="3"/>
        <v>8.7308703322706</v>
      </c>
      <c r="F27" s="2">
        <f t="shared" si="1"/>
        <v>-8.7308703322706</v>
      </c>
      <c r="G27" s="2">
        <f t="shared" si="2"/>
        <v>0.00235367308858007</v>
      </c>
      <c r="H27" s="2"/>
      <c r="I27" s="2"/>
    </row>
    <row r="28" spans="2:9">
      <c r="B28" s="1">
        <v>24.4099982566585</v>
      </c>
      <c r="C28">
        <v>30.2866382038431</v>
      </c>
      <c r="D28" s="2">
        <f t="shared" si="0"/>
        <v>5.8766399471846</v>
      </c>
      <c r="E28" s="2">
        <f t="shared" si="3"/>
        <v>2.4966399471846</v>
      </c>
      <c r="F28" s="2">
        <f t="shared" si="1"/>
        <v>-2.4966399471846</v>
      </c>
      <c r="G28" s="2">
        <f t="shared" si="2"/>
        <v>0.177188890005195</v>
      </c>
      <c r="H28" s="2"/>
      <c r="I28" s="2"/>
    </row>
    <row r="29" spans="1:9">
      <c r="A29" t="s">
        <v>19</v>
      </c>
      <c r="B29" s="1">
        <v>24.78462270564</v>
      </c>
      <c r="C29" s="1">
        <v>30.9055388608521</v>
      </c>
      <c r="D29" s="2">
        <f t="shared" si="0"/>
        <v>6.1209161552121</v>
      </c>
      <c r="E29" s="2">
        <f t="shared" si="3"/>
        <v>2.7409161552121</v>
      </c>
      <c r="F29" s="2">
        <f t="shared" si="1"/>
        <v>-2.7409161552121</v>
      </c>
      <c r="G29" s="2">
        <f t="shared" si="2"/>
        <v>0.149589813829272</v>
      </c>
      <c r="H29" s="2">
        <f>AVERAGE(G29:G31)</f>
        <v>0.0844989208633429</v>
      </c>
      <c r="I29" s="2">
        <f>STDEV(G29:G31)</f>
        <v>0.0566468867686263</v>
      </c>
    </row>
    <row r="30" spans="2:9">
      <c r="B30" s="1">
        <v>24.7592017341193</v>
      </c>
      <c r="C30" s="1">
        <v>32.5700787602782</v>
      </c>
      <c r="D30" s="2">
        <f t="shared" si="0"/>
        <v>7.8108770261589</v>
      </c>
      <c r="E30" s="2">
        <f t="shared" si="3"/>
        <v>4.4308770261589</v>
      </c>
      <c r="F30" s="2">
        <f t="shared" si="1"/>
        <v>-4.4308770261589</v>
      </c>
      <c r="G30" s="2">
        <f t="shared" si="2"/>
        <v>0.0463631684628931</v>
      </c>
      <c r="H30" s="2"/>
      <c r="I30" s="2"/>
    </row>
    <row r="31" spans="2:9">
      <c r="B31" s="1">
        <v>24.9633960666916</v>
      </c>
      <c r="C31" s="1">
        <v>32.4625922554476</v>
      </c>
      <c r="D31" s="2">
        <f t="shared" si="0"/>
        <v>7.499196188756</v>
      </c>
      <c r="E31" s="2">
        <f t="shared" si="3"/>
        <v>4.119196188756</v>
      </c>
      <c r="F31" s="2">
        <f t="shared" si="1"/>
        <v>-4.119196188756</v>
      </c>
      <c r="G31" s="2">
        <f t="shared" si="2"/>
        <v>0.057543780297864</v>
      </c>
      <c r="H31" s="2"/>
      <c r="I31" s="2"/>
    </row>
    <row r="32" spans="1:9">
      <c r="A32" t="s">
        <v>20</v>
      </c>
      <c r="B32" s="1">
        <v>23.360600167589</v>
      </c>
      <c r="C32" s="1">
        <v>30.1243086423337</v>
      </c>
      <c r="D32" s="2">
        <f t="shared" si="0"/>
        <v>6.7637084747447</v>
      </c>
      <c r="E32" s="2">
        <f t="shared" si="3"/>
        <v>3.3837084747447</v>
      </c>
      <c r="F32" s="2">
        <f t="shared" si="1"/>
        <v>-3.3837084747447</v>
      </c>
      <c r="G32" s="2">
        <f t="shared" si="2"/>
        <v>0.0958081054922246</v>
      </c>
      <c r="H32" s="2">
        <f>AVERAGE(G32:G34)</f>
        <v>0.0631242834185996</v>
      </c>
      <c r="I32" s="2">
        <f>STDEV(G32:G34)</f>
        <v>0.0284918671898293</v>
      </c>
    </row>
    <row r="33" spans="2:9">
      <c r="B33" s="1">
        <v>23.2523510159076</v>
      </c>
      <c r="C33" s="1">
        <v>30.9531245786889</v>
      </c>
      <c r="D33" s="2">
        <f t="shared" si="0"/>
        <v>7.7007735627813</v>
      </c>
      <c r="E33" s="2">
        <f t="shared" si="3"/>
        <v>4.3207735627813</v>
      </c>
      <c r="F33" s="2">
        <f t="shared" si="1"/>
        <v>-4.3207735627813</v>
      </c>
      <c r="G33" s="2">
        <f t="shared" si="2"/>
        <v>0.0500400290484095</v>
      </c>
      <c r="H33" s="2"/>
      <c r="I33" s="2"/>
    </row>
    <row r="34" spans="2:9">
      <c r="B34" s="1">
        <v>23.480872189677</v>
      </c>
      <c r="C34" s="1">
        <v>31.3828935046118</v>
      </c>
      <c r="D34" s="2">
        <f t="shared" si="0"/>
        <v>7.9020213149348</v>
      </c>
      <c r="E34" s="2">
        <f t="shared" si="3"/>
        <v>4.5220213149348</v>
      </c>
      <c r="F34" s="2">
        <f t="shared" si="1"/>
        <v>-4.5220213149348</v>
      </c>
      <c r="G34" s="2">
        <f t="shared" si="2"/>
        <v>0.0435247157151647</v>
      </c>
      <c r="H34" s="2"/>
      <c r="I34" s="2"/>
    </row>
    <row r="35" spans="1:9">
      <c r="A35" t="s">
        <v>21</v>
      </c>
      <c r="B35" s="1">
        <v>23.2460084503885</v>
      </c>
      <c r="C35" s="1">
        <v>32.7908189969194</v>
      </c>
      <c r="D35" s="2">
        <f t="shared" si="0"/>
        <v>9.5448105465309</v>
      </c>
      <c r="E35" s="2">
        <f t="shared" ref="E35:E73" si="4">D35-3.38</f>
        <v>6.1648105465309</v>
      </c>
      <c r="F35" s="2">
        <f t="shared" si="1"/>
        <v>-6.1648105465309</v>
      </c>
      <c r="G35" s="2">
        <f t="shared" si="2"/>
        <v>0.0139382133499257</v>
      </c>
      <c r="H35" s="2">
        <f>AVERAGE(G35:G37)</f>
        <v>0.00703097405800454</v>
      </c>
      <c r="I35" s="2">
        <f>STDEV(G35:G37)</f>
        <v>0.00659435909153825</v>
      </c>
    </row>
    <row r="36" spans="2:9">
      <c r="B36" s="1">
        <v>23.2206305111289</v>
      </c>
      <c r="C36" s="1">
        <v>36.8849071531081</v>
      </c>
      <c r="D36" s="2">
        <f t="shared" si="0"/>
        <v>13.6642766419792</v>
      </c>
      <c r="E36" s="2">
        <f t="shared" si="4"/>
        <v>10.2842766419792</v>
      </c>
      <c r="F36" s="2">
        <f t="shared" si="1"/>
        <v>-10.2842766419792</v>
      </c>
      <c r="G36" s="2">
        <f t="shared" si="2"/>
        <v>0.000801907447813073</v>
      </c>
      <c r="H36" s="2"/>
      <c r="I36" s="2"/>
    </row>
    <row r="37" spans="2:7">
      <c r="B37" s="1">
        <v>23.2194736300261</v>
      </c>
      <c r="C37" s="1">
        <v>33.8978650014747</v>
      </c>
      <c r="D37" s="2">
        <f t="shared" si="0"/>
        <v>10.6783913714486</v>
      </c>
      <c r="E37" s="2">
        <f t="shared" si="4"/>
        <v>7.2983913714486</v>
      </c>
      <c r="F37" s="2">
        <f t="shared" si="1"/>
        <v>-7.2983913714486</v>
      </c>
      <c r="G37" s="2">
        <f t="shared" si="2"/>
        <v>0.00635280137627484</v>
      </c>
    </row>
    <row r="38" spans="1:10">
      <c r="A38" t="s">
        <v>22</v>
      </c>
      <c r="B38" s="1">
        <v>24.5785118072067</v>
      </c>
      <c r="C38" t="s">
        <v>23</v>
      </c>
      <c r="D38" s="2" t="e">
        <f t="shared" si="0"/>
        <v>#VALUE!</v>
      </c>
      <c r="E38" s="2" t="e">
        <f t="shared" si="4"/>
        <v>#VALUE!</v>
      </c>
      <c r="F38" s="2" t="e">
        <f t="shared" si="1"/>
        <v>#VALUE!</v>
      </c>
      <c r="G38" s="2" t="e">
        <f t="shared" si="2"/>
        <v>#VALUE!</v>
      </c>
      <c r="H38" s="2" t="e">
        <f>AVERAGE(G38:G40)</f>
        <v>#VALUE!</v>
      </c>
      <c r="I38" s="2" t="e">
        <f>STDEV(G38:G40)</f>
        <v>#VALUE!</v>
      </c>
      <c r="J38" t="s">
        <v>35</v>
      </c>
    </row>
    <row r="39" spans="2:9">
      <c r="B39" s="1">
        <v>24.6107767819936</v>
      </c>
      <c r="C39" t="s">
        <v>23</v>
      </c>
      <c r="D39" s="2" t="e">
        <f t="shared" si="0"/>
        <v>#VALUE!</v>
      </c>
      <c r="E39" s="2" t="e">
        <f t="shared" si="4"/>
        <v>#VALUE!</v>
      </c>
      <c r="F39" s="2" t="e">
        <f t="shared" si="1"/>
        <v>#VALUE!</v>
      </c>
      <c r="G39" s="2" t="e">
        <f t="shared" si="2"/>
        <v>#VALUE!</v>
      </c>
      <c r="H39" s="2"/>
      <c r="I39" s="2"/>
    </row>
    <row r="40" spans="2:9">
      <c r="B40" s="1">
        <v>24.634294594726</v>
      </c>
      <c r="C40" t="s">
        <v>23</v>
      </c>
      <c r="D40" s="2" t="e">
        <f t="shared" si="0"/>
        <v>#VALUE!</v>
      </c>
      <c r="E40" s="2" t="e">
        <f t="shared" si="4"/>
        <v>#VALUE!</v>
      </c>
      <c r="F40" s="2" t="e">
        <f t="shared" si="1"/>
        <v>#VALUE!</v>
      </c>
      <c r="G40" s="2" t="e">
        <f t="shared" si="2"/>
        <v>#VALUE!</v>
      </c>
      <c r="H40" s="2"/>
      <c r="I40" s="2"/>
    </row>
    <row r="41" spans="1:9">
      <c r="A41" t="s">
        <v>24</v>
      </c>
      <c r="B41" s="1">
        <v>25.1018435811484</v>
      </c>
      <c r="C41" t="s">
        <v>23</v>
      </c>
      <c r="D41" s="2" t="e">
        <f t="shared" si="0"/>
        <v>#VALUE!</v>
      </c>
      <c r="E41" s="2" t="e">
        <f t="shared" si="4"/>
        <v>#VALUE!</v>
      </c>
      <c r="F41" s="2" t="e">
        <f t="shared" si="1"/>
        <v>#VALUE!</v>
      </c>
      <c r="G41" s="2" t="e">
        <f t="shared" si="2"/>
        <v>#VALUE!</v>
      </c>
      <c r="H41" s="2" t="e">
        <f>AVERAGE(G41:G43)</f>
        <v>#VALUE!</v>
      </c>
      <c r="I41" s="2" t="e">
        <f>STDEV(G41:G43)</f>
        <v>#VALUE!</v>
      </c>
    </row>
    <row r="42" spans="2:9">
      <c r="B42" s="1">
        <v>25.1444105432117</v>
      </c>
      <c r="C42">
        <v>33.2048564093438</v>
      </c>
      <c r="D42" s="2">
        <f t="shared" si="0"/>
        <v>8.0604458661321</v>
      </c>
      <c r="E42" s="2">
        <f t="shared" si="4"/>
        <v>4.6804458661321</v>
      </c>
      <c r="F42" s="2">
        <f t="shared" si="1"/>
        <v>-4.6804458661321</v>
      </c>
      <c r="G42" s="2">
        <f t="shared" si="2"/>
        <v>0.0389982753403385</v>
      </c>
      <c r="H42" s="2"/>
      <c r="I42" s="2"/>
    </row>
    <row r="43" spans="2:9">
      <c r="B43" s="1">
        <v>25.2333053345986</v>
      </c>
      <c r="C43" t="s">
        <v>23</v>
      </c>
      <c r="D43" s="2" t="e">
        <f t="shared" si="0"/>
        <v>#VALUE!</v>
      </c>
      <c r="E43" s="2" t="e">
        <f t="shared" si="4"/>
        <v>#VALUE!</v>
      </c>
      <c r="F43" s="2" t="e">
        <f t="shared" si="1"/>
        <v>#VALUE!</v>
      </c>
      <c r="G43" s="2" t="e">
        <f t="shared" si="2"/>
        <v>#VALUE!</v>
      </c>
      <c r="H43" s="2"/>
      <c r="I43" s="2"/>
    </row>
    <row r="44" spans="1:9">
      <c r="A44" t="s">
        <v>25</v>
      </c>
      <c r="B44" s="1">
        <v>24.2794351247451</v>
      </c>
      <c r="C44" t="s">
        <v>23</v>
      </c>
      <c r="D44" s="2" t="e">
        <f t="shared" si="0"/>
        <v>#VALUE!</v>
      </c>
      <c r="E44" s="2" t="e">
        <f t="shared" si="4"/>
        <v>#VALUE!</v>
      </c>
      <c r="F44" s="2" t="e">
        <f t="shared" si="1"/>
        <v>#VALUE!</v>
      </c>
      <c r="G44" s="2" t="e">
        <f t="shared" si="2"/>
        <v>#VALUE!</v>
      </c>
      <c r="H44" s="2" t="e">
        <f>AVERAGE(G44:G46)</f>
        <v>#VALUE!</v>
      </c>
      <c r="I44" s="2" t="e">
        <f>STDEV(G44:G46)</f>
        <v>#VALUE!</v>
      </c>
    </row>
    <row r="45" spans="2:9">
      <c r="B45" s="1">
        <v>24.5193682694018</v>
      </c>
      <c r="C45" t="s">
        <v>23</v>
      </c>
      <c r="D45" s="2" t="e">
        <f t="shared" si="0"/>
        <v>#VALUE!</v>
      </c>
      <c r="E45" s="2" t="e">
        <f t="shared" si="4"/>
        <v>#VALUE!</v>
      </c>
      <c r="F45" s="2" t="e">
        <f t="shared" si="1"/>
        <v>#VALUE!</v>
      </c>
      <c r="G45" s="2" t="e">
        <f t="shared" si="2"/>
        <v>#VALUE!</v>
      </c>
      <c r="H45" s="2"/>
      <c r="I45" s="2"/>
    </row>
    <row r="46" spans="2:9">
      <c r="B46" s="1">
        <v>24.6084054403716</v>
      </c>
      <c r="C46" t="s">
        <v>23</v>
      </c>
      <c r="D46" s="2" t="e">
        <f t="shared" si="0"/>
        <v>#VALUE!</v>
      </c>
      <c r="E46" s="2" t="e">
        <f t="shared" si="4"/>
        <v>#VALUE!</v>
      </c>
      <c r="F46" s="2" t="e">
        <f t="shared" si="1"/>
        <v>#VALUE!</v>
      </c>
      <c r="G46" s="2" t="e">
        <f t="shared" si="2"/>
        <v>#VALUE!</v>
      </c>
      <c r="H46" s="2"/>
      <c r="I46" s="2"/>
    </row>
    <row r="47" spans="1:9">
      <c r="A47" t="s">
        <v>26</v>
      </c>
      <c r="B47" s="1">
        <v>24.4717961204044</v>
      </c>
      <c r="C47" t="s">
        <v>23</v>
      </c>
      <c r="D47" s="2" t="e">
        <f t="shared" si="0"/>
        <v>#VALUE!</v>
      </c>
      <c r="E47" s="2" t="e">
        <f t="shared" si="4"/>
        <v>#VALUE!</v>
      </c>
      <c r="F47" s="2" t="e">
        <f t="shared" si="1"/>
        <v>#VALUE!</v>
      </c>
      <c r="G47" s="2" t="e">
        <f t="shared" si="2"/>
        <v>#VALUE!</v>
      </c>
      <c r="H47" s="2" t="e">
        <f>AVERAGE(G47:G49)</f>
        <v>#VALUE!</v>
      </c>
      <c r="I47" s="2" t="e">
        <f>STDEV(G47:G49)</f>
        <v>#VALUE!</v>
      </c>
    </row>
    <row r="48" spans="2:9">
      <c r="B48" s="1">
        <v>24.4684192611605</v>
      </c>
      <c r="C48">
        <v>36.8464859216091</v>
      </c>
      <c r="D48" s="2">
        <f t="shared" si="0"/>
        <v>12.3780666604486</v>
      </c>
      <c r="E48" s="2">
        <f t="shared" si="4"/>
        <v>8.9980666604486</v>
      </c>
      <c r="F48" s="2">
        <f t="shared" si="1"/>
        <v>-8.9980666604486</v>
      </c>
      <c r="G48" s="2">
        <f t="shared" si="2"/>
        <v>0.00195574411558481</v>
      </c>
      <c r="H48" s="2"/>
      <c r="I48" s="2"/>
    </row>
    <row r="49" spans="2:9">
      <c r="B49" s="1">
        <v>24.4194826413803</v>
      </c>
      <c r="C49" t="s">
        <v>23</v>
      </c>
      <c r="D49" s="2" t="e">
        <f t="shared" si="0"/>
        <v>#VALUE!</v>
      </c>
      <c r="E49" s="2" t="e">
        <f t="shared" si="4"/>
        <v>#VALUE!</v>
      </c>
      <c r="F49" s="2" t="e">
        <f t="shared" si="1"/>
        <v>#VALUE!</v>
      </c>
      <c r="G49" s="2" t="e">
        <f t="shared" si="2"/>
        <v>#VALUE!</v>
      </c>
      <c r="H49" s="2"/>
      <c r="I49" s="2"/>
    </row>
    <row r="50" spans="1:9">
      <c r="A50" t="s">
        <v>27</v>
      </c>
      <c r="B50" s="1">
        <v>25.1809697502402</v>
      </c>
      <c r="C50" t="s">
        <v>23</v>
      </c>
      <c r="D50" s="2" t="e">
        <f t="shared" si="0"/>
        <v>#VALUE!</v>
      </c>
      <c r="E50" s="2" t="e">
        <f t="shared" si="4"/>
        <v>#VALUE!</v>
      </c>
      <c r="F50" s="2" t="e">
        <f t="shared" si="1"/>
        <v>#VALUE!</v>
      </c>
      <c r="G50" s="2" t="e">
        <f t="shared" si="2"/>
        <v>#VALUE!</v>
      </c>
      <c r="H50" s="2" t="e">
        <f>AVERAGE(G50:G52)</f>
        <v>#VALUE!</v>
      </c>
      <c r="I50" s="2" t="e">
        <f>STDEV(G50:G52)</f>
        <v>#VALUE!</v>
      </c>
    </row>
    <row r="51" spans="2:9">
      <c r="B51" s="1">
        <v>25.1765962823425</v>
      </c>
      <c r="C51" t="s">
        <v>23</v>
      </c>
      <c r="D51" s="2" t="e">
        <f t="shared" si="0"/>
        <v>#VALUE!</v>
      </c>
      <c r="E51" s="2" t="e">
        <f t="shared" si="4"/>
        <v>#VALUE!</v>
      </c>
      <c r="F51" s="2" t="e">
        <f t="shared" si="1"/>
        <v>#VALUE!</v>
      </c>
      <c r="G51" s="2" t="e">
        <f t="shared" si="2"/>
        <v>#VALUE!</v>
      </c>
      <c r="H51" s="2"/>
      <c r="I51" s="2"/>
    </row>
    <row r="52" spans="2:9">
      <c r="B52" s="1">
        <v>25.3021520564119</v>
      </c>
      <c r="C52" t="s">
        <v>23</v>
      </c>
      <c r="D52" s="2" t="e">
        <f t="shared" si="0"/>
        <v>#VALUE!</v>
      </c>
      <c r="E52" s="2" t="e">
        <f t="shared" si="4"/>
        <v>#VALUE!</v>
      </c>
      <c r="F52" s="2" t="e">
        <f t="shared" si="1"/>
        <v>#VALUE!</v>
      </c>
      <c r="G52" s="2" t="e">
        <f t="shared" si="2"/>
        <v>#VALUE!</v>
      </c>
      <c r="H52" s="2"/>
      <c r="I52" s="2"/>
    </row>
    <row r="53" spans="1:9">
      <c r="A53" t="s">
        <v>28</v>
      </c>
      <c r="B53" s="1">
        <v>25.3322898966114</v>
      </c>
      <c r="C53" t="s">
        <v>23</v>
      </c>
      <c r="D53" s="2" t="e">
        <f t="shared" si="0"/>
        <v>#VALUE!</v>
      </c>
      <c r="E53" s="2" t="e">
        <f t="shared" si="4"/>
        <v>#VALUE!</v>
      </c>
      <c r="F53" s="2" t="e">
        <f t="shared" si="1"/>
        <v>#VALUE!</v>
      </c>
      <c r="G53" s="2" t="e">
        <f t="shared" si="2"/>
        <v>#VALUE!</v>
      </c>
      <c r="H53" s="2" t="e">
        <f>AVERAGE(G53:G55)</f>
        <v>#VALUE!</v>
      </c>
      <c r="I53" s="2" t="e">
        <f>STDEV(G53:G55)</f>
        <v>#VALUE!</v>
      </c>
    </row>
    <row r="54" spans="2:9">
      <c r="B54" s="1">
        <v>25.3969973535744</v>
      </c>
      <c r="C54" t="s">
        <v>23</v>
      </c>
      <c r="D54" s="2" t="e">
        <f t="shared" si="0"/>
        <v>#VALUE!</v>
      </c>
      <c r="E54" s="2" t="e">
        <f t="shared" si="4"/>
        <v>#VALUE!</v>
      </c>
      <c r="F54" s="2" t="e">
        <f t="shared" si="1"/>
        <v>#VALUE!</v>
      </c>
      <c r="G54" s="2" t="e">
        <f t="shared" si="2"/>
        <v>#VALUE!</v>
      </c>
      <c r="H54" s="2"/>
      <c r="I54" s="2"/>
    </row>
    <row r="55" spans="2:9">
      <c r="B55" s="1">
        <v>25.4143479930739</v>
      </c>
      <c r="C55" t="s">
        <v>23</v>
      </c>
      <c r="D55" s="2" t="e">
        <f t="shared" si="0"/>
        <v>#VALUE!</v>
      </c>
      <c r="E55" s="2" t="e">
        <f t="shared" si="4"/>
        <v>#VALUE!</v>
      </c>
      <c r="F55" s="2" t="e">
        <f t="shared" si="1"/>
        <v>#VALUE!</v>
      </c>
      <c r="G55" s="2" t="e">
        <f t="shared" si="2"/>
        <v>#VALUE!</v>
      </c>
      <c r="H55" s="2"/>
      <c r="I55" s="2"/>
    </row>
    <row r="56" spans="1:9">
      <c r="A56" t="s">
        <v>29</v>
      </c>
      <c r="B56" s="1">
        <v>24.6187137966067</v>
      </c>
      <c r="C56">
        <v>30.8393601503681</v>
      </c>
      <c r="D56" s="2">
        <f t="shared" si="0"/>
        <v>6.2206463537614</v>
      </c>
      <c r="E56" s="2">
        <f t="shared" si="4"/>
        <v>2.8406463537614</v>
      </c>
      <c r="F56" s="2">
        <f t="shared" si="1"/>
        <v>-2.8406463537614</v>
      </c>
      <c r="G56" s="2">
        <f t="shared" si="2"/>
        <v>0.139598335639567</v>
      </c>
      <c r="H56" s="2">
        <f>AVERAGE(G56:G58)</f>
        <v>0.0860009941569553</v>
      </c>
      <c r="I56" s="2">
        <f>STDEV(G56:G58)</f>
        <v>0.0522914383247834</v>
      </c>
    </row>
    <row r="57" spans="2:9">
      <c r="B57" s="1">
        <v>24.7303753589757</v>
      </c>
      <c r="C57">
        <v>32.9418789674891</v>
      </c>
      <c r="D57" s="2">
        <f t="shared" si="0"/>
        <v>8.2115036085134</v>
      </c>
      <c r="E57" s="2">
        <f t="shared" si="4"/>
        <v>4.8315036085134</v>
      </c>
      <c r="F57" s="2">
        <f t="shared" si="1"/>
        <v>-4.8315036085134</v>
      </c>
      <c r="G57" s="2">
        <f t="shared" si="2"/>
        <v>0.0351214542126529</v>
      </c>
      <c r="H57" s="2"/>
      <c r="I57" s="2"/>
    </row>
    <row r="58" spans="2:9">
      <c r="B58" s="1">
        <v>24.8194770746157</v>
      </c>
      <c r="C58">
        <v>31.7853078897156</v>
      </c>
      <c r="D58" s="2">
        <f t="shared" si="0"/>
        <v>6.9658308150999</v>
      </c>
      <c r="E58" s="2">
        <f t="shared" si="4"/>
        <v>3.5858308150999</v>
      </c>
      <c r="F58" s="2">
        <f t="shared" si="1"/>
        <v>-3.5858308150999</v>
      </c>
      <c r="G58" s="2">
        <f t="shared" si="2"/>
        <v>0.0832831926186457</v>
      </c>
      <c r="H58" s="2"/>
      <c r="I58" s="2"/>
    </row>
    <row r="59" spans="1:9">
      <c r="A59" t="s">
        <v>30</v>
      </c>
      <c r="B59" s="1">
        <v>24.83392385142</v>
      </c>
      <c r="C59" t="s">
        <v>23</v>
      </c>
      <c r="D59" s="2" t="e">
        <f t="shared" si="0"/>
        <v>#VALUE!</v>
      </c>
      <c r="E59" s="2" t="e">
        <f t="shared" si="4"/>
        <v>#VALUE!</v>
      </c>
      <c r="F59" s="2" t="e">
        <f t="shared" si="1"/>
        <v>#VALUE!</v>
      </c>
      <c r="G59" s="2" t="e">
        <f t="shared" si="2"/>
        <v>#VALUE!</v>
      </c>
      <c r="H59" s="2" t="e">
        <f>AVERAGE(G59:G61)</f>
        <v>#VALUE!</v>
      </c>
      <c r="I59" s="2" t="e">
        <f>STDEV(G59:G61)</f>
        <v>#VALUE!</v>
      </c>
    </row>
    <row r="60" spans="2:9">
      <c r="B60" s="1">
        <v>24.7645183607985</v>
      </c>
      <c r="C60" t="s">
        <v>23</v>
      </c>
      <c r="D60" s="2" t="e">
        <f t="shared" si="0"/>
        <v>#VALUE!</v>
      </c>
      <c r="E60" s="2" t="e">
        <f t="shared" si="4"/>
        <v>#VALUE!</v>
      </c>
      <c r="F60" s="2" t="e">
        <f t="shared" si="1"/>
        <v>#VALUE!</v>
      </c>
      <c r="G60" s="2" t="e">
        <f t="shared" si="2"/>
        <v>#VALUE!</v>
      </c>
      <c r="H60" s="2"/>
      <c r="I60" s="2"/>
    </row>
    <row r="61" spans="2:9">
      <c r="B61" s="1">
        <v>24.8532244905625</v>
      </c>
      <c r="C61" t="s">
        <v>23</v>
      </c>
      <c r="D61" s="2" t="e">
        <f t="shared" si="0"/>
        <v>#VALUE!</v>
      </c>
      <c r="E61" s="2" t="e">
        <f t="shared" si="4"/>
        <v>#VALUE!</v>
      </c>
      <c r="F61" s="2" t="e">
        <f t="shared" si="1"/>
        <v>#VALUE!</v>
      </c>
      <c r="G61" s="2" t="e">
        <f t="shared" si="2"/>
        <v>#VALUE!</v>
      </c>
      <c r="H61" s="2"/>
      <c r="I61" s="2"/>
    </row>
    <row r="62" spans="1:9">
      <c r="A62" t="s">
        <v>31</v>
      </c>
      <c r="B62" s="1">
        <v>25.068832447451</v>
      </c>
      <c r="C62" t="s">
        <v>23</v>
      </c>
      <c r="D62" s="2" t="e">
        <f t="shared" si="0"/>
        <v>#VALUE!</v>
      </c>
      <c r="E62" s="2" t="e">
        <f t="shared" si="4"/>
        <v>#VALUE!</v>
      </c>
      <c r="F62" s="2" t="e">
        <f t="shared" si="1"/>
        <v>#VALUE!</v>
      </c>
      <c r="G62" s="2" t="e">
        <f t="shared" si="2"/>
        <v>#VALUE!</v>
      </c>
      <c r="H62" s="2" t="e">
        <f>AVERAGE(G62:G64)</f>
        <v>#VALUE!</v>
      </c>
      <c r="I62" s="2" t="e">
        <f>STDEV(G62:G64)</f>
        <v>#VALUE!</v>
      </c>
    </row>
    <row r="63" spans="2:9">
      <c r="B63" s="1">
        <v>24.9376130322508</v>
      </c>
      <c r="C63" t="s">
        <v>23</v>
      </c>
      <c r="D63" s="2" t="e">
        <f t="shared" si="0"/>
        <v>#VALUE!</v>
      </c>
      <c r="E63" s="2" t="e">
        <f t="shared" si="4"/>
        <v>#VALUE!</v>
      </c>
      <c r="F63" s="2" t="e">
        <f t="shared" si="1"/>
        <v>#VALUE!</v>
      </c>
      <c r="G63" s="2" t="e">
        <f t="shared" si="2"/>
        <v>#VALUE!</v>
      </c>
      <c r="H63" s="2"/>
      <c r="I63" s="2"/>
    </row>
    <row r="64" spans="2:9">
      <c r="B64" s="1">
        <v>25.0392555926237</v>
      </c>
      <c r="C64" t="s">
        <v>23</v>
      </c>
      <c r="D64" s="2" t="e">
        <f t="shared" si="0"/>
        <v>#VALUE!</v>
      </c>
      <c r="E64" s="2" t="e">
        <f t="shared" si="4"/>
        <v>#VALUE!</v>
      </c>
      <c r="F64" s="2" t="e">
        <f t="shared" si="1"/>
        <v>#VALUE!</v>
      </c>
      <c r="G64" s="2" t="e">
        <f t="shared" si="2"/>
        <v>#VALUE!</v>
      </c>
      <c r="H64" s="2"/>
      <c r="I64" s="2"/>
    </row>
    <row r="65" spans="1:9">
      <c r="A65" t="s">
        <v>32</v>
      </c>
      <c r="B65" s="1">
        <v>24.3688786943618</v>
      </c>
      <c r="C65" t="s">
        <v>23</v>
      </c>
      <c r="D65" s="2" t="e">
        <f t="shared" si="0"/>
        <v>#VALUE!</v>
      </c>
      <c r="E65" s="2" t="e">
        <f t="shared" si="4"/>
        <v>#VALUE!</v>
      </c>
      <c r="F65" s="2" t="e">
        <f t="shared" si="1"/>
        <v>#VALUE!</v>
      </c>
      <c r="G65" s="2" t="e">
        <f t="shared" si="2"/>
        <v>#VALUE!</v>
      </c>
      <c r="H65" s="2" t="e">
        <f>AVERAGE(G65:G67)</f>
        <v>#VALUE!</v>
      </c>
      <c r="I65" s="2" t="e">
        <f>STDEV(G65:G67)</f>
        <v>#VALUE!</v>
      </c>
    </row>
    <row r="66" spans="2:9">
      <c r="B66" s="1">
        <v>24.313172917906</v>
      </c>
      <c r="C66">
        <v>35.0475791458205</v>
      </c>
      <c r="D66" s="2">
        <f t="shared" ref="D66:D73" si="5">C66-B66</f>
        <v>10.7344062279145</v>
      </c>
      <c r="E66" s="2">
        <f t="shared" si="4"/>
        <v>7.3544062279145</v>
      </c>
      <c r="F66" s="2">
        <f t="shared" ref="F66:F73" si="6">-E66</f>
        <v>-7.3544062279145</v>
      </c>
      <c r="G66" s="2">
        <f t="shared" ref="G66:G73" si="7">POWER(2,F66)</f>
        <v>0.00611087112952265</v>
      </c>
      <c r="H66" s="2"/>
      <c r="I66" s="2"/>
    </row>
    <row r="67" spans="2:9">
      <c r="B67" s="1">
        <v>24.4064839071685</v>
      </c>
      <c r="C67" t="s">
        <v>23</v>
      </c>
      <c r="D67" s="2" t="e">
        <f t="shared" si="5"/>
        <v>#VALUE!</v>
      </c>
      <c r="E67" s="2" t="e">
        <f t="shared" si="4"/>
        <v>#VALUE!</v>
      </c>
      <c r="F67" s="2" t="e">
        <f t="shared" si="6"/>
        <v>#VALUE!</v>
      </c>
      <c r="G67" s="2" t="e">
        <f t="shared" si="7"/>
        <v>#VALUE!</v>
      </c>
      <c r="H67" s="2"/>
      <c r="I67" s="2"/>
    </row>
    <row r="68" spans="1:9">
      <c r="A68" t="s">
        <v>33</v>
      </c>
      <c r="B68" s="1">
        <v>24.1905133738475</v>
      </c>
      <c r="C68" t="s">
        <v>23</v>
      </c>
      <c r="D68" s="2" t="e">
        <f t="shared" si="5"/>
        <v>#VALUE!</v>
      </c>
      <c r="E68" s="2" t="e">
        <f t="shared" si="4"/>
        <v>#VALUE!</v>
      </c>
      <c r="F68" s="2" t="e">
        <f t="shared" si="6"/>
        <v>#VALUE!</v>
      </c>
      <c r="G68" s="2" t="e">
        <f t="shared" si="7"/>
        <v>#VALUE!</v>
      </c>
      <c r="H68" s="2" t="e">
        <f>AVERAGE(G68:G70)</f>
        <v>#VALUE!</v>
      </c>
      <c r="I68" s="2" t="e">
        <f>STDEV(G68:G70)</f>
        <v>#VALUE!</v>
      </c>
    </row>
    <row r="69" spans="2:9">
      <c r="B69" s="1">
        <v>24.1988847980097</v>
      </c>
      <c r="C69" t="s">
        <v>23</v>
      </c>
      <c r="D69" s="2" t="e">
        <f t="shared" si="5"/>
        <v>#VALUE!</v>
      </c>
      <c r="E69" s="2" t="e">
        <f t="shared" si="4"/>
        <v>#VALUE!</v>
      </c>
      <c r="F69" s="2" t="e">
        <f t="shared" si="6"/>
        <v>#VALUE!</v>
      </c>
      <c r="G69" s="2" t="e">
        <f t="shared" si="7"/>
        <v>#VALUE!</v>
      </c>
      <c r="H69" s="2"/>
      <c r="I69" s="2"/>
    </row>
    <row r="70" spans="2:9">
      <c r="B70" s="1">
        <v>24.186269312989</v>
      </c>
      <c r="C70">
        <v>36.7508444240067</v>
      </c>
      <c r="D70" s="2">
        <f t="shared" si="5"/>
        <v>12.5645751110177</v>
      </c>
      <c r="E70" s="2">
        <f t="shared" si="4"/>
        <v>9.1845751110177</v>
      </c>
      <c r="F70" s="2">
        <f t="shared" si="6"/>
        <v>-9.1845751110177</v>
      </c>
      <c r="G70" s="2">
        <f t="shared" si="7"/>
        <v>0.0017185706641646</v>
      </c>
      <c r="H70" s="2"/>
      <c r="I70" s="2"/>
    </row>
    <row r="71" spans="1:9">
      <c r="A71" t="s">
        <v>34</v>
      </c>
      <c r="B71" s="1">
        <v>24.2203376425032</v>
      </c>
      <c r="C71" t="s">
        <v>23</v>
      </c>
      <c r="D71" s="2" t="e">
        <f t="shared" si="5"/>
        <v>#VALUE!</v>
      </c>
      <c r="E71" s="2" t="e">
        <f t="shared" si="4"/>
        <v>#VALUE!</v>
      </c>
      <c r="F71" s="2" t="e">
        <f t="shared" si="6"/>
        <v>#VALUE!</v>
      </c>
      <c r="G71" s="2" t="e">
        <f t="shared" si="7"/>
        <v>#VALUE!</v>
      </c>
      <c r="H71" s="2" t="e">
        <f>AVERAGE(G71:G73)</f>
        <v>#VALUE!</v>
      </c>
      <c r="I71" s="2" t="e">
        <f>STDEV(G71:G73)</f>
        <v>#VALUE!</v>
      </c>
    </row>
    <row r="72" spans="2:7">
      <c r="B72" s="1">
        <v>24.0301887752487</v>
      </c>
      <c r="C72" t="s">
        <v>23</v>
      </c>
      <c r="D72" s="2" t="e">
        <f t="shared" si="5"/>
        <v>#VALUE!</v>
      </c>
      <c r="E72" s="2" t="e">
        <f t="shared" si="4"/>
        <v>#VALUE!</v>
      </c>
      <c r="F72" s="2" t="e">
        <f t="shared" si="6"/>
        <v>#VALUE!</v>
      </c>
      <c r="G72" s="2" t="e">
        <f t="shared" si="7"/>
        <v>#VALUE!</v>
      </c>
    </row>
    <row r="73" spans="2:7">
      <c r="B73" s="1">
        <v>23.9637437151885</v>
      </c>
      <c r="C73" t="s">
        <v>23</v>
      </c>
      <c r="D73" s="2" t="e">
        <f t="shared" si="5"/>
        <v>#VALUE!</v>
      </c>
      <c r="E73" s="2" t="e">
        <f t="shared" si="4"/>
        <v>#VALUE!</v>
      </c>
      <c r="F73" s="2" t="e">
        <f t="shared" si="6"/>
        <v>#VALUE!</v>
      </c>
      <c r="G73" s="2" t="e">
        <f t="shared" si="7"/>
        <v>#VALUE!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2-LOC100799520</vt:lpstr>
      <vt:lpstr>3-SFERH-4</vt:lpstr>
      <vt:lpstr>4-LOC102663290</vt:lpstr>
      <vt:lpstr>6-LOC100817437</vt:lpstr>
      <vt:lpstr>7-LOC100777757</vt:lpstr>
      <vt:lpstr>8-LOC100791780</vt:lpstr>
      <vt:lpstr>9-LOC113001461</vt:lpstr>
      <vt:lpstr>10-LOC106795140</vt:lpstr>
      <vt:lpstr>11-LOC100817058</vt:lpstr>
      <vt:lpstr>13-LOC100500242</vt:lpstr>
      <vt:lpstr>14-LOC100796525</vt:lpstr>
      <vt:lpstr>15-LOC102668758</vt:lpstr>
      <vt:lpstr>20-LOC100803418</vt:lpstr>
      <vt:lpstr>21-LOC100500496</vt:lpstr>
      <vt:lpstr>22-LOC100801846</vt:lpstr>
      <vt:lpstr>23LOC547706</vt:lpstr>
      <vt:lpstr>32-LOC100819021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张春蕾</cp:lastModifiedBy>
  <dcterms:created xsi:type="dcterms:W3CDTF">2024-01-17T07:25:00Z</dcterms:created>
  <dcterms:modified xsi:type="dcterms:W3CDTF">2024-01-25T00:24:35Z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030772FC202A493FB6A4C0072326D0C1</vt:lpwstr>
  </property>
  <property fmtid="{D5CDD505-2E9C-101B-9397-08002B2CF9AE}" pid="3" name="KSOProductBuildVer">
    <vt:lpwstr>2052-11.1.0.12165</vt:lpwstr>
  </property>
</Properties>
</file>