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3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4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5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t\Google Drive\JooMo - Documents\Microbiome Projects\Graz Project 1\"/>
    </mc:Choice>
  </mc:AlternateContent>
  <xr:revisionPtr revIDLastSave="0" documentId="10_ncr:100000_{AAEA5498-0EF3-4716-8948-F0F464EF3D5E}" xr6:coauthVersionLast="31" xr6:coauthVersionMax="31" xr10:uidLastSave="{00000000-0000-0000-0000-000000000000}"/>
  <bookViews>
    <workbookView xWindow="0" yWindow="0" windowWidth="19830" windowHeight="7305" firstSheet="1" activeTab="8" xr2:uid="{00000000-000D-0000-FFFF-FFFF00000000}"/>
  </bookViews>
  <sheets>
    <sheet name="Grouping" sheetId="2" r:id="rId1"/>
    <sheet name="Vergleich" sheetId="4" r:id="rId2"/>
    <sheet name="JooMo" sheetId="6" r:id="rId3"/>
    <sheet name="Botanics" sheetId="7" r:id="rId4"/>
    <sheet name="Nivea" sheetId="8" r:id="rId5"/>
    <sheet name="All together" sheetId="9" r:id="rId6"/>
    <sheet name="Graphik" sheetId="10" r:id="rId7"/>
    <sheet name="Graphik 2" sheetId="11" r:id="rId8"/>
    <sheet name="Table All" sheetId="15" r:id="rId9"/>
    <sheet name="Graphik nur JooMo" sheetId="12" r:id="rId10"/>
    <sheet name="Graphik nur Botanics" sheetId="13" r:id="rId11"/>
    <sheet name="Graphik nur Nivea" sheetId="14" r:id="rId12"/>
  </sheets>
  <definedNames>
    <definedName name="_xlnm._FilterDatabase" localSheetId="0" hidden="1">Grouping!$A$2:$K$37</definedName>
  </definedNames>
  <calcPr calcId="179017"/>
</workbook>
</file>

<file path=xl/calcChain.xml><?xml version="1.0" encoding="utf-8"?>
<calcChain xmlns="http://schemas.openxmlformats.org/spreadsheetml/2006/main">
  <c r="N22" i="15" l="1"/>
  <c r="N23" i="15"/>
  <c r="N21" i="15"/>
  <c r="M22" i="15"/>
  <c r="M23" i="15"/>
  <c r="M21" i="15"/>
  <c r="L22" i="15"/>
  <c r="L23" i="15"/>
  <c r="L21" i="15"/>
  <c r="I23" i="15"/>
  <c r="H23" i="15"/>
  <c r="G23" i="15"/>
  <c r="I22" i="15"/>
  <c r="H22" i="15"/>
  <c r="G22" i="15"/>
  <c r="I21" i="15"/>
  <c r="H21" i="15"/>
  <c r="G21" i="15"/>
  <c r="Z36" i="4" l="1"/>
  <c r="W36" i="4"/>
  <c r="Q36" i="4"/>
  <c r="N36" i="4"/>
  <c r="H36" i="4"/>
  <c r="E36" i="4"/>
  <c r="X15" i="6"/>
  <c r="U15" i="6"/>
  <c r="P15" i="6"/>
  <c r="M15" i="6"/>
  <c r="H15" i="6"/>
  <c r="E15" i="6"/>
  <c r="X15" i="7"/>
  <c r="U15" i="7"/>
  <c r="P15" i="7"/>
  <c r="M15" i="7"/>
  <c r="H15" i="7"/>
  <c r="E15" i="7"/>
  <c r="X14" i="8"/>
  <c r="U14" i="8"/>
  <c r="P14" i="8"/>
  <c r="M14" i="8"/>
  <c r="H14" i="8"/>
  <c r="E14" i="8"/>
  <c r="K14" i="10" l="1"/>
  <c r="J14" i="10"/>
  <c r="E14" i="10"/>
  <c r="O40" i="10" l="1"/>
  <c r="P40" i="10"/>
  <c r="N40" i="10"/>
  <c r="K40" i="10"/>
  <c r="J40" i="10"/>
  <c r="I40" i="10"/>
  <c r="D40" i="10"/>
  <c r="E40" i="10"/>
  <c r="C40" i="10"/>
  <c r="N28" i="10"/>
  <c r="N15" i="10"/>
  <c r="P28" i="10"/>
  <c r="O28" i="10"/>
  <c r="J28" i="10"/>
  <c r="K28" i="10"/>
  <c r="I28" i="10"/>
  <c r="D28" i="10"/>
  <c r="E28" i="10"/>
  <c r="C28" i="10"/>
  <c r="J15" i="10"/>
  <c r="K15" i="10"/>
  <c r="O15" i="10"/>
  <c r="P15" i="10"/>
  <c r="I15" i="10"/>
  <c r="D15" i="10"/>
  <c r="E15" i="10"/>
  <c r="C15" i="10"/>
  <c r="AC4" i="4" l="1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" i="4"/>
  <c r="E48" i="9" l="1"/>
  <c r="H48" i="9"/>
  <c r="K48" i="9"/>
  <c r="M48" i="9"/>
  <c r="P48" i="9"/>
  <c r="S48" i="9"/>
  <c r="U48" i="9"/>
  <c r="X48" i="9"/>
  <c r="E49" i="9"/>
  <c r="H49" i="9"/>
  <c r="K49" i="9"/>
  <c r="M49" i="9"/>
  <c r="P49" i="9"/>
  <c r="S49" i="9"/>
  <c r="U49" i="9"/>
  <c r="X49" i="9"/>
  <c r="E50" i="9"/>
  <c r="H50" i="9"/>
  <c r="K50" i="9"/>
  <c r="M50" i="9"/>
  <c r="P50" i="9"/>
  <c r="S50" i="9"/>
  <c r="U50" i="9"/>
  <c r="X50" i="9"/>
  <c r="C50" i="9"/>
  <c r="C49" i="9"/>
  <c r="C48" i="9"/>
  <c r="K43" i="9"/>
  <c r="K44" i="9"/>
  <c r="K45" i="9"/>
  <c r="E43" i="9"/>
  <c r="H43" i="9"/>
  <c r="M43" i="9"/>
  <c r="P43" i="9"/>
  <c r="S43" i="9"/>
  <c r="U43" i="9"/>
  <c r="X43" i="9"/>
  <c r="E44" i="9"/>
  <c r="H44" i="9"/>
  <c r="M44" i="9"/>
  <c r="P44" i="9"/>
  <c r="S44" i="9"/>
  <c r="U44" i="9"/>
  <c r="X44" i="9"/>
  <c r="E45" i="9"/>
  <c r="H45" i="9"/>
  <c r="M45" i="9"/>
  <c r="P45" i="9"/>
  <c r="S45" i="9"/>
  <c r="U45" i="9"/>
  <c r="X45" i="9"/>
  <c r="C45" i="9"/>
  <c r="C44" i="9"/>
  <c r="C43" i="9"/>
  <c r="M38" i="9"/>
  <c r="P38" i="9"/>
  <c r="S38" i="9"/>
  <c r="U38" i="9"/>
  <c r="X38" i="9"/>
  <c r="M39" i="9"/>
  <c r="P39" i="9"/>
  <c r="S39" i="9"/>
  <c r="U39" i="9"/>
  <c r="X39" i="9"/>
  <c r="M40" i="9"/>
  <c r="P40" i="9"/>
  <c r="S40" i="9"/>
  <c r="U40" i="9"/>
  <c r="X40" i="9"/>
  <c r="K38" i="9"/>
  <c r="E38" i="9"/>
  <c r="H38" i="9"/>
  <c r="E39" i="9"/>
  <c r="H39" i="9"/>
  <c r="K39" i="9"/>
  <c r="E40" i="9"/>
  <c r="H40" i="9"/>
  <c r="K40" i="9"/>
  <c r="C40" i="9"/>
  <c r="C39" i="9"/>
  <c r="C38" i="9"/>
  <c r="X20" i="8"/>
  <c r="X18" i="8"/>
  <c r="X16" i="8"/>
  <c r="U20" i="8"/>
  <c r="U18" i="8"/>
  <c r="U16" i="8"/>
  <c r="S20" i="8"/>
  <c r="S18" i="8"/>
  <c r="S16" i="8"/>
  <c r="S14" i="8"/>
  <c r="P20" i="8"/>
  <c r="P18" i="8"/>
  <c r="P16" i="8"/>
  <c r="M20" i="8"/>
  <c r="M18" i="8"/>
  <c r="M16" i="8"/>
  <c r="K20" i="8"/>
  <c r="K18" i="8"/>
  <c r="K16" i="8"/>
  <c r="K14" i="8"/>
  <c r="H20" i="8"/>
  <c r="H18" i="8"/>
  <c r="H16" i="8"/>
  <c r="E20" i="8"/>
  <c r="E18" i="8"/>
  <c r="E16" i="8"/>
  <c r="C20" i="8"/>
  <c r="C18" i="8"/>
  <c r="C16" i="8"/>
  <c r="C14" i="8"/>
  <c r="X21" i="7"/>
  <c r="X19" i="7"/>
  <c r="X17" i="7"/>
  <c r="U21" i="7"/>
  <c r="U19" i="7"/>
  <c r="U17" i="7"/>
  <c r="S21" i="7"/>
  <c r="S19" i="7"/>
  <c r="S17" i="7"/>
  <c r="S15" i="7"/>
  <c r="P21" i="7"/>
  <c r="P19" i="7"/>
  <c r="P17" i="7"/>
  <c r="M21" i="7"/>
  <c r="M19" i="7"/>
  <c r="M17" i="7"/>
  <c r="K21" i="7"/>
  <c r="K19" i="7"/>
  <c r="K17" i="7"/>
  <c r="K15" i="7"/>
  <c r="H21" i="7"/>
  <c r="H19" i="7"/>
  <c r="H17" i="7"/>
  <c r="E21" i="7"/>
  <c r="E19" i="7"/>
  <c r="E17" i="7"/>
  <c r="C21" i="7"/>
  <c r="C19" i="7"/>
  <c r="C17" i="7"/>
  <c r="C15" i="7"/>
  <c r="X21" i="6"/>
  <c r="X19" i="6"/>
  <c r="X17" i="6"/>
  <c r="U21" i="6"/>
  <c r="U19" i="6"/>
  <c r="U17" i="6"/>
  <c r="S21" i="6"/>
  <c r="S19" i="6"/>
  <c r="S17" i="6"/>
  <c r="S15" i="6"/>
  <c r="P21" i="6"/>
  <c r="P19" i="6"/>
  <c r="P17" i="6"/>
  <c r="M21" i="6"/>
  <c r="M19" i="6"/>
  <c r="M17" i="6"/>
  <c r="K21" i="6"/>
  <c r="K19" i="6"/>
  <c r="K17" i="6"/>
  <c r="K15" i="6"/>
  <c r="H21" i="6"/>
  <c r="H19" i="6"/>
  <c r="H17" i="6"/>
  <c r="E21" i="6"/>
  <c r="E19" i="6"/>
  <c r="E17" i="6"/>
  <c r="C21" i="6"/>
  <c r="C19" i="6"/>
  <c r="C17" i="6"/>
  <c r="C15" i="6"/>
  <c r="Z42" i="4" l="1"/>
  <c r="Z40" i="4"/>
  <c r="Z38" i="4"/>
  <c r="W42" i="4"/>
  <c r="W40" i="4"/>
  <c r="W38" i="4"/>
  <c r="U42" i="4"/>
  <c r="U40" i="4"/>
  <c r="U38" i="4"/>
  <c r="Q42" i="4"/>
  <c r="Q40" i="4"/>
  <c r="Q38" i="4"/>
  <c r="N42" i="4"/>
  <c r="N40" i="4"/>
  <c r="N38" i="4"/>
  <c r="L42" i="4"/>
  <c r="L40" i="4"/>
  <c r="L38" i="4"/>
  <c r="H42" i="4"/>
  <c r="H40" i="4"/>
  <c r="H38" i="4"/>
  <c r="E42" i="4"/>
  <c r="E40" i="4"/>
  <c r="E38" i="4"/>
  <c r="C42" i="4"/>
  <c r="C40" i="4"/>
  <c r="C38" i="4"/>
  <c r="U36" i="4"/>
  <c r="L36" i="4"/>
  <c r="C36" i="4"/>
  <c r="T38" i="4" l="1"/>
  <c r="J38" i="4"/>
  <c r="AC38" i="4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4" i="4"/>
  <c r="S5" i="4"/>
  <c r="S6" i="4"/>
  <c r="S7" i="4"/>
  <c r="S8" i="4"/>
  <c r="S9" i="4"/>
  <c r="S3" i="4"/>
  <c r="J32" i="4"/>
  <c r="J33" i="4"/>
  <c r="J34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4" i="4"/>
  <c r="J5" i="4"/>
  <c r="J3" i="4"/>
  <c r="G3" i="4"/>
  <c r="Y4" i="4" l="1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" i="4"/>
  <c r="G4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12" i="4"/>
  <c r="G13" i="4"/>
  <c r="G14" i="4"/>
  <c r="G15" i="4"/>
  <c r="G5" i="4"/>
  <c r="G6" i="4"/>
  <c r="G7" i="4"/>
  <c r="G8" i="4"/>
  <c r="G9" i="4"/>
  <c r="G10" i="4"/>
  <c r="G11" i="4"/>
</calcChain>
</file>

<file path=xl/sharedStrings.xml><?xml version="1.0" encoding="utf-8"?>
<sst xmlns="http://schemas.openxmlformats.org/spreadsheetml/2006/main" count="2355" uniqueCount="148">
  <si>
    <t>Proband</t>
  </si>
  <si>
    <t>Tewameter Average</t>
  </si>
  <si>
    <t>corneometer Average</t>
  </si>
  <si>
    <t>pH Meter Average</t>
  </si>
  <si>
    <t>Erythema</t>
  </si>
  <si>
    <t>Melanin</t>
  </si>
  <si>
    <t>CK</t>
  </si>
  <si>
    <t>BL</t>
  </si>
  <si>
    <t>IK</t>
  </si>
  <si>
    <t>JM</t>
  </si>
  <si>
    <t>JW</t>
  </si>
  <si>
    <t>JS</t>
  </si>
  <si>
    <t>SG</t>
  </si>
  <si>
    <t>PZ</t>
  </si>
  <si>
    <t>MP</t>
  </si>
  <si>
    <t>BS</t>
  </si>
  <si>
    <t>CME</t>
  </si>
  <si>
    <t>CR</t>
  </si>
  <si>
    <t>MB</t>
  </si>
  <si>
    <t>TS</t>
  </si>
  <si>
    <t>SR</t>
  </si>
  <si>
    <t>VC</t>
  </si>
  <si>
    <t>TB</t>
  </si>
  <si>
    <t>IDG</t>
  </si>
  <si>
    <t>SD</t>
  </si>
  <si>
    <t>JH</t>
  </si>
  <si>
    <t>KK</t>
  </si>
  <si>
    <t>BJ</t>
  </si>
  <si>
    <t>BP</t>
  </si>
  <si>
    <t>MN</t>
  </si>
  <si>
    <t>LW</t>
  </si>
  <si>
    <t>KP</t>
  </si>
  <si>
    <t>DF</t>
  </si>
  <si>
    <t>gH</t>
  </si>
  <si>
    <t>sgH</t>
  </si>
  <si>
    <t>bH</t>
  </si>
  <si>
    <t>sbH</t>
  </si>
  <si>
    <t>nH</t>
  </si>
  <si>
    <t>t</t>
  </si>
  <si>
    <t>st</t>
  </si>
  <si>
    <t>n</t>
  </si>
  <si>
    <t>h</t>
  </si>
  <si>
    <t>d</t>
  </si>
  <si>
    <t>SP</t>
  </si>
  <si>
    <t>ND</t>
  </si>
  <si>
    <t>MV</t>
  </si>
  <si>
    <t>SC</t>
  </si>
  <si>
    <t>AH</t>
  </si>
  <si>
    <t>EF</t>
  </si>
  <si>
    <t>AD</t>
  </si>
  <si>
    <t>PL</t>
  </si>
  <si>
    <t>Produkt</t>
  </si>
  <si>
    <t>Botanics</t>
  </si>
  <si>
    <t>JooMoo</t>
  </si>
  <si>
    <t>Nivea</t>
  </si>
  <si>
    <t>Cka</t>
  </si>
  <si>
    <t>Tewameter Average T1</t>
  </si>
  <si>
    <t>Tewameter Average T2</t>
  </si>
  <si>
    <t>Corneometer AverageT1</t>
  </si>
  <si>
    <t>Corneometer Average T2</t>
  </si>
  <si>
    <t>pH Meter Average T1</t>
  </si>
  <si>
    <t>pH Meter Average T2</t>
  </si>
  <si>
    <t>f</t>
  </si>
  <si>
    <t>corneometer Average T1</t>
  </si>
  <si>
    <t>corneometer Average T2</t>
  </si>
  <si>
    <t>pH Average T1</t>
  </si>
  <si>
    <t>pH Average T2</t>
  </si>
  <si>
    <t>Changes</t>
  </si>
  <si>
    <t>↑</t>
  </si>
  <si>
    <t>↓</t>
  </si>
  <si>
    <t>Corneometer Average</t>
  </si>
  <si>
    <t>Tewameter Average T3</t>
  </si>
  <si>
    <t>Changes2</t>
  </si>
  <si>
    <t>Corneometer Average T3</t>
  </si>
  <si>
    <t>pH Average T3</t>
  </si>
  <si>
    <t>Changes 2</t>
  </si>
  <si>
    <t>gepaart</t>
  </si>
  <si>
    <t>Mittelwert</t>
  </si>
  <si>
    <t>Standardabweichung</t>
  </si>
  <si>
    <t>Varianz</t>
  </si>
  <si>
    <t>T-Test Tewameter (1 u 3)</t>
  </si>
  <si>
    <t>T-Test Corneometer (1 u 3)</t>
  </si>
  <si>
    <t>T-test PH (1 u 3)</t>
  </si>
  <si>
    <t>T-Test (1 u 3)</t>
  </si>
  <si>
    <t>T-Test (JooMo-Botanics)</t>
  </si>
  <si>
    <t>paired</t>
  </si>
  <si>
    <t>unpaired 2</t>
  </si>
  <si>
    <t>unpaired3</t>
  </si>
  <si>
    <t>T-Test (JooMo-Nivea)</t>
  </si>
  <si>
    <t>Paired</t>
  </si>
  <si>
    <t>unpaired 3</t>
  </si>
  <si>
    <t>T-Test (Botanics-Nivea)</t>
  </si>
  <si>
    <t>unpaired2</t>
  </si>
  <si>
    <t>Mittelwert Proband</t>
  </si>
  <si>
    <t>Grand Mean</t>
  </si>
  <si>
    <t>JooMo</t>
  </si>
  <si>
    <t>Ohne Ausreiser</t>
  </si>
  <si>
    <t>Ohne ausreiser</t>
  </si>
  <si>
    <t>T-Test (1u2)</t>
  </si>
  <si>
    <t>T-Test (2 u 3)</t>
  </si>
  <si>
    <t>T-Test (1 u 2)</t>
  </si>
  <si>
    <t>T-Test(2 u 3)</t>
  </si>
  <si>
    <t>Tewameter T1</t>
  </si>
  <si>
    <t>Tewameter T2</t>
  </si>
  <si>
    <t>Tewameter T3</t>
  </si>
  <si>
    <t>very healthy skin</t>
  </si>
  <si>
    <t>healthy skin</t>
  </si>
  <si>
    <t>normal skin</t>
  </si>
  <si>
    <t>stressed skin</t>
  </si>
  <si>
    <t>critical skin</t>
  </si>
  <si>
    <t>Corneometer T1</t>
  </si>
  <si>
    <t>Corneometer T2</t>
  </si>
  <si>
    <t>Corneometer T3</t>
  </si>
  <si>
    <t>very dry</t>
  </si>
  <si>
    <t>dry</t>
  </si>
  <si>
    <t>adequately moist</t>
  </si>
  <si>
    <t>pH-Meter T1</t>
  </si>
  <si>
    <t>pH-Meter T2</t>
  </si>
  <si>
    <t>pH-Meter T3</t>
  </si>
  <si>
    <t>high</t>
  </si>
  <si>
    <t>normal</t>
  </si>
  <si>
    <t>low</t>
  </si>
  <si>
    <t>nur JooMo</t>
  </si>
  <si>
    <t>nur Botanics</t>
  </si>
  <si>
    <t>nur nivea</t>
  </si>
  <si>
    <t>T1</t>
  </si>
  <si>
    <t>T2</t>
  </si>
  <si>
    <t>V Healthy</t>
  </si>
  <si>
    <t>Healthy</t>
  </si>
  <si>
    <t>Normal</t>
  </si>
  <si>
    <t xml:space="preserve">Stressed </t>
  </si>
  <si>
    <t>All</t>
  </si>
  <si>
    <t>Synthetic</t>
  </si>
  <si>
    <t>"Natural"</t>
  </si>
  <si>
    <t>Critical</t>
  </si>
  <si>
    <t>T3</t>
  </si>
  <si>
    <t>V Dry</t>
  </si>
  <si>
    <t>Dry</t>
  </si>
  <si>
    <t>Adequately Moist</t>
  </si>
  <si>
    <t>T1 to T2</t>
  </si>
  <si>
    <t>T1 to T3</t>
  </si>
  <si>
    <t>TEWL</t>
  </si>
  <si>
    <t>Moisture/Corneometer</t>
  </si>
  <si>
    <t>pH</t>
  </si>
  <si>
    <t xml:space="preserve">T1 </t>
  </si>
  <si>
    <t xml:space="preserve">T2 </t>
  </si>
  <si>
    <t>Change in pH</t>
  </si>
  <si>
    <t>T2 to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</si>
</sst>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  <font>
      <sz val="11"/>
      <color rgb="FFFFC000"/>
      <name val="Calibri"/>
      <family val="2"/>
      <scheme val="minor"/>
    </font>
    <font>
      <sz val="11"/>
      <color rgb="FFFFC000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1" fillId="2" borderId="0" xfId="0" applyFont="1" applyFill="1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0" fontId="2" fillId="4" borderId="0" xfId="0" applyFont="1" applyFill="1"/>
    <xf numFmtId="0" fontId="2" fillId="3" borderId="0" xfId="0" applyFont="1" applyFill="1"/>
    <xf numFmtId="0" fontId="3" fillId="0" borderId="0" xfId="0" applyFont="1" applyFill="1"/>
    <xf numFmtId="0" fontId="3" fillId="0" borderId="0" xfId="0" applyFont="1"/>
    <xf numFmtId="0" fontId="3" fillId="2" borderId="0" xfId="0" applyFont="1" applyFill="1"/>
    <xf numFmtId="0" fontId="3" fillId="3" borderId="0" xfId="0" applyFont="1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/>
    <xf numFmtId="0" fontId="5" fillId="3" borderId="0" xfId="0" applyFont="1" applyFill="1"/>
    <xf numFmtId="0" fontId="5" fillId="2" borderId="0" xfId="0" applyFont="1" applyFill="1"/>
    <xf numFmtId="0" fontId="6" fillId="0" borderId="0" xfId="0" applyFont="1" applyFill="1"/>
    <xf numFmtId="0" fontId="5" fillId="4" borderId="0" xfId="0" applyFont="1" applyFill="1"/>
    <xf numFmtId="0" fontId="3" fillId="4" borderId="0" xfId="0" applyFont="1" applyFill="1"/>
    <xf numFmtId="0" fontId="3" fillId="5" borderId="0" xfId="0" applyFont="1" applyFill="1"/>
    <xf numFmtId="0" fontId="1" fillId="0" borderId="0" xfId="0" applyFont="1"/>
    <xf numFmtId="0" fontId="5" fillId="5" borderId="0" xfId="0" applyFont="1" applyFill="1"/>
    <xf numFmtId="0" fontId="1" fillId="4" borderId="0" xfId="0" applyFont="1" applyFill="1"/>
    <xf numFmtId="0" fontId="1" fillId="5" borderId="0" xfId="0" applyFont="1" applyFill="1"/>
    <xf numFmtId="9" fontId="0" fillId="0" borderId="0" xfId="0" applyNumberFormat="1"/>
    <xf numFmtId="0" fontId="0" fillId="0" borderId="1" xfId="0" applyBorder="1"/>
    <xf numFmtId="9" fontId="0" fillId="0" borderId="1" xfId="0" applyNumberFormat="1" applyBorder="1"/>
    <xf numFmtId="0" fontId="0" fillId="0" borderId="0" xfId="0" applyBorder="1"/>
    <xf numFmtId="9" fontId="0" fillId="0" borderId="0" xfId="0" applyNumberFormat="1" applyBorder="1"/>
    <xf numFmtId="9" fontId="0" fillId="0" borderId="3" xfId="0" applyNumberFormat="1" applyBorder="1"/>
    <xf numFmtId="9" fontId="0" fillId="0" borderId="2" xfId="0" applyNumberFormat="1" applyBorder="1"/>
    <xf numFmtId="0" fontId="0" fillId="0" borderId="4" xfId="0" applyBorder="1"/>
    <xf numFmtId="0" fontId="7" fillId="0" borderId="5" xfId="0" applyFont="1" applyBorder="1"/>
    <xf numFmtId="0" fontId="0" fillId="0" borderId="5" xfId="0" applyBorder="1"/>
    <xf numFmtId="0" fontId="0" fillId="0" borderId="1" xfId="0" quotePrefix="1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9" fontId="0" fillId="0" borderId="7" xfId="0" applyNumberFormat="1" applyBorder="1"/>
    <xf numFmtId="9" fontId="0" fillId="0" borderId="8" xfId="0" applyNumberFormat="1" applyBorder="1"/>
    <xf numFmtId="9" fontId="0" fillId="0" borderId="5" xfId="0" applyNumberFormat="1" applyBorder="1"/>
    <xf numFmtId="9" fontId="0" fillId="0" borderId="4" xfId="0" applyNumberFormat="1" applyBorder="1"/>
    <xf numFmtId="9" fontId="0" fillId="0" borderId="6" xfId="0" applyNumberFormat="1" applyBorder="1"/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7" fillId="0" borderId="6" xfId="0" applyFont="1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2" xfId="0" quotePrefix="1" applyBorder="1"/>
    <xf numFmtId="0" fontId="7" fillId="0" borderId="3" xfId="0" applyFont="1" applyBorder="1"/>
    <xf numFmtId="0" fontId="7" fillId="0" borderId="2" xfId="0" applyFont="1" applyBorder="1"/>
    <xf numFmtId="0" fontId="7" fillId="0" borderId="8" xfId="0" applyFont="1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7" xfId="0" applyNumberFormat="1" applyBorder="1"/>
    <xf numFmtId="2" fontId="0" fillId="0" borderId="3" xfId="0" applyNumberFormat="1" applyBorder="1"/>
    <xf numFmtId="2" fontId="0" fillId="0" borderId="2" xfId="0" applyNumberFormat="1" applyBorder="1"/>
    <xf numFmtId="2" fontId="0" fillId="0" borderId="8" xfId="0" applyNumberFormat="1" applyBorder="1"/>
    <xf numFmtId="167" fontId="0" fillId="0" borderId="1" xfId="0" applyNumberFormat="1" applyBorder="1"/>
    <xf numFmtId="167" fontId="0" fillId="0" borderId="5" xfId="0" applyNumberFormat="1" applyBorder="1"/>
    <xf numFmtId="167" fontId="0" fillId="0" borderId="10" xfId="0" applyNumberFormat="1" applyBorder="1"/>
    <xf numFmtId="167" fontId="0" fillId="0" borderId="12" xfId="0" applyNumberFormat="1" applyBorder="1"/>
    <xf numFmtId="167" fontId="0" fillId="0" borderId="3" xfId="0" applyNumberFormat="1" applyBorder="1"/>
    <xf numFmtId="167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Graphik!$B$47</c:f>
              <c:strCache>
                <c:ptCount val="1"/>
                <c:pt idx="0">
                  <c:v>JooMo</c:v>
                </c:pt>
              </c:strCache>
            </c:strRef>
          </c:tx>
          <c:invertIfNegative val="0"/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Graphik!$C$47:$E$47</c:f>
              <c:numCache>
                <c:formatCode>General</c:formatCode>
                <c:ptCount val="3"/>
                <c:pt idx="0">
                  <c:v>18.323636363636364</c:v>
                </c:pt>
                <c:pt idx="1">
                  <c:v>15.398181818181818</c:v>
                </c:pt>
                <c:pt idx="2">
                  <c:v>15.082727272727276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4-4BF0-B4B6-319E679475CA}"/>
            </c:ext>
          </c:extLst>
        </c:ser>
        <c:ser>
          <c:idx val="1"/>
          <c:order val="1"/>
          <c:tx>
            <c:strRef>
              <c:f>Graphik!$B$48</c:f>
              <c:strCache>
                <c:ptCount val="1"/>
                <c:pt idx="0">
                  <c:v>Botanics</c:v>
                </c:pt>
              </c:strCache>
            </c:strRef>
          </c:tx>
          <c:invertIfNegative val="0"/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Graphik!$C$48:$E$48</c:f>
              <c:numCache>
                <c:formatCode>General</c:formatCode>
                <c:ptCount val="3"/>
                <c:pt idx="0">
                  <c:v>15.285454545454547</c:v>
                </c:pt>
                <c:pt idx="1">
                  <c:v>13.743636363636368</c:v>
                </c:pt>
                <c:pt idx="2">
                  <c:v>12.689999999999998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94-4BF0-B4B6-319E679475CA}"/>
            </c:ext>
          </c:extLst>
        </c:ser>
        <c:ser>
          <c:idx val="2"/>
          <c:order val="2"/>
          <c:tx>
            <c:strRef>
              <c:f>Graphik!$B$49</c:f>
              <c:strCache>
                <c:ptCount val="1"/>
                <c:pt idx="0">
                  <c:v>Nivea</c:v>
                </c:pt>
              </c:strCache>
            </c:strRef>
          </c:tx>
          <c:invertIfNegative val="0"/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Graphik!$C$49:$E$49</c:f>
              <c:numCache>
                <c:formatCode>General</c:formatCode>
                <c:ptCount val="3"/>
                <c:pt idx="0">
                  <c:v>14.379</c:v>
                </c:pt>
                <c:pt idx="1">
                  <c:v>19.363</c:v>
                </c:pt>
                <c:pt idx="2">
                  <c:v>9.6539999999999999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94-4BF0-B4B6-319E67947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590144"/>
        <c:axId val="291591680"/>
        <c:axId val="0"/>
      </c:bar3DChart>
      <c:catAx>
        <c:axId val="29159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591680"/>
        <c:crosses val="autoZero"/>
        <c:auto val="1"/>
        <c:lblAlgn val="ctr"/>
        <c:lblOffset val="100"/>
        <c:noMultiLvlLbl val="0"/>
      </c:catAx>
      <c:valAx>
        <c:axId val="29159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59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Graphik!$H$86</c:f>
              <c:strCache>
                <c:ptCount val="1"/>
                <c:pt idx="0">
                  <c:v>JooMo</c:v>
                </c:pt>
              </c:strCache>
            </c:strRef>
          </c:tx>
          <c:invertIfNegative val="0"/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Graphik!$I$86:$K$86</c:f>
              <c:numCache>
                <c:formatCode>General</c:formatCode>
                <c:ptCount val="3"/>
                <c:pt idx="0">
                  <c:v>20.84</c:v>
                </c:pt>
                <c:pt idx="1">
                  <c:v>15.358000000000001</c:v>
                </c:pt>
                <c:pt idx="2">
                  <c:v>15.33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C-469B-A98A-FC523D3F415B}"/>
            </c:ext>
          </c:extLst>
        </c:ser>
        <c:ser>
          <c:idx val="1"/>
          <c:order val="1"/>
          <c:tx>
            <c:strRef>
              <c:f>Graphik!$H$87</c:f>
              <c:strCache>
                <c:ptCount val="1"/>
                <c:pt idx="0">
                  <c:v>Botanics</c:v>
                </c:pt>
              </c:strCache>
            </c:strRef>
          </c:tx>
          <c:invertIfNegative val="0"/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Graphik!$I$87:$K$87</c:f>
              <c:numCache>
                <c:formatCode>General</c:formatCode>
                <c:ptCount val="3"/>
                <c:pt idx="0">
                  <c:v>20.909090909090907</c:v>
                </c:pt>
                <c:pt idx="1">
                  <c:v>18.294545454545453</c:v>
                </c:pt>
                <c:pt idx="2">
                  <c:v>16.504545454545454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C-469B-A98A-FC523D3F415B}"/>
            </c:ext>
          </c:extLst>
        </c:ser>
        <c:ser>
          <c:idx val="2"/>
          <c:order val="2"/>
          <c:tx>
            <c:strRef>
              <c:f>Graphik!$H$88</c:f>
              <c:strCache>
                <c:ptCount val="1"/>
                <c:pt idx="0">
                  <c:v>Nivea</c:v>
                </c:pt>
              </c:strCache>
            </c:strRef>
          </c:tx>
          <c:invertIfNegative val="0"/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Graphik!$I$88:$K$88</c:f>
              <c:numCache>
                <c:formatCode>General</c:formatCode>
                <c:ptCount val="3"/>
                <c:pt idx="0">
                  <c:v>22.229000000000003</c:v>
                </c:pt>
                <c:pt idx="1">
                  <c:v>21.355</c:v>
                </c:pt>
                <c:pt idx="2">
                  <c:v>17.849999999999998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AC-469B-A98A-FC523D3F4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865728"/>
        <c:axId val="291867264"/>
        <c:axId val="0"/>
      </c:bar3DChart>
      <c:catAx>
        <c:axId val="29186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867264"/>
        <c:crosses val="autoZero"/>
        <c:auto val="1"/>
        <c:lblAlgn val="ctr"/>
        <c:lblOffset val="100"/>
        <c:noMultiLvlLbl val="0"/>
      </c:catAx>
      <c:valAx>
        <c:axId val="29186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865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628856959890324"/>
          <c:y val="3.72093023255813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9</c:v>
              </c:pt>
              <c:pt idx="1">
                <c:v>13</c:v>
              </c:pt>
              <c:pt idx="2">
                <c:v>4</c:v>
              </c:pt>
              <c:pt idx="3">
                <c:v>3</c:v>
              </c:pt>
              <c:pt idx="4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0-7BA8-4C5D-8858-81A4BF0B686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2936363058424"/>
          <c:y val="3.720932049530391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17</c:v>
              </c:pt>
              <c:pt idx="2">
                <c:v>5</c:v>
              </c:pt>
              <c:pt idx="3">
                <c:v>0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0-CE04-4182-B7AC-40E4CE13793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922744217913444"/>
          <c:y val="4.961237887450216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14</c:v>
              </c:pt>
              <c:pt idx="1">
                <c:v>12</c:v>
              </c:pt>
              <c:pt idx="2">
                <c:v>4</c:v>
              </c:pt>
              <c:pt idx="3">
                <c:v>0</c:v>
              </c:pt>
              <c:pt idx="4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0-5100-4C04-985F-1EBDD4BFED5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5031430402008411"/>
          <c:y val="4.020100502512562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29</c:v>
              </c:pt>
              <c:pt idx="1">
                <c:v>3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6BC-41CC-96FE-E87A19C74C0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1624365080620913"/>
          <c:y val="4.020098381620236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30</c:v>
              </c:pt>
              <c:pt idx="1">
                <c:v>1</c:v>
              </c:pt>
              <c:pt idx="2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CC52-4610-9648-2FC782C1988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27545044193113"/>
          <c:y val="4.04040404040404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T3</c:v>
          </c:tx>
          <c:dLbls>
            <c:dLbl>
              <c:idx val="2"/>
              <c:layout>
                <c:manualLayout>
                  <c:x val="4.2810108307800937E-2"/>
                  <c:y val="1.64744558445345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D0-4614-914C-5735970B995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31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4D0-4614-914C-5735970B995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pH-Meter T1</a:t>
            </a:r>
          </a:p>
        </c:rich>
      </c:tx>
      <c:layout>
        <c:manualLayout>
          <c:xMode val="edge"/>
          <c:yMode val="edge"/>
          <c:x val="0.15896995708154507"/>
          <c:y val="5.194805194805195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20</c:v>
              </c:pt>
              <c:pt idx="1">
                <c:v>12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4D58-44F5-9A47-5859EDA4259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5896995708154507"/>
          <c:y val="5.263157894736841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22</c:v>
              </c:pt>
              <c:pt idx="1">
                <c:v>10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C75-4DCE-9A2F-5637FCB69F7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6757709251101321"/>
          <c:y val="5.33332960046922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23</c:v>
              </c:pt>
              <c:pt idx="1">
                <c:v>9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17E-4D5C-9EC5-EBA4FB9D29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Graphik!$H$47</c:f>
              <c:strCache>
                <c:ptCount val="1"/>
                <c:pt idx="0">
                  <c:v>JooMo</c:v>
                </c:pt>
              </c:strCache>
            </c:strRef>
          </c:tx>
          <c:invertIfNegative val="0"/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Graphik!$I$47:$K$47</c:f>
              <c:numCache>
                <c:formatCode>General</c:formatCode>
                <c:ptCount val="3"/>
                <c:pt idx="0">
                  <c:v>20.84</c:v>
                </c:pt>
                <c:pt idx="1">
                  <c:v>18.007272727272724</c:v>
                </c:pt>
                <c:pt idx="2">
                  <c:v>16.806363636363635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5-45FA-942A-4F0DF1388498}"/>
            </c:ext>
          </c:extLst>
        </c:ser>
        <c:ser>
          <c:idx val="1"/>
          <c:order val="1"/>
          <c:tx>
            <c:strRef>
              <c:f>Graphik!$H$48</c:f>
              <c:strCache>
                <c:ptCount val="1"/>
                <c:pt idx="0">
                  <c:v>Botanics</c:v>
                </c:pt>
              </c:strCache>
            </c:strRef>
          </c:tx>
          <c:invertIfNegative val="0"/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Graphik!$I$48:$K$48</c:f>
              <c:numCache>
                <c:formatCode>General</c:formatCode>
                <c:ptCount val="3"/>
                <c:pt idx="0">
                  <c:v>20.909090909090907</c:v>
                </c:pt>
                <c:pt idx="1">
                  <c:v>18.294545454545453</c:v>
                </c:pt>
                <c:pt idx="2">
                  <c:v>16.504545454545454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85-45FA-942A-4F0DF1388498}"/>
            </c:ext>
          </c:extLst>
        </c:ser>
        <c:ser>
          <c:idx val="2"/>
          <c:order val="2"/>
          <c:tx>
            <c:strRef>
              <c:f>Graphik!$H$49</c:f>
              <c:strCache>
                <c:ptCount val="1"/>
                <c:pt idx="0">
                  <c:v>Nivea</c:v>
                </c:pt>
              </c:strCache>
            </c:strRef>
          </c:tx>
          <c:invertIfNegative val="0"/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Graphik!$I$49:$K$49</c:f>
              <c:numCache>
                <c:formatCode>General</c:formatCode>
                <c:ptCount val="3"/>
                <c:pt idx="0">
                  <c:v>22.229000000000003</c:v>
                </c:pt>
                <c:pt idx="1">
                  <c:v>21.355</c:v>
                </c:pt>
                <c:pt idx="2">
                  <c:v>17.849999999999998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85-45FA-942A-4F0DF1388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625984"/>
        <c:axId val="291627776"/>
        <c:axId val="0"/>
      </c:bar3DChart>
      <c:catAx>
        <c:axId val="291625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627776"/>
        <c:crosses val="autoZero"/>
        <c:auto val="1"/>
        <c:lblAlgn val="ctr"/>
        <c:lblOffset val="100"/>
        <c:noMultiLvlLbl val="0"/>
      </c:catAx>
      <c:valAx>
        <c:axId val="29162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625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628856959890324"/>
          <c:y val="3.72093023255813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3</c:v>
              </c:pt>
              <c:pt idx="1">
                <c:v>3</c:v>
              </c:pt>
              <c:pt idx="2">
                <c:v>2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A3C4-4FEF-BE2B-33B668E914A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2936363058424"/>
          <c:y val="3.720932049530391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1</c:v>
              </c:pt>
              <c:pt idx="1">
                <c:v>7</c:v>
              </c:pt>
              <c:pt idx="2">
                <c:v>2</c:v>
              </c:pt>
              <c:pt idx="3">
                <c:v>0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F61E-4435-B38A-AC7C7CA4A99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922744217913444"/>
          <c:y val="4.961237887450216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3</c:v>
              </c:pt>
              <c:pt idx="1">
                <c:v>5</c:v>
              </c:pt>
              <c:pt idx="2">
                <c:v>2</c:v>
              </c:pt>
              <c:pt idx="3">
                <c:v>0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93CF-4616-B3E8-DF9F8991769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pH-Meter T1</a:t>
            </a:r>
          </a:p>
        </c:rich>
      </c:tx>
      <c:layout>
        <c:manualLayout>
          <c:xMode val="edge"/>
          <c:yMode val="edge"/>
          <c:x val="0.15896995708154507"/>
          <c:y val="5.194805194805195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8</c:v>
              </c:pt>
              <c:pt idx="1">
                <c:v>3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B77-448A-A360-D5194C877DB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5896995708154507"/>
          <c:y val="5.263157894736841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9</c:v>
              </c:pt>
              <c:pt idx="1">
                <c:v>2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5F1-4DAD-9162-2315B3889A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6757709251101321"/>
          <c:y val="5.33332960046922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F32-4F7C-9B06-286089E7279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5031430402008411"/>
          <c:y val="4.020100502512562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4ED-43B0-9718-28163E39B12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1624365080620913"/>
          <c:y val="4.020098381620236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0</c:v>
              </c:pt>
              <c:pt idx="2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7BF8-4A5B-B0AD-E1980629B6F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27545044193113"/>
          <c:y val="4.04040404040404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T3</c:v>
          </c:tx>
          <c:dLbls>
            <c:dLbl>
              <c:idx val="2"/>
              <c:layout>
                <c:manualLayout>
                  <c:x val="4.2810108307800937E-2"/>
                  <c:y val="1.64744558445345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BD-407E-B765-E08BB33C4B6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5BD-407E-B765-E08BB33C4B6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628856959890324"/>
          <c:y val="3.72093023255813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3</c:v>
              </c:pt>
              <c:pt idx="1">
                <c:v>5</c:v>
              </c:pt>
              <c:pt idx="2">
                <c:v>2</c:v>
              </c:pt>
              <c:pt idx="3">
                <c:v>0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03FD-4CA3-A7DD-5A1666678C9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Graphik!$M$47</c:f>
              <c:strCache>
                <c:ptCount val="1"/>
                <c:pt idx="0">
                  <c:v>JooMo</c:v>
                </c:pt>
              </c:strCache>
            </c:strRef>
          </c:tx>
          <c:invertIfNegative val="0"/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Graphik!$N$47:$P$47</c:f>
              <c:numCache>
                <c:formatCode>General</c:formatCode>
                <c:ptCount val="3"/>
                <c:pt idx="0">
                  <c:v>5.7245454545454555</c:v>
                </c:pt>
                <c:pt idx="1">
                  <c:v>5.9381818181818184</c:v>
                </c:pt>
                <c:pt idx="2">
                  <c:v>5.9227272727272728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2-4D99-86DB-107B3CDC98B2}"/>
            </c:ext>
          </c:extLst>
        </c:ser>
        <c:ser>
          <c:idx val="1"/>
          <c:order val="1"/>
          <c:tx>
            <c:strRef>
              <c:f>Graphik!$M$48</c:f>
              <c:strCache>
                <c:ptCount val="1"/>
                <c:pt idx="0">
                  <c:v>Botanics</c:v>
                </c:pt>
              </c:strCache>
            </c:strRef>
          </c:tx>
          <c:invertIfNegative val="0"/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Graphik!$N$48:$P$48</c:f>
              <c:numCache>
                <c:formatCode>General</c:formatCode>
                <c:ptCount val="3"/>
                <c:pt idx="0">
                  <c:v>5.54</c:v>
                </c:pt>
                <c:pt idx="1">
                  <c:v>5.5963636363636375</c:v>
                </c:pt>
                <c:pt idx="2">
                  <c:v>5.5772727272727272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52-4D99-86DB-107B3CDC98B2}"/>
            </c:ext>
          </c:extLst>
        </c:ser>
        <c:ser>
          <c:idx val="2"/>
          <c:order val="2"/>
          <c:tx>
            <c:strRef>
              <c:f>Graphik!$M$49</c:f>
              <c:strCache>
                <c:ptCount val="1"/>
                <c:pt idx="0">
                  <c:v>Nivea</c:v>
                </c:pt>
              </c:strCache>
            </c:strRef>
          </c:tx>
          <c:invertIfNegative val="0"/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Graphik!$N$49:$P$49</c:f>
              <c:numCache>
                <c:formatCode>General</c:formatCode>
                <c:ptCount val="3"/>
                <c:pt idx="0">
                  <c:v>5.5409999999999995</c:v>
                </c:pt>
                <c:pt idx="1">
                  <c:v>5.76</c:v>
                </c:pt>
                <c:pt idx="2">
                  <c:v>5.5539999999999994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2-4D99-86DB-107B3CDC9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709696"/>
        <c:axId val="291711232"/>
        <c:axId val="0"/>
      </c:bar3DChart>
      <c:catAx>
        <c:axId val="29170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711232"/>
        <c:crosses val="autoZero"/>
        <c:auto val="1"/>
        <c:lblAlgn val="ctr"/>
        <c:lblOffset val="100"/>
        <c:noMultiLvlLbl val="0"/>
      </c:catAx>
      <c:valAx>
        <c:axId val="29171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70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2936363058424"/>
          <c:y val="3.720932049530391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2</c:v>
              </c:pt>
              <c:pt idx="1">
                <c:v>6</c:v>
              </c:pt>
              <c:pt idx="2">
                <c:v>3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331-488C-A1BA-7DC0D92542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922744217913444"/>
          <c:y val="4.961237887450216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5</c:v>
              </c:pt>
              <c:pt idx="1">
                <c:v>4</c:v>
              </c:pt>
              <c:pt idx="2">
                <c:v>1</c:v>
              </c:pt>
              <c:pt idx="3">
                <c:v>0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FCC5-4B1A-A677-BD69781C264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pH-Meter T1</a:t>
            </a:r>
          </a:p>
        </c:rich>
      </c:tx>
      <c:layout>
        <c:manualLayout>
          <c:xMode val="edge"/>
          <c:yMode val="edge"/>
          <c:x val="0.15896995708154507"/>
          <c:y val="5.194805194805195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6</c:v>
              </c:pt>
              <c:pt idx="1">
                <c:v>5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970-428B-A92E-719B6CAE6FD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5896995708154507"/>
          <c:y val="5.263157894736841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7</c:v>
              </c:pt>
              <c:pt idx="1">
                <c:v>4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E11-4149-A8E8-83BE6D6B6B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6757709251101321"/>
          <c:y val="5.33332960046922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7</c:v>
              </c:pt>
              <c:pt idx="1">
                <c:v>4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4DDE-45B3-928E-F073D0EFD51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5031430402008411"/>
          <c:y val="4.020100502512562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31A-4D4D-A39B-59B696B0A2A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1624365080620913"/>
          <c:y val="4.020098381620236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11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2FD-4DAC-80CB-607B1FBDBA0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27545044193113"/>
          <c:y val="4.04040404040404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T3</c:v>
          </c:tx>
          <c:dLbls>
            <c:dLbl>
              <c:idx val="2"/>
              <c:layout>
                <c:manualLayout>
                  <c:x val="4.2810108307800937E-2"/>
                  <c:y val="1.64744558445345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7C-4C1F-84A8-2CCC1917C14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11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E7C-4C1F-84A8-2CCC1917C14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628856959890324"/>
          <c:y val="3.72093023255813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6"/>
              <c:pt idx="0">
                <c:v>3</c:v>
              </c:pt>
              <c:pt idx="1">
                <c:v>5</c:v>
              </c:pt>
              <c:pt idx="2">
                <c:v>0</c:v>
              </c:pt>
              <c:pt idx="3">
                <c:v>1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D38F-42D9-BC72-BF401C58F8D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22936363058424"/>
          <c:y val="3.720932049530391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3</c:v>
              </c:pt>
              <c:pt idx="1">
                <c:v>4</c:v>
              </c:pt>
              <c:pt idx="2">
                <c:v>0</c:v>
              </c:pt>
              <c:pt idx="3">
                <c:v>0</c:v>
              </c:pt>
              <c:pt idx="4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0-0764-429D-B94D-3956953C3E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Graphik!$M$47</c:f>
              <c:strCache>
                <c:ptCount val="1"/>
                <c:pt idx="0">
                  <c:v>JooMo</c:v>
                </c:pt>
              </c:strCache>
            </c:strRef>
          </c:tx>
          <c:marker>
            <c:symbol val="none"/>
          </c:marker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Graphik!$N$47:$P$47</c:f>
              <c:numCache>
                <c:formatCode>General</c:formatCode>
                <c:ptCount val="3"/>
                <c:pt idx="0">
                  <c:v>5.7245454545454555</c:v>
                </c:pt>
                <c:pt idx="1">
                  <c:v>5.9381818181818184</c:v>
                </c:pt>
                <c:pt idx="2">
                  <c:v>5.9227272727272728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8-4D74-ADFA-4DB08750811C}"/>
            </c:ext>
          </c:extLst>
        </c:ser>
        <c:ser>
          <c:idx val="1"/>
          <c:order val="1"/>
          <c:tx>
            <c:strRef>
              <c:f>Graphik!$M$48</c:f>
              <c:strCache>
                <c:ptCount val="1"/>
                <c:pt idx="0">
                  <c:v>Botanics</c:v>
                </c:pt>
              </c:strCache>
            </c:strRef>
          </c:tx>
          <c:marker>
            <c:symbol val="none"/>
          </c:marker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Graphik!$N$48:$P$48</c:f>
              <c:numCache>
                <c:formatCode>General</c:formatCode>
                <c:ptCount val="3"/>
                <c:pt idx="0">
                  <c:v>5.54</c:v>
                </c:pt>
                <c:pt idx="1">
                  <c:v>5.5963636363636375</c:v>
                </c:pt>
                <c:pt idx="2">
                  <c:v>5.5772727272727272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8-4D74-ADFA-4DB08750811C}"/>
            </c:ext>
          </c:extLst>
        </c:ser>
        <c:ser>
          <c:idx val="2"/>
          <c:order val="2"/>
          <c:tx>
            <c:strRef>
              <c:f>Graphik!$M$49</c:f>
              <c:strCache>
                <c:ptCount val="1"/>
                <c:pt idx="0">
                  <c:v>Nivea</c:v>
                </c:pt>
              </c:strCache>
            </c:strRef>
          </c:tx>
          <c:marker>
            <c:symbol val="none"/>
          </c:marker>
          <c:cat>
            <c:strRef>
              <c:f>Graphik!$N$46:$P$46</c:f>
              <c:strCache>
                <c:ptCount val="3"/>
                <c:pt idx="0">
                  <c:v>pH Average T1</c:v>
                </c:pt>
                <c:pt idx="1">
                  <c:v>pH Average T2</c:v>
                </c:pt>
                <c:pt idx="2">
                  <c:v>pH Average T3</c:v>
                </c:pt>
              </c:strCache>
            </c:strRef>
          </c:cat>
          <c:val>
            <c:numRef>
              <c:f>Graphik!$N$49:$P$49</c:f>
              <c:numCache>
                <c:formatCode>General</c:formatCode>
                <c:ptCount val="3"/>
                <c:pt idx="0">
                  <c:v>5.5409999999999995</c:v>
                </c:pt>
                <c:pt idx="1">
                  <c:v>5.76</c:v>
                </c:pt>
                <c:pt idx="2">
                  <c:v>5.5539999999999994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8-4D74-ADFA-4DB087508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724672"/>
        <c:axId val="291746944"/>
      </c:lineChart>
      <c:catAx>
        <c:axId val="291724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746944"/>
        <c:crosses val="autoZero"/>
        <c:auto val="1"/>
        <c:lblAlgn val="ctr"/>
        <c:lblOffset val="100"/>
        <c:noMultiLvlLbl val="0"/>
      </c:catAx>
      <c:valAx>
        <c:axId val="29174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724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922744217913444"/>
          <c:y val="4.9612378874502164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Tewameter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very healthy skin</c:v>
              </c:pt>
              <c:pt idx="1">
                <c:v>healthy skin</c:v>
              </c:pt>
              <c:pt idx="2">
                <c:v>normal skin</c:v>
              </c:pt>
              <c:pt idx="3">
                <c:v>stressed skin</c:v>
              </c:pt>
              <c:pt idx="4">
                <c:v>critical skin</c:v>
              </c:pt>
            </c:strLit>
          </c:cat>
          <c:val>
            <c:numLit>
              <c:formatCode>General</c:formatCode>
              <c:ptCount val="5"/>
              <c:pt idx="0">
                <c:v>6</c:v>
              </c:pt>
              <c:pt idx="1">
                <c:v>3</c:v>
              </c:pt>
              <c:pt idx="2">
                <c:v>1</c:v>
              </c:pt>
              <c:pt idx="3">
                <c:v>0</c:v>
              </c:pt>
              <c:pt idx="4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569-4100-9730-142431686EA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n>
            <a:noFill/>
          </a:ln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15031430402008411"/>
          <c:y val="4.020100502512562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9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B50-406C-A141-56E77FF534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1624365080620913"/>
          <c:y val="4.020098381620236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9</c:v>
              </c:pt>
              <c:pt idx="1">
                <c:v>1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818-44C5-8837-EF8B70134E2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27545044193113"/>
          <c:y val="4.04040404040404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Corneometer T3</c:v>
          </c:tx>
          <c:dLbls>
            <c:dLbl>
              <c:idx val="2"/>
              <c:layout>
                <c:manualLayout>
                  <c:x val="4.2810108307800937E-2"/>
                  <c:y val="1.64744558445345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01-4D57-A29C-5F2487EB139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very dry</c:v>
              </c:pt>
              <c:pt idx="1">
                <c:v>dry</c:v>
              </c:pt>
              <c:pt idx="2">
                <c:v>adequately moist</c:v>
              </c:pt>
            </c:strLit>
          </c:cat>
          <c:val>
            <c:numLit>
              <c:formatCode>General</c:formatCode>
              <c:ptCount val="3"/>
              <c:pt idx="0">
                <c:v>10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301-4D57-A29C-5F2487EB139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pH-Meter T1</a:t>
            </a:r>
          </a:p>
        </c:rich>
      </c:tx>
      <c:layout>
        <c:manualLayout>
          <c:xMode val="edge"/>
          <c:yMode val="edge"/>
          <c:x val="0.15896995708154507"/>
          <c:y val="5.1948051948051951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T1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6</c:v>
              </c:pt>
              <c:pt idx="1">
                <c:v>4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6A8-4AD8-A5FB-07E5CD90CD2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5896995708154507"/>
          <c:y val="5.263157894736841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T2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6</c:v>
              </c:pt>
              <c:pt idx="1">
                <c:v>4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36A-4CEA-B708-37191A3BE9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6757709251101321"/>
          <c:y val="5.3333296004692207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pH-Meter T3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high</c:v>
              </c:pt>
              <c:pt idx="1">
                <c:v>normal</c:v>
              </c:pt>
              <c:pt idx="2">
                <c:v>low</c:v>
              </c:pt>
            </c:strLit>
          </c:cat>
          <c:val>
            <c:numLit>
              <c:formatCode>General</c:formatCode>
              <c:ptCount val="3"/>
              <c:pt idx="0">
                <c:v>6</c:v>
              </c:pt>
              <c:pt idx="1">
                <c:v>4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C2D-49F4-8311-7AEA718389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Graphik!$H$47</c:f>
              <c:strCache>
                <c:ptCount val="1"/>
                <c:pt idx="0">
                  <c:v>JooMo</c:v>
                </c:pt>
              </c:strCache>
            </c:strRef>
          </c:tx>
          <c:marker>
            <c:symbol val="none"/>
          </c:marker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Graphik!$I$47:$K$47</c:f>
              <c:numCache>
                <c:formatCode>General</c:formatCode>
                <c:ptCount val="3"/>
                <c:pt idx="0">
                  <c:v>20.84</c:v>
                </c:pt>
                <c:pt idx="1">
                  <c:v>18.007272727272724</c:v>
                </c:pt>
                <c:pt idx="2">
                  <c:v>16.806363636363635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DA-4A56-BA2B-702089860F62}"/>
            </c:ext>
          </c:extLst>
        </c:ser>
        <c:ser>
          <c:idx val="1"/>
          <c:order val="1"/>
          <c:tx>
            <c:strRef>
              <c:f>Graphik!$H$48</c:f>
              <c:strCache>
                <c:ptCount val="1"/>
                <c:pt idx="0">
                  <c:v>Botanics</c:v>
                </c:pt>
              </c:strCache>
            </c:strRef>
          </c:tx>
          <c:marker>
            <c:symbol val="none"/>
          </c:marker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Graphik!$I$48:$K$48</c:f>
              <c:numCache>
                <c:formatCode>General</c:formatCode>
                <c:ptCount val="3"/>
                <c:pt idx="0">
                  <c:v>20.909090909090907</c:v>
                </c:pt>
                <c:pt idx="1">
                  <c:v>18.294545454545453</c:v>
                </c:pt>
                <c:pt idx="2">
                  <c:v>16.504545454545454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DA-4A56-BA2B-702089860F62}"/>
            </c:ext>
          </c:extLst>
        </c:ser>
        <c:ser>
          <c:idx val="2"/>
          <c:order val="2"/>
          <c:tx>
            <c:strRef>
              <c:f>Graphik!$H$49</c:f>
              <c:strCache>
                <c:ptCount val="1"/>
                <c:pt idx="0">
                  <c:v>Nivea</c:v>
                </c:pt>
              </c:strCache>
            </c:strRef>
          </c:tx>
          <c:marker>
            <c:symbol val="none"/>
          </c:marker>
          <c:cat>
            <c:strRef>
              <c:f>Graphik!$I$46:$K$46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Graphik!$I$49:$K$49</c:f>
              <c:numCache>
                <c:formatCode>General</c:formatCode>
                <c:ptCount val="3"/>
                <c:pt idx="0">
                  <c:v>22.229000000000003</c:v>
                </c:pt>
                <c:pt idx="1">
                  <c:v>21.355</c:v>
                </c:pt>
                <c:pt idx="2">
                  <c:v>17.849999999999998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DA-4A56-BA2B-702089860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375360"/>
        <c:axId val="291381248"/>
      </c:lineChart>
      <c:catAx>
        <c:axId val="29137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381248"/>
        <c:crosses val="autoZero"/>
        <c:auto val="1"/>
        <c:lblAlgn val="ctr"/>
        <c:lblOffset val="100"/>
        <c:noMultiLvlLbl val="0"/>
      </c:catAx>
      <c:valAx>
        <c:axId val="29138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37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Graphik!$B$47</c:f>
              <c:strCache>
                <c:ptCount val="1"/>
                <c:pt idx="0">
                  <c:v>JooMo</c:v>
                </c:pt>
              </c:strCache>
            </c:strRef>
          </c:tx>
          <c:marker>
            <c:symbol val="none"/>
          </c:marker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Graphik!$C$47:$E$47</c:f>
              <c:numCache>
                <c:formatCode>General</c:formatCode>
                <c:ptCount val="3"/>
                <c:pt idx="0">
                  <c:v>18.323636363636364</c:v>
                </c:pt>
                <c:pt idx="1">
                  <c:v>15.398181818181818</c:v>
                </c:pt>
                <c:pt idx="2">
                  <c:v>15.082727272727276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79-427D-944E-F758E64076DC}"/>
            </c:ext>
          </c:extLst>
        </c:ser>
        <c:ser>
          <c:idx val="1"/>
          <c:order val="1"/>
          <c:tx>
            <c:strRef>
              <c:f>Graphik!$B$48</c:f>
              <c:strCache>
                <c:ptCount val="1"/>
                <c:pt idx="0">
                  <c:v>Botanics</c:v>
                </c:pt>
              </c:strCache>
            </c:strRef>
          </c:tx>
          <c:marker>
            <c:symbol val="none"/>
          </c:marker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Graphik!$C$48:$E$48</c:f>
              <c:numCache>
                <c:formatCode>General</c:formatCode>
                <c:ptCount val="3"/>
                <c:pt idx="0">
                  <c:v>15.285454545454547</c:v>
                </c:pt>
                <c:pt idx="1">
                  <c:v>13.743636363636368</c:v>
                </c:pt>
                <c:pt idx="2">
                  <c:v>12.689999999999998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79-427D-944E-F758E64076DC}"/>
            </c:ext>
          </c:extLst>
        </c:ser>
        <c:ser>
          <c:idx val="2"/>
          <c:order val="2"/>
          <c:tx>
            <c:strRef>
              <c:f>Graphik!$B$49</c:f>
              <c:strCache>
                <c:ptCount val="1"/>
                <c:pt idx="0">
                  <c:v>Nivea</c:v>
                </c:pt>
              </c:strCache>
            </c:strRef>
          </c:tx>
          <c:marker>
            <c:symbol val="none"/>
          </c:marker>
          <c:cat>
            <c:strRef>
              <c:f>Graphik!$C$46:$E$46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Graphik!$C$49:$E$49</c:f>
              <c:numCache>
                <c:formatCode>General</c:formatCode>
                <c:ptCount val="3"/>
                <c:pt idx="0">
                  <c:v>14.379</c:v>
                </c:pt>
                <c:pt idx="1">
                  <c:v>19.363</c:v>
                </c:pt>
                <c:pt idx="2">
                  <c:v>9.6539999999999999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79-427D-944E-F758E6407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415168"/>
        <c:axId val="291416704"/>
      </c:lineChart>
      <c:catAx>
        <c:axId val="291415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416704"/>
        <c:crosses val="autoZero"/>
        <c:auto val="1"/>
        <c:lblAlgn val="ctr"/>
        <c:lblOffset val="100"/>
        <c:noMultiLvlLbl val="0"/>
      </c:catAx>
      <c:valAx>
        <c:axId val="29141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415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Graphik!$B$86</c:f>
              <c:strCache>
                <c:ptCount val="1"/>
                <c:pt idx="0">
                  <c:v>JooMo</c:v>
                </c:pt>
              </c:strCache>
            </c:strRef>
          </c:tx>
          <c:marker>
            <c:symbol val="none"/>
          </c:marker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Graphik!$C$86:$E$86</c:f>
              <c:numCache>
                <c:formatCode>General</c:formatCode>
                <c:ptCount val="3"/>
                <c:pt idx="0">
                  <c:v>18.323636363636364</c:v>
                </c:pt>
                <c:pt idx="1">
                  <c:v>15.398181818181818</c:v>
                </c:pt>
                <c:pt idx="2">
                  <c:v>11.952999999999999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D3-4003-8171-9A6D2DC59CA6}"/>
            </c:ext>
          </c:extLst>
        </c:ser>
        <c:ser>
          <c:idx val="1"/>
          <c:order val="1"/>
          <c:tx>
            <c:strRef>
              <c:f>Graphik!$B$87</c:f>
              <c:strCache>
                <c:ptCount val="1"/>
                <c:pt idx="0">
                  <c:v>Botanics</c:v>
                </c:pt>
              </c:strCache>
            </c:strRef>
          </c:tx>
          <c:marker>
            <c:symbol val="none"/>
          </c:marker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Graphik!$C$87:$E$87</c:f>
              <c:numCache>
                <c:formatCode>General</c:formatCode>
                <c:ptCount val="3"/>
                <c:pt idx="0">
                  <c:v>15.285454545454547</c:v>
                </c:pt>
                <c:pt idx="1">
                  <c:v>13.743636363636368</c:v>
                </c:pt>
                <c:pt idx="2">
                  <c:v>12.689999999999998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D3-4003-8171-9A6D2DC59CA6}"/>
            </c:ext>
          </c:extLst>
        </c:ser>
        <c:ser>
          <c:idx val="2"/>
          <c:order val="2"/>
          <c:tx>
            <c:strRef>
              <c:f>Graphik!$B$88</c:f>
              <c:strCache>
                <c:ptCount val="1"/>
                <c:pt idx="0">
                  <c:v>Nivea</c:v>
                </c:pt>
              </c:strCache>
            </c:strRef>
          </c:tx>
          <c:marker>
            <c:symbol val="none"/>
          </c:marker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Graphik!$C$88:$E$88</c:f>
              <c:numCache>
                <c:formatCode>General</c:formatCode>
                <c:ptCount val="3"/>
                <c:pt idx="0">
                  <c:v>14.379</c:v>
                </c:pt>
                <c:pt idx="1">
                  <c:v>19.363</c:v>
                </c:pt>
                <c:pt idx="2">
                  <c:v>9.6539999999999999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D3-4003-8171-9A6D2DC59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766272"/>
        <c:axId val="291767808"/>
      </c:lineChart>
      <c:catAx>
        <c:axId val="291766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767808"/>
        <c:crosses val="autoZero"/>
        <c:auto val="1"/>
        <c:lblAlgn val="ctr"/>
        <c:lblOffset val="100"/>
        <c:noMultiLvlLbl val="0"/>
      </c:catAx>
      <c:valAx>
        <c:axId val="29176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766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Graphik!$H$86</c:f>
              <c:strCache>
                <c:ptCount val="1"/>
                <c:pt idx="0">
                  <c:v>JooMo</c:v>
                </c:pt>
              </c:strCache>
            </c:strRef>
          </c:tx>
          <c:marker>
            <c:symbol val="none"/>
          </c:marker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Graphik!$I$86:$K$86</c:f>
              <c:numCache>
                <c:formatCode>General</c:formatCode>
                <c:ptCount val="3"/>
                <c:pt idx="0">
                  <c:v>20.84</c:v>
                </c:pt>
                <c:pt idx="1">
                  <c:v>15.358000000000001</c:v>
                </c:pt>
                <c:pt idx="2">
                  <c:v>15.33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1E-4D98-9154-86C6B196875A}"/>
            </c:ext>
          </c:extLst>
        </c:ser>
        <c:ser>
          <c:idx val="1"/>
          <c:order val="1"/>
          <c:tx>
            <c:strRef>
              <c:f>Graphik!$H$87</c:f>
              <c:strCache>
                <c:ptCount val="1"/>
                <c:pt idx="0">
                  <c:v>Botanics</c:v>
                </c:pt>
              </c:strCache>
            </c:strRef>
          </c:tx>
          <c:marker>
            <c:symbol val="none"/>
          </c:marker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Graphik!$I$87:$K$87</c:f>
              <c:numCache>
                <c:formatCode>General</c:formatCode>
                <c:ptCount val="3"/>
                <c:pt idx="0">
                  <c:v>20.909090909090907</c:v>
                </c:pt>
                <c:pt idx="1">
                  <c:v>18.294545454545453</c:v>
                </c:pt>
                <c:pt idx="2">
                  <c:v>16.504545454545454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1E-4D98-9154-86C6B196875A}"/>
            </c:ext>
          </c:extLst>
        </c:ser>
        <c:ser>
          <c:idx val="2"/>
          <c:order val="2"/>
          <c:tx>
            <c:strRef>
              <c:f>Graphik!$H$88</c:f>
              <c:strCache>
                <c:ptCount val="1"/>
                <c:pt idx="0">
                  <c:v>Nivea</c:v>
                </c:pt>
              </c:strCache>
            </c:strRef>
          </c:tx>
          <c:marker>
            <c:symbol val="none"/>
          </c:marker>
          <c:cat>
            <c:strRef>
              <c:f>Graphik!$I$85:$K$85</c:f>
              <c:strCache>
                <c:ptCount val="3"/>
                <c:pt idx="0">
                  <c:v>corneometer Average T1</c:v>
                </c:pt>
                <c:pt idx="1">
                  <c:v>corneometer Average T2</c:v>
                </c:pt>
                <c:pt idx="2">
                  <c:v>Corneometer Average T3</c:v>
                </c:pt>
              </c:strCache>
            </c:strRef>
          </c:cat>
          <c:val>
            <c:numRef>
              <c:f>Graphik!$I$88:$K$88</c:f>
              <c:numCache>
                <c:formatCode>General</c:formatCode>
                <c:ptCount val="3"/>
                <c:pt idx="0">
                  <c:v>22.229000000000003</c:v>
                </c:pt>
                <c:pt idx="1">
                  <c:v>21.355</c:v>
                </c:pt>
                <c:pt idx="2">
                  <c:v>17.849999999999998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1E-4D98-9154-86C6B1968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789440"/>
        <c:axId val="291799424"/>
      </c:lineChart>
      <c:catAx>
        <c:axId val="291789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799424"/>
        <c:crosses val="autoZero"/>
        <c:auto val="1"/>
        <c:lblAlgn val="ctr"/>
        <c:lblOffset val="100"/>
        <c:noMultiLvlLbl val="0"/>
      </c:catAx>
      <c:valAx>
        <c:axId val="29179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789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Graphik!$B$86</c:f>
              <c:strCache>
                <c:ptCount val="1"/>
                <c:pt idx="0">
                  <c:v>JooMo</c:v>
                </c:pt>
              </c:strCache>
            </c:strRef>
          </c:tx>
          <c:invertIfNegative val="0"/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Graphik!$C$86:$E$86</c:f>
              <c:numCache>
                <c:formatCode>General</c:formatCode>
                <c:ptCount val="3"/>
                <c:pt idx="0">
                  <c:v>18.323636363636364</c:v>
                </c:pt>
                <c:pt idx="1">
                  <c:v>15.398181818181818</c:v>
                </c:pt>
                <c:pt idx="2">
                  <c:v>11.952999999999999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2-4DE7-8E88-3207FB04D9A2}"/>
            </c:ext>
          </c:extLst>
        </c:ser>
        <c:ser>
          <c:idx val="1"/>
          <c:order val="1"/>
          <c:tx>
            <c:strRef>
              <c:f>Graphik!$B$87</c:f>
              <c:strCache>
                <c:ptCount val="1"/>
                <c:pt idx="0">
                  <c:v>Botanics</c:v>
                </c:pt>
              </c:strCache>
            </c:strRef>
          </c:tx>
          <c:invertIfNegative val="0"/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Graphik!$C$87:$E$87</c:f>
              <c:numCache>
                <c:formatCode>General</c:formatCode>
                <c:ptCount val="3"/>
                <c:pt idx="0">
                  <c:v>15.285454545454547</c:v>
                </c:pt>
                <c:pt idx="1">
                  <c:v>13.743636363636368</c:v>
                </c:pt>
                <c:pt idx="2">
                  <c:v>12.689999999999998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A2-4DE7-8E88-3207FB04D9A2}"/>
            </c:ext>
          </c:extLst>
        </c:ser>
        <c:ser>
          <c:idx val="2"/>
          <c:order val="2"/>
          <c:tx>
            <c:strRef>
              <c:f>Graphik!$B$88</c:f>
              <c:strCache>
                <c:ptCount val="1"/>
                <c:pt idx="0">
                  <c:v>Nivea</c:v>
                </c:pt>
              </c:strCache>
            </c:strRef>
          </c:tx>
          <c:invertIfNegative val="0"/>
          <c:cat>
            <c:strRef>
              <c:f>Graphik!$C$85:$E$85</c:f>
              <c:strCache>
                <c:ptCount val="3"/>
                <c:pt idx="0">
                  <c:v>Tewameter Average T1</c:v>
                </c:pt>
                <c:pt idx="1">
                  <c:v>Tewameter Average T2</c:v>
                </c:pt>
                <c:pt idx="2">
                  <c:v>Tewameter Average T3</c:v>
                </c:pt>
              </c:strCache>
            </c:strRef>
          </c:cat>
          <c:val>
            <c:numRef>
              <c:f>Graphik!$C$88:$E$88</c:f>
              <c:numCache>
                <c:formatCode>General</c:formatCode>
                <c:ptCount val="3"/>
                <c:pt idx="0">
                  <c:v>14.379</c:v>
                </c:pt>
                <c:pt idx="1">
                  <c:v>19.363</c:v>
                </c:pt>
                <c:pt idx="2">
                  <c:v>9.6539999999999999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A2-4DE7-8E88-3207FB04D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817344"/>
        <c:axId val="291818880"/>
        <c:axId val="0"/>
      </c:bar3DChart>
      <c:catAx>
        <c:axId val="291817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91818880"/>
        <c:crosses val="autoZero"/>
        <c:auto val="1"/>
        <c:lblAlgn val="ctr"/>
        <c:lblOffset val="100"/>
        <c:noMultiLvlLbl val="0"/>
      </c:catAx>
      <c:valAx>
        <c:axId val="29181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1817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Relationship Id="rId9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50</xdr:row>
      <xdr:rowOff>0</xdr:rowOff>
    </xdr:from>
    <xdr:to>
      <xdr:col>4</xdr:col>
      <xdr:colOff>938212</xdr:colOff>
      <xdr:row>64</xdr:row>
      <xdr:rowOff>76200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</xdr:colOff>
      <xdr:row>50</xdr:row>
      <xdr:rowOff>9525</xdr:rowOff>
    </xdr:from>
    <xdr:to>
      <xdr:col>10</xdr:col>
      <xdr:colOff>757237</xdr:colOff>
      <xdr:row>64</xdr:row>
      <xdr:rowOff>85725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4762</xdr:colOff>
      <xdr:row>52</xdr:row>
      <xdr:rowOff>9525</xdr:rowOff>
    </xdr:from>
    <xdr:to>
      <xdr:col>17</xdr:col>
      <xdr:colOff>195262</xdr:colOff>
      <xdr:row>66</xdr:row>
      <xdr:rowOff>85725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4762</xdr:colOff>
      <xdr:row>67</xdr:row>
      <xdr:rowOff>0</xdr:rowOff>
    </xdr:from>
    <xdr:to>
      <xdr:col>17</xdr:col>
      <xdr:colOff>195262</xdr:colOff>
      <xdr:row>81</xdr:row>
      <xdr:rowOff>76200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14287</xdr:colOff>
      <xdr:row>65</xdr:row>
      <xdr:rowOff>9525</xdr:rowOff>
    </xdr:from>
    <xdr:to>
      <xdr:col>10</xdr:col>
      <xdr:colOff>757237</xdr:colOff>
      <xdr:row>79</xdr:row>
      <xdr:rowOff>85725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14287</xdr:colOff>
      <xdr:row>66</xdr:row>
      <xdr:rowOff>0</xdr:rowOff>
    </xdr:from>
    <xdr:to>
      <xdr:col>4</xdr:col>
      <xdr:colOff>947737</xdr:colOff>
      <xdr:row>80</xdr:row>
      <xdr:rowOff>76200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4762</xdr:colOff>
      <xdr:row>89</xdr:row>
      <xdr:rowOff>9525</xdr:rowOff>
    </xdr:from>
    <xdr:to>
      <xdr:col>4</xdr:col>
      <xdr:colOff>938212</xdr:colOff>
      <xdr:row>103</xdr:row>
      <xdr:rowOff>85725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4762</xdr:colOff>
      <xdr:row>89</xdr:row>
      <xdr:rowOff>9525</xdr:rowOff>
    </xdr:from>
    <xdr:to>
      <xdr:col>10</xdr:col>
      <xdr:colOff>747712</xdr:colOff>
      <xdr:row>103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14287</xdr:colOff>
      <xdr:row>104</xdr:row>
      <xdr:rowOff>0</xdr:rowOff>
    </xdr:from>
    <xdr:to>
      <xdr:col>4</xdr:col>
      <xdr:colOff>947737</xdr:colOff>
      <xdr:row>118</xdr:row>
      <xdr:rowOff>76200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757237</xdr:colOff>
      <xdr:row>104</xdr:row>
      <xdr:rowOff>9525</xdr:rowOff>
    </xdr:from>
    <xdr:to>
      <xdr:col>10</xdr:col>
      <xdr:colOff>738187</xdr:colOff>
      <xdr:row>118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9524</xdr:rowOff>
    </xdr:from>
    <xdr:to>
      <xdr:col>15</xdr:col>
      <xdr:colOff>47625</xdr:colOff>
      <xdr:row>13</xdr:row>
      <xdr:rowOff>152400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7058025" y="581024"/>
          <a:ext cx="6134100" cy="2047876"/>
          <a:chOff x="7010400" y="1276349"/>
          <a:chExt cx="6134100" cy="2047876"/>
        </a:xfrm>
      </xdr:grpSpPr>
      <xdr:graphicFrame macro="">
        <xdr:nvGraphicFramePr>
          <xdr:cNvPr id="3" name="Diagramm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7010400" y="1276349"/>
          <a:ext cx="2771775" cy="2047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Diagramm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GraphicFramePr/>
        </xdr:nvGraphicFramePr>
        <xdr:xfrm>
          <a:off x="8734425" y="1276351"/>
          <a:ext cx="2752725" cy="2047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GraphicFramePr/>
        </xdr:nvGraphicFramePr>
        <xdr:xfrm>
          <a:off x="10391774" y="1276349"/>
          <a:ext cx="2752726" cy="2047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6</xdr:col>
      <xdr:colOff>752473</xdr:colOff>
      <xdr:row>18</xdr:row>
      <xdr:rowOff>9524</xdr:rowOff>
    </xdr:from>
    <xdr:to>
      <xdr:col>14</xdr:col>
      <xdr:colOff>276225</xdr:colOff>
      <xdr:row>28</xdr:row>
      <xdr:rowOff>1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/>
      </xdr:nvGrpSpPr>
      <xdr:grpSpPr>
        <a:xfrm>
          <a:off x="7038973" y="3438524"/>
          <a:ext cx="5619752" cy="1895477"/>
          <a:chOff x="7048498" y="3800474"/>
          <a:chExt cx="5314952" cy="1895477"/>
        </a:xfrm>
      </xdr:grpSpPr>
      <xdr:graphicFrame macro="">
        <xdr:nvGraphicFramePr>
          <xdr:cNvPr id="7" name="Diagramm 6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GraphicFramePr/>
        </xdr:nvGraphicFramePr>
        <xdr:xfrm>
          <a:off x="7048498" y="3800474"/>
          <a:ext cx="2468301" cy="1895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Diagramm 7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GraphicFramePr/>
        </xdr:nvGraphicFramePr>
        <xdr:xfrm>
          <a:off x="8559359" y="3800475"/>
          <a:ext cx="2390775" cy="18954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9" name="Diagramm 8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GraphicFramePr/>
        </xdr:nvGraphicFramePr>
        <xdr:xfrm>
          <a:off x="9963150" y="3800475"/>
          <a:ext cx="2400300" cy="1885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18</xdr:row>
      <xdr:rowOff>171451</xdr:rowOff>
    </xdr:from>
    <xdr:to>
      <xdr:col>5</xdr:col>
      <xdr:colOff>76200</xdr:colOff>
      <xdr:row>26</xdr:row>
      <xdr:rowOff>114301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GrpSpPr/>
      </xdr:nvGrpSpPr>
      <xdr:grpSpPr>
        <a:xfrm>
          <a:off x="0" y="3600451"/>
          <a:ext cx="5343525" cy="1466850"/>
          <a:chOff x="3848100" y="4162426"/>
          <a:chExt cx="5343525" cy="1466850"/>
        </a:xfrm>
      </xdr:grpSpPr>
      <xdr:graphicFrame macro="">
        <xdr:nvGraphicFramePr>
          <xdr:cNvPr id="11" name="Diagramm 10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GraphicFramePr/>
        </xdr:nvGraphicFramePr>
        <xdr:xfrm>
          <a:off x="3848100" y="4162426"/>
          <a:ext cx="2219325" cy="1466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2" name="Diagramm 11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GraphicFramePr/>
        </xdr:nvGraphicFramePr>
        <xdr:xfrm>
          <a:off x="5448300" y="4171951"/>
          <a:ext cx="2219325" cy="1447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3" name="Diagramm 12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GraphicFramePr/>
        </xdr:nvGraphicFramePr>
        <xdr:xfrm>
          <a:off x="7029450" y="4181475"/>
          <a:ext cx="2162175" cy="14287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123825</xdr:colOff>
      <xdr:row>12</xdr:row>
      <xdr:rowOff>38101</xdr:rowOff>
    </xdr:to>
    <xdr:grpSp>
      <xdr:nvGrpSpPr>
        <xdr:cNvPr id="14" name="Gruppieren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0"/>
          <a:ext cx="6219825" cy="2324101"/>
          <a:chOff x="7010400" y="1276349"/>
          <a:chExt cx="6134100" cy="2047876"/>
        </a:xfrm>
      </xdr:grpSpPr>
      <xdr:graphicFrame macro="">
        <xdr:nvGraphicFramePr>
          <xdr:cNvPr id="15" name="Diagramm 14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GraphicFramePr/>
        </xdr:nvGraphicFramePr>
        <xdr:xfrm>
          <a:off x="7010400" y="1276349"/>
          <a:ext cx="2771775" cy="2047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6" name="Diagramm 15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GraphicFramePr/>
        </xdr:nvGraphicFramePr>
        <xdr:xfrm>
          <a:off x="8734425" y="1276351"/>
          <a:ext cx="2752725" cy="2047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7" name="Diagramm 16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GraphicFramePr/>
        </xdr:nvGraphicFramePr>
        <xdr:xfrm>
          <a:off x="10391774" y="1276349"/>
          <a:ext cx="2752726" cy="2047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9525</xdr:colOff>
      <xdr:row>21</xdr:row>
      <xdr:rowOff>133350</xdr:rowOff>
    </xdr:to>
    <xdr:grpSp>
      <xdr:nvGrpSpPr>
        <xdr:cNvPr id="22" name="Gruppieren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GrpSpPr/>
      </xdr:nvGrpSpPr>
      <xdr:grpSpPr>
        <a:xfrm>
          <a:off x="0" y="2667000"/>
          <a:ext cx="5343525" cy="1466850"/>
          <a:chOff x="3848100" y="4162426"/>
          <a:chExt cx="5343525" cy="1466850"/>
        </a:xfrm>
      </xdr:grpSpPr>
      <xdr:graphicFrame macro="">
        <xdr:nvGraphicFramePr>
          <xdr:cNvPr id="23" name="Diagramm 22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GraphicFramePr/>
        </xdr:nvGraphicFramePr>
        <xdr:xfrm>
          <a:off x="3848100" y="4162426"/>
          <a:ext cx="2219325" cy="1466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24" name="Diagramm 23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GraphicFramePr/>
        </xdr:nvGraphicFramePr>
        <xdr:xfrm>
          <a:off x="5448300" y="4171951"/>
          <a:ext cx="2219325" cy="1447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25" name="Diagramm 24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aphicFramePr/>
        </xdr:nvGraphicFramePr>
        <xdr:xfrm>
          <a:off x="7029450" y="4181475"/>
          <a:ext cx="2162175" cy="14287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23</xdr:row>
      <xdr:rowOff>0</xdr:rowOff>
    </xdr:from>
    <xdr:to>
      <xdr:col>7</xdr:col>
      <xdr:colOff>285752</xdr:colOff>
      <xdr:row>32</xdr:row>
      <xdr:rowOff>180977</xdr:rowOff>
    </xdr:to>
    <xdr:grpSp>
      <xdr:nvGrpSpPr>
        <xdr:cNvPr id="26" name="Gruppieren 25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GrpSpPr/>
      </xdr:nvGrpSpPr>
      <xdr:grpSpPr>
        <a:xfrm>
          <a:off x="0" y="4381500"/>
          <a:ext cx="5619752" cy="1895477"/>
          <a:chOff x="7048498" y="3800474"/>
          <a:chExt cx="5314952" cy="1895477"/>
        </a:xfrm>
      </xdr:grpSpPr>
      <xdr:graphicFrame macro="">
        <xdr:nvGraphicFramePr>
          <xdr:cNvPr id="27" name="Diagramm 26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GraphicFramePr/>
        </xdr:nvGraphicFramePr>
        <xdr:xfrm>
          <a:off x="7048498" y="3800474"/>
          <a:ext cx="2468301" cy="1895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28" name="Diagramm 27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aphicFramePr/>
        </xdr:nvGraphicFramePr>
        <xdr:xfrm>
          <a:off x="8559359" y="3800475"/>
          <a:ext cx="2390775" cy="18954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29" name="Diagramm 28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GraphicFramePr/>
        </xdr:nvGraphicFramePr>
        <xdr:xfrm>
          <a:off x="9963150" y="3800475"/>
          <a:ext cx="2400300" cy="1885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123825</xdr:colOff>
      <xdr:row>12</xdr:row>
      <xdr:rowOff>38101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0" y="0"/>
          <a:ext cx="6219825" cy="2324101"/>
          <a:chOff x="7010400" y="1276349"/>
          <a:chExt cx="6134100" cy="2047876"/>
        </a:xfrm>
      </xdr:grpSpPr>
      <xdr:graphicFrame macro="">
        <xdr:nvGraphicFramePr>
          <xdr:cNvPr id="3" name="Diagramm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7010400" y="1276349"/>
          <a:ext cx="2771775" cy="2047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Diagramm 3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GraphicFramePr/>
        </xdr:nvGraphicFramePr>
        <xdr:xfrm>
          <a:off x="8734425" y="1276351"/>
          <a:ext cx="2752725" cy="2047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900-000005000000}"/>
              </a:ext>
            </a:extLst>
          </xdr:cNvPr>
          <xdr:cNvGraphicFramePr/>
        </xdr:nvGraphicFramePr>
        <xdr:xfrm>
          <a:off x="10391774" y="1276349"/>
          <a:ext cx="2752726" cy="2047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9525</xdr:colOff>
      <xdr:row>21</xdr:row>
      <xdr:rowOff>133350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pSpPr/>
      </xdr:nvGrpSpPr>
      <xdr:grpSpPr>
        <a:xfrm>
          <a:off x="0" y="2667000"/>
          <a:ext cx="5343525" cy="1466850"/>
          <a:chOff x="3848100" y="4162426"/>
          <a:chExt cx="5343525" cy="1466850"/>
        </a:xfrm>
      </xdr:grpSpPr>
      <xdr:graphicFrame macro="">
        <xdr:nvGraphicFramePr>
          <xdr:cNvPr id="7" name="Diagramm 6">
            <a:extLst>
              <a:ext uri="{FF2B5EF4-FFF2-40B4-BE49-F238E27FC236}">
                <a16:creationId xmlns:a16="http://schemas.microsoft.com/office/drawing/2014/main" id="{00000000-0008-0000-0900-000007000000}"/>
              </a:ext>
            </a:extLst>
          </xdr:cNvPr>
          <xdr:cNvGraphicFramePr/>
        </xdr:nvGraphicFramePr>
        <xdr:xfrm>
          <a:off x="3848100" y="4162426"/>
          <a:ext cx="2219325" cy="1466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Diagramm 7">
            <a:extLst>
              <a:ext uri="{FF2B5EF4-FFF2-40B4-BE49-F238E27FC236}">
                <a16:creationId xmlns:a16="http://schemas.microsoft.com/office/drawing/2014/main" id="{00000000-0008-0000-0900-000008000000}"/>
              </a:ext>
            </a:extLst>
          </xdr:cNvPr>
          <xdr:cNvGraphicFramePr/>
        </xdr:nvGraphicFramePr>
        <xdr:xfrm>
          <a:off x="5448300" y="4171951"/>
          <a:ext cx="2219325" cy="1447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9" name="Diagramm 8">
            <a:extLst>
              <a:ext uri="{FF2B5EF4-FFF2-40B4-BE49-F238E27FC236}">
                <a16:creationId xmlns:a16="http://schemas.microsoft.com/office/drawing/2014/main" id="{00000000-0008-0000-0900-000009000000}"/>
              </a:ext>
            </a:extLst>
          </xdr:cNvPr>
          <xdr:cNvGraphicFramePr/>
        </xdr:nvGraphicFramePr>
        <xdr:xfrm>
          <a:off x="7029450" y="4181475"/>
          <a:ext cx="2162175" cy="14287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22</xdr:row>
      <xdr:rowOff>0</xdr:rowOff>
    </xdr:from>
    <xdr:to>
      <xdr:col>7</xdr:col>
      <xdr:colOff>285752</xdr:colOff>
      <xdr:row>31</xdr:row>
      <xdr:rowOff>180977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pSpPr/>
      </xdr:nvGrpSpPr>
      <xdr:grpSpPr>
        <a:xfrm>
          <a:off x="0" y="4191000"/>
          <a:ext cx="5619752" cy="1895477"/>
          <a:chOff x="7048498" y="3800474"/>
          <a:chExt cx="5314952" cy="1895477"/>
        </a:xfrm>
      </xdr:grpSpPr>
      <xdr:graphicFrame macro="">
        <xdr:nvGraphicFramePr>
          <xdr:cNvPr id="11" name="Diagramm 10">
            <a:extLst>
              <a:ext uri="{FF2B5EF4-FFF2-40B4-BE49-F238E27FC236}">
                <a16:creationId xmlns:a16="http://schemas.microsoft.com/office/drawing/2014/main" id="{00000000-0008-0000-0900-00000B000000}"/>
              </a:ext>
            </a:extLst>
          </xdr:cNvPr>
          <xdr:cNvGraphicFramePr/>
        </xdr:nvGraphicFramePr>
        <xdr:xfrm>
          <a:off x="7048498" y="3800474"/>
          <a:ext cx="2468301" cy="1895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2" name="Diagramm 11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GraphicFramePr/>
        </xdr:nvGraphicFramePr>
        <xdr:xfrm>
          <a:off x="8559359" y="3800475"/>
          <a:ext cx="2390775" cy="18954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3" name="Diagramm 12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GraphicFramePr/>
        </xdr:nvGraphicFramePr>
        <xdr:xfrm>
          <a:off x="9963150" y="3800475"/>
          <a:ext cx="2400300" cy="1885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123825</xdr:colOff>
      <xdr:row>12</xdr:row>
      <xdr:rowOff>38101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pSpPr/>
      </xdr:nvGrpSpPr>
      <xdr:grpSpPr>
        <a:xfrm>
          <a:off x="0" y="0"/>
          <a:ext cx="6219825" cy="2324101"/>
          <a:chOff x="7010400" y="1276349"/>
          <a:chExt cx="6134100" cy="2047876"/>
        </a:xfrm>
      </xdr:grpSpPr>
      <xdr:graphicFrame macro="">
        <xdr:nvGraphicFramePr>
          <xdr:cNvPr id="3" name="Diagramm 2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GraphicFramePr/>
        </xdr:nvGraphicFramePr>
        <xdr:xfrm>
          <a:off x="7010400" y="1276349"/>
          <a:ext cx="2771775" cy="20478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Diagramm 3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GraphicFramePr/>
        </xdr:nvGraphicFramePr>
        <xdr:xfrm>
          <a:off x="8734425" y="1276351"/>
          <a:ext cx="2752725" cy="2047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A00-000005000000}"/>
              </a:ext>
            </a:extLst>
          </xdr:cNvPr>
          <xdr:cNvGraphicFramePr/>
        </xdr:nvGraphicFramePr>
        <xdr:xfrm>
          <a:off x="10391774" y="1276349"/>
          <a:ext cx="2752726" cy="2047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0</xdr:col>
      <xdr:colOff>0</xdr:colOff>
      <xdr:row>14</xdr:row>
      <xdr:rowOff>0</xdr:rowOff>
    </xdr:from>
    <xdr:to>
      <xdr:col>7</xdr:col>
      <xdr:colOff>285752</xdr:colOff>
      <xdr:row>23</xdr:row>
      <xdr:rowOff>180977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pSpPr/>
      </xdr:nvGrpSpPr>
      <xdr:grpSpPr>
        <a:xfrm>
          <a:off x="0" y="2667000"/>
          <a:ext cx="5619752" cy="1895477"/>
          <a:chOff x="7048498" y="3800474"/>
          <a:chExt cx="5314952" cy="1895477"/>
        </a:xfrm>
      </xdr:grpSpPr>
      <xdr:graphicFrame macro="">
        <xdr:nvGraphicFramePr>
          <xdr:cNvPr id="7" name="Diagramm 6">
            <a:extLst>
              <a:ext uri="{FF2B5EF4-FFF2-40B4-BE49-F238E27FC236}">
                <a16:creationId xmlns:a16="http://schemas.microsoft.com/office/drawing/2014/main" id="{00000000-0008-0000-0A00-000007000000}"/>
              </a:ext>
            </a:extLst>
          </xdr:cNvPr>
          <xdr:cNvGraphicFramePr/>
        </xdr:nvGraphicFramePr>
        <xdr:xfrm>
          <a:off x="7048498" y="3800474"/>
          <a:ext cx="2468301" cy="18954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Diagramm 7">
            <a:extLst>
              <a:ext uri="{FF2B5EF4-FFF2-40B4-BE49-F238E27FC236}">
                <a16:creationId xmlns:a16="http://schemas.microsoft.com/office/drawing/2014/main" id="{00000000-0008-0000-0A00-000008000000}"/>
              </a:ext>
            </a:extLst>
          </xdr:cNvPr>
          <xdr:cNvGraphicFramePr/>
        </xdr:nvGraphicFramePr>
        <xdr:xfrm>
          <a:off x="8559359" y="3800475"/>
          <a:ext cx="2390775" cy="18954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9" name="Diagramm 8">
            <a:extLst>
              <a:ext uri="{FF2B5EF4-FFF2-40B4-BE49-F238E27FC236}">
                <a16:creationId xmlns:a16="http://schemas.microsoft.com/office/drawing/2014/main" id="{00000000-0008-0000-0A00-000009000000}"/>
              </a:ext>
            </a:extLst>
          </xdr:cNvPr>
          <xdr:cNvGraphicFramePr/>
        </xdr:nvGraphicFramePr>
        <xdr:xfrm>
          <a:off x="9963150" y="3800475"/>
          <a:ext cx="2400300" cy="1885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25</xdr:row>
      <xdr:rowOff>0</xdr:rowOff>
    </xdr:from>
    <xdr:to>
      <xdr:col>7</xdr:col>
      <xdr:colOff>9525</xdr:colOff>
      <xdr:row>32</xdr:row>
      <xdr:rowOff>133350</xdr:rowOff>
    </xdr:to>
    <xdr:grpSp>
      <xdr:nvGrpSpPr>
        <xdr:cNvPr id="10" name="Gruppieren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pSpPr/>
      </xdr:nvGrpSpPr>
      <xdr:grpSpPr>
        <a:xfrm>
          <a:off x="0" y="4762500"/>
          <a:ext cx="5343525" cy="1466850"/>
          <a:chOff x="3848100" y="4162426"/>
          <a:chExt cx="5343525" cy="1466850"/>
        </a:xfrm>
      </xdr:grpSpPr>
      <xdr:graphicFrame macro="">
        <xdr:nvGraphicFramePr>
          <xdr:cNvPr id="11" name="Diagramm 10">
            <a:extLst>
              <a:ext uri="{FF2B5EF4-FFF2-40B4-BE49-F238E27FC236}">
                <a16:creationId xmlns:a16="http://schemas.microsoft.com/office/drawing/2014/main" id="{00000000-0008-0000-0A00-00000B000000}"/>
              </a:ext>
            </a:extLst>
          </xdr:cNvPr>
          <xdr:cNvGraphicFramePr/>
        </xdr:nvGraphicFramePr>
        <xdr:xfrm>
          <a:off x="3848100" y="4162426"/>
          <a:ext cx="2219325" cy="14668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12" name="Diagramm 11">
            <a:extLst>
              <a:ext uri="{FF2B5EF4-FFF2-40B4-BE49-F238E27FC236}">
                <a16:creationId xmlns:a16="http://schemas.microsoft.com/office/drawing/2014/main" id="{00000000-0008-0000-0A00-00000C000000}"/>
              </a:ext>
            </a:extLst>
          </xdr:cNvPr>
          <xdr:cNvGraphicFramePr/>
        </xdr:nvGraphicFramePr>
        <xdr:xfrm>
          <a:off x="5448300" y="4171951"/>
          <a:ext cx="2219325" cy="1447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3" name="Diagramm 12">
            <a:extLst>
              <a:ext uri="{FF2B5EF4-FFF2-40B4-BE49-F238E27FC236}">
                <a16:creationId xmlns:a16="http://schemas.microsoft.com/office/drawing/2014/main" id="{00000000-0008-0000-0A00-00000D000000}"/>
              </a:ext>
            </a:extLst>
          </xdr:cNvPr>
          <xdr:cNvGraphicFramePr/>
        </xdr:nvGraphicFramePr>
        <xdr:xfrm>
          <a:off x="7029450" y="4181475"/>
          <a:ext cx="2162175" cy="14287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opLeftCell="A34" workbookViewId="0">
      <selection activeCell="H10" sqref="H10"/>
    </sheetView>
  </sheetViews>
  <sheetFormatPr defaultColWidth="11.42578125" defaultRowHeight="15" x14ac:dyDescent="0.25"/>
  <sheetData>
    <row r="1" spans="1:11" x14ac:dyDescent="0.25">
      <c r="A1" s="6" t="s">
        <v>0</v>
      </c>
      <c r="B1" s="6" t="s">
        <v>51</v>
      </c>
      <c r="C1" t="s">
        <v>1</v>
      </c>
      <c r="E1" t="s">
        <v>2</v>
      </c>
      <c r="G1" t="s">
        <v>3</v>
      </c>
      <c r="I1" t="s">
        <v>4</v>
      </c>
      <c r="J1" t="s">
        <v>5</v>
      </c>
    </row>
    <row r="2" spans="1:11" x14ac:dyDescent="0.25">
      <c r="A2" s="6" t="s">
        <v>10</v>
      </c>
      <c r="B2" s="6" t="s">
        <v>54</v>
      </c>
      <c r="C2">
        <v>6.52</v>
      </c>
      <c r="D2" s="3" t="s">
        <v>34</v>
      </c>
      <c r="E2">
        <v>23.27</v>
      </c>
      <c r="F2" t="s">
        <v>39</v>
      </c>
      <c r="G2">
        <v>5.57</v>
      </c>
      <c r="H2" s="1" t="s">
        <v>41</v>
      </c>
      <c r="I2">
        <v>8</v>
      </c>
      <c r="J2">
        <v>27</v>
      </c>
      <c r="K2" t="s">
        <v>40</v>
      </c>
    </row>
    <row r="3" spans="1:11" x14ac:dyDescent="0.25">
      <c r="A3" s="6" t="s">
        <v>25</v>
      </c>
      <c r="B3" s="6" t="s">
        <v>52</v>
      </c>
      <c r="C3">
        <v>6.81</v>
      </c>
      <c r="D3" s="3" t="s">
        <v>34</v>
      </c>
      <c r="E3">
        <v>21.13</v>
      </c>
      <c r="F3" t="s">
        <v>39</v>
      </c>
      <c r="G3">
        <v>5.96</v>
      </c>
      <c r="H3" s="1" t="s">
        <v>41</v>
      </c>
      <c r="I3">
        <v>5</v>
      </c>
      <c r="J3">
        <v>29</v>
      </c>
      <c r="K3" t="s">
        <v>40</v>
      </c>
    </row>
    <row r="4" spans="1:11" x14ac:dyDescent="0.25">
      <c r="A4" s="6" t="s">
        <v>47</v>
      </c>
      <c r="B4" s="6" t="s">
        <v>54</v>
      </c>
      <c r="C4">
        <v>7.27</v>
      </c>
      <c r="D4" s="2" t="s">
        <v>34</v>
      </c>
      <c r="E4">
        <v>29.27</v>
      </c>
      <c r="F4" t="s">
        <v>39</v>
      </c>
      <c r="G4">
        <v>4.79</v>
      </c>
      <c r="H4" t="s">
        <v>40</v>
      </c>
      <c r="I4">
        <v>8</v>
      </c>
      <c r="J4">
        <v>31</v>
      </c>
      <c r="K4" s="1" t="s">
        <v>42</v>
      </c>
    </row>
    <row r="5" spans="1:11" x14ac:dyDescent="0.25">
      <c r="A5" s="6" t="s">
        <v>43</v>
      </c>
      <c r="B5" s="6" t="s">
        <v>53</v>
      </c>
      <c r="C5">
        <v>8.56</v>
      </c>
      <c r="D5" s="3" t="s">
        <v>34</v>
      </c>
      <c r="E5">
        <v>14.83</v>
      </c>
      <c r="F5" t="s">
        <v>39</v>
      </c>
      <c r="G5">
        <v>5.3</v>
      </c>
      <c r="H5" t="s">
        <v>40</v>
      </c>
      <c r="I5">
        <v>8</v>
      </c>
      <c r="J5">
        <v>25</v>
      </c>
      <c r="K5" t="s">
        <v>40</v>
      </c>
    </row>
    <row r="6" spans="1:11" x14ac:dyDescent="0.25">
      <c r="A6" s="6" t="s">
        <v>23</v>
      </c>
      <c r="B6" s="6" t="s">
        <v>54</v>
      </c>
      <c r="C6">
        <v>8.58</v>
      </c>
      <c r="D6" s="3" t="s">
        <v>34</v>
      </c>
      <c r="E6">
        <v>18.8</v>
      </c>
      <c r="F6" t="s">
        <v>39</v>
      </c>
      <c r="G6">
        <v>5.61</v>
      </c>
      <c r="H6" s="1" t="s">
        <v>41</v>
      </c>
      <c r="I6">
        <v>6</v>
      </c>
      <c r="J6">
        <v>27</v>
      </c>
      <c r="K6" t="s">
        <v>40</v>
      </c>
    </row>
    <row r="7" spans="1:11" x14ac:dyDescent="0.25">
      <c r="A7" s="7" t="s">
        <v>9</v>
      </c>
      <c r="B7" s="7" t="s">
        <v>52</v>
      </c>
      <c r="C7">
        <v>9.1</v>
      </c>
      <c r="D7" s="3" t="s">
        <v>34</v>
      </c>
      <c r="E7">
        <v>26.3</v>
      </c>
      <c r="F7" t="s">
        <v>39</v>
      </c>
      <c r="G7">
        <v>5.42</v>
      </c>
      <c r="H7" t="s">
        <v>40</v>
      </c>
      <c r="I7">
        <v>8</v>
      </c>
      <c r="J7">
        <v>31</v>
      </c>
      <c r="K7" s="1" t="s">
        <v>42</v>
      </c>
    </row>
    <row r="8" spans="1:11" x14ac:dyDescent="0.25">
      <c r="A8" s="6" t="s">
        <v>44</v>
      </c>
      <c r="B8" s="6" t="s">
        <v>52</v>
      </c>
      <c r="C8">
        <v>9.25</v>
      </c>
      <c r="D8" s="3" t="s">
        <v>34</v>
      </c>
      <c r="E8">
        <v>21.4</v>
      </c>
      <c r="F8" t="s">
        <v>39</v>
      </c>
      <c r="G8">
        <v>5.79</v>
      </c>
      <c r="H8" s="5" t="s">
        <v>41</v>
      </c>
      <c r="I8">
        <v>10</v>
      </c>
      <c r="J8">
        <v>27</v>
      </c>
      <c r="K8" t="s">
        <v>40</v>
      </c>
    </row>
    <row r="9" spans="1:11" x14ac:dyDescent="0.25">
      <c r="A9" s="6" t="s">
        <v>24</v>
      </c>
      <c r="B9" s="6" t="s">
        <v>53</v>
      </c>
      <c r="C9">
        <v>9.56</v>
      </c>
      <c r="D9" s="3" t="s">
        <v>34</v>
      </c>
      <c r="E9">
        <v>19.8</v>
      </c>
      <c r="F9" t="s">
        <v>39</v>
      </c>
      <c r="G9">
        <v>6.38</v>
      </c>
      <c r="H9" s="1" t="s">
        <v>41</v>
      </c>
      <c r="I9">
        <v>8</v>
      </c>
      <c r="J9">
        <v>25</v>
      </c>
      <c r="K9" t="s">
        <v>40</v>
      </c>
    </row>
    <row r="10" spans="1:11" x14ac:dyDescent="0.25">
      <c r="A10" s="6" t="s">
        <v>14</v>
      </c>
      <c r="B10" s="6" t="s">
        <v>53</v>
      </c>
      <c r="C10">
        <v>9.84</v>
      </c>
      <c r="D10" s="3" t="s">
        <v>34</v>
      </c>
      <c r="E10">
        <v>25.57</v>
      </c>
      <c r="F10" t="s">
        <v>39</v>
      </c>
      <c r="G10">
        <v>5.79</v>
      </c>
      <c r="H10" s="1" t="s">
        <v>41</v>
      </c>
      <c r="I10">
        <v>5</v>
      </c>
      <c r="J10">
        <v>29</v>
      </c>
      <c r="K10" t="s">
        <v>40</v>
      </c>
    </row>
    <row r="11" spans="1:11" s="9" customFormat="1" x14ac:dyDescent="0.25">
      <c r="A11" s="8" t="s">
        <v>15</v>
      </c>
      <c r="B11" s="8" t="s">
        <v>53</v>
      </c>
      <c r="C11" s="9">
        <v>10.08</v>
      </c>
      <c r="D11" s="9" t="s">
        <v>33</v>
      </c>
      <c r="E11" s="9">
        <v>25.8</v>
      </c>
      <c r="F11" s="9" t="s">
        <v>39</v>
      </c>
      <c r="G11" s="9">
        <v>5.76</v>
      </c>
      <c r="H11" s="10" t="s">
        <v>41</v>
      </c>
      <c r="I11" s="9">
        <v>7</v>
      </c>
      <c r="J11" s="9">
        <v>25</v>
      </c>
      <c r="K11" s="9" t="s">
        <v>40</v>
      </c>
    </row>
    <row r="12" spans="1:11" x14ac:dyDescent="0.25">
      <c r="A12" s="6" t="s">
        <v>31</v>
      </c>
      <c r="B12" s="6" t="s">
        <v>52</v>
      </c>
      <c r="C12">
        <v>10.6</v>
      </c>
      <c r="D12" t="s">
        <v>33</v>
      </c>
      <c r="E12">
        <v>18.8</v>
      </c>
      <c r="F12" t="s">
        <v>39</v>
      </c>
      <c r="G12">
        <v>5.56</v>
      </c>
      <c r="H12" s="1" t="s">
        <v>41</v>
      </c>
      <c r="I12">
        <v>12</v>
      </c>
      <c r="J12">
        <v>32</v>
      </c>
      <c r="K12" s="1" t="s">
        <v>42</v>
      </c>
    </row>
    <row r="13" spans="1:11" x14ac:dyDescent="0.25">
      <c r="A13" s="6" t="s">
        <v>46</v>
      </c>
      <c r="B13" s="6" t="s">
        <v>54</v>
      </c>
      <c r="C13">
        <v>10.82</v>
      </c>
      <c r="D13" t="s">
        <v>33</v>
      </c>
      <c r="E13">
        <v>11.13</v>
      </c>
      <c r="F13" t="s">
        <v>39</v>
      </c>
      <c r="G13">
        <v>6.32</v>
      </c>
      <c r="H13" s="1" t="s">
        <v>41</v>
      </c>
      <c r="I13">
        <v>11</v>
      </c>
      <c r="J13">
        <v>27</v>
      </c>
      <c r="K13" t="s">
        <v>40</v>
      </c>
    </row>
    <row r="14" spans="1:11" s="9" customFormat="1" x14ac:dyDescent="0.25">
      <c r="A14" s="6" t="s">
        <v>16</v>
      </c>
      <c r="B14" s="6" t="s">
        <v>54</v>
      </c>
      <c r="C14">
        <v>11.17</v>
      </c>
      <c r="D14" t="s">
        <v>33</v>
      </c>
      <c r="E14">
        <v>22.72</v>
      </c>
      <c r="F14" t="s">
        <v>39</v>
      </c>
      <c r="G14">
        <v>6.47</v>
      </c>
      <c r="H14" s="1" t="s">
        <v>41</v>
      </c>
      <c r="I14">
        <v>6</v>
      </c>
      <c r="J14">
        <v>26</v>
      </c>
      <c r="K14" t="s">
        <v>40</v>
      </c>
    </row>
    <row r="15" spans="1:11" x14ac:dyDescent="0.25">
      <c r="A15" s="6" t="s">
        <v>21</v>
      </c>
      <c r="B15" s="6" t="s">
        <v>53</v>
      </c>
      <c r="C15">
        <v>11.26</v>
      </c>
      <c r="D15" t="s">
        <v>33</v>
      </c>
      <c r="E15">
        <v>25.83</v>
      </c>
      <c r="F15" t="s">
        <v>39</v>
      </c>
      <c r="G15">
        <v>5.37</v>
      </c>
      <c r="H15" t="s">
        <v>40</v>
      </c>
      <c r="I15">
        <v>10</v>
      </c>
      <c r="J15">
        <v>28</v>
      </c>
      <c r="K15" t="s">
        <v>40</v>
      </c>
    </row>
    <row r="16" spans="1:11" x14ac:dyDescent="0.25">
      <c r="A16" s="6" t="s">
        <v>27</v>
      </c>
      <c r="B16" s="6" t="s">
        <v>54</v>
      </c>
      <c r="C16">
        <v>11.65</v>
      </c>
      <c r="D16" t="s">
        <v>33</v>
      </c>
      <c r="E16">
        <v>20.53</v>
      </c>
      <c r="F16" t="s">
        <v>39</v>
      </c>
      <c r="G16">
        <v>5.86</v>
      </c>
      <c r="H16" s="1" t="s">
        <v>41</v>
      </c>
      <c r="I16">
        <v>7</v>
      </c>
      <c r="J16">
        <v>27</v>
      </c>
      <c r="K16" t="s">
        <v>40</v>
      </c>
    </row>
    <row r="17" spans="1:11" x14ac:dyDescent="0.25">
      <c r="A17" s="6" t="s">
        <v>8</v>
      </c>
      <c r="B17" s="6" t="s">
        <v>54</v>
      </c>
      <c r="C17">
        <v>12.24</v>
      </c>
      <c r="D17" t="s">
        <v>33</v>
      </c>
      <c r="E17">
        <v>30.6</v>
      </c>
      <c r="F17" s="3" t="s">
        <v>38</v>
      </c>
      <c r="G17">
        <v>4.7699999999999996</v>
      </c>
      <c r="H17" t="s">
        <v>40</v>
      </c>
      <c r="I17">
        <v>8</v>
      </c>
      <c r="J17">
        <v>26</v>
      </c>
      <c r="K17" t="s">
        <v>40</v>
      </c>
    </row>
    <row r="18" spans="1:11" x14ac:dyDescent="0.25">
      <c r="A18" s="6" t="s">
        <v>26</v>
      </c>
      <c r="B18" s="6" t="s">
        <v>53</v>
      </c>
      <c r="C18">
        <v>12.25</v>
      </c>
      <c r="D18" t="s">
        <v>33</v>
      </c>
      <c r="E18">
        <v>15.57</v>
      </c>
      <c r="F18" t="s">
        <v>39</v>
      </c>
      <c r="G18">
        <v>5.96</v>
      </c>
      <c r="H18" s="1" t="s">
        <v>41</v>
      </c>
      <c r="I18">
        <v>5</v>
      </c>
      <c r="J18">
        <v>23</v>
      </c>
      <c r="K18" s="3" t="s">
        <v>41</v>
      </c>
    </row>
    <row r="19" spans="1:11" x14ac:dyDescent="0.25">
      <c r="A19" s="6" t="s">
        <v>22</v>
      </c>
      <c r="B19" s="6" t="s">
        <v>52</v>
      </c>
      <c r="C19">
        <v>12.42</v>
      </c>
      <c r="D19" t="s">
        <v>33</v>
      </c>
      <c r="E19">
        <v>19</v>
      </c>
      <c r="F19" t="s">
        <v>39</v>
      </c>
      <c r="G19">
        <v>5.42</v>
      </c>
      <c r="H19" t="s">
        <v>40</v>
      </c>
      <c r="I19">
        <v>10</v>
      </c>
      <c r="J19">
        <v>27</v>
      </c>
      <c r="K19" t="s">
        <v>40</v>
      </c>
    </row>
    <row r="20" spans="1:11" x14ac:dyDescent="0.25">
      <c r="A20" s="6" t="s">
        <v>7</v>
      </c>
      <c r="B20" s="6" t="s">
        <v>53</v>
      </c>
      <c r="C20">
        <v>12.53</v>
      </c>
      <c r="D20" t="s">
        <v>33</v>
      </c>
      <c r="E20">
        <v>35.700000000000003</v>
      </c>
      <c r="F20" s="3" t="s">
        <v>38</v>
      </c>
      <c r="G20">
        <v>4.92</v>
      </c>
      <c r="H20" t="s">
        <v>40</v>
      </c>
      <c r="I20">
        <v>8</v>
      </c>
      <c r="J20">
        <v>25</v>
      </c>
      <c r="K20" t="s">
        <v>40</v>
      </c>
    </row>
    <row r="21" spans="1:11" x14ac:dyDescent="0.25">
      <c r="A21" s="6" t="s">
        <v>20</v>
      </c>
      <c r="B21" s="6" t="s">
        <v>54</v>
      </c>
      <c r="C21">
        <v>12.64</v>
      </c>
      <c r="D21" t="s">
        <v>33</v>
      </c>
      <c r="E21">
        <v>19.77</v>
      </c>
      <c r="F21" t="s">
        <v>39</v>
      </c>
      <c r="G21">
        <v>4.88</v>
      </c>
      <c r="H21" t="s">
        <v>40</v>
      </c>
      <c r="I21">
        <v>9</v>
      </c>
      <c r="J21">
        <v>30</v>
      </c>
      <c r="K21" s="1" t="s">
        <v>42</v>
      </c>
    </row>
    <row r="22" spans="1:11" x14ac:dyDescent="0.25">
      <c r="A22" s="6" t="s">
        <v>55</v>
      </c>
      <c r="B22" s="6" t="s">
        <v>52</v>
      </c>
      <c r="C22">
        <v>13</v>
      </c>
      <c r="D22" t="s">
        <v>33</v>
      </c>
      <c r="E22">
        <v>30.37</v>
      </c>
      <c r="F22" s="3" t="s">
        <v>38</v>
      </c>
      <c r="G22">
        <v>4.59</v>
      </c>
      <c r="H22" t="s">
        <v>40</v>
      </c>
      <c r="I22">
        <v>8</v>
      </c>
      <c r="J22">
        <v>31</v>
      </c>
      <c r="K22" s="1" t="s">
        <v>42</v>
      </c>
    </row>
    <row r="23" spans="1:11" x14ac:dyDescent="0.25">
      <c r="A23" s="6" t="s">
        <v>28</v>
      </c>
      <c r="B23" s="6" t="s">
        <v>52</v>
      </c>
      <c r="C23">
        <v>13.38</v>
      </c>
      <c r="D23" t="s">
        <v>33</v>
      </c>
      <c r="E23">
        <v>22.2</v>
      </c>
      <c r="F23" t="s">
        <v>39</v>
      </c>
      <c r="G23">
        <v>4.5999999999999996</v>
      </c>
      <c r="H23" t="s">
        <v>40</v>
      </c>
      <c r="I23">
        <v>7</v>
      </c>
      <c r="J23">
        <v>26</v>
      </c>
      <c r="K23" t="s">
        <v>40</v>
      </c>
    </row>
    <row r="24" spans="1:11" x14ac:dyDescent="0.25">
      <c r="A24" s="6" t="s">
        <v>45</v>
      </c>
      <c r="B24" s="6" t="s">
        <v>52</v>
      </c>
      <c r="C24">
        <v>14.12</v>
      </c>
      <c r="D24" t="s">
        <v>33</v>
      </c>
      <c r="E24">
        <v>14.6</v>
      </c>
      <c r="F24" t="s">
        <v>39</v>
      </c>
      <c r="G24">
        <v>6.56</v>
      </c>
      <c r="H24" s="1" t="s">
        <v>41</v>
      </c>
      <c r="I24">
        <v>9</v>
      </c>
      <c r="J24">
        <v>23</v>
      </c>
      <c r="K24" s="3" t="s">
        <v>41</v>
      </c>
    </row>
    <row r="25" spans="1:11" x14ac:dyDescent="0.25">
      <c r="A25" s="6" t="s">
        <v>6</v>
      </c>
      <c r="B25" s="6" t="s">
        <v>52</v>
      </c>
      <c r="C25">
        <v>16.489999999999998</v>
      </c>
      <c r="D25" t="s">
        <v>37</v>
      </c>
      <c r="E25">
        <v>19.43</v>
      </c>
      <c r="F25" t="s">
        <v>39</v>
      </c>
      <c r="G25">
        <v>5.95</v>
      </c>
      <c r="H25" s="1" t="s">
        <v>41</v>
      </c>
      <c r="I25">
        <v>6</v>
      </c>
      <c r="J25">
        <v>29</v>
      </c>
      <c r="K25" t="s">
        <v>40</v>
      </c>
    </row>
    <row r="26" spans="1:11" x14ac:dyDescent="0.25">
      <c r="A26" s="6" t="s">
        <v>30</v>
      </c>
      <c r="B26" s="6" t="s">
        <v>52</v>
      </c>
      <c r="C26">
        <v>17.05</v>
      </c>
      <c r="D26" t="s">
        <v>37</v>
      </c>
      <c r="E26">
        <v>17.600000000000001</v>
      </c>
      <c r="F26" t="s">
        <v>39</v>
      </c>
      <c r="G26">
        <v>5.43</v>
      </c>
      <c r="H26" t="s">
        <v>40</v>
      </c>
      <c r="I26">
        <v>10</v>
      </c>
      <c r="J26">
        <v>27</v>
      </c>
      <c r="K26" t="s">
        <v>40</v>
      </c>
    </row>
    <row r="27" spans="1:11" s="9" customFormat="1" x14ac:dyDescent="0.25">
      <c r="A27" s="6" t="s">
        <v>32</v>
      </c>
      <c r="B27" s="6" t="s">
        <v>53</v>
      </c>
      <c r="C27">
        <v>17.27</v>
      </c>
      <c r="D27" t="s">
        <v>37</v>
      </c>
      <c r="E27">
        <v>14.73</v>
      </c>
      <c r="F27" t="s">
        <v>39</v>
      </c>
      <c r="G27">
        <v>5.65</v>
      </c>
      <c r="H27" s="1" t="s">
        <v>41</v>
      </c>
      <c r="I27">
        <v>2</v>
      </c>
      <c r="J27">
        <v>24</v>
      </c>
      <c r="K27" s="3" t="s">
        <v>41</v>
      </c>
    </row>
    <row r="28" spans="1:11" x14ac:dyDescent="0.25">
      <c r="A28" s="6" t="s">
        <v>29</v>
      </c>
      <c r="B28" s="6" t="s">
        <v>54</v>
      </c>
      <c r="C28">
        <v>18.07</v>
      </c>
      <c r="D28" t="s">
        <v>37</v>
      </c>
      <c r="E28">
        <v>28.72</v>
      </c>
      <c r="F28" t="s">
        <v>39</v>
      </c>
      <c r="G28">
        <v>5.41</v>
      </c>
      <c r="H28" t="s">
        <v>40</v>
      </c>
      <c r="I28">
        <v>9</v>
      </c>
      <c r="J28">
        <v>24</v>
      </c>
      <c r="K28" s="3" t="s">
        <v>41</v>
      </c>
    </row>
    <row r="29" spans="1:11" x14ac:dyDescent="0.25">
      <c r="A29" s="6" t="s">
        <v>18</v>
      </c>
      <c r="B29" s="6" t="s">
        <v>53</v>
      </c>
      <c r="C29">
        <v>20.88</v>
      </c>
      <c r="D29" t="s">
        <v>37</v>
      </c>
      <c r="E29">
        <v>15.07</v>
      </c>
      <c r="F29" t="s">
        <v>39</v>
      </c>
      <c r="G29">
        <v>6.12</v>
      </c>
      <c r="H29" s="1" t="s">
        <v>41</v>
      </c>
      <c r="I29">
        <v>10</v>
      </c>
      <c r="J29">
        <v>25</v>
      </c>
      <c r="K29" t="s">
        <v>40</v>
      </c>
    </row>
    <row r="30" spans="1:11" x14ac:dyDescent="0.25">
      <c r="A30" s="8" t="s">
        <v>17</v>
      </c>
      <c r="B30" s="8" t="s">
        <v>54</v>
      </c>
      <c r="C30" s="9">
        <v>24.69</v>
      </c>
      <c r="D30" s="9" t="s">
        <v>37</v>
      </c>
      <c r="E30" s="9">
        <v>25.43</v>
      </c>
      <c r="F30" s="9" t="s">
        <v>39</v>
      </c>
      <c r="G30" s="9">
        <v>5.67</v>
      </c>
      <c r="H30" s="10" t="s">
        <v>41</v>
      </c>
      <c r="I30" s="9">
        <v>7</v>
      </c>
      <c r="J30" s="9">
        <v>24</v>
      </c>
      <c r="K30" s="12" t="s">
        <v>41</v>
      </c>
    </row>
    <row r="31" spans="1:11" x14ac:dyDescent="0.25">
      <c r="A31" s="8" t="s">
        <v>48</v>
      </c>
      <c r="B31" s="8" t="s">
        <v>52</v>
      </c>
      <c r="C31" s="9">
        <v>28.4</v>
      </c>
      <c r="D31" s="11" t="s">
        <v>35</v>
      </c>
      <c r="E31" s="9">
        <v>26.07</v>
      </c>
      <c r="F31" s="9" t="s">
        <v>39</v>
      </c>
      <c r="G31" s="9">
        <v>4.95</v>
      </c>
      <c r="H31" s="8" t="s">
        <v>40</v>
      </c>
      <c r="I31" s="9">
        <v>4</v>
      </c>
      <c r="J31" s="9">
        <v>30</v>
      </c>
      <c r="K31" s="10" t="s">
        <v>42</v>
      </c>
    </row>
    <row r="32" spans="1:11" x14ac:dyDescent="0.25">
      <c r="A32" s="6" t="s">
        <v>11</v>
      </c>
      <c r="B32" s="6" t="s">
        <v>54</v>
      </c>
      <c r="C32">
        <v>28.65</v>
      </c>
      <c r="D32" s="4" t="s">
        <v>35</v>
      </c>
      <c r="E32">
        <v>22.47</v>
      </c>
      <c r="F32" t="s">
        <v>39</v>
      </c>
      <c r="G32">
        <v>4.93</v>
      </c>
      <c r="H32" t="s">
        <v>40</v>
      </c>
      <c r="I32">
        <v>10</v>
      </c>
      <c r="J32">
        <v>29</v>
      </c>
      <c r="K32" t="s">
        <v>40</v>
      </c>
    </row>
    <row r="33" spans="1:11" x14ac:dyDescent="0.25">
      <c r="A33" s="7" t="s">
        <v>19</v>
      </c>
      <c r="B33" s="7" t="s">
        <v>53</v>
      </c>
      <c r="C33">
        <v>28.73</v>
      </c>
      <c r="D33" s="4" t="s">
        <v>35</v>
      </c>
      <c r="E33">
        <v>17.47</v>
      </c>
      <c r="F33" t="s">
        <v>39</v>
      </c>
      <c r="G33">
        <v>5.96</v>
      </c>
      <c r="H33" s="1" t="s">
        <v>41</v>
      </c>
      <c r="I33">
        <v>5</v>
      </c>
      <c r="J33">
        <v>24</v>
      </c>
      <c r="K33" s="3" t="s">
        <v>41</v>
      </c>
    </row>
    <row r="34" spans="1:11" x14ac:dyDescent="0.25">
      <c r="A34" s="6" t="s">
        <v>50</v>
      </c>
      <c r="B34" s="6" t="s">
        <v>53</v>
      </c>
      <c r="C34">
        <v>29.09</v>
      </c>
      <c r="D34" s="4" t="s">
        <v>35</v>
      </c>
      <c r="E34">
        <v>20.9</v>
      </c>
      <c r="F34" t="s">
        <v>39</v>
      </c>
      <c r="G34">
        <v>5.99</v>
      </c>
      <c r="H34" s="1" t="s">
        <v>41</v>
      </c>
      <c r="I34">
        <v>6</v>
      </c>
      <c r="J34">
        <v>25</v>
      </c>
      <c r="K34" t="s">
        <v>40</v>
      </c>
    </row>
    <row r="35" spans="1:11" x14ac:dyDescent="0.25">
      <c r="A35" s="6" t="s">
        <v>49</v>
      </c>
      <c r="B35" s="6" t="s">
        <v>54</v>
      </c>
      <c r="C35">
        <v>34.25</v>
      </c>
      <c r="D35" s="1" t="s">
        <v>36</v>
      </c>
      <c r="E35">
        <v>23.73</v>
      </c>
      <c r="F35" t="s">
        <v>39</v>
      </c>
      <c r="G35">
        <v>6.21</v>
      </c>
      <c r="H35" s="1" t="s">
        <v>41</v>
      </c>
      <c r="I35">
        <v>4</v>
      </c>
      <c r="J35">
        <v>30</v>
      </c>
      <c r="K35" s="1" t="s">
        <v>42</v>
      </c>
    </row>
    <row r="36" spans="1:11" x14ac:dyDescent="0.25">
      <c r="A36" s="6" t="s">
        <v>13</v>
      </c>
      <c r="B36" s="6" t="s">
        <v>53</v>
      </c>
      <c r="C36">
        <v>41.59</v>
      </c>
      <c r="D36" s="1" t="s">
        <v>36</v>
      </c>
      <c r="E36">
        <v>23.77</v>
      </c>
      <c r="F36" t="s">
        <v>39</v>
      </c>
      <c r="G36">
        <v>5.53</v>
      </c>
      <c r="H36" s="1" t="s">
        <v>41</v>
      </c>
      <c r="I36">
        <v>10</v>
      </c>
      <c r="J36">
        <v>27</v>
      </c>
      <c r="K36" t="s">
        <v>40</v>
      </c>
    </row>
    <row r="37" spans="1:11" x14ac:dyDescent="0.25">
      <c r="A37" s="6" t="s">
        <v>12</v>
      </c>
      <c r="B37" s="6" t="s">
        <v>52</v>
      </c>
      <c r="C37">
        <v>45.92</v>
      </c>
      <c r="D37" s="1" t="s">
        <v>36</v>
      </c>
      <c r="E37">
        <v>19.170000000000002</v>
      </c>
      <c r="F37" t="s">
        <v>39</v>
      </c>
      <c r="G37">
        <v>5.66</v>
      </c>
      <c r="H37" s="1" t="s">
        <v>41</v>
      </c>
      <c r="I37">
        <v>5</v>
      </c>
      <c r="J37">
        <v>27</v>
      </c>
      <c r="K37" t="s">
        <v>40</v>
      </c>
    </row>
  </sheetData>
  <sortState ref="A2:K38">
    <sortCondition ref="C2:C37"/>
  </sortState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J1:O19"/>
  <sheetViews>
    <sheetView workbookViewId="0">
      <selection activeCell="K23" sqref="K23"/>
    </sheetView>
  </sheetViews>
  <sheetFormatPr defaultColWidth="11.42578125" defaultRowHeight="15" x14ac:dyDescent="0.25"/>
  <sheetData>
    <row r="1" spans="10:15" x14ac:dyDescent="0.25">
      <c r="J1" t="s">
        <v>122</v>
      </c>
    </row>
    <row r="2" spans="10:15" x14ac:dyDescent="0.25">
      <c r="K2" t="s">
        <v>102</v>
      </c>
      <c r="M2" t="s">
        <v>103</v>
      </c>
      <c r="O2" t="s">
        <v>104</v>
      </c>
    </row>
    <row r="3" spans="10:15" x14ac:dyDescent="0.25">
      <c r="J3" t="s">
        <v>105</v>
      </c>
      <c r="K3">
        <v>3</v>
      </c>
      <c r="L3" t="s">
        <v>105</v>
      </c>
      <c r="M3">
        <v>1</v>
      </c>
      <c r="N3" t="s">
        <v>105</v>
      </c>
      <c r="O3">
        <v>3</v>
      </c>
    </row>
    <row r="4" spans="10:15" x14ac:dyDescent="0.25">
      <c r="J4" t="s">
        <v>106</v>
      </c>
      <c r="K4">
        <v>3</v>
      </c>
      <c r="L4" t="s">
        <v>106</v>
      </c>
      <c r="M4">
        <v>7</v>
      </c>
      <c r="N4" t="s">
        <v>106</v>
      </c>
      <c r="O4">
        <v>5</v>
      </c>
    </row>
    <row r="5" spans="10:15" x14ac:dyDescent="0.25">
      <c r="J5" t="s">
        <v>107</v>
      </c>
      <c r="K5">
        <v>2</v>
      </c>
      <c r="L5" t="s">
        <v>107</v>
      </c>
      <c r="M5">
        <v>2</v>
      </c>
      <c r="N5" t="s">
        <v>107</v>
      </c>
      <c r="O5">
        <v>2</v>
      </c>
    </row>
    <row r="6" spans="10:15" x14ac:dyDescent="0.25">
      <c r="J6" t="s">
        <v>108</v>
      </c>
      <c r="K6">
        <v>2</v>
      </c>
      <c r="L6" t="s">
        <v>108</v>
      </c>
      <c r="M6">
        <v>0</v>
      </c>
      <c r="N6" t="s">
        <v>108</v>
      </c>
      <c r="O6">
        <v>0</v>
      </c>
    </row>
    <row r="7" spans="10:15" x14ac:dyDescent="0.25">
      <c r="J7" t="s">
        <v>109</v>
      </c>
      <c r="K7">
        <v>1</v>
      </c>
      <c r="L7" t="s">
        <v>109</v>
      </c>
      <c r="M7">
        <v>1</v>
      </c>
      <c r="N7" t="s">
        <v>109</v>
      </c>
      <c r="O7">
        <v>1</v>
      </c>
    </row>
    <row r="10" spans="10:15" x14ac:dyDescent="0.25">
      <c r="K10" t="s">
        <v>110</v>
      </c>
      <c r="M10" t="s">
        <v>111</v>
      </c>
      <c r="O10" t="s">
        <v>112</v>
      </c>
    </row>
    <row r="11" spans="10:15" x14ac:dyDescent="0.25">
      <c r="J11" t="s">
        <v>113</v>
      </c>
      <c r="K11">
        <v>10</v>
      </c>
      <c r="L11" t="s">
        <v>113</v>
      </c>
      <c r="M11">
        <v>10</v>
      </c>
      <c r="N11" t="s">
        <v>113</v>
      </c>
      <c r="O11">
        <v>10</v>
      </c>
    </row>
    <row r="12" spans="10:15" x14ac:dyDescent="0.25">
      <c r="J12" t="s">
        <v>114</v>
      </c>
      <c r="K12">
        <v>1</v>
      </c>
      <c r="L12" t="s">
        <v>114</v>
      </c>
      <c r="M12">
        <v>0</v>
      </c>
      <c r="N12" t="s">
        <v>114</v>
      </c>
      <c r="O12">
        <v>1</v>
      </c>
    </row>
    <row r="13" spans="10:15" x14ac:dyDescent="0.25">
      <c r="J13" t="s">
        <v>115</v>
      </c>
      <c r="K13">
        <v>0</v>
      </c>
      <c r="L13" t="s">
        <v>115</v>
      </c>
      <c r="M13">
        <v>1</v>
      </c>
      <c r="N13" t="s">
        <v>115</v>
      </c>
      <c r="O13">
        <v>0</v>
      </c>
    </row>
    <row r="16" spans="10:15" x14ac:dyDescent="0.25">
      <c r="K16" t="s">
        <v>116</v>
      </c>
      <c r="M16" t="s">
        <v>117</v>
      </c>
      <c r="O16" t="s">
        <v>118</v>
      </c>
    </row>
    <row r="17" spans="10:15" x14ac:dyDescent="0.25">
      <c r="J17" t="s">
        <v>119</v>
      </c>
      <c r="K17">
        <v>8</v>
      </c>
      <c r="L17" t="s">
        <v>119</v>
      </c>
      <c r="M17">
        <v>9</v>
      </c>
      <c r="N17" t="s">
        <v>119</v>
      </c>
      <c r="O17">
        <v>10</v>
      </c>
    </row>
    <row r="18" spans="10:15" x14ac:dyDescent="0.25">
      <c r="J18" t="s">
        <v>120</v>
      </c>
      <c r="K18">
        <v>3</v>
      </c>
      <c r="L18" t="s">
        <v>120</v>
      </c>
      <c r="M18">
        <v>2</v>
      </c>
      <c r="N18" t="s">
        <v>120</v>
      </c>
      <c r="O18">
        <v>1</v>
      </c>
    </row>
    <row r="19" spans="10:15" x14ac:dyDescent="0.25">
      <c r="J19" t="s">
        <v>121</v>
      </c>
      <c r="K19">
        <v>0</v>
      </c>
      <c r="L19" t="s">
        <v>121</v>
      </c>
      <c r="M19">
        <v>0</v>
      </c>
      <c r="N19" t="s">
        <v>121</v>
      </c>
      <c r="O19">
        <v>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2:P20"/>
  <sheetViews>
    <sheetView topLeftCell="A10" workbookViewId="0">
      <selection activeCell="I17" sqref="I17"/>
    </sheetView>
  </sheetViews>
  <sheetFormatPr defaultColWidth="11.42578125" defaultRowHeight="15" x14ac:dyDescent="0.25"/>
  <sheetData>
    <row r="2" spans="11:16" x14ac:dyDescent="0.25">
      <c r="K2" t="s">
        <v>123</v>
      </c>
    </row>
    <row r="3" spans="11:16" x14ac:dyDescent="0.25">
      <c r="L3" t="s">
        <v>102</v>
      </c>
      <c r="N3" t="s">
        <v>103</v>
      </c>
      <c r="P3" t="s">
        <v>104</v>
      </c>
    </row>
    <row r="4" spans="11:16" x14ac:dyDescent="0.25">
      <c r="K4" t="s">
        <v>105</v>
      </c>
      <c r="L4">
        <v>3</v>
      </c>
      <c r="M4" t="s">
        <v>105</v>
      </c>
      <c r="N4">
        <v>2</v>
      </c>
      <c r="O4" t="s">
        <v>105</v>
      </c>
      <c r="P4">
        <v>5</v>
      </c>
    </row>
    <row r="5" spans="11:16" x14ac:dyDescent="0.25">
      <c r="K5" t="s">
        <v>106</v>
      </c>
      <c r="L5">
        <v>5</v>
      </c>
      <c r="M5" t="s">
        <v>106</v>
      </c>
      <c r="N5">
        <v>6</v>
      </c>
      <c r="O5" t="s">
        <v>106</v>
      </c>
      <c r="P5">
        <v>4</v>
      </c>
    </row>
    <row r="6" spans="11:16" x14ac:dyDescent="0.25">
      <c r="K6" t="s">
        <v>107</v>
      </c>
      <c r="L6">
        <v>2</v>
      </c>
      <c r="M6" t="s">
        <v>107</v>
      </c>
      <c r="N6">
        <v>3</v>
      </c>
      <c r="O6" t="s">
        <v>107</v>
      </c>
      <c r="P6">
        <v>1</v>
      </c>
    </row>
    <row r="7" spans="11:16" x14ac:dyDescent="0.25">
      <c r="K7" t="s">
        <v>108</v>
      </c>
      <c r="L7">
        <v>0</v>
      </c>
      <c r="M7" t="s">
        <v>108</v>
      </c>
      <c r="N7">
        <v>0</v>
      </c>
      <c r="O7" t="s">
        <v>108</v>
      </c>
      <c r="P7">
        <v>0</v>
      </c>
    </row>
    <row r="8" spans="11:16" x14ac:dyDescent="0.25">
      <c r="K8" t="s">
        <v>109</v>
      </c>
      <c r="L8">
        <v>1</v>
      </c>
      <c r="M8" t="s">
        <v>109</v>
      </c>
      <c r="N8">
        <v>0</v>
      </c>
      <c r="O8" t="s">
        <v>109</v>
      </c>
      <c r="P8">
        <v>1</v>
      </c>
    </row>
    <row r="11" spans="11:16" x14ac:dyDescent="0.25">
      <c r="L11" t="s">
        <v>110</v>
      </c>
      <c r="N11" t="s">
        <v>111</v>
      </c>
      <c r="P11" t="s">
        <v>112</v>
      </c>
    </row>
    <row r="12" spans="11:16" x14ac:dyDescent="0.25">
      <c r="K12" t="s">
        <v>113</v>
      </c>
      <c r="L12">
        <v>10</v>
      </c>
      <c r="M12" t="s">
        <v>113</v>
      </c>
      <c r="N12">
        <v>11</v>
      </c>
      <c r="O12" t="s">
        <v>113</v>
      </c>
      <c r="P12">
        <v>11</v>
      </c>
    </row>
    <row r="13" spans="11:16" x14ac:dyDescent="0.25">
      <c r="K13" t="s">
        <v>114</v>
      </c>
      <c r="L13">
        <v>1</v>
      </c>
      <c r="M13" t="s">
        <v>114</v>
      </c>
      <c r="N13">
        <v>0</v>
      </c>
      <c r="O13" t="s">
        <v>114</v>
      </c>
      <c r="P13">
        <v>0</v>
      </c>
    </row>
    <row r="14" spans="11:16" x14ac:dyDescent="0.25">
      <c r="K14" t="s">
        <v>115</v>
      </c>
      <c r="L14">
        <v>0</v>
      </c>
      <c r="M14" t="s">
        <v>115</v>
      </c>
      <c r="N14">
        <v>0</v>
      </c>
      <c r="O14" t="s">
        <v>115</v>
      </c>
      <c r="P14">
        <v>0</v>
      </c>
    </row>
    <row r="17" spans="11:16" x14ac:dyDescent="0.25">
      <c r="L17" t="s">
        <v>116</v>
      </c>
      <c r="N17" t="s">
        <v>117</v>
      </c>
      <c r="P17" t="s">
        <v>118</v>
      </c>
    </row>
    <row r="18" spans="11:16" x14ac:dyDescent="0.25">
      <c r="K18" t="s">
        <v>119</v>
      </c>
      <c r="L18">
        <v>6</v>
      </c>
      <c r="M18" t="s">
        <v>119</v>
      </c>
      <c r="N18">
        <v>7</v>
      </c>
      <c r="O18" t="s">
        <v>119</v>
      </c>
      <c r="P18">
        <v>7</v>
      </c>
    </row>
    <row r="19" spans="11:16" x14ac:dyDescent="0.25">
      <c r="K19" t="s">
        <v>120</v>
      </c>
      <c r="L19">
        <v>5</v>
      </c>
      <c r="M19" t="s">
        <v>120</v>
      </c>
      <c r="N19">
        <v>4</v>
      </c>
      <c r="O19" t="s">
        <v>120</v>
      </c>
      <c r="P19">
        <v>4</v>
      </c>
    </row>
    <row r="20" spans="11:16" x14ac:dyDescent="0.25">
      <c r="K20" t="s">
        <v>121</v>
      </c>
      <c r="L20">
        <v>0</v>
      </c>
      <c r="M20" t="s">
        <v>121</v>
      </c>
      <c r="N20">
        <v>0</v>
      </c>
      <c r="O20" t="s">
        <v>121</v>
      </c>
      <c r="P20">
        <v>0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J1:O19"/>
  <sheetViews>
    <sheetView workbookViewId="0">
      <selection activeCell="I22" sqref="I22"/>
    </sheetView>
  </sheetViews>
  <sheetFormatPr defaultColWidth="11.42578125" defaultRowHeight="15" x14ac:dyDescent="0.25"/>
  <sheetData>
    <row r="1" spans="10:15" x14ac:dyDescent="0.25">
      <c r="J1" t="s">
        <v>124</v>
      </c>
    </row>
    <row r="2" spans="10:15" x14ac:dyDescent="0.25">
      <c r="K2" t="s">
        <v>102</v>
      </c>
      <c r="M2" t="s">
        <v>103</v>
      </c>
      <c r="O2" t="s">
        <v>104</v>
      </c>
    </row>
    <row r="3" spans="10:15" x14ac:dyDescent="0.25">
      <c r="J3" t="s">
        <v>105</v>
      </c>
      <c r="K3">
        <v>3</v>
      </c>
      <c r="L3" t="s">
        <v>105</v>
      </c>
      <c r="M3">
        <v>3</v>
      </c>
      <c r="N3" t="s">
        <v>105</v>
      </c>
      <c r="O3">
        <v>6</v>
      </c>
    </row>
    <row r="4" spans="10:15" x14ac:dyDescent="0.25">
      <c r="J4" t="s">
        <v>106</v>
      </c>
      <c r="K4">
        <v>5</v>
      </c>
      <c r="L4" t="s">
        <v>106</v>
      </c>
      <c r="M4">
        <v>4</v>
      </c>
      <c r="N4" t="s">
        <v>106</v>
      </c>
      <c r="O4">
        <v>3</v>
      </c>
    </row>
    <row r="5" spans="10:15" x14ac:dyDescent="0.25">
      <c r="J5" t="s">
        <v>107</v>
      </c>
      <c r="K5">
        <v>0</v>
      </c>
      <c r="L5" t="s">
        <v>107</v>
      </c>
      <c r="M5">
        <v>0</v>
      </c>
      <c r="N5" t="s">
        <v>107</v>
      </c>
      <c r="O5">
        <v>1</v>
      </c>
    </row>
    <row r="6" spans="10:15" x14ac:dyDescent="0.25">
      <c r="J6" t="s">
        <v>108</v>
      </c>
      <c r="K6">
        <v>1</v>
      </c>
      <c r="L6" t="s">
        <v>108</v>
      </c>
      <c r="M6">
        <v>0</v>
      </c>
      <c r="N6" t="s">
        <v>108</v>
      </c>
      <c r="O6">
        <v>0</v>
      </c>
    </row>
    <row r="7" spans="10:15" x14ac:dyDescent="0.25">
      <c r="J7" t="s">
        <v>109</v>
      </c>
      <c r="K7">
        <v>1</v>
      </c>
      <c r="L7" t="s">
        <v>109</v>
      </c>
      <c r="M7">
        <v>3</v>
      </c>
      <c r="N7" t="s">
        <v>109</v>
      </c>
      <c r="O7">
        <v>0</v>
      </c>
    </row>
    <row r="10" spans="10:15" x14ac:dyDescent="0.25">
      <c r="K10" t="s">
        <v>110</v>
      </c>
      <c r="M10" t="s">
        <v>111</v>
      </c>
      <c r="O10" t="s">
        <v>112</v>
      </c>
    </row>
    <row r="11" spans="10:15" x14ac:dyDescent="0.25">
      <c r="J11" t="s">
        <v>113</v>
      </c>
      <c r="K11">
        <v>9</v>
      </c>
      <c r="L11" t="s">
        <v>113</v>
      </c>
      <c r="M11">
        <v>9</v>
      </c>
      <c r="N11" t="s">
        <v>113</v>
      </c>
      <c r="O11">
        <v>10</v>
      </c>
    </row>
    <row r="12" spans="10:15" x14ac:dyDescent="0.25">
      <c r="J12" t="s">
        <v>114</v>
      </c>
      <c r="K12">
        <v>1</v>
      </c>
      <c r="L12" t="s">
        <v>114</v>
      </c>
      <c r="M12">
        <v>1</v>
      </c>
      <c r="N12" t="s">
        <v>114</v>
      </c>
      <c r="O12">
        <v>0</v>
      </c>
    </row>
    <row r="13" spans="10:15" x14ac:dyDescent="0.25">
      <c r="J13" t="s">
        <v>115</v>
      </c>
      <c r="K13">
        <v>0</v>
      </c>
      <c r="L13" t="s">
        <v>115</v>
      </c>
      <c r="M13">
        <v>0</v>
      </c>
      <c r="N13" t="s">
        <v>115</v>
      </c>
      <c r="O13">
        <v>0</v>
      </c>
    </row>
    <row r="16" spans="10:15" x14ac:dyDescent="0.25">
      <c r="K16" t="s">
        <v>116</v>
      </c>
      <c r="M16" t="s">
        <v>117</v>
      </c>
      <c r="O16" t="s">
        <v>118</v>
      </c>
    </row>
    <row r="17" spans="10:15" x14ac:dyDescent="0.25">
      <c r="J17" t="s">
        <v>119</v>
      </c>
      <c r="K17">
        <v>6</v>
      </c>
      <c r="L17" t="s">
        <v>119</v>
      </c>
      <c r="M17">
        <v>6</v>
      </c>
      <c r="N17" t="s">
        <v>119</v>
      </c>
      <c r="O17">
        <v>6</v>
      </c>
    </row>
    <row r="18" spans="10:15" x14ac:dyDescent="0.25">
      <c r="J18" t="s">
        <v>120</v>
      </c>
      <c r="K18">
        <v>4</v>
      </c>
      <c r="L18" t="s">
        <v>120</v>
      </c>
      <c r="M18">
        <v>4</v>
      </c>
      <c r="N18" t="s">
        <v>120</v>
      </c>
      <c r="O18">
        <v>4</v>
      </c>
    </row>
    <row r="19" spans="10:15" x14ac:dyDescent="0.25">
      <c r="J19" t="s">
        <v>121</v>
      </c>
      <c r="K19">
        <v>0</v>
      </c>
      <c r="L19" t="s">
        <v>121</v>
      </c>
      <c r="M19">
        <v>0</v>
      </c>
      <c r="N19" t="s">
        <v>121</v>
      </c>
      <c r="O19">
        <v>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42"/>
  <sheetViews>
    <sheetView topLeftCell="A23" workbookViewId="0">
      <selection activeCell="H9" sqref="H9"/>
    </sheetView>
  </sheetViews>
  <sheetFormatPr defaultColWidth="11.42578125" defaultRowHeight="15" x14ac:dyDescent="0.25"/>
  <cols>
    <col min="3" max="3" width="21.5703125" bestFit="1" customWidth="1"/>
    <col min="4" max="4" width="19" customWidth="1"/>
    <col min="5" max="5" width="21.5703125" bestFit="1" customWidth="1"/>
    <col min="6" max="6" width="19" customWidth="1"/>
    <col min="7" max="7" width="19" style="6" customWidth="1"/>
    <col min="8" max="8" width="21.5703125" bestFit="1" customWidth="1"/>
    <col min="10" max="10" width="19" style="6" customWidth="1"/>
    <col min="11" max="11" width="19" style="7" customWidth="1"/>
    <col min="12" max="12" width="22.85546875" bestFit="1" customWidth="1"/>
    <col min="14" max="14" width="23.28515625" bestFit="1" customWidth="1"/>
    <col min="16" max="16" width="11.42578125" style="6"/>
    <col min="17" max="17" width="23.28515625" bestFit="1" customWidth="1"/>
    <col min="19" max="19" width="11.42578125" style="6"/>
    <col min="20" max="20" width="18.5703125" style="6" bestFit="1" customWidth="1"/>
    <col min="21" max="21" width="19.5703125" bestFit="1" customWidth="1"/>
    <col min="23" max="23" width="19.5703125" bestFit="1" customWidth="1"/>
    <col min="26" max="26" width="17.140625" bestFit="1" customWidth="1"/>
    <col min="28" max="28" width="11.42578125" style="6"/>
    <col min="29" max="29" width="18.5703125" style="6" bestFit="1" customWidth="1"/>
  </cols>
  <sheetData>
    <row r="1" spans="1:30" ht="15" hidden="1" customHeight="1" x14ac:dyDescent="0.25">
      <c r="A1" s="6" t="s">
        <v>0</v>
      </c>
      <c r="B1" s="6" t="s">
        <v>51</v>
      </c>
      <c r="C1" t="s">
        <v>56</v>
      </c>
      <c r="E1" t="s">
        <v>57</v>
      </c>
      <c r="H1" t="s">
        <v>1</v>
      </c>
      <c r="L1" t="s">
        <v>58</v>
      </c>
      <c r="N1" t="s">
        <v>59</v>
      </c>
      <c r="Q1" t="s">
        <v>70</v>
      </c>
      <c r="U1" t="s">
        <v>60</v>
      </c>
      <c r="W1" t="s">
        <v>61</v>
      </c>
      <c r="Z1" t="s">
        <v>3</v>
      </c>
    </row>
    <row r="2" spans="1:30" ht="15" customHeight="1" x14ac:dyDescent="0.25">
      <c r="A2" s="6" t="s">
        <v>0</v>
      </c>
      <c r="B2" s="6" t="s">
        <v>51</v>
      </c>
      <c r="C2" t="s">
        <v>56</v>
      </c>
      <c r="E2" t="s">
        <v>57</v>
      </c>
      <c r="G2" s="6" t="s">
        <v>67</v>
      </c>
      <c r="H2" s="6" t="s">
        <v>71</v>
      </c>
      <c r="J2" s="6" t="s">
        <v>72</v>
      </c>
      <c r="K2" s="7" t="s">
        <v>93</v>
      </c>
      <c r="L2" t="s">
        <v>63</v>
      </c>
      <c r="N2" t="s">
        <v>64</v>
      </c>
      <c r="P2" s="6" t="s">
        <v>67</v>
      </c>
      <c r="Q2" s="6" t="s">
        <v>73</v>
      </c>
      <c r="S2" s="6" t="s">
        <v>75</v>
      </c>
      <c r="T2" s="6" t="s">
        <v>93</v>
      </c>
      <c r="U2" t="s">
        <v>65</v>
      </c>
      <c r="W2" t="s">
        <v>66</v>
      </c>
      <c r="Y2" t="s">
        <v>67</v>
      </c>
      <c r="Z2" t="s">
        <v>74</v>
      </c>
      <c r="AB2" s="6" t="s">
        <v>75</v>
      </c>
      <c r="AC2" s="6" t="s">
        <v>93</v>
      </c>
    </row>
    <row r="3" spans="1:30" s="14" customFormat="1" x14ac:dyDescent="0.25">
      <c r="A3" s="13" t="s">
        <v>7</v>
      </c>
      <c r="B3" s="13" t="s">
        <v>53</v>
      </c>
      <c r="C3" s="14">
        <v>12.53</v>
      </c>
      <c r="D3" s="14" t="s">
        <v>33</v>
      </c>
      <c r="E3" s="14">
        <v>35.369999999999997</v>
      </c>
      <c r="F3" s="15" t="s">
        <v>36</v>
      </c>
      <c r="G3" s="15" t="str">
        <f t="shared" ref="G3:G34" si="0">IF(C3&gt;E3,$AD$4,$AD$3)</f>
        <v>↑</v>
      </c>
      <c r="H3" s="14">
        <v>12.41</v>
      </c>
      <c r="I3" s="14" t="s">
        <v>33</v>
      </c>
      <c r="J3" s="16" t="str">
        <f t="shared" ref="J3:J34" si="1">IF(E3&gt;H3,$AD$4,$AD$3)</f>
        <v>↓</v>
      </c>
      <c r="K3" s="7">
        <f t="shared" ref="K3:K34" si="2">AVERAGE(E3,C3,H3)</f>
        <v>20.103333333333335</v>
      </c>
      <c r="L3" s="14">
        <v>35.700000000000003</v>
      </c>
      <c r="M3" s="16" t="s">
        <v>38</v>
      </c>
      <c r="N3" s="14">
        <v>18.03</v>
      </c>
      <c r="O3" s="14" t="s">
        <v>39</v>
      </c>
      <c r="P3" s="15" t="str">
        <f t="shared" ref="P3:P34" si="3">IF(L3&gt;N3,$AD$4,$AD$3)</f>
        <v>↓</v>
      </c>
      <c r="Q3" s="14">
        <v>16</v>
      </c>
      <c r="R3" s="14" t="s">
        <v>39</v>
      </c>
      <c r="S3" s="13" t="str">
        <f t="shared" ref="S3:S34" si="4">IF(N3&gt;Q3,$AD$4,$AD$3)</f>
        <v>↓</v>
      </c>
      <c r="T3" s="7">
        <f t="shared" ref="T3:T34" si="5">AVERAGE(L3,N3,Q3)</f>
        <v>23.243333333333336</v>
      </c>
      <c r="U3" s="14">
        <v>4.92</v>
      </c>
      <c r="V3" s="14" t="s">
        <v>40</v>
      </c>
      <c r="W3" s="14">
        <v>4.5</v>
      </c>
      <c r="X3" s="14" t="s">
        <v>40</v>
      </c>
      <c r="Y3" s="14" t="str">
        <f t="shared" ref="Y3:Y34" si="6">IF(U3&gt;W3,$AD$4,$AD$3)</f>
        <v>↓</v>
      </c>
      <c r="Z3" s="14">
        <v>6.01</v>
      </c>
      <c r="AA3" s="15" t="s">
        <v>41</v>
      </c>
      <c r="AB3" s="15" t="str">
        <f>IF(W3&gt;Z3,$AD$4,$AD$3)</f>
        <v>↑</v>
      </c>
      <c r="AC3" s="7">
        <f>AVERAGE(U3,W3,Z3)</f>
        <v>5.1433333333333335</v>
      </c>
      <c r="AD3" s="17" t="s">
        <v>68</v>
      </c>
    </row>
    <row r="4" spans="1:30" s="19" customFormat="1" x14ac:dyDescent="0.25">
      <c r="A4" s="18" t="s">
        <v>55</v>
      </c>
      <c r="B4" s="18" t="s">
        <v>52</v>
      </c>
      <c r="C4" s="19">
        <v>13</v>
      </c>
      <c r="D4" s="19" t="s">
        <v>33</v>
      </c>
      <c r="E4" s="19">
        <v>11.59</v>
      </c>
      <c r="F4" s="19" t="s">
        <v>33</v>
      </c>
      <c r="G4" s="18" t="str">
        <f t="shared" si="0"/>
        <v>↓</v>
      </c>
      <c r="H4" s="19">
        <v>6.19</v>
      </c>
      <c r="I4" s="20" t="s">
        <v>34</v>
      </c>
      <c r="J4" s="20" t="str">
        <f t="shared" si="1"/>
        <v>↓</v>
      </c>
      <c r="K4" s="7">
        <f t="shared" si="2"/>
        <v>10.26</v>
      </c>
      <c r="L4" s="19">
        <v>30.37</v>
      </c>
      <c r="M4" s="20" t="s">
        <v>38</v>
      </c>
      <c r="N4" s="19">
        <v>25.67</v>
      </c>
      <c r="O4" s="19" t="s">
        <v>39</v>
      </c>
      <c r="P4" s="21" t="str">
        <f t="shared" si="3"/>
        <v>↓</v>
      </c>
      <c r="Q4" s="19">
        <v>23.77</v>
      </c>
      <c r="R4" s="19" t="s">
        <v>39</v>
      </c>
      <c r="S4" s="18" t="str">
        <f t="shared" si="4"/>
        <v>↓</v>
      </c>
      <c r="T4" s="7">
        <f t="shared" si="5"/>
        <v>26.603333333333335</v>
      </c>
      <c r="U4" s="19">
        <v>4.59</v>
      </c>
      <c r="V4" s="19" t="s">
        <v>40</v>
      </c>
      <c r="W4" s="19">
        <v>5.45</v>
      </c>
      <c r="X4" s="19" t="s">
        <v>40</v>
      </c>
      <c r="Y4" s="19" t="str">
        <f t="shared" si="6"/>
        <v>↑</v>
      </c>
      <c r="Z4" s="19">
        <v>4.6500000000000004</v>
      </c>
      <c r="AA4" s="19" t="s">
        <v>40</v>
      </c>
      <c r="AB4" s="18" t="str">
        <f t="shared" ref="AB4:AB34" si="7">IF(W4&gt;Z4,$AD$4,$AD$3)</f>
        <v>↓</v>
      </c>
      <c r="AC4" s="7">
        <f t="shared" ref="AC4:AC34" si="8">AVERAGE(U4,W4,Z4)</f>
        <v>4.8966666666666665</v>
      </c>
      <c r="AD4" s="22" t="s">
        <v>69</v>
      </c>
    </row>
    <row r="5" spans="1:30" s="26" customFormat="1" x14ac:dyDescent="0.25">
      <c r="A5" s="7" t="s">
        <v>8</v>
      </c>
      <c r="B5" s="7" t="s">
        <v>54</v>
      </c>
      <c r="C5" s="26">
        <v>12.24</v>
      </c>
      <c r="D5" s="26" t="s">
        <v>33</v>
      </c>
      <c r="E5" s="26">
        <v>10.42</v>
      </c>
      <c r="F5" s="26" t="s">
        <v>33</v>
      </c>
      <c r="G5" s="7" t="str">
        <f t="shared" si="0"/>
        <v>↓</v>
      </c>
      <c r="H5" s="26">
        <v>8.2799999999999994</v>
      </c>
      <c r="I5" s="2" t="s">
        <v>34</v>
      </c>
      <c r="J5" s="2" t="str">
        <f t="shared" si="1"/>
        <v>↓</v>
      </c>
      <c r="K5" s="7">
        <f t="shared" si="2"/>
        <v>10.313333333333333</v>
      </c>
      <c r="L5" s="26">
        <v>30.6</v>
      </c>
      <c r="M5" s="2" t="s">
        <v>38</v>
      </c>
      <c r="N5" s="26">
        <v>23.9</v>
      </c>
      <c r="O5" s="26" t="s">
        <v>39</v>
      </c>
      <c r="P5" s="5" t="str">
        <f t="shared" si="3"/>
        <v>↓</v>
      </c>
      <c r="Q5" s="26">
        <v>22.3</v>
      </c>
      <c r="R5" s="26" t="s">
        <v>39</v>
      </c>
      <c r="S5" s="7" t="str">
        <f t="shared" si="4"/>
        <v>↓</v>
      </c>
      <c r="T5" s="7">
        <f t="shared" si="5"/>
        <v>25.599999999999998</v>
      </c>
      <c r="U5" s="26">
        <v>4.7699999999999996</v>
      </c>
      <c r="V5" s="26" t="s">
        <v>40</v>
      </c>
      <c r="W5" s="26">
        <v>4.53</v>
      </c>
      <c r="X5" s="26" t="s">
        <v>40</v>
      </c>
      <c r="Y5" s="26" t="str">
        <f t="shared" si="6"/>
        <v>↓</v>
      </c>
      <c r="Z5" s="26">
        <v>4.8</v>
      </c>
      <c r="AA5" s="26" t="s">
        <v>40</v>
      </c>
      <c r="AB5" s="7" t="str">
        <f t="shared" si="7"/>
        <v>↑</v>
      </c>
      <c r="AC5" s="7">
        <f t="shared" si="8"/>
        <v>4.7</v>
      </c>
    </row>
    <row r="6" spans="1:30" s="26" customFormat="1" x14ac:dyDescent="0.25">
      <c r="A6" s="7" t="s">
        <v>47</v>
      </c>
      <c r="B6" s="7" t="s">
        <v>54</v>
      </c>
      <c r="C6" s="26">
        <v>7.27</v>
      </c>
      <c r="D6" s="2" t="s">
        <v>34</v>
      </c>
      <c r="E6" s="26">
        <v>11.63</v>
      </c>
      <c r="F6" s="26" t="s">
        <v>33</v>
      </c>
      <c r="G6" s="5" t="str">
        <f t="shared" si="0"/>
        <v>↑</v>
      </c>
      <c r="H6" s="26">
        <v>10.119999999999999</v>
      </c>
      <c r="I6" s="26" t="s">
        <v>33</v>
      </c>
      <c r="J6" s="7" t="str">
        <f t="shared" si="1"/>
        <v>↓</v>
      </c>
      <c r="K6" s="7">
        <f t="shared" si="2"/>
        <v>9.673333333333332</v>
      </c>
      <c r="L6" s="26">
        <v>29.27</v>
      </c>
      <c r="M6" s="26" t="s">
        <v>39</v>
      </c>
      <c r="N6" s="26">
        <v>22.87</v>
      </c>
      <c r="O6" s="26" t="s">
        <v>39</v>
      </c>
      <c r="P6" s="7" t="str">
        <f t="shared" si="3"/>
        <v>↓</v>
      </c>
      <c r="Q6" s="26">
        <v>19.73</v>
      </c>
      <c r="R6" s="26" t="s">
        <v>39</v>
      </c>
      <c r="S6" s="7" t="str">
        <f t="shared" si="4"/>
        <v>↓</v>
      </c>
      <c r="T6" s="7">
        <f t="shared" si="5"/>
        <v>23.956666666666667</v>
      </c>
      <c r="U6" s="26">
        <v>4.79</v>
      </c>
      <c r="V6" s="26" t="s">
        <v>40</v>
      </c>
      <c r="W6" s="26">
        <v>6.26</v>
      </c>
      <c r="X6" s="5" t="s">
        <v>41</v>
      </c>
      <c r="Y6" s="5" t="str">
        <f t="shared" si="6"/>
        <v>↑</v>
      </c>
      <c r="Z6" s="26">
        <v>6.07</v>
      </c>
      <c r="AA6" s="5" t="s">
        <v>41</v>
      </c>
      <c r="AB6" s="7" t="str">
        <f t="shared" si="7"/>
        <v>↓</v>
      </c>
      <c r="AC6" s="7">
        <f t="shared" si="8"/>
        <v>5.706666666666667</v>
      </c>
    </row>
    <row r="7" spans="1:30" s="19" customFormat="1" x14ac:dyDescent="0.25">
      <c r="A7" s="18" t="s">
        <v>9</v>
      </c>
      <c r="B7" s="18" t="s">
        <v>52</v>
      </c>
      <c r="C7" s="19">
        <v>9.1</v>
      </c>
      <c r="D7" s="20" t="s">
        <v>34</v>
      </c>
      <c r="E7" s="19">
        <v>9.43</v>
      </c>
      <c r="F7" s="20" t="s">
        <v>34</v>
      </c>
      <c r="G7" s="18" t="str">
        <f t="shared" si="0"/>
        <v>↑</v>
      </c>
      <c r="H7" s="19">
        <v>7.84</v>
      </c>
      <c r="I7" s="20" t="s">
        <v>34</v>
      </c>
      <c r="J7" s="18" t="str">
        <f t="shared" si="1"/>
        <v>↓</v>
      </c>
      <c r="K7" s="7">
        <f t="shared" si="2"/>
        <v>8.7900000000000009</v>
      </c>
      <c r="L7" s="19">
        <v>26.3</v>
      </c>
      <c r="M7" s="19" t="s">
        <v>39</v>
      </c>
      <c r="N7" s="19">
        <v>16.8</v>
      </c>
      <c r="O7" s="19" t="s">
        <v>39</v>
      </c>
      <c r="P7" s="18" t="str">
        <f t="shared" si="3"/>
        <v>↓</v>
      </c>
      <c r="Q7" s="19">
        <v>14.88</v>
      </c>
      <c r="R7" s="19" t="s">
        <v>39</v>
      </c>
      <c r="S7" s="18" t="str">
        <f t="shared" si="4"/>
        <v>↓</v>
      </c>
      <c r="T7" s="7">
        <f t="shared" si="5"/>
        <v>19.326666666666668</v>
      </c>
      <c r="U7" s="19">
        <v>5.42</v>
      </c>
      <c r="V7" s="19" t="s">
        <v>40</v>
      </c>
      <c r="W7" s="19">
        <v>5.83</v>
      </c>
      <c r="X7" s="21" t="s">
        <v>41</v>
      </c>
      <c r="Y7" s="23" t="str">
        <f t="shared" si="6"/>
        <v>↑</v>
      </c>
      <c r="Z7" s="19">
        <v>6.37</v>
      </c>
      <c r="AA7" s="21" t="s">
        <v>41</v>
      </c>
      <c r="AB7" s="18" t="str">
        <f t="shared" si="7"/>
        <v>↑</v>
      </c>
      <c r="AC7" s="7">
        <f t="shared" si="8"/>
        <v>5.873333333333334</v>
      </c>
    </row>
    <row r="8" spans="1:30" s="14" customFormat="1" x14ac:dyDescent="0.25">
      <c r="A8" s="13" t="s">
        <v>43</v>
      </c>
      <c r="B8" s="13" t="s">
        <v>53</v>
      </c>
      <c r="C8" s="14">
        <v>8.56</v>
      </c>
      <c r="D8" s="16" t="s">
        <v>34</v>
      </c>
      <c r="E8" s="14">
        <v>13.1</v>
      </c>
      <c r="F8" s="14" t="s">
        <v>33</v>
      </c>
      <c r="G8" s="15" t="str">
        <f t="shared" si="0"/>
        <v>↑</v>
      </c>
      <c r="H8" s="14">
        <v>8.89</v>
      </c>
      <c r="I8" s="16" t="s">
        <v>34</v>
      </c>
      <c r="J8" s="16" t="str">
        <f t="shared" si="1"/>
        <v>↓</v>
      </c>
      <c r="K8" s="7">
        <f t="shared" si="2"/>
        <v>10.183333333333334</v>
      </c>
      <c r="L8" s="14">
        <v>14.83</v>
      </c>
      <c r="M8" s="14" t="s">
        <v>39</v>
      </c>
      <c r="N8" s="14">
        <v>14.23</v>
      </c>
      <c r="O8" s="14" t="s">
        <v>39</v>
      </c>
      <c r="P8" s="13" t="str">
        <f t="shared" si="3"/>
        <v>↓</v>
      </c>
      <c r="Q8" s="14">
        <v>13.2</v>
      </c>
      <c r="R8" s="14" t="s">
        <v>39</v>
      </c>
      <c r="S8" s="13" t="str">
        <f t="shared" si="4"/>
        <v>↓</v>
      </c>
      <c r="T8" s="7">
        <f t="shared" si="5"/>
        <v>14.086666666666668</v>
      </c>
      <c r="U8" s="14">
        <v>5.3</v>
      </c>
      <c r="V8" s="14" t="s">
        <v>40</v>
      </c>
      <c r="W8" s="14">
        <v>5.78</v>
      </c>
      <c r="X8" s="15" t="s">
        <v>41</v>
      </c>
      <c r="Y8" s="24" t="str">
        <f t="shared" si="6"/>
        <v>↑</v>
      </c>
      <c r="Z8" s="14">
        <v>5.84</v>
      </c>
      <c r="AA8" s="15" t="s">
        <v>41</v>
      </c>
      <c r="AB8" s="13" t="str">
        <f t="shared" si="7"/>
        <v>↑</v>
      </c>
      <c r="AC8" s="7">
        <f t="shared" si="8"/>
        <v>5.6400000000000006</v>
      </c>
    </row>
    <row r="9" spans="1:30" s="19" customFormat="1" x14ac:dyDescent="0.25">
      <c r="A9" s="18" t="s">
        <v>12</v>
      </c>
      <c r="B9" s="18" t="s">
        <v>52</v>
      </c>
      <c r="C9" s="19">
        <v>45.92</v>
      </c>
      <c r="D9" s="21" t="s">
        <v>36</v>
      </c>
      <c r="E9" s="19">
        <v>22.85</v>
      </c>
      <c r="F9" s="19" t="s">
        <v>37</v>
      </c>
      <c r="G9" s="20" t="str">
        <f t="shared" si="0"/>
        <v>↓</v>
      </c>
      <c r="H9" s="19">
        <v>19.920000000000002</v>
      </c>
      <c r="I9" s="19" t="s">
        <v>37</v>
      </c>
      <c r="J9" s="18" t="str">
        <f t="shared" si="1"/>
        <v>↓</v>
      </c>
      <c r="K9" s="7">
        <f t="shared" si="2"/>
        <v>29.563333333333336</v>
      </c>
      <c r="L9" s="19">
        <v>19.170000000000002</v>
      </c>
      <c r="M9" s="19" t="s">
        <v>39</v>
      </c>
      <c r="N9" s="19">
        <v>16.93</v>
      </c>
      <c r="O9" s="19" t="s">
        <v>39</v>
      </c>
      <c r="P9" s="18" t="str">
        <f t="shared" si="3"/>
        <v>↓</v>
      </c>
      <c r="Q9" s="19">
        <v>12.07</v>
      </c>
      <c r="R9" s="19" t="s">
        <v>39</v>
      </c>
      <c r="S9" s="18" t="str">
        <f t="shared" si="4"/>
        <v>↓</v>
      </c>
      <c r="T9" s="7">
        <f t="shared" si="5"/>
        <v>16.056666666666668</v>
      </c>
      <c r="U9" s="19">
        <v>5.66</v>
      </c>
      <c r="V9" s="21" t="s">
        <v>41</v>
      </c>
      <c r="W9" s="19">
        <v>5.14</v>
      </c>
      <c r="X9" s="19" t="s">
        <v>40</v>
      </c>
      <c r="Y9" s="20" t="str">
        <f t="shared" si="6"/>
        <v>↓</v>
      </c>
      <c r="Z9" s="19">
        <v>6.2</v>
      </c>
      <c r="AA9" s="21" t="s">
        <v>41</v>
      </c>
      <c r="AB9" s="21" t="str">
        <f t="shared" si="7"/>
        <v>↑</v>
      </c>
      <c r="AC9" s="7">
        <f t="shared" si="8"/>
        <v>5.666666666666667</v>
      </c>
    </row>
    <row r="10" spans="1:30" s="14" customFormat="1" x14ac:dyDescent="0.25">
      <c r="A10" s="13" t="s">
        <v>13</v>
      </c>
      <c r="B10" s="13" t="s">
        <v>53</v>
      </c>
      <c r="C10" s="14">
        <v>41.59</v>
      </c>
      <c r="D10" s="15" t="s">
        <v>36</v>
      </c>
      <c r="E10" s="14">
        <v>12.75</v>
      </c>
      <c r="F10" s="14" t="s">
        <v>33</v>
      </c>
      <c r="G10" s="16" t="str">
        <f t="shared" si="0"/>
        <v>↓</v>
      </c>
      <c r="H10" s="9">
        <v>46.38</v>
      </c>
      <c r="I10" s="15" t="s">
        <v>36</v>
      </c>
      <c r="J10" s="15" t="str">
        <f t="shared" si="1"/>
        <v>↑</v>
      </c>
      <c r="K10" s="7">
        <f t="shared" si="2"/>
        <v>33.573333333333331</v>
      </c>
      <c r="L10" s="14">
        <v>23.77</v>
      </c>
      <c r="M10" s="14" t="s">
        <v>39</v>
      </c>
      <c r="N10" s="9">
        <v>44.5</v>
      </c>
      <c r="O10" s="25" t="s">
        <v>62</v>
      </c>
      <c r="P10" s="16" t="str">
        <f t="shared" si="3"/>
        <v>↑</v>
      </c>
      <c r="Q10" s="9">
        <v>31.57</v>
      </c>
      <c r="R10" s="16" t="s">
        <v>38</v>
      </c>
      <c r="S10" s="15" t="str">
        <f t="shared" si="4"/>
        <v>↓</v>
      </c>
      <c r="T10" s="7">
        <f t="shared" si="5"/>
        <v>33.28</v>
      </c>
      <c r="U10" s="14">
        <v>5.53</v>
      </c>
      <c r="V10" s="15" t="s">
        <v>41</v>
      </c>
      <c r="W10" s="14">
        <v>5.52</v>
      </c>
      <c r="X10" s="15" t="s">
        <v>41</v>
      </c>
      <c r="Y10" s="14" t="str">
        <f t="shared" si="6"/>
        <v>↓</v>
      </c>
      <c r="Z10" s="14">
        <v>4.8600000000000003</v>
      </c>
      <c r="AA10" s="14" t="s">
        <v>40</v>
      </c>
      <c r="AB10" s="16" t="str">
        <f t="shared" si="7"/>
        <v>↓</v>
      </c>
      <c r="AC10" s="7">
        <f t="shared" si="8"/>
        <v>5.3033333333333337</v>
      </c>
    </row>
    <row r="11" spans="1:30" s="26" customFormat="1" x14ac:dyDescent="0.25">
      <c r="A11" s="7" t="s">
        <v>49</v>
      </c>
      <c r="B11" s="7" t="s">
        <v>54</v>
      </c>
      <c r="C11" s="26">
        <v>34.25</v>
      </c>
      <c r="D11" s="5" t="s">
        <v>36</v>
      </c>
      <c r="E11" s="26">
        <v>32.049999999999997</v>
      </c>
      <c r="F11" s="5" t="s">
        <v>36</v>
      </c>
      <c r="G11" s="7" t="str">
        <f t="shared" si="0"/>
        <v>↓</v>
      </c>
      <c r="H11" s="26">
        <v>9.25</v>
      </c>
      <c r="I11" s="2" t="s">
        <v>34</v>
      </c>
      <c r="J11" s="2" t="str">
        <f t="shared" si="1"/>
        <v>↓</v>
      </c>
      <c r="K11" s="7">
        <f t="shared" si="2"/>
        <v>25.183333333333334</v>
      </c>
      <c r="L11" s="26">
        <v>23.73</v>
      </c>
      <c r="M11" s="26" t="s">
        <v>39</v>
      </c>
      <c r="N11" s="26">
        <v>27.37</v>
      </c>
      <c r="O11" s="26" t="s">
        <v>39</v>
      </c>
      <c r="P11" s="7" t="str">
        <f t="shared" si="3"/>
        <v>↑</v>
      </c>
      <c r="Q11" s="26">
        <v>19.93</v>
      </c>
      <c r="R11" s="26" t="s">
        <v>39</v>
      </c>
      <c r="S11" s="7" t="str">
        <f t="shared" si="4"/>
        <v>↓</v>
      </c>
      <c r="T11" s="7">
        <f t="shared" si="5"/>
        <v>23.676666666666666</v>
      </c>
      <c r="U11" s="26">
        <v>6.21</v>
      </c>
      <c r="V11" s="5" t="s">
        <v>41</v>
      </c>
      <c r="W11" s="26">
        <v>6.09</v>
      </c>
      <c r="X11" s="5" t="s">
        <v>41</v>
      </c>
      <c r="Y11" s="26" t="str">
        <f t="shared" si="6"/>
        <v>↓</v>
      </c>
      <c r="Z11" s="26">
        <v>6.16</v>
      </c>
      <c r="AA11" s="5" t="s">
        <v>41</v>
      </c>
      <c r="AB11" s="7" t="str">
        <f t="shared" si="7"/>
        <v>↑</v>
      </c>
      <c r="AC11" s="7">
        <f t="shared" si="8"/>
        <v>6.1533333333333333</v>
      </c>
    </row>
    <row r="12" spans="1:30" s="26" customFormat="1" x14ac:dyDescent="0.25">
      <c r="A12" s="7" t="s">
        <v>16</v>
      </c>
      <c r="B12" s="7" t="s">
        <v>54</v>
      </c>
      <c r="C12" s="26">
        <v>11.17</v>
      </c>
      <c r="D12" s="26" t="s">
        <v>33</v>
      </c>
      <c r="E12" s="26">
        <v>13.12</v>
      </c>
      <c r="F12" s="26" t="s">
        <v>33</v>
      </c>
      <c r="G12" s="7" t="str">
        <f t="shared" si="0"/>
        <v>↑</v>
      </c>
      <c r="H12" s="26">
        <v>10.27</v>
      </c>
      <c r="I12" s="26" t="s">
        <v>33</v>
      </c>
      <c r="J12" s="7" t="str">
        <f t="shared" si="1"/>
        <v>↓</v>
      </c>
      <c r="K12" s="7">
        <f t="shared" si="2"/>
        <v>11.520000000000001</v>
      </c>
      <c r="L12" s="26">
        <v>22.72</v>
      </c>
      <c r="M12" s="26" t="s">
        <v>39</v>
      </c>
      <c r="N12" s="26">
        <v>22.67</v>
      </c>
      <c r="O12" s="26" t="s">
        <v>39</v>
      </c>
      <c r="P12" s="7" t="str">
        <f t="shared" si="3"/>
        <v>↓</v>
      </c>
      <c r="Q12" s="26">
        <v>14.87</v>
      </c>
      <c r="R12" s="26" t="s">
        <v>39</v>
      </c>
      <c r="S12" s="7" t="str">
        <f t="shared" si="4"/>
        <v>↓</v>
      </c>
      <c r="T12" s="7">
        <f t="shared" si="5"/>
        <v>20.086666666666666</v>
      </c>
      <c r="U12" s="26">
        <v>6.47</v>
      </c>
      <c r="V12" s="5" t="s">
        <v>41</v>
      </c>
      <c r="W12" s="26">
        <v>6.34</v>
      </c>
      <c r="X12" s="5" t="s">
        <v>41</v>
      </c>
      <c r="Y12" s="26" t="str">
        <f t="shared" si="6"/>
        <v>↓</v>
      </c>
      <c r="Z12" s="26">
        <v>5.7</v>
      </c>
      <c r="AA12" s="5" t="s">
        <v>41</v>
      </c>
      <c r="AB12" s="7" t="str">
        <f t="shared" si="7"/>
        <v>↓</v>
      </c>
      <c r="AC12" s="7">
        <f t="shared" si="8"/>
        <v>6.169999999999999</v>
      </c>
    </row>
    <row r="13" spans="1:30" s="19" customFormat="1" x14ac:dyDescent="0.25">
      <c r="A13" s="18" t="s">
        <v>31</v>
      </c>
      <c r="B13" s="18" t="s">
        <v>52</v>
      </c>
      <c r="C13" s="19">
        <v>10.6</v>
      </c>
      <c r="D13" s="19" t="s">
        <v>33</v>
      </c>
      <c r="E13" s="19">
        <v>12.96</v>
      </c>
      <c r="F13" s="19" t="s">
        <v>33</v>
      </c>
      <c r="G13" s="18" t="str">
        <f t="shared" si="0"/>
        <v>↑</v>
      </c>
      <c r="H13" s="19">
        <v>9.27</v>
      </c>
      <c r="I13" s="20" t="s">
        <v>34</v>
      </c>
      <c r="J13" s="27" t="str">
        <f t="shared" si="1"/>
        <v>↓</v>
      </c>
      <c r="K13" s="7">
        <f t="shared" si="2"/>
        <v>10.943333333333333</v>
      </c>
      <c r="L13" s="19">
        <v>18.8</v>
      </c>
      <c r="M13" s="19" t="s">
        <v>39</v>
      </c>
      <c r="N13" s="19">
        <v>19</v>
      </c>
      <c r="O13" s="19" t="s">
        <v>39</v>
      </c>
      <c r="P13" s="18" t="str">
        <f t="shared" si="3"/>
        <v>↑</v>
      </c>
      <c r="Q13" s="19">
        <v>19.43</v>
      </c>
      <c r="R13" s="19" t="s">
        <v>39</v>
      </c>
      <c r="S13" s="18" t="str">
        <f t="shared" si="4"/>
        <v>↑</v>
      </c>
      <c r="T13" s="7">
        <f t="shared" si="5"/>
        <v>19.076666666666664</v>
      </c>
      <c r="U13" s="19">
        <v>5.56</v>
      </c>
      <c r="V13" s="21" t="s">
        <v>41</v>
      </c>
      <c r="W13" s="19">
        <v>4.82</v>
      </c>
      <c r="X13" s="19" t="s">
        <v>40</v>
      </c>
      <c r="Y13" s="20" t="str">
        <f t="shared" si="6"/>
        <v>↓</v>
      </c>
      <c r="Z13" s="19">
        <v>5.01</v>
      </c>
      <c r="AA13" s="19" t="s">
        <v>40</v>
      </c>
      <c r="AB13" s="18" t="str">
        <f t="shared" si="7"/>
        <v>↑</v>
      </c>
      <c r="AC13" s="7">
        <f t="shared" si="8"/>
        <v>5.13</v>
      </c>
    </row>
    <row r="14" spans="1:30" s="14" customFormat="1" x14ac:dyDescent="0.25">
      <c r="A14" s="13" t="s">
        <v>18</v>
      </c>
      <c r="B14" s="13" t="s">
        <v>53</v>
      </c>
      <c r="C14" s="14">
        <v>20.88</v>
      </c>
      <c r="D14" s="14" t="s">
        <v>37</v>
      </c>
      <c r="E14" s="14">
        <v>13.51</v>
      </c>
      <c r="F14" s="14" t="s">
        <v>33</v>
      </c>
      <c r="G14" s="16" t="str">
        <f t="shared" si="0"/>
        <v>↓</v>
      </c>
      <c r="H14" s="14">
        <v>11.59</v>
      </c>
      <c r="I14" s="14" t="s">
        <v>33</v>
      </c>
      <c r="J14" s="13" t="str">
        <f t="shared" si="1"/>
        <v>↓</v>
      </c>
      <c r="K14" s="7">
        <f t="shared" si="2"/>
        <v>15.326666666666668</v>
      </c>
      <c r="L14" s="14">
        <v>15.07</v>
      </c>
      <c r="M14" s="14" t="s">
        <v>39</v>
      </c>
      <c r="N14" s="14">
        <v>14.5</v>
      </c>
      <c r="O14" s="14" t="s">
        <v>39</v>
      </c>
      <c r="P14" s="13" t="str">
        <f t="shared" si="3"/>
        <v>↓</v>
      </c>
      <c r="Q14" s="14">
        <v>16.899999999999999</v>
      </c>
      <c r="R14" s="14" t="s">
        <v>39</v>
      </c>
      <c r="S14" s="13" t="str">
        <f t="shared" si="4"/>
        <v>↑</v>
      </c>
      <c r="T14" s="7">
        <f t="shared" si="5"/>
        <v>15.49</v>
      </c>
      <c r="U14" s="14">
        <v>6.12</v>
      </c>
      <c r="V14" s="15" t="s">
        <v>41</v>
      </c>
      <c r="W14" s="14">
        <v>6.08</v>
      </c>
      <c r="X14" s="15" t="s">
        <v>41</v>
      </c>
      <c r="Y14" s="14" t="str">
        <f t="shared" si="6"/>
        <v>↓</v>
      </c>
      <c r="Z14" s="14">
        <v>5.88</v>
      </c>
      <c r="AA14" s="15" t="s">
        <v>41</v>
      </c>
      <c r="AB14" s="13" t="str">
        <f t="shared" si="7"/>
        <v>↓</v>
      </c>
      <c r="AC14" s="7">
        <f t="shared" si="8"/>
        <v>6.0266666666666664</v>
      </c>
    </row>
    <row r="15" spans="1:30" s="19" customFormat="1" x14ac:dyDescent="0.25">
      <c r="A15" s="18" t="s">
        <v>6</v>
      </c>
      <c r="B15" s="18" t="s">
        <v>52</v>
      </c>
      <c r="C15" s="19">
        <v>16.489999999999998</v>
      </c>
      <c r="D15" s="19" t="s">
        <v>37</v>
      </c>
      <c r="E15" s="19">
        <v>12.68</v>
      </c>
      <c r="F15" s="19" t="s">
        <v>33</v>
      </c>
      <c r="G15" s="20" t="str">
        <f t="shared" si="0"/>
        <v>↓</v>
      </c>
      <c r="H15" s="19">
        <v>10.01</v>
      </c>
      <c r="I15" s="19" t="s">
        <v>33</v>
      </c>
      <c r="J15" s="18" t="str">
        <f t="shared" si="1"/>
        <v>↓</v>
      </c>
      <c r="K15" s="7">
        <f t="shared" si="2"/>
        <v>13.06</v>
      </c>
      <c r="L15" s="19">
        <v>19.43</v>
      </c>
      <c r="M15" s="19" t="s">
        <v>39</v>
      </c>
      <c r="N15" s="19">
        <v>18.600000000000001</v>
      </c>
      <c r="O15" s="19" t="s">
        <v>39</v>
      </c>
      <c r="P15" s="18" t="str">
        <f t="shared" si="3"/>
        <v>↓</v>
      </c>
      <c r="Q15" s="19">
        <v>19.03</v>
      </c>
      <c r="R15" s="19" t="s">
        <v>39</v>
      </c>
      <c r="S15" s="18" t="str">
        <f t="shared" si="4"/>
        <v>↑</v>
      </c>
      <c r="T15" s="7">
        <f t="shared" si="5"/>
        <v>19.02</v>
      </c>
      <c r="U15" s="19">
        <v>5.95</v>
      </c>
      <c r="V15" s="21" t="s">
        <v>41</v>
      </c>
      <c r="W15" s="19">
        <v>5.74</v>
      </c>
      <c r="X15" s="21" t="s">
        <v>41</v>
      </c>
      <c r="Y15" s="19" t="str">
        <f t="shared" si="6"/>
        <v>↓</v>
      </c>
      <c r="Z15" s="19">
        <v>5.44</v>
      </c>
      <c r="AA15" s="19" t="s">
        <v>40</v>
      </c>
      <c r="AB15" s="27" t="str">
        <f t="shared" si="7"/>
        <v>↓</v>
      </c>
      <c r="AC15" s="7">
        <f t="shared" si="8"/>
        <v>5.7100000000000009</v>
      </c>
    </row>
    <row r="16" spans="1:30" s="26" customFormat="1" x14ac:dyDescent="0.25">
      <c r="A16" s="7" t="s">
        <v>20</v>
      </c>
      <c r="B16" s="7" t="s">
        <v>54</v>
      </c>
      <c r="C16" s="26">
        <v>12.64</v>
      </c>
      <c r="D16" s="26" t="s">
        <v>33</v>
      </c>
      <c r="E16" s="26">
        <v>7.21</v>
      </c>
      <c r="F16" s="2" t="s">
        <v>34</v>
      </c>
      <c r="G16" s="2" t="str">
        <f t="shared" si="0"/>
        <v>↓</v>
      </c>
      <c r="H16" s="26">
        <v>7.26</v>
      </c>
      <c r="I16" s="2" t="s">
        <v>34</v>
      </c>
      <c r="J16" s="7" t="str">
        <f t="shared" si="1"/>
        <v>↑</v>
      </c>
      <c r="K16" s="7">
        <f t="shared" si="2"/>
        <v>9.0366666666666671</v>
      </c>
      <c r="L16" s="26">
        <v>19.77</v>
      </c>
      <c r="M16" s="26" t="s">
        <v>39</v>
      </c>
      <c r="N16" s="26">
        <v>30.87</v>
      </c>
      <c r="O16" s="2" t="s">
        <v>38</v>
      </c>
      <c r="P16" s="2" t="str">
        <f t="shared" si="3"/>
        <v>↑</v>
      </c>
      <c r="Q16" s="26">
        <v>19.100000000000001</v>
      </c>
      <c r="R16" s="26" t="s">
        <v>39</v>
      </c>
      <c r="S16" s="5" t="str">
        <f t="shared" si="4"/>
        <v>↓</v>
      </c>
      <c r="T16" s="7">
        <f t="shared" si="5"/>
        <v>23.24666666666667</v>
      </c>
      <c r="U16" s="26">
        <v>4.88</v>
      </c>
      <c r="V16" s="26" t="s">
        <v>40</v>
      </c>
      <c r="W16" s="26">
        <v>5.0599999999999996</v>
      </c>
      <c r="X16" s="7" t="s">
        <v>40</v>
      </c>
      <c r="Y16" s="26" t="str">
        <f t="shared" si="6"/>
        <v>↑</v>
      </c>
      <c r="Z16" s="26">
        <v>4.5999999999999996</v>
      </c>
      <c r="AA16" s="26" t="s">
        <v>40</v>
      </c>
      <c r="AB16" s="7" t="str">
        <f t="shared" si="7"/>
        <v>↓</v>
      </c>
      <c r="AC16" s="7">
        <f t="shared" si="8"/>
        <v>4.8466666666666667</v>
      </c>
    </row>
    <row r="17" spans="1:29" s="14" customFormat="1" x14ac:dyDescent="0.25">
      <c r="A17" s="13" t="s">
        <v>21</v>
      </c>
      <c r="B17" s="13" t="s">
        <v>53</v>
      </c>
      <c r="C17" s="14">
        <v>11.26</v>
      </c>
      <c r="D17" s="14" t="s">
        <v>33</v>
      </c>
      <c r="E17" s="14">
        <v>9.4700000000000006</v>
      </c>
      <c r="F17" s="16" t="s">
        <v>34</v>
      </c>
      <c r="G17" s="16" t="str">
        <f t="shared" si="0"/>
        <v>↓</v>
      </c>
      <c r="H17" s="14">
        <v>10.89</v>
      </c>
      <c r="I17" s="14" t="s">
        <v>33</v>
      </c>
      <c r="J17" s="24" t="str">
        <f t="shared" si="1"/>
        <v>↑</v>
      </c>
      <c r="K17" s="7">
        <f t="shared" si="2"/>
        <v>10.540000000000001</v>
      </c>
      <c r="L17" s="14">
        <v>25.83</v>
      </c>
      <c r="M17" s="14" t="s">
        <v>39</v>
      </c>
      <c r="N17" s="14">
        <v>17.27</v>
      </c>
      <c r="O17" s="14" t="s">
        <v>39</v>
      </c>
      <c r="P17" s="13" t="str">
        <f t="shared" si="3"/>
        <v>↓</v>
      </c>
      <c r="Q17" s="14">
        <v>17.87</v>
      </c>
      <c r="R17" s="14" t="s">
        <v>39</v>
      </c>
      <c r="S17" s="13" t="str">
        <f t="shared" si="4"/>
        <v>↑</v>
      </c>
      <c r="T17" s="7">
        <f t="shared" si="5"/>
        <v>20.323333333333334</v>
      </c>
      <c r="U17" s="14">
        <v>5.37</v>
      </c>
      <c r="V17" s="14" t="s">
        <v>40</v>
      </c>
      <c r="W17" s="14">
        <v>6.09</v>
      </c>
      <c r="X17" s="15" t="s">
        <v>41</v>
      </c>
      <c r="Y17" s="15" t="str">
        <f t="shared" si="6"/>
        <v>↑</v>
      </c>
      <c r="Z17" s="14">
        <v>5.71</v>
      </c>
      <c r="AA17" s="15" t="s">
        <v>41</v>
      </c>
      <c r="AB17" s="13" t="str">
        <f t="shared" si="7"/>
        <v>↓</v>
      </c>
      <c r="AC17" s="7">
        <f t="shared" si="8"/>
        <v>5.7233333333333336</v>
      </c>
    </row>
    <row r="18" spans="1:29" s="19" customFormat="1" x14ac:dyDescent="0.25">
      <c r="A18" s="18" t="s">
        <v>22</v>
      </c>
      <c r="B18" s="18" t="s">
        <v>52</v>
      </c>
      <c r="C18" s="19">
        <v>12.42</v>
      </c>
      <c r="D18" s="19" t="s">
        <v>33</v>
      </c>
      <c r="E18" s="19">
        <v>9.76</v>
      </c>
      <c r="F18" s="20" t="s">
        <v>34</v>
      </c>
      <c r="G18" s="20" t="str">
        <f t="shared" si="0"/>
        <v>↓</v>
      </c>
      <c r="H18" s="19">
        <v>11.23</v>
      </c>
      <c r="I18" s="19" t="s">
        <v>33</v>
      </c>
      <c r="J18" s="23" t="str">
        <f t="shared" si="1"/>
        <v>↑</v>
      </c>
      <c r="K18" s="7">
        <f t="shared" si="2"/>
        <v>11.136666666666665</v>
      </c>
      <c r="L18" s="19">
        <v>19</v>
      </c>
      <c r="M18" s="19" t="s">
        <v>39</v>
      </c>
      <c r="N18" s="19">
        <v>15.17</v>
      </c>
      <c r="O18" s="19" t="s">
        <v>39</v>
      </c>
      <c r="P18" s="18" t="str">
        <f t="shared" si="3"/>
        <v>↓</v>
      </c>
      <c r="Q18" s="19">
        <v>12.43</v>
      </c>
      <c r="R18" s="19" t="s">
        <v>39</v>
      </c>
      <c r="S18" s="18" t="str">
        <f t="shared" si="4"/>
        <v>↓</v>
      </c>
      <c r="T18" s="7">
        <f t="shared" si="5"/>
        <v>15.533333333333333</v>
      </c>
      <c r="U18" s="19">
        <v>5.42</v>
      </c>
      <c r="V18" s="19" t="s">
        <v>40</v>
      </c>
      <c r="W18" s="19">
        <v>6</v>
      </c>
      <c r="X18" s="21" t="s">
        <v>41</v>
      </c>
      <c r="Y18" s="21" t="str">
        <f t="shared" si="6"/>
        <v>↑</v>
      </c>
      <c r="Z18" s="19">
        <v>5.71</v>
      </c>
      <c r="AA18" s="21" t="s">
        <v>41</v>
      </c>
      <c r="AB18" s="18" t="str">
        <f t="shared" si="7"/>
        <v>↓</v>
      </c>
      <c r="AC18" s="7">
        <f t="shared" si="8"/>
        <v>5.71</v>
      </c>
    </row>
    <row r="19" spans="1:29" s="26" customFormat="1" x14ac:dyDescent="0.25">
      <c r="A19" s="7" t="s">
        <v>23</v>
      </c>
      <c r="B19" s="7" t="s">
        <v>54</v>
      </c>
      <c r="C19" s="26">
        <v>8.58</v>
      </c>
      <c r="D19" s="2" t="s">
        <v>34</v>
      </c>
      <c r="E19" s="26">
        <v>8.5399999999999991</v>
      </c>
      <c r="F19" s="2" t="s">
        <v>34</v>
      </c>
      <c r="G19" s="7" t="str">
        <f t="shared" si="0"/>
        <v>↓</v>
      </c>
      <c r="H19" s="26">
        <v>10.34</v>
      </c>
      <c r="I19" s="26" t="s">
        <v>33</v>
      </c>
      <c r="J19" s="28" t="str">
        <f t="shared" si="1"/>
        <v>↑</v>
      </c>
      <c r="K19" s="7">
        <f t="shared" si="2"/>
        <v>9.1533333333333324</v>
      </c>
      <c r="L19" s="26">
        <v>18.8</v>
      </c>
      <c r="M19" s="26" t="s">
        <v>39</v>
      </c>
      <c r="N19" s="26">
        <v>13.07</v>
      </c>
      <c r="O19" s="26" t="s">
        <v>39</v>
      </c>
      <c r="P19" s="7" t="str">
        <f t="shared" si="3"/>
        <v>↓</v>
      </c>
      <c r="Q19" s="26">
        <v>19.8</v>
      </c>
      <c r="R19" s="26" t="s">
        <v>39</v>
      </c>
      <c r="S19" s="7" t="str">
        <f t="shared" si="4"/>
        <v>↑</v>
      </c>
      <c r="T19" s="7">
        <f t="shared" si="5"/>
        <v>17.223333333333333</v>
      </c>
      <c r="U19" s="26">
        <v>5.61</v>
      </c>
      <c r="V19" s="5" t="s">
        <v>41</v>
      </c>
      <c r="W19" s="26">
        <v>6.11</v>
      </c>
      <c r="X19" s="5" t="s">
        <v>41</v>
      </c>
      <c r="Y19" s="26" t="str">
        <f t="shared" si="6"/>
        <v>↑</v>
      </c>
      <c r="Z19" s="26">
        <v>5.4</v>
      </c>
      <c r="AA19" s="26" t="s">
        <v>40</v>
      </c>
      <c r="AB19" s="2" t="str">
        <f t="shared" si="7"/>
        <v>↓</v>
      </c>
      <c r="AC19" s="7">
        <f t="shared" si="8"/>
        <v>5.706666666666667</v>
      </c>
    </row>
    <row r="20" spans="1:29" s="14" customFormat="1" x14ac:dyDescent="0.25">
      <c r="A20" s="13" t="s">
        <v>24</v>
      </c>
      <c r="B20" s="13" t="s">
        <v>53</v>
      </c>
      <c r="C20" s="14">
        <v>9.56</v>
      </c>
      <c r="D20" s="16" t="s">
        <v>34</v>
      </c>
      <c r="E20" s="14">
        <v>14.46</v>
      </c>
      <c r="F20" s="13" t="s">
        <v>33</v>
      </c>
      <c r="G20" s="15" t="str">
        <f t="shared" si="0"/>
        <v>↑</v>
      </c>
      <c r="H20" s="14">
        <v>6.75</v>
      </c>
      <c r="I20" s="16" t="s">
        <v>34</v>
      </c>
      <c r="J20" s="16" t="str">
        <f t="shared" si="1"/>
        <v>↓</v>
      </c>
      <c r="K20" s="7">
        <f t="shared" si="2"/>
        <v>10.256666666666668</v>
      </c>
      <c r="L20" s="14">
        <v>19.8</v>
      </c>
      <c r="M20" s="14" t="s">
        <v>39</v>
      </c>
      <c r="N20" s="14">
        <v>18.97</v>
      </c>
      <c r="O20" s="14" t="s">
        <v>39</v>
      </c>
      <c r="P20" s="13" t="str">
        <f t="shared" si="3"/>
        <v>↓</v>
      </c>
      <c r="Q20" s="14">
        <v>21</v>
      </c>
      <c r="R20" s="14" t="s">
        <v>39</v>
      </c>
      <c r="S20" s="13" t="str">
        <f t="shared" si="4"/>
        <v>↑</v>
      </c>
      <c r="T20" s="7">
        <f t="shared" si="5"/>
        <v>19.923333333333332</v>
      </c>
      <c r="U20" s="14">
        <v>6.38</v>
      </c>
      <c r="V20" s="15" t="s">
        <v>41</v>
      </c>
      <c r="W20" s="14">
        <v>6.58</v>
      </c>
      <c r="X20" s="15" t="s">
        <v>41</v>
      </c>
      <c r="Y20" s="14" t="str">
        <f t="shared" si="6"/>
        <v>↑</v>
      </c>
      <c r="Z20" s="14">
        <v>6.29</v>
      </c>
      <c r="AA20" s="15" t="s">
        <v>41</v>
      </c>
      <c r="AB20" s="13" t="str">
        <f t="shared" si="7"/>
        <v>↓</v>
      </c>
      <c r="AC20" s="7">
        <f t="shared" si="8"/>
        <v>6.416666666666667</v>
      </c>
    </row>
    <row r="21" spans="1:29" s="19" customFormat="1" x14ac:dyDescent="0.25">
      <c r="A21" s="18" t="s">
        <v>25</v>
      </c>
      <c r="B21" s="18" t="s">
        <v>52</v>
      </c>
      <c r="C21" s="19">
        <v>6.81</v>
      </c>
      <c r="D21" s="20" t="s">
        <v>34</v>
      </c>
      <c r="E21" s="19">
        <v>15.62</v>
      </c>
      <c r="F21" s="18" t="s">
        <v>37</v>
      </c>
      <c r="G21" s="21" t="str">
        <f t="shared" si="0"/>
        <v>↑</v>
      </c>
      <c r="H21" s="19">
        <v>11.77</v>
      </c>
      <c r="I21" s="19" t="s">
        <v>33</v>
      </c>
      <c r="J21" s="18" t="str">
        <f t="shared" si="1"/>
        <v>↓</v>
      </c>
      <c r="K21" s="7">
        <f t="shared" si="2"/>
        <v>11.4</v>
      </c>
      <c r="L21" s="19">
        <v>21.13</v>
      </c>
      <c r="M21" s="19" t="s">
        <v>39</v>
      </c>
      <c r="N21" s="19">
        <v>16.8</v>
      </c>
      <c r="O21" s="19" t="s">
        <v>39</v>
      </c>
      <c r="P21" s="18" t="str">
        <f t="shared" si="3"/>
        <v>↓</v>
      </c>
      <c r="Q21" s="19">
        <v>6.43</v>
      </c>
      <c r="R21" s="19" t="s">
        <v>39</v>
      </c>
      <c r="S21" s="18" t="str">
        <f t="shared" si="4"/>
        <v>↓</v>
      </c>
      <c r="T21" s="7">
        <f t="shared" si="5"/>
        <v>14.786666666666667</v>
      </c>
      <c r="U21" s="19">
        <v>5.96</v>
      </c>
      <c r="V21" s="21" t="s">
        <v>41</v>
      </c>
      <c r="W21" s="19">
        <v>5.57</v>
      </c>
      <c r="X21" s="21" t="s">
        <v>41</v>
      </c>
      <c r="Y21" s="19" t="str">
        <f t="shared" si="6"/>
        <v>↓</v>
      </c>
      <c r="Z21" s="19">
        <v>5.77</v>
      </c>
      <c r="AA21" s="21" t="s">
        <v>41</v>
      </c>
      <c r="AB21" s="18" t="str">
        <f t="shared" si="7"/>
        <v>↑</v>
      </c>
      <c r="AC21" s="7">
        <f t="shared" si="8"/>
        <v>5.7666666666666666</v>
      </c>
    </row>
    <row r="22" spans="1:29" s="14" customFormat="1" x14ac:dyDescent="0.25">
      <c r="A22" s="13" t="s">
        <v>26</v>
      </c>
      <c r="B22" s="13" t="s">
        <v>53</v>
      </c>
      <c r="C22" s="14">
        <v>12.25</v>
      </c>
      <c r="D22" s="14" t="s">
        <v>33</v>
      </c>
      <c r="E22" s="14">
        <v>20.87</v>
      </c>
      <c r="F22" s="13" t="s">
        <v>37</v>
      </c>
      <c r="G22" s="15" t="str">
        <f t="shared" si="0"/>
        <v>↑</v>
      </c>
      <c r="H22" s="14">
        <v>14.69</v>
      </c>
      <c r="I22" s="14" t="s">
        <v>33</v>
      </c>
      <c r="J22" s="16" t="str">
        <f t="shared" si="1"/>
        <v>↓</v>
      </c>
      <c r="K22" s="7">
        <f t="shared" si="2"/>
        <v>15.936666666666667</v>
      </c>
      <c r="L22" s="14">
        <v>15.57</v>
      </c>
      <c r="M22" s="14" t="s">
        <v>39</v>
      </c>
      <c r="N22" s="14">
        <v>10.25</v>
      </c>
      <c r="O22" s="14" t="s">
        <v>39</v>
      </c>
      <c r="P22" s="13" t="str">
        <f t="shared" si="3"/>
        <v>↓</v>
      </c>
      <c r="Q22" s="14">
        <v>10.7</v>
      </c>
      <c r="R22" s="14" t="s">
        <v>39</v>
      </c>
      <c r="S22" s="13" t="str">
        <f t="shared" si="4"/>
        <v>↑</v>
      </c>
      <c r="T22" s="7">
        <f t="shared" si="5"/>
        <v>12.173333333333332</v>
      </c>
      <c r="U22" s="14">
        <v>5.96</v>
      </c>
      <c r="V22" s="15" t="s">
        <v>41</v>
      </c>
      <c r="W22" s="14">
        <v>6.88</v>
      </c>
      <c r="X22" s="15" t="s">
        <v>41</v>
      </c>
      <c r="Y22" s="14" t="str">
        <f t="shared" si="6"/>
        <v>↑</v>
      </c>
      <c r="Z22" s="14">
        <v>6.65</v>
      </c>
      <c r="AA22" s="15" t="s">
        <v>41</v>
      </c>
      <c r="AB22" s="13" t="str">
        <f t="shared" si="7"/>
        <v>↓</v>
      </c>
      <c r="AC22" s="7">
        <f t="shared" si="8"/>
        <v>6.496666666666667</v>
      </c>
    </row>
    <row r="23" spans="1:29" s="26" customFormat="1" x14ac:dyDescent="0.25">
      <c r="A23" s="7" t="s">
        <v>27</v>
      </c>
      <c r="B23" s="7" t="s">
        <v>54</v>
      </c>
      <c r="C23" s="26">
        <v>11.65</v>
      </c>
      <c r="D23" s="26" t="s">
        <v>33</v>
      </c>
      <c r="E23" s="26">
        <v>11.41</v>
      </c>
      <c r="F23" s="7" t="s">
        <v>33</v>
      </c>
      <c r="G23" s="7" t="str">
        <f t="shared" si="0"/>
        <v>↓</v>
      </c>
      <c r="H23" s="26">
        <v>8.1999999999999993</v>
      </c>
      <c r="I23" s="2" t="s">
        <v>34</v>
      </c>
      <c r="J23" s="29" t="str">
        <f t="shared" si="1"/>
        <v>↓</v>
      </c>
      <c r="K23" s="7">
        <f t="shared" si="2"/>
        <v>10.42</v>
      </c>
      <c r="L23" s="26">
        <v>20.53</v>
      </c>
      <c r="M23" s="26" t="s">
        <v>39</v>
      </c>
      <c r="N23" s="26">
        <v>11.43</v>
      </c>
      <c r="O23" s="26" t="s">
        <v>39</v>
      </c>
      <c r="P23" s="7" t="str">
        <f t="shared" si="3"/>
        <v>↓</v>
      </c>
      <c r="Q23" s="26">
        <v>18.03</v>
      </c>
      <c r="R23" s="26" t="s">
        <v>39</v>
      </c>
      <c r="S23" s="7" t="str">
        <f t="shared" si="4"/>
        <v>↑</v>
      </c>
      <c r="T23" s="7">
        <f t="shared" si="5"/>
        <v>16.663333333333334</v>
      </c>
      <c r="U23" s="26">
        <v>5.86</v>
      </c>
      <c r="V23" s="5" t="s">
        <v>41</v>
      </c>
      <c r="W23" s="26">
        <v>6.54</v>
      </c>
      <c r="X23" s="5" t="s">
        <v>41</v>
      </c>
      <c r="Y23" s="26" t="str">
        <f t="shared" si="6"/>
        <v>↑</v>
      </c>
      <c r="Z23" s="26">
        <v>5.26</v>
      </c>
      <c r="AA23" s="26" t="s">
        <v>40</v>
      </c>
      <c r="AB23" s="2" t="str">
        <f t="shared" si="7"/>
        <v>↓</v>
      </c>
      <c r="AC23" s="7">
        <f t="shared" si="8"/>
        <v>5.8866666666666667</v>
      </c>
    </row>
    <row r="24" spans="1:29" s="19" customFormat="1" x14ac:dyDescent="0.25">
      <c r="A24" s="18" t="s">
        <v>45</v>
      </c>
      <c r="B24" s="18" t="s">
        <v>52</v>
      </c>
      <c r="C24" s="19">
        <v>14.12</v>
      </c>
      <c r="D24" s="19" t="s">
        <v>33</v>
      </c>
      <c r="E24" s="19">
        <v>19.86</v>
      </c>
      <c r="F24" s="18" t="s">
        <v>37</v>
      </c>
      <c r="G24" s="21" t="str">
        <f t="shared" si="0"/>
        <v>↑</v>
      </c>
      <c r="H24" s="19">
        <v>30.56</v>
      </c>
      <c r="I24" s="21" t="s">
        <v>36</v>
      </c>
      <c r="J24" s="21" t="str">
        <f t="shared" si="1"/>
        <v>↑</v>
      </c>
      <c r="K24" s="7">
        <f t="shared" si="2"/>
        <v>21.513333333333332</v>
      </c>
      <c r="L24" s="19">
        <v>14.6</v>
      </c>
      <c r="M24" s="19" t="s">
        <v>39</v>
      </c>
      <c r="N24" s="19">
        <v>20.73</v>
      </c>
      <c r="O24" s="19" t="s">
        <v>39</v>
      </c>
      <c r="P24" s="18" t="str">
        <f t="shared" si="3"/>
        <v>↑</v>
      </c>
      <c r="Q24" s="19">
        <v>20.27</v>
      </c>
      <c r="R24" s="19" t="s">
        <v>39</v>
      </c>
      <c r="S24" s="18" t="str">
        <f t="shared" si="4"/>
        <v>↓</v>
      </c>
      <c r="T24" s="7">
        <f t="shared" si="5"/>
        <v>18.533333333333331</v>
      </c>
      <c r="U24" s="19">
        <v>6.56</v>
      </c>
      <c r="V24" s="21" t="s">
        <v>41</v>
      </c>
      <c r="W24" s="19">
        <v>6.27</v>
      </c>
      <c r="X24" s="21" t="s">
        <v>41</v>
      </c>
      <c r="Y24" s="19" t="str">
        <f t="shared" si="6"/>
        <v>↓</v>
      </c>
      <c r="Z24" s="19">
        <v>5.63</v>
      </c>
      <c r="AA24" s="21" t="s">
        <v>41</v>
      </c>
      <c r="AB24" s="18" t="str">
        <f t="shared" si="7"/>
        <v>↓</v>
      </c>
      <c r="AC24" s="7">
        <f t="shared" si="8"/>
        <v>6.1533333333333324</v>
      </c>
    </row>
    <row r="25" spans="1:29" s="26" customFormat="1" x14ac:dyDescent="0.25">
      <c r="A25" s="7" t="s">
        <v>11</v>
      </c>
      <c r="B25" s="7" t="s">
        <v>54</v>
      </c>
      <c r="C25" s="26">
        <v>28.65</v>
      </c>
      <c r="D25" s="28" t="s">
        <v>35</v>
      </c>
      <c r="E25" s="26">
        <v>43.29</v>
      </c>
      <c r="F25" s="5" t="s">
        <v>36</v>
      </c>
      <c r="G25" s="5" t="str">
        <f t="shared" si="0"/>
        <v>↑</v>
      </c>
      <c r="H25" s="26">
        <v>15.38</v>
      </c>
      <c r="I25" s="26" t="s">
        <v>37</v>
      </c>
      <c r="J25" s="2" t="str">
        <f t="shared" si="1"/>
        <v>↓</v>
      </c>
      <c r="K25" s="7">
        <f t="shared" si="2"/>
        <v>29.106666666666666</v>
      </c>
      <c r="L25" s="26">
        <v>22.47</v>
      </c>
      <c r="M25" s="26" t="s">
        <v>39</v>
      </c>
      <c r="N25" s="26">
        <v>23.97</v>
      </c>
      <c r="O25" s="26" t="s">
        <v>39</v>
      </c>
      <c r="P25" s="7" t="str">
        <f t="shared" si="3"/>
        <v>↑</v>
      </c>
      <c r="Q25" s="26">
        <v>15.67</v>
      </c>
      <c r="R25" s="26" t="s">
        <v>39</v>
      </c>
      <c r="S25" s="7" t="str">
        <f t="shared" si="4"/>
        <v>↓</v>
      </c>
      <c r="T25" s="7">
        <f t="shared" si="5"/>
        <v>20.703333333333333</v>
      </c>
      <c r="U25" s="26">
        <v>4.93</v>
      </c>
      <c r="V25" s="26" t="s">
        <v>40</v>
      </c>
      <c r="W25" s="26">
        <v>4.92</v>
      </c>
      <c r="X25" s="26" t="s">
        <v>40</v>
      </c>
      <c r="Y25" s="26" t="str">
        <f t="shared" si="6"/>
        <v>↓</v>
      </c>
      <c r="Z25" s="26">
        <v>5.94</v>
      </c>
      <c r="AA25" s="5" t="s">
        <v>41</v>
      </c>
      <c r="AB25" s="5" t="str">
        <f t="shared" si="7"/>
        <v>↑</v>
      </c>
      <c r="AC25" s="7">
        <f t="shared" si="8"/>
        <v>5.2633333333333328</v>
      </c>
    </row>
    <row r="26" spans="1:29" s="14" customFormat="1" x14ac:dyDescent="0.25">
      <c r="A26" s="13" t="s">
        <v>50</v>
      </c>
      <c r="B26" s="13" t="s">
        <v>53</v>
      </c>
      <c r="C26" s="14">
        <v>29.09</v>
      </c>
      <c r="D26" s="24" t="s">
        <v>35</v>
      </c>
      <c r="E26" s="14">
        <v>16.78</v>
      </c>
      <c r="F26" s="13" t="s">
        <v>37</v>
      </c>
      <c r="G26" s="16" t="str">
        <f t="shared" si="0"/>
        <v>↓</v>
      </c>
      <c r="H26" s="14">
        <v>17.38</v>
      </c>
      <c r="I26" s="14" t="s">
        <v>37</v>
      </c>
      <c r="J26" s="13" t="str">
        <f t="shared" si="1"/>
        <v>↑</v>
      </c>
      <c r="K26" s="7">
        <f t="shared" si="2"/>
        <v>21.083333333333332</v>
      </c>
      <c r="L26" s="14">
        <v>20.9</v>
      </c>
      <c r="M26" s="14" t="s">
        <v>39</v>
      </c>
      <c r="N26" s="14">
        <v>15.9</v>
      </c>
      <c r="O26" s="14" t="s">
        <v>39</v>
      </c>
      <c r="P26" s="13" t="str">
        <f t="shared" si="3"/>
        <v>↓</v>
      </c>
      <c r="Q26" s="14">
        <v>17.399999999999999</v>
      </c>
      <c r="R26" s="14" t="s">
        <v>39</v>
      </c>
      <c r="S26" s="13" t="str">
        <f t="shared" si="4"/>
        <v>↑</v>
      </c>
      <c r="T26" s="7">
        <f t="shared" si="5"/>
        <v>18.066666666666666</v>
      </c>
      <c r="U26" s="14">
        <v>5.99</v>
      </c>
      <c r="V26" s="15" t="s">
        <v>41</v>
      </c>
      <c r="W26" s="14">
        <v>6.07</v>
      </c>
      <c r="X26" s="15" t="s">
        <v>41</v>
      </c>
      <c r="Y26" s="14" t="str">
        <f t="shared" si="6"/>
        <v>↑</v>
      </c>
      <c r="Z26" s="14">
        <v>6.24</v>
      </c>
      <c r="AA26" s="15" t="s">
        <v>41</v>
      </c>
      <c r="AB26" s="13" t="str">
        <f t="shared" si="7"/>
        <v>↑</v>
      </c>
      <c r="AC26" s="7">
        <f t="shared" si="8"/>
        <v>6.1000000000000005</v>
      </c>
    </row>
    <row r="27" spans="1:29" s="26" customFormat="1" x14ac:dyDescent="0.25">
      <c r="A27" s="7" t="s">
        <v>10</v>
      </c>
      <c r="B27" s="7" t="s">
        <v>54</v>
      </c>
      <c r="C27" s="26">
        <v>6.52</v>
      </c>
      <c r="D27" s="2" t="s">
        <v>34</v>
      </c>
      <c r="E27" s="26">
        <v>9.34</v>
      </c>
      <c r="F27" s="2" t="s">
        <v>34</v>
      </c>
      <c r="G27" s="7" t="str">
        <f t="shared" si="0"/>
        <v>↑</v>
      </c>
      <c r="H27" s="26">
        <v>8.75</v>
      </c>
      <c r="I27" s="2" t="s">
        <v>34</v>
      </c>
      <c r="J27" s="7" t="str">
        <f t="shared" si="1"/>
        <v>↓</v>
      </c>
      <c r="K27" s="7">
        <f t="shared" si="2"/>
        <v>8.2033333333333331</v>
      </c>
      <c r="L27" s="26">
        <v>23.27</v>
      </c>
      <c r="M27" s="26" t="s">
        <v>39</v>
      </c>
      <c r="N27" s="26">
        <v>16.37</v>
      </c>
      <c r="O27" s="26" t="s">
        <v>39</v>
      </c>
      <c r="P27" s="7" t="str">
        <f t="shared" si="3"/>
        <v>↓</v>
      </c>
      <c r="Q27" s="26">
        <v>14.87</v>
      </c>
      <c r="R27" s="26" t="s">
        <v>39</v>
      </c>
      <c r="S27" s="7" t="str">
        <f t="shared" si="4"/>
        <v>↓</v>
      </c>
      <c r="T27" s="7">
        <f t="shared" si="5"/>
        <v>18.169999999999998</v>
      </c>
      <c r="U27" s="26">
        <v>5.57</v>
      </c>
      <c r="V27" s="5" t="s">
        <v>41</v>
      </c>
      <c r="W27" s="26">
        <v>6.53</v>
      </c>
      <c r="X27" s="5" t="s">
        <v>41</v>
      </c>
      <c r="Y27" s="26" t="str">
        <f t="shared" si="6"/>
        <v>↑</v>
      </c>
      <c r="Z27" s="26">
        <v>5.6</v>
      </c>
      <c r="AA27" s="5" t="s">
        <v>41</v>
      </c>
      <c r="AB27" s="29" t="str">
        <f t="shared" si="7"/>
        <v>↓</v>
      </c>
      <c r="AC27" s="7">
        <f t="shared" si="8"/>
        <v>5.9000000000000012</v>
      </c>
    </row>
    <row r="28" spans="1:29" s="14" customFormat="1" x14ac:dyDescent="0.25">
      <c r="A28" s="13" t="s">
        <v>14</v>
      </c>
      <c r="B28" s="13" t="s">
        <v>53</v>
      </c>
      <c r="C28" s="14">
        <v>9.84</v>
      </c>
      <c r="D28" s="16" t="s">
        <v>34</v>
      </c>
      <c r="E28" s="14">
        <v>10.54</v>
      </c>
      <c r="F28" s="13" t="s">
        <v>33</v>
      </c>
      <c r="G28" s="24" t="str">
        <f t="shared" si="0"/>
        <v>↑</v>
      </c>
      <c r="H28" s="14">
        <v>8.18</v>
      </c>
      <c r="I28" s="16" t="s">
        <v>34</v>
      </c>
      <c r="J28" s="25" t="str">
        <f t="shared" si="1"/>
        <v>↓</v>
      </c>
      <c r="K28" s="7">
        <f t="shared" si="2"/>
        <v>9.52</v>
      </c>
      <c r="L28" s="14">
        <v>25.57</v>
      </c>
      <c r="M28" s="14" t="s">
        <v>39</v>
      </c>
      <c r="N28" s="14">
        <v>21.2</v>
      </c>
      <c r="O28" s="14" t="s">
        <v>39</v>
      </c>
      <c r="P28" s="13" t="str">
        <f t="shared" si="3"/>
        <v>↓</v>
      </c>
      <c r="Q28" s="14">
        <v>18.2</v>
      </c>
      <c r="R28" s="14" t="s">
        <v>39</v>
      </c>
      <c r="S28" s="13" t="str">
        <f t="shared" si="4"/>
        <v>↓</v>
      </c>
      <c r="T28" s="7">
        <f t="shared" si="5"/>
        <v>21.656666666666666</v>
      </c>
      <c r="U28" s="14">
        <v>5.79</v>
      </c>
      <c r="V28" s="15" t="s">
        <v>41</v>
      </c>
      <c r="W28" s="14">
        <v>5.82</v>
      </c>
      <c r="X28" s="15" t="s">
        <v>41</v>
      </c>
      <c r="Y28" s="14" t="str">
        <f t="shared" si="6"/>
        <v>↑</v>
      </c>
      <c r="Z28" s="14">
        <v>5.67</v>
      </c>
      <c r="AA28" s="15" t="s">
        <v>41</v>
      </c>
      <c r="AB28" s="13" t="str">
        <f t="shared" si="7"/>
        <v>↓</v>
      </c>
      <c r="AC28" s="7">
        <f t="shared" si="8"/>
        <v>5.7600000000000007</v>
      </c>
    </row>
    <row r="29" spans="1:29" s="19" customFormat="1" x14ac:dyDescent="0.25">
      <c r="A29" s="18" t="s">
        <v>44</v>
      </c>
      <c r="B29" s="18" t="s">
        <v>52</v>
      </c>
      <c r="C29" s="19">
        <v>9.25</v>
      </c>
      <c r="D29" s="20" t="s">
        <v>34</v>
      </c>
      <c r="E29" s="19">
        <v>12.48</v>
      </c>
      <c r="F29" s="18" t="s">
        <v>33</v>
      </c>
      <c r="G29" s="21" t="str">
        <f t="shared" si="0"/>
        <v>↑</v>
      </c>
      <c r="H29" s="19">
        <v>13.24</v>
      </c>
      <c r="I29" s="19" t="s">
        <v>33</v>
      </c>
      <c r="J29" s="18" t="str">
        <f t="shared" si="1"/>
        <v>↑</v>
      </c>
      <c r="K29" s="7">
        <f t="shared" si="2"/>
        <v>11.656666666666666</v>
      </c>
      <c r="L29" s="19">
        <v>21.4</v>
      </c>
      <c r="M29" s="19" t="s">
        <v>39</v>
      </c>
      <c r="N29" s="19">
        <v>18.77</v>
      </c>
      <c r="O29" s="19" t="s">
        <v>39</v>
      </c>
      <c r="P29" s="18" t="str">
        <f t="shared" si="3"/>
        <v>↓</v>
      </c>
      <c r="Q29" s="19">
        <v>22.4</v>
      </c>
      <c r="R29" s="19" t="s">
        <v>39</v>
      </c>
      <c r="S29" s="18" t="str">
        <f t="shared" si="4"/>
        <v>↑</v>
      </c>
      <c r="T29" s="7">
        <f t="shared" si="5"/>
        <v>20.856666666666666</v>
      </c>
      <c r="U29" s="19">
        <v>5.79</v>
      </c>
      <c r="V29" s="21" t="s">
        <v>41</v>
      </c>
      <c r="W29" s="19">
        <v>5.69</v>
      </c>
      <c r="X29" s="21" t="s">
        <v>41</v>
      </c>
      <c r="Y29" s="19" t="str">
        <f t="shared" si="6"/>
        <v>↓</v>
      </c>
      <c r="Z29" s="19">
        <v>5.66</v>
      </c>
      <c r="AA29" s="21" t="s">
        <v>41</v>
      </c>
      <c r="AB29" s="18" t="str">
        <f t="shared" si="7"/>
        <v>↓</v>
      </c>
      <c r="AC29" s="7">
        <f t="shared" si="8"/>
        <v>5.7133333333333338</v>
      </c>
    </row>
    <row r="30" spans="1:29" s="14" customFormat="1" x14ac:dyDescent="0.25">
      <c r="A30" s="13" t="s">
        <v>32</v>
      </c>
      <c r="B30" s="13" t="s">
        <v>53</v>
      </c>
      <c r="C30" s="14">
        <v>17.27</v>
      </c>
      <c r="D30" s="14" t="s">
        <v>37</v>
      </c>
      <c r="E30" s="14">
        <v>11.45</v>
      </c>
      <c r="F30" s="13" t="s">
        <v>33</v>
      </c>
      <c r="G30" s="16" t="str">
        <f t="shared" si="0"/>
        <v>↓</v>
      </c>
      <c r="H30" s="14">
        <v>10.57</v>
      </c>
      <c r="I30" s="14" t="s">
        <v>33</v>
      </c>
      <c r="J30" s="13" t="str">
        <f t="shared" si="1"/>
        <v>↓</v>
      </c>
      <c r="K30" s="7">
        <f t="shared" si="2"/>
        <v>13.096666666666666</v>
      </c>
      <c r="L30" s="14">
        <v>14.73</v>
      </c>
      <c r="M30" s="14" t="s">
        <v>39</v>
      </c>
      <c r="N30" s="14">
        <v>14.03</v>
      </c>
      <c r="O30" s="14" t="s">
        <v>39</v>
      </c>
      <c r="P30" s="13" t="str">
        <f t="shared" si="3"/>
        <v>↓</v>
      </c>
      <c r="Q30" s="14">
        <v>12.63</v>
      </c>
      <c r="R30" s="14" t="s">
        <v>39</v>
      </c>
      <c r="S30" s="13" t="str">
        <f t="shared" si="4"/>
        <v>↓</v>
      </c>
      <c r="T30" s="7">
        <f t="shared" si="5"/>
        <v>13.796666666666667</v>
      </c>
      <c r="U30" s="14">
        <v>5.65</v>
      </c>
      <c r="V30" s="15" t="s">
        <v>41</v>
      </c>
      <c r="W30" s="14">
        <v>5.23</v>
      </c>
      <c r="X30" s="14" t="s">
        <v>40</v>
      </c>
      <c r="Y30" s="16" t="str">
        <f t="shared" si="6"/>
        <v>↓</v>
      </c>
      <c r="Z30" s="14">
        <v>5.67</v>
      </c>
      <c r="AA30" s="15" t="s">
        <v>41</v>
      </c>
      <c r="AB30" s="24" t="str">
        <f t="shared" si="7"/>
        <v>↑</v>
      </c>
      <c r="AC30" s="7">
        <f t="shared" si="8"/>
        <v>5.5166666666666666</v>
      </c>
    </row>
    <row r="31" spans="1:29" s="19" customFormat="1" x14ac:dyDescent="0.25">
      <c r="A31" s="18" t="s">
        <v>30</v>
      </c>
      <c r="B31" s="18" t="s">
        <v>52</v>
      </c>
      <c r="C31" s="19">
        <v>17.05</v>
      </c>
      <c r="D31" s="19" t="s">
        <v>37</v>
      </c>
      <c r="E31" s="19">
        <v>10.15</v>
      </c>
      <c r="F31" s="18" t="s">
        <v>33</v>
      </c>
      <c r="G31" s="20" t="str">
        <f t="shared" si="0"/>
        <v>↓</v>
      </c>
      <c r="H31" s="19">
        <v>9.8699999999999992</v>
      </c>
      <c r="I31" s="20" t="s">
        <v>34</v>
      </c>
      <c r="J31" s="27" t="str">
        <f t="shared" si="1"/>
        <v>↓</v>
      </c>
      <c r="K31" s="7">
        <f t="shared" si="2"/>
        <v>12.356666666666667</v>
      </c>
      <c r="L31" s="19">
        <v>17.600000000000001</v>
      </c>
      <c r="M31" s="19" t="s">
        <v>39</v>
      </c>
      <c r="N31" s="19">
        <v>14.2</v>
      </c>
      <c r="O31" s="19" t="s">
        <v>39</v>
      </c>
      <c r="P31" s="18" t="str">
        <f t="shared" si="3"/>
        <v>↓</v>
      </c>
      <c r="Q31" s="19">
        <v>15.67</v>
      </c>
      <c r="R31" s="19" t="s">
        <v>39</v>
      </c>
      <c r="S31" s="18" t="str">
        <f t="shared" si="4"/>
        <v>↑</v>
      </c>
      <c r="T31" s="7">
        <f t="shared" si="5"/>
        <v>15.823333333333332</v>
      </c>
      <c r="U31" s="19">
        <v>5.43</v>
      </c>
      <c r="V31" s="19" t="s">
        <v>40</v>
      </c>
      <c r="W31" s="19">
        <v>5.7</v>
      </c>
      <c r="X31" s="21" t="s">
        <v>41</v>
      </c>
      <c r="Y31" s="21" t="str">
        <f t="shared" si="6"/>
        <v>↑</v>
      </c>
      <c r="Z31" s="19">
        <v>5.26</v>
      </c>
      <c r="AA31" s="19" t="s">
        <v>40</v>
      </c>
      <c r="AB31" s="27" t="str">
        <f t="shared" si="7"/>
        <v>↓</v>
      </c>
      <c r="AC31" s="7">
        <f t="shared" si="8"/>
        <v>5.4633333333333338</v>
      </c>
    </row>
    <row r="32" spans="1:29" s="14" customFormat="1" x14ac:dyDescent="0.25">
      <c r="A32" s="13" t="s">
        <v>19</v>
      </c>
      <c r="B32" s="13" t="s">
        <v>53</v>
      </c>
      <c r="C32" s="14">
        <v>28.73</v>
      </c>
      <c r="D32" s="24" t="s">
        <v>35</v>
      </c>
      <c r="E32" s="14">
        <v>11.08</v>
      </c>
      <c r="F32" s="13" t="s">
        <v>33</v>
      </c>
      <c r="G32" s="16" t="str">
        <f t="shared" si="0"/>
        <v>↓</v>
      </c>
      <c r="H32" s="14">
        <v>18.18</v>
      </c>
      <c r="I32" s="14" t="s">
        <v>37</v>
      </c>
      <c r="J32" s="15" t="str">
        <f t="shared" si="1"/>
        <v>↑</v>
      </c>
      <c r="K32" s="7">
        <f t="shared" si="2"/>
        <v>19.330000000000002</v>
      </c>
      <c r="L32" s="14">
        <v>17.47</v>
      </c>
      <c r="M32" s="14" t="s">
        <v>39</v>
      </c>
      <c r="N32" s="14">
        <v>9.1999999999999993</v>
      </c>
      <c r="O32" s="14" t="s">
        <v>39</v>
      </c>
      <c r="P32" s="13" t="str">
        <f t="shared" si="3"/>
        <v>↓</v>
      </c>
      <c r="Q32" s="14">
        <v>9.4</v>
      </c>
      <c r="R32" s="14" t="s">
        <v>39</v>
      </c>
      <c r="S32" s="13" t="str">
        <f t="shared" si="4"/>
        <v>↑</v>
      </c>
      <c r="T32" s="7">
        <f t="shared" si="5"/>
        <v>12.023333333333333</v>
      </c>
      <c r="U32" s="14">
        <v>5.96</v>
      </c>
      <c r="V32" s="15" t="s">
        <v>41</v>
      </c>
      <c r="W32" s="14">
        <v>6.77</v>
      </c>
      <c r="X32" s="15" t="s">
        <v>41</v>
      </c>
      <c r="Y32" s="14" t="str">
        <f t="shared" si="6"/>
        <v>↑</v>
      </c>
      <c r="Z32" s="14">
        <v>6.33</v>
      </c>
      <c r="AA32" s="15" t="s">
        <v>41</v>
      </c>
      <c r="AB32" s="13" t="str">
        <f t="shared" si="7"/>
        <v>↓</v>
      </c>
      <c r="AC32" s="7">
        <f t="shared" si="8"/>
        <v>6.3533333333333344</v>
      </c>
    </row>
    <row r="33" spans="1:29" s="19" customFormat="1" x14ac:dyDescent="0.25">
      <c r="A33" s="18" t="s">
        <v>28</v>
      </c>
      <c r="B33" s="18" t="s">
        <v>52</v>
      </c>
      <c r="C33" s="19">
        <v>13.38</v>
      </c>
      <c r="D33" s="19" t="s">
        <v>33</v>
      </c>
      <c r="E33" s="19">
        <v>13.8</v>
      </c>
      <c r="F33" s="18" t="s">
        <v>33</v>
      </c>
      <c r="G33" s="18" t="str">
        <f t="shared" si="0"/>
        <v>↑</v>
      </c>
      <c r="H33" s="19">
        <v>9.69</v>
      </c>
      <c r="I33" s="20" t="s">
        <v>34</v>
      </c>
      <c r="J33" s="20" t="str">
        <f t="shared" si="1"/>
        <v>↓</v>
      </c>
      <c r="K33" s="7">
        <f t="shared" si="2"/>
        <v>12.29</v>
      </c>
      <c r="L33" s="19">
        <v>22.2</v>
      </c>
      <c r="M33" s="19" t="s">
        <v>39</v>
      </c>
      <c r="N33" s="19">
        <v>18.57</v>
      </c>
      <c r="O33" s="19" t="s">
        <v>39</v>
      </c>
      <c r="P33" s="18" t="str">
        <f t="shared" si="3"/>
        <v>↓</v>
      </c>
      <c r="Q33" s="19">
        <v>15.17</v>
      </c>
      <c r="R33" s="19" t="s">
        <v>39</v>
      </c>
      <c r="S33" s="18" t="str">
        <f t="shared" si="4"/>
        <v>↓</v>
      </c>
      <c r="T33" s="7">
        <f t="shared" si="5"/>
        <v>18.646666666666665</v>
      </c>
      <c r="U33" s="19">
        <v>4.5999999999999996</v>
      </c>
      <c r="V33" s="19" t="s">
        <v>40</v>
      </c>
      <c r="W33" s="19">
        <v>5.35</v>
      </c>
      <c r="X33" s="19" t="s">
        <v>40</v>
      </c>
      <c r="Y33" s="19" t="str">
        <f t="shared" si="6"/>
        <v>↑</v>
      </c>
      <c r="Z33" s="19">
        <v>5.65</v>
      </c>
      <c r="AA33" s="21" t="s">
        <v>41</v>
      </c>
      <c r="AB33" s="23" t="str">
        <f t="shared" si="7"/>
        <v>↑</v>
      </c>
      <c r="AC33" s="7">
        <f t="shared" si="8"/>
        <v>5.2</v>
      </c>
    </row>
    <row r="34" spans="1:29" s="26" customFormat="1" x14ac:dyDescent="0.25">
      <c r="A34" s="7" t="s">
        <v>46</v>
      </c>
      <c r="B34" s="7" t="s">
        <v>54</v>
      </c>
      <c r="C34" s="26">
        <v>10.82</v>
      </c>
      <c r="D34" s="26" t="s">
        <v>33</v>
      </c>
      <c r="E34" s="26">
        <v>46.62</v>
      </c>
      <c r="F34" s="5" t="s">
        <v>36</v>
      </c>
      <c r="G34" s="5" t="str">
        <f t="shared" si="0"/>
        <v>↑</v>
      </c>
      <c r="H34" s="26">
        <v>8.69</v>
      </c>
      <c r="I34" s="2" t="s">
        <v>34</v>
      </c>
      <c r="J34" s="2" t="str">
        <f t="shared" si="1"/>
        <v>↓</v>
      </c>
      <c r="K34" s="7">
        <f t="shared" si="2"/>
        <v>22.043333333333333</v>
      </c>
      <c r="L34" s="26">
        <v>11.13</v>
      </c>
      <c r="M34" s="26" t="s">
        <v>39</v>
      </c>
      <c r="N34" s="26">
        <v>21.03</v>
      </c>
      <c r="O34" s="26" t="s">
        <v>39</v>
      </c>
      <c r="P34" s="7" t="str">
        <f t="shared" si="3"/>
        <v>↑</v>
      </c>
      <c r="Q34" s="26">
        <v>14.2</v>
      </c>
      <c r="R34" s="26" t="s">
        <v>39</v>
      </c>
      <c r="S34" s="7" t="str">
        <f t="shared" si="4"/>
        <v>↓</v>
      </c>
      <c r="T34" s="7">
        <f t="shared" si="5"/>
        <v>15.453333333333333</v>
      </c>
      <c r="U34" s="26">
        <v>6.32</v>
      </c>
      <c r="V34" s="5" t="s">
        <v>41</v>
      </c>
      <c r="W34" s="26">
        <v>5.22</v>
      </c>
      <c r="X34" s="26" t="s">
        <v>40</v>
      </c>
      <c r="Y34" s="2" t="str">
        <f t="shared" si="6"/>
        <v>↓</v>
      </c>
      <c r="Z34" s="26">
        <v>6.01</v>
      </c>
      <c r="AA34" s="5" t="s">
        <v>41</v>
      </c>
      <c r="AB34" s="5" t="str">
        <f t="shared" si="7"/>
        <v>↑</v>
      </c>
      <c r="AC34" s="7">
        <f t="shared" si="8"/>
        <v>5.8499999999999988</v>
      </c>
    </row>
    <row r="35" spans="1:29" x14ac:dyDescent="0.25">
      <c r="C35" t="s">
        <v>80</v>
      </c>
      <c r="E35" t="s">
        <v>100</v>
      </c>
      <c r="H35" t="s">
        <v>99</v>
      </c>
      <c r="L35" t="s">
        <v>81</v>
      </c>
      <c r="N35" t="s">
        <v>100</v>
      </c>
      <c r="Q35" t="s">
        <v>99</v>
      </c>
      <c r="U35" t="s">
        <v>82</v>
      </c>
      <c r="W35" t="s">
        <v>100</v>
      </c>
      <c r="Z35" t="s">
        <v>99</v>
      </c>
    </row>
    <row r="36" spans="1:29" x14ac:dyDescent="0.25">
      <c r="B36" t="s">
        <v>76</v>
      </c>
      <c r="C36" s="9">
        <f>TTEST(C3:C34,H3:H34,2,1)</f>
        <v>2.1600425113627121E-2</v>
      </c>
      <c r="E36">
        <f>TTEST(C3:C34,E3:E34,2,1)</f>
        <v>0.99170543568991942</v>
      </c>
      <c r="H36">
        <f>TTEST(E3:E34,H3:H34,2,1)</f>
        <v>0.10691948365514038</v>
      </c>
      <c r="L36" s="9">
        <f>TTEST(L3:L34,Q3:Q34,2,1)</f>
        <v>2.2349937962928176E-4</v>
      </c>
      <c r="N36">
        <f>TTEST(L3:L34,N3:N34,2,1)</f>
        <v>9.2675526264440602E-2</v>
      </c>
      <c r="Q36" s="9">
        <f>TTEST(N3:N34,Q3:Q34,2,1)</f>
        <v>1.6717600942145271E-2</v>
      </c>
      <c r="U36">
        <f>TTEST(U3:U34,Z3:Z34,2,1)</f>
        <v>0.41049821892565908</v>
      </c>
      <c r="W36">
        <f>TTEST(U3:U34,W3:W34,2,1)</f>
        <v>0.11725742336265975</v>
      </c>
      <c r="Z36">
        <f>TTEST(W3:W34,Z3:Z34,2,1)</f>
        <v>0.48784692433899735</v>
      </c>
    </row>
    <row r="37" spans="1:29" x14ac:dyDescent="0.25">
      <c r="C37" t="s">
        <v>77</v>
      </c>
      <c r="J37" s="6" t="s">
        <v>94</v>
      </c>
      <c r="T37" s="6" t="s">
        <v>94</v>
      </c>
      <c r="AC37" s="6" t="s">
        <v>94</v>
      </c>
    </row>
    <row r="38" spans="1:29" x14ac:dyDescent="0.25">
      <c r="C38">
        <f>AVERAGE(C3:C34)</f>
        <v>16.046562499999997</v>
      </c>
      <c r="E38">
        <f>AVERAGE(E3:E34)</f>
        <v>16.068437499999998</v>
      </c>
      <c r="H38">
        <f>AVERAGE(H3:H34)</f>
        <v>12.563749999999999</v>
      </c>
      <c r="J38" s="6">
        <f>AVERAGE(C38,E38,H38)</f>
        <v>14.892916666666665</v>
      </c>
      <c r="L38">
        <f>AVERAGE(L3:L34)</f>
        <v>21.297812500000006</v>
      </c>
      <c r="N38">
        <f>AVERAGE(N3:N34)</f>
        <v>19.152187500000007</v>
      </c>
      <c r="Q38">
        <f>AVERAGE(Q3:Q34)</f>
        <v>17.028750000000002</v>
      </c>
      <c r="T38" s="6">
        <f>AVERAGE(L38,N38,Q38)</f>
        <v>19.159583333333341</v>
      </c>
      <c r="U38">
        <f>AVERAGE(U3:U34)</f>
        <v>5.6037499999999998</v>
      </c>
      <c r="W38">
        <f>AVERAGE(W3:W34)</f>
        <v>5.7649999999999988</v>
      </c>
      <c r="Z38">
        <f>AVERAGE(Z3:Z34)</f>
        <v>5.6887499999999998</v>
      </c>
      <c r="AC38" s="6">
        <f>AVERAGE(U38,W38,Z38)</f>
        <v>5.6858333333333322</v>
      </c>
    </row>
    <row r="39" spans="1:29" x14ac:dyDescent="0.25">
      <c r="C39" t="s">
        <v>78</v>
      </c>
    </row>
    <row r="40" spans="1:29" x14ac:dyDescent="0.25">
      <c r="C40">
        <f>STDEV(C3:C34)</f>
        <v>10.06629528206108</v>
      </c>
      <c r="E40">
        <f>STDEV(E3:E34)</f>
        <v>9.7984693042150877</v>
      </c>
      <c r="H40">
        <f>STDEV(H3:H34)</f>
        <v>7.7955590128342083</v>
      </c>
      <c r="L40">
        <f>STDEV(L3:L34)</f>
        <v>5.3521998699208124</v>
      </c>
      <c r="N40">
        <f>STDEV(N3:N34)</f>
        <v>6.7187060651226398</v>
      </c>
      <c r="Q40">
        <f>STDEV(Q3:Q34)</f>
        <v>4.7552081803754573</v>
      </c>
      <c r="U40">
        <f>STDEV(U3:U34)</f>
        <v>0.54759150067628259</v>
      </c>
      <c r="W40">
        <f>STDEV(W3:W34)</f>
        <v>0.62482513682862983</v>
      </c>
      <c r="Z40">
        <f>STDEV(Z3:Z34)</f>
        <v>0.5130286415949642</v>
      </c>
    </row>
    <row r="41" spans="1:29" x14ac:dyDescent="0.25">
      <c r="C41" t="s">
        <v>79</v>
      </c>
    </row>
    <row r="42" spans="1:29" x14ac:dyDescent="0.25">
      <c r="C42">
        <f>VAR(C3:C34)</f>
        <v>101.33030070564517</v>
      </c>
      <c r="E42">
        <f>VAR(E3:E34)</f>
        <v>96.010000705645297</v>
      </c>
      <c r="H42">
        <f>VAR(H3:H34)</f>
        <v>60.770740322580657</v>
      </c>
      <c r="L42">
        <f>VAR(L3:L34)</f>
        <v>28.646043447580357</v>
      </c>
      <c r="N42">
        <f>VAR(N3:N34)</f>
        <v>45.141011189515751</v>
      </c>
      <c r="Q42">
        <f>VAR(Q3:Q34)</f>
        <v>22.612004838709666</v>
      </c>
      <c r="U42">
        <f>VAR(U3:U34)</f>
        <v>0.29985645161290325</v>
      </c>
      <c r="W42">
        <f>VAR(W3:W34)</f>
        <v>0.39040645161291593</v>
      </c>
      <c r="Z42">
        <f>VAR(Z3:Z34)</f>
        <v>0.26319838709677418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1"/>
  <sheetViews>
    <sheetView topLeftCell="N1" workbookViewId="0">
      <selection activeCell="A17" sqref="A17:XFD17"/>
    </sheetView>
  </sheetViews>
  <sheetFormatPr defaultColWidth="11.42578125" defaultRowHeight="15" x14ac:dyDescent="0.25"/>
  <cols>
    <col min="3" max="3" width="21.5703125" bestFit="1" customWidth="1"/>
    <col min="5" max="5" width="21.5703125" bestFit="1" customWidth="1"/>
    <col min="8" max="8" width="21.5703125" bestFit="1" customWidth="1"/>
    <col min="11" max="11" width="23" bestFit="1" customWidth="1"/>
    <col min="13" max="13" width="23" bestFit="1" customWidth="1"/>
    <col min="16" max="16" width="23.28515625" bestFit="1" customWidth="1"/>
    <col min="19" max="19" width="13.5703125" bestFit="1" customWidth="1"/>
    <col min="21" max="21" width="13.5703125" bestFit="1" customWidth="1"/>
    <col min="24" max="24" width="13.5703125" bestFit="1" customWidth="1"/>
  </cols>
  <sheetData>
    <row r="1" spans="1:27" ht="15" customHeight="1" x14ac:dyDescent="0.25">
      <c r="A1" s="6" t="s">
        <v>0</v>
      </c>
      <c r="B1" s="6" t="s">
        <v>51</v>
      </c>
      <c r="C1" t="s">
        <v>56</v>
      </c>
      <c r="E1" t="s">
        <v>57</v>
      </c>
      <c r="G1" s="6" t="s">
        <v>67</v>
      </c>
      <c r="H1" s="6" t="s">
        <v>71</v>
      </c>
      <c r="J1" s="6" t="s">
        <v>72</v>
      </c>
      <c r="K1" t="s">
        <v>63</v>
      </c>
      <c r="M1" t="s">
        <v>64</v>
      </c>
      <c r="O1" s="6" t="s">
        <v>67</v>
      </c>
      <c r="P1" s="6" t="s">
        <v>73</v>
      </c>
      <c r="R1" s="6" t="s">
        <v>75</v>
      </c>
      <c r="S1" t="s">
        <v>65</v>
      </c>
      <c r="U1" t="s">
        <v>66</v>
      </c>
      <c r="W1" t="s">
        <v>67</v>
      </c>
      <c r="X1" t="s">
        <v>74</v>
      </c>
      <c r="Z1" s="6" t="s">
        <v>75</v>
      </c>
    </row>
    <row r="2" spans="1:27" s="14" customFormat="1" x14ac:dyDescent="0.25">
      <c r="A2" s="13" t="s">
        <v>7</v>
      </c>
      <c r="B2" s="13" t="s">
        <v>53</v>
      </c>
      <c r="C2" s="14">
        <v>12.53</v>
      </c>
      <c r="D2" s="14" t="s">
        <v>33</v>
      </c>
      <c r="E2" s="14">
        <v>35.369999999999997</v>
      </c>
      <c r="F2" s="15" t="s">
        <v>36</v>
      </c>
      <c r="G2" s="15" t="s">
        <v>68</v>
      </c>
      <c r="H2" s="14">
        <v>12.41</v>
      </c>
      <c r="I2" s="14" t="s">
        <v>33</v>
      </c>
      <c r="J2" s="16" t="s">
        <v>69</v>
      </c>
      <c r="K2" s="14">
        <v>35.700000000000003</v>
      </c>
      <c r="L2" s="16" t="s">
        <v>38</v>
      </c>
      <c r="M2" s="14">
        <v>18.03</v>
      </c>
      <c r="N2" s="14" t="s">
        <v>39</v>
      </c>
      <c r="O2" s="15" t="s">
        <v>69</v>
      </c>
      <c r="P2" s="14">
        <v>16</v>
      </c>
      <c r="Q2" s="14" t="s">
        <v>39</v>
      </c>
      <c r="R2" s="13" t="s">
        <v>69</v>
      </c>
      <c r="S2" s="14">
        <v>4.92</v>
      </c>
      <c r="T2" s="14" t="s">
        <v>40</v>
      </c>
      <c r="U2" s="14">
        <v>4.5</v>
      </c>
      <c r="V2" s="14" t="s">
        <v>40</v>
      </c>
      <c r="W2" s="14" t="s">
        <v>69</v>
      </c>
      <c r="X2" s="14">
        <v>6.01</v>
      </c>
      <c r="Y2" s="15" t="s">
        <v>41</v>
      </c>
      <c r="Z2" s="15" t="s">
        <v>68</v>
      </c>
      <c r="AA2" s="17" t="s">
        <v>68</v>
      </c>
    </row>
    <row r="3" spans="1:27" s="14" customFormat="1" x14ac:dyDescent="0.25">
      <c r="A3" s="13" t="s">
        <v>43</v>
      </c>
      <c r="B3" s="13" t="s">
        <v>53</v>
      </c>
      <c r="C3" s="14">
        <v>8.56</v>
      </c>
      <c r="D3" s="16" t="s">
        <v>34</v>
      </c>
      <c r="E3" s="14">
        <v>13.1</v>
      </c>
      <c r="F3" s="14" t="s">
        <v>33</v>
      </c>
      <c r="G3" s="15" t="s">
        <v>68</v>
      </c>
      <c r="H3" s="14">
        <v>8.89</v>
      </c>
      <c r="I3" s="16" t="s">
        <v>34</v>
      </c>
      <c r="J3" s="16" t="s">
        <v>69</v>
      </c>
      <c r="K3" s="14">
        <v>14.83</v>
      </c>
      <c r="L3" s="14" t="s">
        <v>39</v>
      </c>
      <c r="M3" s="14">
        <v>14.23</v>
      </c>
      <c r="N3" s="14" t="s">
        <v>39</v>
      </c>
      <c r="O3" s="13" t="s">
        <v>69</v>
      </c>
      <c r="P3" s="14">
        <v>13.2</v>
      </c>
      <c r="Q3" s="14" t="s">
        <v>39</v>
      </c>
      <c r="R3" s="13" t="s">
        <v>69</v>
      </c>
      <c r="S3" s="14">
        <v>5.3</v>
      </c>
      <c r="T3" s="14" t="s">
        <v>40</v>
      </c>
      <c r="U3" s="14">
        <v>5.78</v>
      </c>
      <c r="V3" s="15" t="s">
        <v>41</v>
      </c>
      <c r="W3" s="24" t="s">
        <v>68</v>
      </c>
      <c r="X3" s="14">
        <v>5.84</v>
      </c>
      <c r="Y3" s="15" t="s">
        <v>41</v>
      </c>
      <c r="Z3" s="13" t="s">
        <v>68</v>
      </c>
    </row>
    <row r="4" spans="1:27" s="14" customFormat="1" x14ac:dyDescent="0.25">
      <c r="A4" s="13" t="s">
        <v>13</v>
      </c>
      <c r="B4" s="13" t="s">
        <v>53</v>
      </c>
      <c r="C4" s="14">
        <v>41.59</v>
      </c>
      <c r="D4" s="15" t="s">
        <v>36</v>
      </c>
      <c r="E4" s="14">
        <v>12.75</v>
      </c>
      <c r="F4" s="14" t="s">
        <v>33</v>
      </c>
      <c r="G4" s="16" t="s">
        <v>69</v>
      </c>
      <c r="H4" s="9">
        <v>46.38</v>
      </c>
      <c r="I4" s="15" t="s">
        <v>36</v>
      </c>
      <c r="J4" s="15" t="s">
        <v>68</v>
      </c>
      <c r="K4" s="14">
        <v>23.77</v>
      </c>
      <c r="L4" s="14" t="s">
        <v>39</v>
      </c>
      <c r="M4" s="9">
        <v>44.5</v>
      </c>
      <c r="N4" s="25" t="s">
        <v>62</v>
      </c>
      <c r="O4" s="16" t="s">
        <v>68</v>
      </c>
      <c r="P4" s="9">
        <v>31.57</v>
      </c>
      <c r="Q4" s="16" t="s">
        <v>38</v>
      </c>
      <c r="R4" s="15" t="s">
        <v>69</v>
      </c>
      <c r="S4" s="14">
        <v>5.53</v>
      </c>
      <c r="T4" s="15" t="s">
        <v>41</v>
      </c>
      <c r="U4" s="14">
        <v>5.52</v>
      </c>
      <c r="V4" s="15" t="s">
        <v>41</v>
      </c>
      <c r="W4" s="14" t="s">
        <v>69</v>
      </c>
      <c r="X4" s="14">
        <v>4.8600000000000003</v>
      </c>
      <c r="Y4" s="14" t="s">
        <v>40</v>
      </c>
      <c r="Z4" s="16" t="s">
        <v>69</v>
      </c>
    </row>
    <row r="5" spans="1:27" s="14" customFormat="1" x14ac:dyDescent="0.25">
      <c r="A5" s="13" t="s">
        <v>18</v>
      </c>
      <c r="B5" s="13" t="s">
        <v>53</v>
      </c>
      <c r="C5" s="14">
        <v>20.88</v>
      </c>
      <c r="D5" s="14" t="s">
        <v>37</v>
      </c>
      <c r="E5" s="14">
        <v>13.51</v>
      </c>
      <c r="F5" s="14" t="s">
        <v>33</v>
      </c>
      <c r="G5" s="16" t="s">
        <v>69</v>
      </c>
      <c r="H5" s="14">
        <v>11.59</v>
      </c>
      <c r="I5" s="14" t="s">
        <v>33</v>
      </c>
      <c r="J5" s="13" t="s">
        <v>69</v>
      </c>
      <c r="K5" s="14">
        <v>15.07</v>
      </c>
      <c r="L5" s="14" t="s">
        <v>39</v>
      </c>
      <c r="M5" s="14">
        <v>14.5</v>
      </c>
      <c r="N5" s="14" t="s">
        <v>39</v>
      </c>
      <c r="O5" s="13" t="s">
        <v>69</v>
      </c>
      <c r="P5" s="14">
        <v>16.899999999999999</v>
      </c>
      <c r="Q5" s="14" t="s">
        <v>39</v>
      </c>
      <c r="R5" s="13" t="s">
        <v>68</v>
      </c>
      <c r="S5" s="14">
        <v>6.12</v>
      </c>
      <c r="T5" s="15" t="s">
        <v>41</v>
      </c>
      <c r="U5" s="14">
        <v>6.08</v>
      </c>
      <c r="V5" s="15" t="s">
        <v>41</v>
      </c>
      <c r="W5" s="14" t="s">
        <v>69</v>
      </c>
      <c r="X5" s="14">
        <v>5.88</v>
      </c>
      <c r="Y5" s="15" t="s">
        <v>41</v>
      </c>
      <c r="Z5" s="13" t="s">
        <v>69</v>
      </c>
    </row>
    <row r="6" spans="1:27" s="14" customFormat="1" x14ac:dyDescent="0.25">
      <c r="A6" s="13" t="s">
        <v>21</v>
      </c>
      <c r="B6" s="13" t="s">
        <v>53</v>
      </c>
      <c r="C6" s="14">
        <v>11.26</v>
      </c>
      <c r="D6" s="14" t="s">
        <v>33</v>
      </c>
      <c r="E6" s="14">
        <v>9.4700000000000006</v>
      </c>
      <c r="F6" s="16" t="s">
        <v>34</v>
      </c>
      <c r="G6" s="16" t="s">
        <v>69</v>
      </c>
      <c r="H6" s="14">
        <v>10.89</v>
      </c>
      <c r="I6" s="14" t="s">
        <v>33</v>
      </c>
      <c r="J6" s="24" t="s">
        <v>68</v>
      </c>
      <c r="K6" s="14">
        <v>25.83</v>
      </c>
      <c r="L6" s="14" t="s">
        <v>39</v>
      </c>
      <c r="M6" s="14">
        <v>17.27</v>
      </c>
      <c r="N6" s="14" t="s">
        <v>39</v>
      </c>
      <c r="O6" s="13" t="s">
        <v>69</v>
      </c>
      <c r="P6" s="14">
        <v>17.87</v>
      </c>
      <c r="Q6" s="14" t="s">
        <v>39</v>
      </c>
      <c r="R6" s="13" t="s">
        <v>68</v>
      </c>
      <c r="S6" s="14">
        <v>5.37</v>
      </c>
      <c r="T6" s="14" t="s">
        <v>40</v>
      </c>
      <c r="U6" s="14">
        <v>6.09</v>
      </c>
      <c r="V6" s="15" t="s">
        <v>41</v>
      </c>
      <c r="W6" s="15" t="s">
        <v>68</v>
      </c>
      <c r="X6" s="14">
        <v>5.71</v>
      </c>
      <c r="Y6" s="15" t="s">
        <v>41</v>
      </c>
      <c r="Z6" s="13" t="s">
        <v>69</v>
      </c>
    </row>
    <row r="7" spans="1:27" s="14" customFormat="1" x14ac:dyDescent="0.25">
      <c r="A7" s="13" t="s">
        <v>24</v>
      </c>
      <c r="B7" s="13" t="s">
        <v>53</v>
      </c>
      <c r="C7" s="14">
        <v>9.56</v>
      </c>
      <c r="D7" s="16" t="s">
        <v>34</v>
      </c>
      <c r="E7" s="14">
        <v>14.46</v>
      </c>
      <c r="F7" s="13" t="s">
        <v>33</v>
      </c>
      <c r="G7" s="15" t="s">
        <v>68</v>
      </c>
      <c r="H7" s="14">
        <v>6.75</v>
      </c>
      <c r="I7" s="16" t="s">
        <v>34</v>
      </c>
      <c r="J7" s="16" t="s">
        <v>69</v>
      </c>
      <c r="K7" s="14">
        <v>19.8</v>
      </c>
      <c r="L7" s="14" t="s">
        <v>39</v>
      </c>
      <c r="M7" s="14">
        <v>18.97</v>
      </c>
      <c r="N7" s="14" t="s">
        <v>39</v>
      </c>
      <c r="O7" s="13" t="s">
        <v>69</v>
      </c>
      <c r="P7" s="14">
        <v>21</v>
      </c>
      <c r="Q7" s="14" t="s">
        <v>39</v>
      </c>
      <c r="R7" s="13" t="s">
        <v>68</v>
      </c>
      <c r="S7" s="14">
        <v>6.38</v>
      </c>
      <c r="T7" s="15" t="s">
        <v>41</v>
      </c>
      <c r="U7" s="14">
        <v>6.58</v>
      </c>
      <c r="V7" s="15" t="s">
        <v>41</v>
      </c>
      <c r="W7" s="14" t="s">
        <v>68</v>
      </c>
      <c r="X7" s="14">
        <v>6.29</v>
      </c>
      <c r="Y7" s="15" t="s">
        <v>41</v>
      </c>
      <c r="Z7" s="13" t="s">
        <v>69</v>
      </c>
    </row>
    <row r="8" spans="1:27" s="14" customFormat="1" x14ac:dyDescent="0.25">
      <c r="A8" s="13" t="s">
        <v>26</v>
      </c>
      <c r="B8" s="13" t="s">
        <v>53</v>
      </c>
      <c r="C8" s="14">
        <v>12.25</v>
      </c>
      <c r="D8" s="14" t="s">
        <v>33</v>
      </c>
      <c r="E8" s="14">
        <v>20.87</v>
      </c>
      <c r="F8" s="13" t="s">
        <v>37</v>
      </c>
      <c r="G8" s="15" t="s">
        <v>68</v>
      </c>
      <c r="H8" s="14">
        <v>14.69</v>
      </c>
      <c r="I8" s="14" t="s">
        <v>33</v>
      </c>
      <c r="J8" s="16" t="s">
        <v>69</v>
      </c>
      <c r="K8" s="14">
        <v>15.57</v>
      </c>
      <c r="L8" s="14" t="s">
        <v>39</v>
      </c>
      <c r="M8" s="14">
        <v>10.25</v>
      </c>
      <c r="N8" s="14" t="s">
        <v>39</v>
      </c>
      <c r="O8" s="13" t="s">
        <v>69</v>
      </c>
      <c r="P8" s="14">
        <v>10.7</v>
      </c>
      <c r="Q8" s="14" t="s">
        <v>39</v>
      </c>
      <c r="R8" s="13" t="s">
        <v>68</v>
      </c>
      <c r="S8" s="14">
        <v>5.96</v>
      </c>
      <c r="T8" s="15" t="s">
        <v>41</v>
      </c>
      <c r="U8" s="14">
        <v>6.88</v>
      </c>
      <c r="V8" s="15" t="s">
        <v>41</v>
      </c>
      <c r="W8" s="14" t="s">
        <v>68</v>
      </c>
      <c r="X8" s="14">
        <v>6.65</v>
      </c>
      <c r="Y8" s="15" t="s">
        <v>41</v>
      </c>
      <c r="Z8" s="13" t="s">
        <v>69</v>
      </c>
    </row>
    <row r="9" spans="1:27" s="14" customFormat="1" x14ac:dyDescent="0.25">
      <c r="A9" s="13" t="s">
        <v>50</v>
      </c>
      <c r="B9" s="13" t="s">
        <v>53</v>
      </c>
      <c r="C9" s="14">
        <v>29.09</v>
      </c>
      <c r="D9" s="24" t="s">
        <v>35</v>
      </c>
      <c r="E9" s="14">
        <v>16.78</v>
      </c>
      <c r="F9" s="13" t="s">
        <v>37</v>
      </c>
      <c r="G9" s="16" t="s">
        <v>69</v>
      </c>
      <c r="H9" s="14">
        <v>17.38</v>
      </c>
      <c r="I9" s="14" t="s">
        <v>37</v>
      </c>
      <c r="J9" s="13" t="s">
        <v>68</v>
      </c>
      <c r="K9" s="14">
        <v>20.9</v>
      </c>
      <c r="L9" s="14" t="s">
        <v>39</v>
      </c>
      <c r="M9" s="14">
        <v>15.9</v>
      </c>
      <c r="N9" s="14" t="s">
        <v>39</v>
      </c>
      <c r="O9" s="13" t="s">
        <v>69</v>
      </c>
      <c r="P9" s="14">
        <v>17.399999999999999</v>
      </c>
      <c r="Q9" s="14" t="s">
        <v>39</v>
      </c>
      <c r="R9" s="13" t="s">
        <v>68</v>
      </c>
      <c r="S9" s="14">
        <v>5.99</v>
      </c>
      <c r="T9" s="15" t="s">
        <v>41</v>
      </c>
      <c r="U9" s="14">
        <v>6.07</v>
      </c>
      <c r="V9" s="15" t="s">
        <v>41</v>
      </c>
      <c r="W9" s="14" t="s">
        <v>68</v>
      </c>
      <c r="X9" s="14">
        <v>6.24</v>
      </c>
      <c r="Y9" s="15" t="s">
        <v>41</v>
      </c>
      <c r="Z9" s="13" t="s">
        <v>68</v>
      </c>
    </row>
    <row r="10" spans="1:27" s="14" customFormat="1" x14ac:dyDescent="0.25">
      <c r="A10" s="13" t="s">
        <v>14</v>
      </c>
      <c r="B10" s="13" t="s">
        <v>53</v>
      </c>
      <c r="C10" s="14">
        <v>9.84</v>
      </c>
      <c r="D10" s="16" t="s">
        <v>34</v>
      </c>
      <c r="E10" s="14">
        <v>10.54</v>
      </c>
      <c r="F10" s="13" t="s">
        <v>33</v>
      </c>
      <c r="G10" s="24" t="s">
        <v>68</v>
      </c>
      <c r="H10" s="14">
        <v>8.18</v>
      </c>
      <c r="I10" s="16" t="s">
        <v>34</v>
      </c>
      <c r="J10" s="25" t="s">
        <v>69</v>
      </c>
      <c r="K10" s="14">
        <v>25.57</v>
      </c>
      <c r="L10" s="14" t="s">
        <v>39</v>
      </c>
      <c r="M10" s="14">
        <v>21.2</v>
      </c>
      <c r="N10" s="14" t="s">
        <v>39</v>
      </c>
      <c r="O10" s="13" t="s">
        <v>69</v>
      </c>
      <c r="P10" s="14">
        <v>18.2</v>
      </c>
      <c r="Q10" s="14" t="s">
        <v>39</v>
      </c>
      <c r="R10" s="13" t="s">
        <v>69</v>
      </c>
      <c r="S10" s="14">
        <v>5.79</v>
      </c>
      <c r="T10" s="15" t="s">
        <v>41</v>
      </c>
      <c r="U10" s="14">
        <v>5.82</v>
      </c>
      <c r="V10" s="15" t="s">
        <v>41</v>
      </c>
      <c r="W10" s="14" t="s">
        <v>68</v>
      </c>
      <c r="X10" s="14">
        <v>5.67</v>
      </c>
      <c r="Y10" s="15" t="s">
        <v>41</v>
      </c>
      <c r="Z10" s="13" t="s">
        <v>69</v>
      </c>
    </row>
    <row r="11" spans="1:27" s="14" customFormat="1" x14ac:dyDescent="0.25">
      <c r="A11" s="13" t="s">
        <v>32</v>
      </c>
      <c r="B11" s="13" t="s">
        <v>53</v>
      </c>
      <c r="C11" s="14">
        <v>17.27</v>
      </c>
      <c r="D11" s="14" t="s">
        <v>37</v>
      </c>
      <c r="E11" s="14">
        <v>11.45</v>
      </c>
      <c r="F11" s="13" t="s">
        <v>33</v>
      </c>
      <c r="G11" s="16" t="s">
        <v>69</v>
      </c>
      <c r="H11" s="14">
        <v>10.57</v>
      </c>
      <c r="I11" s="14" t="s">
        <v>33</v>
      </c>
      <c r="J11" s="13" t="s">
        <v>69</v>
      </c>
      <c r="K11" s="14">
        <v>14.73</v>
      </c>
      <c r="L11" s="14" t="s">
        <v>39</v>
      </c>
      <c r="M11" s="14">
        <v>14.03</v>
      </c>
      <c r="N11" s="14" t="s">
        <v>39</v>
      </c>
      <c r="O11" s="13" t="s">
        <v>69</v>
      </c>
      <c r="P11" s="14">
        <v>12.63</v>
      </c>
      <c r="Q11" s="14" t="s">
        <v>39</v>
      </c>
      <c r="R11" s="13" t="s">
        <v>69</v>
      </c>
      <c r="S11" s="14">
        <v>5.65</v>
      </c>
      <c r="T11" s="15" t="s">
        <v>41</v>
      </c>
      <c r="U11" s="14">
        <v>5.23</v>
      </c>
      <c r="V11" s="14" t="s">
        <v>40</v>
      </c>
      <c r="W11" s="16" t="s">
        <v>69</v>
      </c>
      <c r="X11" s="14">
        <v>5.67</v>
      </c>
      <c r="Y11" s="15" t="s">
        <v>41</v>
      </c>
      <c r="Z11" s="24" t="s">
        <v>68</v>
      </c>
    </row>
    <row r="12" spans="1:27" s="14" customFormat="1" x14ac:dyDescent="0.25">
      <c r="A12" s="13" t="s">
        <v>19</v>
      </c>
      <c r="B12" s="13" t="s">
        <v>53</v>
      </c>
      <c r="C12" s="14">
        <v>28.73</v>
      </c>
      <c r="D12" s="24" t="s">
        <v>35</v>
      </c>
      <c r="E12" s="14">
        <v>11.08</v>
      </c>
      <c r="F12" s="13" t="s">
        <v>33</v>
      </c>
      <c r="G12" s="16" t="s">
        <v>69</v>
      </c>
      <c r="H12" s="14">
        <v>18.18</v>
      </c>
      <c r="I12" s="14" t="s">
        <v>37</v>
      </c>
      <c r="J12" s="15" t="s">
        <v>68</v>
      </c>
      <c r="K12" s="14">
        <v>17.47</v>
      </c>
      <c r="L12" s="14" t="s">
        <v>39</v>
      </c>
      <c r="M12" s="14">
        <v>9.1999999999999993</v>
      </c>
      <c r="N12" s="14" t="s">
        <v>39</v>
      </c>
      <c r="O12" s="13" t="s">
        <v>69</v>
      </c>
      <c r="P12" s="14">
        <v>9.4</v>
      </c>
      <c r="Q12" s="14" t="s">
        <v>39</v>
      </c>
      <c r="R12" s="13" t="s">
        <v>68</v>
      </c>
      <c r="S12" s="14">
        <v>5.96</v>
      </c>
      <c r="T12" s="15" t="s">
        <v>41</v>
      </c>
      <c r="U12" s="14">
        <v>6.77</v>
      </c>
      <c r="V12" s="15" t="s">
        <v>41</v>
      </c>
      <c r="W12" s="14" t="s">
        <v>68</v>
      </c>
      <c r="X12" s="14">
        <v>6.33</v>
      </c>
      <c r="Y12" s="15" t="s">
        <v>41</v>
      </c>
      <c r="Z12" s="13" t="s">
        <v>69</v>
      </c>
    </row>
    <row r="14" spans="1:27" x14ac:dyDescent="0.25">
      <c r="C14" t="s">
        <v>83</v>
      </c>
      <c r="E14" t="s">
        <v>100</v>
      </c>
      <c r="H14" t="s">
        <v>99</v>
      </c>
      <c r="K14" t="s">
        <v>83</v>
      </c>
      <c r="M14" t="s">
        <v>100</v>
      </c>
      <c r="P14" t="s">
        <v>99</v>
      </c>
      <c r="S14" t="s">
        <v>83</v>
      </c>
      <c r="U14" t="s">
        <v>100</v>
      </c>
      <c r="X14" t="s">
        <v>99</v>
      </c>
    </row>
    <row r="15" spans="1:27" x14ac:dyDescent="0.25">
      <c r="C15">
        <f>TTEST(C2:C12,H2:H12,2,1)</f>
        <v>7.9766711798165024E-2</v>
      </c>
      <c r="E15">
        <f>TTEST(C2:C12,E2:E12,2,1)</f>
        <v>0.50117836223206558</v>
      </c>
      <c r="H15">
        <f>TTEST(E2:E12,H2:H12,2,1)</f>
        <v>0.93996356578131612</v>
      </c>
      <c r="K15">
        <f>TTEST(K2:K12,P2:P12,2,1)</f>
        <v>8.7940221921460185E-2</v>
      </c>
      <c r="M15">
        <f>TTEST(K2:K12,M2:M12,2,1)</f>
        <v>0.33746085025262162</v>
      </c>
      <c r="P15">
        <f>TTEST(M2:M12,P2:P12,2,1)</f>
        <v>0.37020786977370146</v>
      </c>
      <c r="S15">
        <f>TTEST(S2:S12,X2:X12,2,1)</f>
        <v>0.20656672127784526</v>
      </c>
      <c r="U15">
        <f>TTEST(S2:S12,U2:U12,2,1)</f>
        <v>0.15757079587431708</v>
      </c>
      <c r="X15">
        <f>TTEST(U2:U12,X2:X12,2,1)</f>
        <v>0.93244304833118064</v>
      </c>
    </row>
    <row r="16" spans="1:27" x14ac:dyDescent="0.25">
      <c r="C16" t="s">
        <v>77</v>
      </c>
    </row>
    <row r="17" spans="3:24" x14ac:dyDescent="0.25">
      <c r="C17">
        <f>AVERAGE(C2:C12)</f>
        <v>18.323636363636364</v>
      </c>
      <c r="E17">
        <f>AVERAGE(E2:E12)</f>
        <v>15.398181818181818</v>
      </c>
      <c r="H17">
        <f>AVERAGE(H2:H12)</f>
        <v>15.082727272727276</v>
      </c>
      <c r="K17">
        <f>AVERAGE(K2:K12)</f>
        <v>20.84</v>
      </c>
      <c r="M17">
        <f>AVERAGE(M2:M12)</f>
        <v>18.007272727272724</v>
      </c>
      <c r="P17">
        <f>AVERAGE(P2:P12)</f>
        <v>16.806363636363635</v>
      </c>
      <c r="S17">
        <f>AVERAGE(S2:S12)</f>
        <v>5.7245454545454555</v>
      </c>
      <c r="U17">
        <f>AVERAGE(U2:U12)</f>
        <v>5.9381818181818184</v>
      </c>
      <c r="X17">
        <f>AVERAGE(X2:X12)</f>
        <v>5.9227272727272728</v>
      </c>
    </row>
    <row r="18" spans="3:24" x14ac:dyDescent="0.25">
      <c r="C18" t="s">
        <v>78</v>
      </c>
    </row>
    <row r="19" spans="3:24" x14ac:dyDescent="0.25">
      <c r="C19">
        <f>STDEV(C2:C12)</f>
        <v>10.665964815924784</v>
      </c>
      <c r="E19">
        <f>STDEV(E2:E12)</f>
        <v>7.3514880373728699</v>
      </c>
      <c r="H19">
        <f>STDEV(H2:H12)</f>
        <v>10.987548489912651</v>
      </c>
      <c r="K19">
        <f>STDEV(K2:K12)</f>
        <v>6.5087448866889845</v>
      </c>
      <c r="M19">
        <f>STDEV(M2:M12)</f>
        <v>9.4768160169005071</v>
      </c>
      <c r="P19">
        <f>STDEV(P2:P12)</f>
        <v>6.0185235277886475</v>
      </c>
      <c r="S19">
        <f>STDEV(S2:S12)</f>
        <v>0.42050835036568857</v>
      </c>
      <c r="U19">
        <f>STDEV(U2:U12)</f>
        <v>0.69535340916425903</v>
      </c>
      <c r="X19">
        <f>STDEV(X2:X12)</f>
        <v>0.47423814500925399</v>
      </c>
    </row>
    <row r="20" spans="3:24" x14ac:dyDescent="0.25">
      <c r="C20" t="s">
        <v>79</v>
      </c>
    </row>
    <row r="21" spans="3:24" x14ac:dyDescent="0.25">
      <c r="C21">
        <f>VAR(C2:C12)</f>
        <v>113.76280545454543</v>
      </c>
      <c r="E21">
        <f>VAR(E2:E12)</f>
        <v>54.04437636363641</v>
      </c>
      <c r="H21">
        <f>VAR(H2:H12)</f>
        <v>120.72622181818178</v>
      </c>
      <c r="K21">
        <f>VAR(K2:K12)</f>
        <v>42.363759999999999</v>
      </c>
      <c r="M21">
        <f>VAR(M2:M12)</f>
        <v>89.810041818181986</v>
      </c>
      <c r="P21">
        <f>VAR(P2:P12)</f>
        <v>36.222625454545508</v>
      </c>
      <c r="S21">
        <f>VAR(S2:S12)</f>
        <v>0.17682727272727269</v>
      </c>
      <c r="U21">
        <f>VAR(U2:U12)</f>
        <v>0.48351636363635747</v>
      </c>
      <c r="X21">
        <f>VAR(X2:X12)</f>
        <v>0.22490181818181823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1"/>
  <sheetViews>
    <sheetView topLeftCell="N1" workbookViewId="0">
      <selection activeCell="M15" sqref="M15"/>
    </sheetView>
  </sheetViews>
  <sheetFormatPr defaultColWidth="11.42578125" defaultRowHeight="15" x14ac:dyDescent="0.25"/>
  <cols>
    <col min="3" max="3" width="21.5703125" bestFit="1" customWidth="1"/>
    <col min="5" max="5" width="21.5703125" bestFit="1" customWidth="1"/>
    <col min="8" max="8" width="21.5703125" bestFit="1" customWidth="1"/>
    <col min="11" max="11" width="23" bestFit="1" customWidth="1"/>
    <col min="13" max="13" width="23" bestFit="1" customWidth="1"/>
    <col min="16" max="16" width="23.28515625" bestFit="1" customWidth="1"/>
    <col min="19" max="19" width="13.5703125" bestFit="1" customWidth="1"/>
    <col min="21" max="21" width="13.5703125" bestFit="1" customWidth="1"/>
    <col min="24" max="24" width="13.5703125" bestFit="1" customWidth="1"/>
  </cols>
  <sheetData>
    <row r="1" spans="1:27" ht="15" customHeight="1" x14ac:dyDescent="0.25">
      <c r="A1" s="6" t="s">
        <v>0</v>
      </c>
      <c r="B1" s="6" t="s">
        <v>51</v>
      </c>
      <c r="C1" t="s">
        <v>56</v>
      </c>
      <c r="E1" t="s">
        <v>57</v>
      </c>
      <c r="G1" s="6" t="s">
        <v>67</v>
      </c>
      <c r="H1" s="6" t="s">
        <v>71</v>
      </c>
      <c r="J1" s="6" t="s">
        <v>72</v>
      </c>
      <c r="K1" t="s">
        <v>63</v>
      </c>
      <c r="M1" t="s">
        <v>64</v>
      </c>
      <c r="O1" s="6" t="s">
        <v>67</v>
      </c>
      <c r="P1" s="6" t="s">
        <v>73</v>
      </c>
      <c r="R1" s="6" t="s">
        <v>75</v>
      </c>
      <c r="S1" t="s">
        <v>65</v>
      </c>
      <c r="U1" t="s">
        <v>66</v>
      </c>
      <c r="W1" t="s">
        <v>67</v>
      </c>
      <c r="X1" t="s">
        <v>74</v>
      </c>
      <c r="Z1" s="6" t="s">
        <v>75</v>
      </c>
    </row>
    <row r="2" spans="1:27" s="19" customFormat="1" x14ac:dyDescent="0.25">
      <c r="A2" s="18" t="s">
        <v>55</v>
      </c>
      <c r="B2" s="18" t="s">
        <v>52</v>
      </c>
      <c r="C2" s="19">
        <v>13</v>
      </c>
      <c r="D2" s="19" t="s">
        <v>33</v>
      </c>
      <c r="E2" s="19">
        <v>11.59</v>
      </c>
      <c r="F2" s="19" t="s">
        <v>33</v>
      </c>
      <c r="G2" s="18" t="s">
        <v>69</v>
      </c>
      <c r="H2" s="19">
        <v>6.19</v>
      </c>
      <c r="I2" s="20" t="s">
        <v>34</v>
      </c>
      <c r="J2" s="20" t="s">
        <v>69</v>
      </c>
      <c r="K2" s="19">
        <v>30.37</v>
      </c>
      <c r="L2" s="20" t="s">
        <v>38</v>
      </c>
      <c r="M2" s="19">
        <v>25.67</v>
      </c>
      <c r="N2" s="19" t="s">
        <v>39</v>
      </c>
      <c r="O2" s="21" t="s">
        <v>69</v>
      </c>
      <c r="P2" s="19">
        <v>23.77</v>
      </c>
      <c r="Q2" s="19" t="s">
        <v>39</v>
      </c>
      <c r="R2" s="18" t="s">
        <v>69</v>
      </c>
      <c r="S2" s="19">
        <v>4.59</v>
      </c>
      <c r="T2" s="19" t="s">
        <v>40</v>
      </c>
      <c r="U2" s="19">
        <v>5.45</v>
      </c>
      <c r="V2" s="19" t="s">
        <v>40</v>
      </c>
      <c r="W2" s="19" t="s">
        <v>68</v>
      </c>
      <c r="X2" s="19">
        <v>4.6500000000000004</v>
      </c>
      <c r="Y2" s="19" t="s">
        <v>40</v>
      </c>
      <c r="Z2" s="18" t="s">
        <v>69</v>
      </c>
      <c r="AA2" s="22" t="s">
        <v>69</v>
      </c>
    </row>
    <row r="3" spans="1:27" s="19" customFormat="1" x14ac:dyDescent="0.25">
      <c r="A3" s="18" t="s">
        <v>9</v>
      </c>
      <c r="B3" s="18" t="s">
        <v>52</v>
      </c>
      <c r="C3" s="19">
        <v>9.1</v>
      </c>
      <c r="D3" s="20" t="s">
        <v>34</v>
      </c>
      <c r="E3" s="19">
        <v>9.43</v>
      </c>
      <c r="F3" s="20" t="s">
        <v>34</v>
      </c>
      <c r="G3" s="18" t="s">
        <v>68</v>
      </c>
      <c r="H3" s="19">
        <v>7.84</v>
      </c>
      <c r="I3" s="20" t="s">
        <v>34</v>
      </c>
      <c r="J3" s="18" t="s">
        <v>69</v>
      </c>
      <c r="K3" s="19">
        <v>26.3</v>
      </c>
      <c r="L3" s="19" t="s">
        <v>39</v>
      </c>
      <c r="M3" s="19">
        <v>16.8</v>
      </c>
      <c r="N3" s="19" t="s">
        <v>39</v>
      </c>
      <c r="O3" s="18" t="s">
        <v>69</v>
      </c>
      <c r="P3" s="19">
        <v>14.88</v>
      </c>
      <c r="Q3" s="19" t="s">
        <v>39</v>
      </c>
      <c r="R3" s="18" t="s">
        <v>69</v>
      </c>
      <c r="S3" s="19">
        <v>5.42</v>
      </c>
      <c r="T3" s="19" t="s">
        <v>40</v>
      </c>
      <c r="U3" s="19">
        <v>5.83</v>
      </c>
      <c r="V3" s="21" t="s">
        <v>41</v>
      </c>
      <c r="W3" s="23" t="s">
        <v>68</v>
      </c>
      <c r="X3" s="19">
        <v>6.37</v>
      </c>
      <c r="Y3" s="21" t="s">
        <v>41</v>
      </c>
      <c r="Z3" s="18" t="s">
        <v>68</v>
      </c>
    </row>
    <row r="4" spans="1:27" s="19" customFormat="1" x14ac:dyDescent="0.25">
      <c r="A4" s="18" t="s">
        <v>12</v>
      </c>
      <c r="B4" s="18" t="s">
        <v>52</v>
      </c>
      <c r="C4" s="19">
        <v>45.92</v>
      </c>
      <c r="D4" s="21" t="s">
        <v>36</v>
      </c>
      <c r="E4" s="19">
        <v>22.85</v>
      </c>
      <c r="F4" s="19" t="s">
        <v>37</v>
      </c>
      <c r="G4" s="20" t="s">
        <v>69</v>
      </c>
      <c r="H4" s="19">
        <v>19.920000000000002</v>
      </c>
      <c r="I4" s="19" t="s">
        <v>37</v>
      </c>
      <c r="J4" s="18" t="s">
        <v>69</v>
      </c>
      <c r="K4" s="19">
        <v>19.170000000000002</v>
      </c>
      <c r="L4" s="19" t="s">
        <v>39</v>
      </c>
      <c r="M4" s="19">
        <v>16.93</v>
      </c>
      <c r="N4" s="19" t="s">
        <v>39</v>
      </c>
      <c r="O4" s="18" t="s">
        <v>69</v>
      </c>
      <c r="P4" s="19">
        <v>12.07</v>
      </c>
      <c r="Q4" s="19" t="s">
        <v>39</v>
      </c>
      <c r="R4" s="18" t="s">
        <v>69</v>
      </c>
      <c r="S4" s="19">
        <v>5.66</v>
      </c>
      <c r="T4" s="21" t="s">
        <v>41</v>
      </c>
      <c r="U4" s="19">
        <v>5.14</v>
      </c>
      <c r="V4" s="19" t="s">
        <v>40</v>
      </c>
      <c r="W4" s="20" t="s">
        <v>69</v>
      </c>
      <c r="X4" s="19">
        <v>6.2</v>
      </c>
      <c r="Y4" s="21" t="s">
        <v>41</v>
      </c>
      <c r="Z4" s="21" t="s">
        <v>68</v>
      </c>
    </row>
    <row r="5" spans="1:27" s="19" customFormat="1" x14ac:dyDescent="0.25">
      <c r="A5" s="18" t="s">
        <v>31</v>
      </c>
      <c r="B5" s="18" t="s">
        <v>52</v>
      </c>
      <c r="C5" s="19">
        <v>10.6</v>
      </c>
      <c r="D5" s="19" t="s">
        <v>33</v>
      </c>
      <c r="E5" s="19">
        <v>12.96</v>
      </c>
      <c r="F5" s="19" t="s">
        <v>33</v>
      </c>
      <c r="G5" s="18" t="s">
        <v>68</v>
      </c>
      <c r="H5" s="19">
        <v>9.27</v>
      </c>
      <c r="I5" s="20" t="s">
        <v>34</v>
      </c>
      <c r="J5" s="27" t="s">
        <v>69</v>
      </c>
      <c r="K5" s="19">
        <v>18.8</v>
      </c>
      <c r="L5" s="19" t="s">
        <v>39</v>
      </c>
      <c r="M5" s="19">
        <v>19</v>
      </c>
      <c r="N5" s="19" t="s">
        <v>39</v>
      </c>
      <c r="O5" s="18" t="s">
        <v>68</v>
      </c>
      <c r="P5" s="19">
        <v>19.43</v>
      </c>
      <c r="Q5" s="19" t="s">
        <v>39</v>
      </c>
      <c r="R5" s="18" t="s">
        <v>68</v>
      </c>
      <c r="S5" s="19">
        <v>5.56</v>
      </c>
      <c r="T5" s="21" t="s">
        <v>41</v>
      </c>
      <c r="U5" s="19">
        <v>4.82</v>
      </c>
      <c r="V5" s="19" t="s">
        <v>40</v>
      </c>
      <c r="W5" s="20" t="s">
        <v>69</v>
      </c>
      <c r="X5" s="19">
        <v>5.01</v>
      </c>
      <c r="Y5" s="19" t="s">
        <v>40</v>
      </c>
      <c r="Z5" s="18" t="s">
        <v>68</v>
      </c>
    </row>
    <row r="6" spans="1:27" s="19" customFormat="1" x14ac:dyDescent="0.25">
      <c r="A6" s="18" t="s">
        <v>6</v>
      </c>
      <c r="B6" s="18" t="s">
        <v>52</v>
      </c>
      <c r="C6" s="19">
        <v>16.489999999999998</v>
      </c>
      <c r="D6" s="19" t="s">
        <v>37</v>
      </c>
      <c r="E6" s="19">
        <v>12.68</v>
      </c>
      <c r="F6" s="19" t="s">
        <v>33</v>
      </c>
      <c r="G6" s="20" t="s">
        <v>69</v>
      </c>
      <c r="H6" s="19">
        <v>10.01</v>
      </c>
      <c r="I6" s="19" t="s">
        <v>33</v>
      </c>
      <c r="J6" s="18" t="s">
        <v>69</v>
      </c>
      <c r="K6" s="19">
        <v>19.43</v>
      </c>
      <c r="L6" s="19" t="s">
        <v>39</v>
      </c>
      <c r="M6" s="19">
        <v>18.600000000000001</v>
      </c>
      <c r="N6" s="19" t="s">
        <v>39</v>
      </c>
      <c r="O6" s="18" t="s">
        <v>69</v>
      </c>
      <c r="P6" s="19">
        <v>19.03</v>
      </c>
      <c r="Q6" s="19" t="s">
        <v>39</v>
      </c>
      <c r="R6" s="18" t="s">
        <v>68</v>
      </c>
      <c r="S6" s="19">
        <v>5.95</v>
      </c>
      <c r="T6" s="21" t="s">
        <v>41</v>
      </c>
      <c r="U6" s="19">
        <v>5.74</v>
      </c>
      <c r="V6" s="21" t="s">
        <v>41</v>
      </c>
      <c r="W6" s="19" t="s">
        <v>69</v>
      </c>
      <c r="X6" s="19">
        <v>5.44</v>
      </c>
      <c r="Y6" s="19" t="s">
        <v>40</v>
      </c>
      <c r="Z6" s="27" t="s">
        <v>69</v>
      </c>
    </row>
    <row r="7" spans="1:27" s="19" customFormat="1" x14ac:dyDescent="0.25">
      <c r="A7" s="18" t="s">
        <v>22</v>
      </c>
      <c r="B7" s="18" t="s">
        <v>52</v>
      </c>
      <c r="C7" s="19">
        <v>12.42</v>
      </c>
      <c r="D7" s="19" t="s">
        <v>33</v>
      </c>
      <c r="E7" s="19">
        <v>9.76</v>
      </c>
      <c r="F7" s="20" t="s">
        <v>34</v>
      </c>
      <c r="G7" s="20" t="s">
        <v>69</v>
      </c>
      <c r="H7" s="19">
        <v>11.23</v>
      </c>
      <c r="I7" s="19" t="s">
        <v>33</v>
      </c>
      <c r="J7" s="23" t="s">
        <v>68</v>
      </c>
      <c r="K7" s="19">
        <v>19</v>
      </c>
      <c r="L7" s="19" t="s">
        <v>39</v>
      </c>
      <c r="M7" s="19">
        <v>15.17</v>
      </c>
      <c r="N7" s="19" t="s">
        <v>39</v>
      </c>
      <c r="O7" s="18" t="s">
        <v>69</v>
      </c>
      <c r="P7" s="19">
        <v>12.43</v>
      </c>
      <c r="Q7" s="19" t="s">
        <v>39</v>
      </c>
      <c r="R7" s="18" t="s">
        <v>69</v>
      </c>
      <c r="S7" s="19">
        <v>5.42</v>
      </c>
      <c r="T7" s="19" t="s">
        <v>40</v>
      </c>
      <c r="U7" s="19">
        <v>6</v>
      </c>
      <c r="V7" s="21" t="s">
        <v>41</v>
      </c>
      <c r="W7" s="21" t="s">
        <v>68</v>
      </c>
      <c r="X7" s="19">
        <v>5.71</v>
      </c>
      <c r="Y7" s="21" t="s">
        <v>41</v>
      </c>
      <c r="Z7" s="18" t="s">
        <v>69</v>
      </c>
    </row>
    <row r="8" spans="1:27" s="19" customFormat="1" x14ac:dyDescent="0.25">
      <c r="A8" s="18" t="s">
        <v>25</v>
      </c>
      <c r="B8" s="18" t="s">
        <v>52</v>
      </c>
      <c r="C8" s="19">
        <v>6.81</v>
      </c>
      <c r="D8" s="20" t="s">
        <v>34</v>
      </c>
      <c r="E8" s="19">
        <v>15.62</v>
      </c>
      <c r="F8" s="18" t="s">
        <v>37</v>
      </c>
      <c r="G8" s="21" t="s">
        <v>68</v>
      </c>
      <c r="H8" s="19">
        <v>11.77</v>
      </c>
      <c r="I8" s="19" t="s">
        <v>33</v>
      </c>
      <c r="J8" s="18" t="s">
        <v>69</v>
      </c>
      <c r="K8" s="19">
        <v>21.13</v>
      </c>
      <c r="L8" s="19" t="s">
        <v>39</v>
      </c>
      <c r="M8" s="19">
        <v>16.8</v>
      </c>
      <c r="N8" s="19" t="s">
        <v>39</v>
      </c>
      <c r="O8" s="18" t="s">
        <v>69</v>
      </c>
      <c r="P8" s="19">
        <v>6.43</v>
      </c>
      <c r="Q8" s="19" t="s">
        <v>39</v>
      </c>
      <c r="R8" s="18" t="s">
        <v>69</v>
      </c>
      <c r="S8" s="19">
        <v>5.96</v>
      </c>
      <c r="T8" s="21" t="s">
        <v>41</v>
      </c>
      <c r="U8" s="19">
        <v>5.57</v>
      </c>
      <c r="V8" s="21" t="s">
        <v>41</v>
      </c>
      <c r="W8" s="19" t="s">
        <v>69</v>
      </c>
      <c r="X8" s="19">
        <v>5.77</v>
      </c>
      <c r="Y8" s="21" t="s">
        <v>41</v>
      </c>
      <c r="Z8" s="18" t="s">
        <v>68</v>
      </c>
    </row>
    <row r="9" spans="1:27" s="19" customFormat="1" x14ac:dyDescent="0.25">
      <c r="A9" s="18" t="s">
        <v>45</v>
      </c>
      <c r="B9" s="18" t="s">
        <v>52</v>
      </c>
      <c r="C9" s="19">
        <v>14.12</v>
      </c>
      <c r="D9" s="19" t="s">
        <v>33</v>
      </c>
      <c r="E9" s="19">
        <v>19.86</v>
      </c>
      <c r="F9" s="18" t="s">
        <v>37</v>
      </c>
      <c r="G9" s="21" t="s">
        <v>68</v>
      </c>
      <c r="H9" s="19">
        <v>30.56</v>
      </c>
      <c r="I9" s="21" t="s">
        <v>36</v>
      </c>
      <c r="J9" s="21" t="s">
        <v>68</v>
      </c>
      <c r="K9" s="19">
        <v>14.6</v>
      </c>
      <c r="L9" s="19" t="s">
        <v>39</v>
      </c>
      <c r="M9" s="19">
        <v>20.73</v>
      </c>
      <c r="N9" s="19" t="s">
        <v>39</v>
      </c>
      <c r="O9" s="18" t="s">
        <v>68</v>
      </c>
      <c r="P9" s="19">
        <v>20.27</v>
      </c>
      <c r="Q9" s="19" t="s">
        <v>39</v>
      </c>
      <c r="R9" s="18" t="s">
        <v>69</v>
      </c>
      <c r="S9" s="19">
        <v>6.56</v>
      </c>
      <c r="T9" s="21" t="s">
        <v>41</v>
      </c>
      <c r="U9" s="19">
        <v>6.27</v>
      </c>
      <c r="V9" s="21" t="s">
        <v>41</v>
      </c>
      <c r="W9" s="19" t="s">
        <v>69</v>
      </c>
      <c r="X9" s="19">
        <v>5.63</v>
      </c>
      <c r="Y9" s="21" t="s">
        <v>41</v>
      </c>
      <c r="Z9" s="18" t="s">
        <v>69</v>
      </c>
    </row>
    <row r="10" spans="1:27" s="19" customFormat="1" x14ac:dyDescent="0.25">
      <c r="A10" s="18" t="s">
        <v>44</v>
      </c>
      <c r="B10" s="18" t="s">
        <v>52</v>
      </c>
      <c r="C10" s="19">
        <v>9.25</v>
      </c>
      <c r="D10" s="20" t="s">
        <v>34</v>
      </c>
      <c r="E10" s="19">
        <v>12.48</v>
      </c>
      <c r="F10" s="18" t="s">
        <v>33</v>
      </c>
      <c r="G10" s="21" t="s">
        <v>68</v>
      </c>
      <c r="H10" s="19">
        <v>13.24</v>
      </c>
      <c r="I10" s="19" t="s">
        <v>33</v>
      </c>
      <c r="J10" s="18" t="s">
        <v>68</v>
      </c>
      <c r="K10" s="19">
        <v>21.4</v>
      </c>
      <c r="L10" s="19" t="s">
        <v>39</v>
      </c>
      <c r="M10" s="19">
        <v>18.77</v>
      </c>
      <c r="N10" s="19" t="s">
        <v>39</v>
      </c>
      <c r="O10" s="18" t="s">
        <v>69</v>
      </c>
      <c r="P10" s="19">
        <v>22.4</v>
      </c>
      <c r="Q10" s="19" t="s">
        <v>39</v>
      </c>
      <c r="R10" s="18" t="s">
        <v>68</v>
      </c>
      <c r="S10" s="19">
        <v>5.79</v>
      </c>
      <c r="T10" s="21" t="s">
        <v>41</v>
      </c>
      <c r="U10" s="19">
        <v>5.69</v>
      </c>
      <c r="V10" s="21" t="s">
        <v>41</v>
      </c>
      <c r="W10" s="19" t="s">
        <v>69</v>
      </c>
      <c r="X10" s="19">
        <v>5.66</v>
      </c>
      <c r="Y10" s="21" t="s">
        <v>41</v>
      </c>
      <c r="Z10" s="18" t="s">
        <v>69</v>
      </c>
    </row>
    <row r="11" spans="1:27" s="19" customFormat="1" x14ac:dyDescent="0.25">
      <c r="A11" s="18" t="s">
        <v>30</v>
      </c>
      <c r="B11" s="18" t="s">
        <v>52</v>
      </c>
      <c r="C11" s="19">
        <v>17.05</v>
      </c>
      <c r="D11" s="19" t="s">
        <v>37</v>
      </c>
      <c r="E11" s="19">
        <v>10.15</v>
      </c>
      <c r="F11" s="18" t="s">
        <v>33</v>
      </c>
      <c r="G11" s="20" t="s">
        <v>69</v>
      </c>
      <c r="H11" s="19">
        <v>9.8699999999999992</v>
      </c>
      <c r="I11" s="20" t="s">
        <v>34</v>
      </c>
      <c r="J11" s="27" t="s">
        <v>69</v>
      </c>
      <c r="K11" s="19">
        <v>17.600000000000001</v>
      </c>
      <c r="L11" s="19" t="s">
        <v>39</v>
      </c>
      <c r="M11" s="19">
        <v>14.2</v>
      </c>
      <c r="N11" s="19" t="s">
        <v>39</v>
      </c>
      <c r="O11" s="18" t="s">
        <v>69</v>
      </c>
      <c r="P11" s="19">
        <v>15.67</v>
      </c>
      <c r="Q11" s="19" t="s">
        <v>39</v>
      </c>
      <c r="R11" s="18" t="s">
        <v>68</v>
      </c>
      <c r="S11" s="19">
        <v>5.43</v>
      </c>
      <c r="T11" s="19" t="s">
        <v>40</v>
      </c>
      <c r="U11" s="19">
        <v>5.7</v>
      </c>
      <c r="V11" s="21" t="s">
        <v>41</v>
      </c>
      <c r="W11" s="21" t="s">
        <v>68</v>
      </c>
      <c r="X11" s="19">
        <v>5.26</v>
      </c>
      <c r="Y11" s="19" t="s">
        <v>40</v>
      </c>
      <c r="Z11" s="27" t="s">
        <v>69</v>
      </c>
    </row>
    <row r="12" spans="1:27" s="19" customFormat="1" x14ac:dyDescent="0.25">
      <c r="A12" s="18" t="s">
        <v>28</v>
      </c>
      <c r="B12" s="18" t="s">
        <v>52</v>
      </c>
      <c r="C12" s="19">
        <v>13.38</v>
      </c>
      <c r="D12" s="19" t="s">
        <v>33</v>
      </c>
      <c r="E12" s="19">
        <v>13.8</v>
      </c>
      <c r="F12" s="18" t="s">
        <v>33</v>
      </c>
      <c r="G12" s="18" t="s">
        <v>68</v>
      </c>
      <c r="H12" s="19">
        <v>9.69</v>
      </c>
      <c r="I12" s="20" t="s">
        <v>34</v>
      </c>
      <c r="J12" s="20" t="s">
        <v>69</v>
      </c>
      <c r="K12" s="19">
        <v>22.2</v>
      </c>
      <c r="L12" s="19" t="s">
        <v>39</v>
      </c>
      <c r="M12" s="19">
        <v>18.57</v>
      </c>
      <c r="N12" s="19" t="s">
        <v>39</v>
      </c>
      <c r="O12" s="18" t="s">
        <v>69</v>
      </c>
      <c r="P12" s="19">
        <v>15.17</v>
      </c>
      <c r="Q12" s="19" t="s">
        <v>39</v>
      </c>
      <c r="R12" s="18" t="s">
        <v>69</v>
      </c>
      <c r="S12" s="19">
        <v>4.5999999999999996</v>
      </c>
      <c r="T12" s="19" t="s">
        <v>40</v>
      </c>
      <c r="U12" s="19">
        <v>5.35</v>
      </c>
      <c r="V12" s="19" t="s">
        <v>40</v>
      </c>
      <c r="W12" s="19" t="s">
        <v>68</v>
      </c>
      <c r="X12" s="19">
        <v>5.65</v>
      </c>
      <c r="Y12" s="21" t="s">
        <v>41</v>
      </c>
      <c r="Z12" s="23" t="s">
        <v>68</v>
      </c>
    </row>
    <row r="14" spans="1:27" x14ac:dyDescent="0.25">
      <c r="C14" t="s">
        <v>83</v>
      </c>
      <c r="E14" t="s">
        <v>100</v>
      </c>
      <c r="H14" t="s">
        <v>99</v>
      </c>
      <c r="K14" t="s">
        <v>83</v>
      </c>
      <c r="M14" t="s">
        <v>100</v>
      </c>
      <c r="P14" t="s">
        <v>99</v>
      </c>
      <c r="S14" t="s">
        <v>83</v>
      </c>
      <c r="U14" t="s">
        <v>100</v>
      </c>
      <c r="X14" t="s">
        <v>99</v>
      </c>
    </row>
    <row r="15" spans="1:27" x14ac:dyDescent="0.25">
      <c r="C15">
        <f>TTEST(C2:C12,H2:H12,2,1)</f>
        <v>0.42494360210418969</v>
      </c>
      <c r="E15">
        <f>TTEST(C2:C12,E2:E12,2,1)</f>
        <v>0.55584698294353585</v>
      </c>
      <c r="H15">
        <f>TTEST(E2:E12,H2:H12,2,1)</f>
        <v>0.45027217033156564</v>
      </c>
      <c r="K15" s="9">
        <f>TTEST(K2:K12,P2:P12,2,1)</f>
        <v>3.4576067266912335E-2</v>
      </c>
      <c r="M15" s="9">
        <f>TTEST(K2:K12,M2:M12,2,1)</f>
        <v>4.633338733218776E-2</v>
      </c>
      <c r="P15">
        <f>TTEST(M2:M12,P2:P12,2,1)</f>
        <v>0.14135051211998415</v>
      </c>
      <c r="S15">
        <f>TTEST(S2:S12,X2:X12,2,1)</f>
        <v>0.84663146245552989</v>
      </c>
      <c r="U15">
        <f>TTEST(S2:S12,U2:U12,2,1)</f>
        <v>0.73796089201443538</v>
      </c>
      <c r="X15">
        <f>TTEST(U2:U12,X2:X12,2,1)</f>
        <v>0.9101898582219774</v>
      </c>
    </row>
    <row r="16" spans="1:27" x14ac:dyDescent="0.25">
      <c r="C16" t="s">
        <v>77</v>
      </c>
    </row>
    <row r="17" spans="3:24" x14ac:dyDescent="0.25">
      <c r="C17">
        <f>AVERAGE(C2:C12)</f>
        <v>15.285454545454547</v>
      </c>
      <c r="E17">
        <f>AVERAGE(E2:E12)</f>
        <v>13.743636363636368</v>
      </c>
      <c r="H17">
        <f>AVERAGE(H2:H12)</f>
        <v>12.689999999999998</v>
      </c>
      <c r="K17">
        <f>AVERAGE(K2:K12)</f>
        <v>20.909090909090907</v>
      </c>
      <c r="M17">
        <f>AVERAGE(M2:M12)</f>
        <v>18.294545454545453</v>
      </c>
      <c r="P17">
        <f>AVERAGE(P2:P12)</f>
        <v>16.504545454545454</v>
      </c>
      <c r="S17">
        <f>AVERAGE(S2:S12)</f>
        <v>5.54</v>
      </c>
      <c r="U17">
        <f>AVERAGE(U2:U12)</f>
        <v>5.5963636363636375</v>
      </c>
      <c r="X17">
        <f>AVERAGE(X2:X12)</f>
        <v>5.5772727272727272</v>
      </c>
    </row>
    <row r="18" spans="3:24" x14ac:dyDescent="0.25">
      <c r="C18" t="s">
        <v>78</v>
      </c>
    </row>
    <row r="19" spans="3:24" x14ac:dyDescent="0.25">
      <c r="C19">
        <f>STDEV(C2:C12)</f>
        <v>10.629847001379053</v>
      </c>
      <c r="E19">
        <f>STDEV(E2:E12)</f>
        <v>4.2335688791544879</v>
      </c>
      <c r="H19">
        <f>STDEV(H2:H12)</f>
        <v>6.9028544820240896</v>
      </c>
      <c r="K19">
        <f>STDEV(K2:K12)</f>
        <v>4.2963553264260153</v>
      </c>
      <c r="M19">
        <f>STDEV(M2:M12)</f>
        <v>3.0672312062717704</v>
      </c>
      <c r="P19">
        <f>STDEV(P2:P12)</f>
        <v>5.0944898932795244</v>
      </c>
      <c r="S19">
        <f>STDEV(S2:S12)</f>
        <v>0.57351547494378918</v>
      </c>
      <c r="U19">
        <f>STDEV(U2:U12)</f>
        <v>0.40065627980284357</v>
      </c>
      <c r="X19">
        <f>STDEV(X2:X12)</f>
        <v>0.48857120072904237</v>
      </c>
    </row>
    <row r="20" spans="3:24" x14ac:dyDescent="0.25">
      <c r="C20" t="s">
        <v>79</v>
      </c>
    </row>
    <row r="21" spans="3:24" x14ac:dyDescent="0.25">
      <c r="C21">
        <f>VAR(C2:C12)</f>
        <v>112.99364727272723</v>
      </c>
      <c r="E21">
        <f>VAR(E2:E12)</f>
        <v>17.923105454545386</v>
      </c>
      <c r="H21">
        <f>VAR(H2:H12)</f>
        <v>47.649400000000057</v>
      </c>
      <c r="K21">
        <f>VAR(K2:K12)</f>
        <v>18.45866909090919</v>
      </c>
      <c r="M21">
        <f>VAR(M2:M12)</f>
        <v>9.40790727272738</v>
      </c>
      <c r="P21">
        <f>VAR(P2:P12)</f>
        <v>25.953827272727221</v>
      </c>
      <c r="S21">
        <f>VAR(S2:S12)</f>
        <v>0.32892000000000005</v>
      </c>
      <c r="U21">
        <f>VAR(U2:U12)</f>
        <v>0.1605254545454545</v>
      </c>
      <c r="X21">
        <f>VAR(X2:X12)</f>
        <v>0.23870181818181818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20"/>
  <sheetViews>
    <sheetView topLeftCell="N1" workbookViewId="0">
      <selection activeCell="X15" sqref="X15"/>
    </sheetView>
  </sheetViews>
  <sheetFormatPr defaultColWidth="11.42578125" defaultRowHeight="15" x14ac:dyDescent="0.25"/>
  <cols>
    <col min="3" max="3" width="21.5703125" bestFit="1" customWidth="1"/>
    <col min="5" max="5" width="21.5703125" bestFit="1" customWidth="1"/>
    <col min="8" max="8" width="21.5703125" bestFit="1" customWidth="1"/>
    <col min="11" max="11" width="23" bestFit="1" customWidth="1"/>
    <col min="13" max="13" width="23" bestFit="1" customWidth="1"/>
    <col min="16" max="16" width="23.28515625" bestFit="1" customWidth="1"/>
    <col min="19" max="19" width="13.5703125" bestFit="1" customWidth="1"/>
    <col min="21" max="21" width="13.5703125" bestFit="1" customWidth="1"/>
    <col min="24" max="24" width="13.5703125" bestFit="1" customWidth="1"/>
  </cols>
  <sheetData>
    <row r="1" spans="1:26" ht="15" customHeight="1" x14ac:dyDescent="0.25">
      <c r="A1" s="6" t="s">
        <v>0</v>
      </c>
      <c r="B1" s="6" t="s">
        <v>51</v>
      </c>
      <c r="C1" t="s">
        <v>56</v>
      </c>
      <c r="E1" t="s">
        <v>57</v>
      </c>
      <c r="G1" s="6" t="s">
        <v>67</v>
      </c>
      <c r="H1" s="6" t="s">
        <v>71</v>
      </c>
      <c r="J1" s="6" t="s">
        <v>72</v>
      </c>
      <c r="K1" t="s">
        <v>63</v>
      </c>
      <c r="M1" t="s">
        <v>64</v>
      </c>
      <c r="O1" s="6" t="s">
        <v>67</v>
      </c>
      <c r="P1" s="6" t="s">
        <v>73</v>
      </c>
      <c r="R1" s="6" t="s">
        <v>75</v>
      </c>
      <c r="S1" t="s">
        <v>65</v>
      </c>
      <c r="U1" t="s">
        <v>66</v>
      </c>
      <c r="W1" t="s">
        <v>67</v>
      </c>
      <c r="X1" t="s">
        <v>74</v>
      </c>
      <c r="Z1" s="6" t="s">
        <v>75</v>
      </c>
    </row>
    <row r="2" spans="1:26" s="26" customFormat="1" x14ac:dyDescent="0.25">
      <c r="A2" s="7" t="s">
        <v>8</v>
      </c>
      <c r="B2" s="7" t="s">
        <v>54</v>
      </c>
      <c r="C2" s="26">
        <v>12.24</v>
      </c>
      <c r="D2" s="26" t="s">
        <v>33</v>
      </c>
      <c r="E2" s="26">
        <v>10.42</v>
      </c>
      <c r="F2" s="26" t="s">
        <v>33</v>
      </c>
      <c r="G2" s="7" t="s">
        <v>69</v>
      </c>
      <c r="H2" s="26">
        <v>8.2799999999999994</v>
      </c>
      <c r="I2" s="2" t="s">
        <v>34</v>
      </c>
      <c r="J2" s="2" t="s">
        <v>69</v>
      </c>
      <c r="K2" s="26">
        <v>30.6</v>
      </c>
      <c r="L2" s="2" t="s">
        <v>38</v>
      </c>
      <c r="M2" s="26">
        <v>23.9</v>
      </c>
      <c r="N2" s="26" t="s">
        <v>39</v>
      </c>
      <c r="O2" s="5" t="s">
        <v>69</v>
      </c>
      <c r="P2" s="26">
        <v>22.3</v>
      </c>
      <c r="Q2" s="26" t="s">
        <v>39</v>
      </c>
      <c r="R2" s="7" t="s">
        <v>69</v>
      </c>
      <c r="S2" s="26">
        <v>4.7699999999999996</v>
      </c>
      <c r="T2" s="26" t="s">
        <v>40</v>
      </c>
      <c r="U2" s="26">
        <v>4.53</v>
      </c>
      <c r="V2" s="26" t="s">
        <v>40</v>
      </c>
      <c r="W2" s="26" t="s">
        <v>69</v>
      </c>
      <c r="X2" s="26">
        <v>4.8</v>
      </c>
      <c r="Y2" s="26" t="s">
        <v>40</v>
      </c>
      <c r="Z2" s="7" t="s">
        <v>68</v>
      </c>
    </row>
    <row r="3" spans="1:26" s="26" customFormat="1" x14ac:dyDescent="0.25">
      <c r="A3" s="7" t="s">
        <v>47</v>
      </c>
      <c r="B3" s="7" t="s">
        <v>54</v>
      </c>
      <c r="C3" s="26">
        <v>7.27</v>
      </c>
      <c r="D3" s="2" t="s">
        <v>34</v>
      </c>
      <c r="E3" s="26">
        <v>11.63</v>
      </c>
      <c r="F3" s="26" t="s">
        <v>33</v>
      </c>
      <c r="G3" s="5" t="s">
        <v>68</v>
      </c>
      <c r="H3" s="26">
        <v>10.119999999999999</v>
      </c>
      <c r="I3" s="26" t="s">
        <v>33</v>
      </c>
      <c r="J3" s="7" t="s">
        <v>69</v>
      </c>
      <c r="K3" s="26">
        <v>29.27</v>
      </c>
      <c r="L3" s="26" t="s">
        <v>39</v>
      </c>
      <c r="M3" s="26">
        <v>22.87</v>
      </c>
      <c r="N3" s="26" t="s">
        <v>39</v>
      </c>
      <c r="O3" s="7" t="s">
        <v>69</v>
      </c>
      <c r="P3" s="26">
        <v>19.73</v>
      </c>
      <c r="Q3" s="26" t="s">
        <v>39</v>
      </c>
      <c r="R3" s="7" t="s">
        <v>69</v>
      </c>
      <c r="S3" s="26">
        <v>4.79</v>
      </c>
      <c r="T3" s="26" t="s">
        <v>40</v>
      </c>
      <c r="U3" s="26">
        <v>6.26</v>
      </c>
      <c r="V3" s="5" t="s">
        <v>41</v>
      </c>
      <c r="W3" s="5" t="s">
        <v>68</v>
      </c>
      <c r="X3" s="26">
        <v>6.07</v>
      </c>
      <c r="Y3" s="5" t="s">
        <v>41</v>
      </c>
      <c r="Z3" s="7" t="s">
        <v>69</v>
      </c>
    </row>
    <row r="4" spans="1:26" s="26" customFormat="1" x14ac:dyDescent="0.25">
      <c r="A4" s="7" t="s">
        <v>49</v>
      </c>
      <c r="B4" s="7" t="s">
        <v>54</v>
      </c>
      <c r="C4" s="26">
        <v>34.25</v>
      </c>
      <c r="D4" s="5" t="s">
        <v>36</v>
      </c>
      <c r="E4" s="26">
        <v>32.049999999999997</v>
      </c>
      <c r="F4" s="5" t="s">
        <v>36</v>
      </c>
      <c r="G4" s="7" t="s">
        <v>69</v>
      </c>
      <c r="H4" s="26">
        <v>9.25</v>
      </c>
      <c r="I4" s="2" t="s">
        <v>34</v>
      </c>
      <c r="J4" s="2" t="s">
        <v>69</v>
      </c>
      <c r="K4" s="26">
        <v>23.73</v>
      </c>
      <c r="L4" s="26" t="s">
        <v>39</v>
      </c>
      <c r="M4" s="26">
        <v>27.37</v>
      </c>
      <c r="N4" s="26" t="s">
        <v>39</v>
      </c>
      <c r="O4" s="7" t="s">
        <v>68</v>
      </c>
      <c r="P4" s="26">
        <v>19.93</v>
      </c>
      <c r="Q4" s="26" t="s">
        <v>39</v>
      </c>
      <c r="R4" s="7" t="s">
        <v>69</v>
      </c>
      <c r="S4" s="26">
        <v>6.21</v>
      </c>
      <c r="T4" s="5" t="s">
        <v>41</v>
      </c>
      <c r="U4" s="26">
        <v>6.09</v>
      </c>
      <c r="V4" s="5" t="s">
        <v>41</v>
      </c>
      <c r="W4" s="26" t="s">
        <v>69</v>
      </c>
      <c r="X4" s="26">
        <v>6.16</v>
      </c>
      <c r="Y4" s="5" t="s">
        <v>41</v>
      </c>
      <c r="Z4" s="7" t="s">
        <v>68</v>
      </c>
    </row>
    <row r="5" spans="1:26" s="26" customFormat="1" x14ac:dyDescent="0.25">
      <c r="A5" s="7" t="s">
        <v>16</v>
      </c>
      <c r="B5" s="7" t="s">
        <v>54</v>
      </c>
      <c r="C5" s="26">
        <v>11.17</v>
      </c>
      <c r="D5" s="26" t="s">
        <v>33</v>
      </c>
      <c r="E5" s="26">
        <v>13.12</v>
      </c>
      <c r="F5" s="26" t="s">
        <v>33</v>
      </c>
      <c r="G5" s="7" t="s">
        <v>68</v>
      </c>
      <c r="H5" s="26">
        <v>10.27</v>
      </c>
      <c r="I5" s="26" t="s">
        <v>33</v>
      </c>
      <c r="J5" s="7" t="s">
        <v>69</v>
      </c>
      <c r="K5" s="26">
        <v>22.72</v>
      </c>
      <c r="L5" s="26" t="s">
        <v>39</v>
      </c>
      <c r="M5" s="26">
        <v>22.67</v>
      </c>
      <c r="N5" s="26" t="s">
        <v>39</v>
      </c>
      <c r="O5" s="7" t="s">
        <v>69</v>
      </c>
      <c r="P5" s="26">
        <v>14.87</v>
      </c>
      <c r="Q5" s="26" t="s">
        <v>39</v>
      </c>
      <c r="R5" s="7" t="s">
        <v>69</v>
      </c>
      <c r="S5" s="26">
        <v>6.47</v>
      </c>
      <c r="T5" s="5" t="s">
        <v>41</v>
      </c>
      <c r="U5" s="26">
        <v>6.34</v>
      </c>
      <c r="V5" s="5" t="s">
        <v>41</v>
      </c>
      <c r="W5" s="26" t="s">
        <v>69</v>
      </c>
      <c r="X5" s="26">
        <v>5.7</v>
      </c>
      <c r="Y5" s="5" t="s">
        <v>41</v>
      </c>
      <c r="Z5" s="7" t="s">
        <v>69</v>
      </c>
    </row>
    <row r="6" spans="1:26" s="26" customFormat="1" x14ac:dyDescent="0.25">
      <c r="A6" s="7" t="s">
        <v>20</v>
      </c>
      <c r="B6" s="7" t="s">
        <v>54</v>
      </c>
      <c r="C6" s="26">
        <v>12.64</v>
      </c>
      <c r="D6" s="26" t="s">
        <v>33</v>
      </c>
      <c r="E6" s="26">
        <v>7.21</v>
      </c>
      <c r="F6" s="2" t="s">
        <v>34</v>
      </c>
      <c r="G6" s="2" t="s">
        <v>69</v>
      </c>
      <c r="H6" s="26">
        <v>7.26</v>
      </c>
      <c r="I6" s="2" t="s">
        <v>34</v>
      </c>
      <c r="J6" s="7" t="s">
        <v>68</v>
      </c>
      <c r="K6" s="26">
        <v>19.77</v>
      </c>
      <c r="L6" s="26" t="s">
        <v>39</v>
      </c>
      <c r="M6" s="26">
        <v>30.87</v>
      </c>
      <c r="N6" s="2" t="s">
        <v>38</v>
      </c>
      <c r="O6" s="2" t="s">
        <v>68</v>
      </c>
      <c r="P6" s="26">
        <v>19.100000000000001</v>
      </c>
      <c r="Q6" s="26" t="s">
        <v>39</v>
      </c>
      <c r="R6" s="5" t="s">
        <v>69</v>
      </c>
      <c r="S6" s="26">
        <v>4.88</v>
      </c>
      <c r="T6" s="26" t="s">
        <v>40</v>
      </c>
      <c r="U6" s="26">
        <v>5.0599999999999996</v>
      </c>
      <c r="V6" s="7" t="s">
        <v>40</v>
      </c>
      <c r="W6" s="26" t="s">
        <v>68</v>
      </c>
      <c r="X6" s="26">
        <v>4.5999999999999996</v>
      </c>
      <c r="Y6" s="26" t="s">
        <v>40</v>
      </c>
      <c r="Z6" s="7" t="s">
        <v>69</v>
      </c>
    </row>
    <row r="7" spans="1:26" s="26" customFormat="1" x14ac:dyDescent="0.25">
      <c r="A7" s="7" t="s">
        <v>23</v>
      </c>
      <c r="B7" s="7" t="s">
        <v>54</v>
      </c>
      <c r="C7" s="26">
        <v>8.58</v>
      </c>
      <c r="D7" s="2" t="s">
        <v>34</v>
      </c>
      <c r="E7" s="26">
        <v>8.5399999999999991</v>
      </c>
      <c r="F7" s="2" t="s">
        <v>34</v>
      </c>
      <c r="G7" s="7" t="s">
        <v>69</v>
      </c>
      <c r="H7" s="26">
        <v>10.34</v>
      </c>
      <c r="I7" s="26" t="s">
        <v>33</v>
      </c>
      <c r="J7" s="28" t="s">
        <v>68</v>
      </c>
      <c r="K7" s="26">
        <v>18.8</v>
      </c>
      <c r="L7" s="26" t="s">
        <v>39</v>
      </c>
      <c r="M7" s="26">
        <v>13.07</v>
      </c>
      <c r="N7" s="26" t="s">
        <v>39</v>
      </c>
      <c r="O7" s="7" t="s">
        <v>69</v>
      </c>
      <c r="P7" s="26">
        <v>19.8</v>
      </c>
      <c r="Q7" s="26" t="s">
        <v>39</v>
      </c>
      <c r="R7" s="7" t="s">
        <v>68</v>
      </c>
      <c r="S7" s="26">
        <v>5.61</v>
      </c>
      <c r="T7" s="5" t="s">
        <v>41</v>
      </c>
      <c r="U7" s="26">
        <v>6.11</v>
      </c>
      <c r="V7" s="5" t="s">
        <v>41</v>
      </c>
      <c r="W7" s="26" t="s">
        <v>68</v>
      </c>
      <c r="X7" s="26">
        <v>5.4</v>
      </c>
      <c r="Y7" s="26" t="s">
        <v>40</v>
      </c>
      <c r="Z7" s="2" t="s">
        <v>69</v>
      </c>
    </row>
    <row r="8" spans="1:26" s="26" customFormat="1" x14ac:dyDescent="0.25">
      <c r="A8" s="7" t="s">
        <v>27</v>
      </c>
      <c r="B8" s="7" t="s">
        <v>54</v>
      </c>
      <c r="C8" s="26">
        <v>11.65</v>
      </c>
      <c r="D8" s="26" t="s">
        <v>33</v>
      </c>
      <c r="E8" s="26">
        <v>11.41</v>
      </c>
      <c r="F8" s="7" t="s">
        <v>33</v>
      </c>
      <c r="G8" s="7" t="s">
        <v>69</v>
      </c>
      <c r="H8" s="26">
        <v>8.1999999999999993</v>
      </c>
      <c r="I8" s="2" t="s">
        <v>34</v>
      </c>
      <c r="J8" s="29" t="s">
        <v>69</v>
      </c>
      <c r="K8" s="26">
        <v>20.53</v>
      </c>
      <c r="L8" s="26" t="s">
        <v>39</v>
      </c>
      <c r="M8" s="26">
        <v>11.43</v>
      </c>
      <c r="N8" s="26" t="s">
        <v>39</v>
      </c>
      <c r="O8" s="7" t="s">
        <v>69</v>
      </c>
      <c r="P8" s="26">
        <v>18.03</v>
      </c>
      <c r="Q8" s="26" t="s">
        <v>39</v>
      </c>
      <c r="R8" s="7" t="s">
        <v>68</v>
      </c>
      <c r="S8" s="26">
        <v>5.86</v>
      </c>
      <c r="T8" s="5" t="s">
        <v>41</v>
      </c>
      <c r="U8" s="26">
        <v>6.54</v>
      </c>
      <c r="V8" s="5" t="s">
        <v>41</v>
      </c>
      <c r="W8" s="26" t="s">
        <v>68</v>
      </c>
      <c r="X8" s="26">
        <v>5.26</v>
      </c>
      <c r="Y8" s="26" t="s">
        <v>40</v>
      </c>
      <c r="Z8" s="2" t="s">
        <v>69</v>
      </c>
    </row>
    <row r="9" spans="1:26" s="26" customFormat="1" x14ac:dyDescent="0.25">
      <c r="A9" s="7" t="s">
        <v>11</v>
      </c>
      <c r="B9" s="7" t="s">
        <v>54</v>
      </c>
      <c r="C9" s="26">
        <v>28.65</v>
      </c>
      <c r="D9" s="28" t="s">
        <v>35</v>
      </c>
      <c r="E9" s="26">
        <v>43.29</v>
      </c>
      <c r="F9" s="5" t="s">
        <v>36</v>
      </c>
      <c r="G9" s="5" t="s">
        <v>68</v>
      </c>
      <c r="H9" s="26">
        <v>15.38</v>
      </c>
      <c r="I9" s="26" t="s">
        <v>37</v>
      </c>
      <c r="J9" s="2" t="s">
        <v>69</v>
      </c>
      <c r="K9" s="26">
        <v>22.47</v>
      </c>
      <c r="L9" s="26" t="s">
        <v>39</v>
      </c>
      <c r="M9" s="26">
        <v>23.97</v>
      </c>
      <c r="N9" s="26" t="s">
        <v>39</v>
      </c>
      <c r="O9" s="7" t="s">
        <v>68</v>
      </c>
      <c r="P9" s="26">
        <v>15.67</v>
      </c>
      <c r="Q9" s="26" t="s">
        <v>39</v>
      </c>
      <c r="R9" s="7" t="s">
        <v>69</v>
      </c>
      <c r="S9" s="26">
        <v>4.93</v>
      </c>
      <c r="T9" s="26" t="s">
        <v>40</v>
      </c>
      <c r="U9" s="26">
        <v>4.92</v>
      </c>
      <c r="V9" s="26" t="s">
        <v>40</v>
      </c>
      <c r="W9" s="26" t="s">
        <v>69</v>
      </c>
      <c r="X9" s="26">
        <v>5.94</v>
      </c>
      <c r="Y9" s="5" t="s">
        <v>41</v>
      </c>
      <c r="Z9" s="5" t="s">
        <v>68</v>
      </c>
    </row>
    <row r="10" spans="1:26" s="26" customFormat="1" x14ac:dyDescent="0.25">
      <c r="A10" s="7" t="s">
        <v>10</v>
      </c>
      <c r="B10" s="7" t="s">
        <v>54</v>
      </c>
      <c r="C10" s="26">
        <v>6.52</v>
      </c>
      <c r="D10" s="2" t="s">
        <v>34</v>
      </c>
      <c r="E10" s="26">
        <v>9.34</v>
      </c>
      <c r="F10" s="2" t="s">
        <v>34</v>
      </c>
      <c r="G10" s="7" t="s">
        <v>68</v>
      </c>
      <c r="H10" s="26">
        <v>8.75</v>
      </c>
      <c r="I10" s="2" t="s">
        <v>34</v>
      </c>
      <c r="J10" s="7" t="s">
        <v>69</v>
      </c>
      <c r="K10" s="26">
        <v>23.27</v>
      </c>
      <c r="L10" s="26" t="s">
        <v>39</v>
      </c>
      <c r="M10" s="26">
        <v>16.37</v>
      </c>
      <c r="N10" s="26" t="s">
        <v>39</v>
      </c>
      <c r="O10" s="7" t="s">
        <v>69</v>
      </c>
      <c r="P10" s="26">
        <v>14.87</v>
      </c>
      <c r="Q10" s="26" t="s">
        <v>39</v>
      </c>
      <c r="R10" s="7" t="s">
        <v>69</v>
      </c>
      <c r="S10" s="26">
        <v>5.57</v>
      </c>
      <c r="T10" s="5" t="s">
        <v>41</v>
      </c>
      <c r="U10" s="26">
        <v>6.53</v>
      </c>
      <c r="V10" s="5" t="s">
        <v>41</v>
      </c>
      <c r="W10" s="26" t="s">
        <v>68</v>
      </c>
      <c r="X10" s="26">
        <v>5.6</v>
      </c>
      <c r="Y10" s="5" t="s">
        <v>41</v>
      </c>
      <c r="Z10" s="29" t="s">
        <v>69</v>
      </c>
    </row>
    <row r="11" spans="1:26" s="26" customFormat="1" x14ac:dyDescent="0.25">
      <c r="A11" s="7" t="s">
        <v>46</v>
      </c>
      <c r="B11" s="7" t="s">
        <v>54</v>
      </c>
      <c r="C11" s="26">
        <v>10.82</v>
      </c>
      <c r="D11" s="26" t="s">
        <v>33</v>
      </c>
      <c r="E11" s="26">
        <v>46.62</v>
      </c>
      <c r="F11" s="5" t="s">
        <v>36</v>
      </c>
      <c r="G11" s="5" t="s">
        <v>68</v>
      </c>
      <c r="H11" s="26">
        <v>8.69</v>
      </c>
      <c r="I11" s="2" t="s">
        <v>34</v>
      </c>
      <c r="J11" s="2" t="s">
        <v>69</v>
      </c>
      <c r="K11" s="26">
        <v>11.13</v>
      </c>
      <c r="L11" s="26" t="s">
        <v>39</v>
      </c>
      <c r="M11" s="26">
        <v>21.03</v>
      </c>
      <c r="N11" s="26" t="s">
        <v>39</v>
      </c>
      <c r="O11" s="7" t="s">
        <v>68</v>
      </c>
      <c r="P11" s="26">
        <v>14.2</v>
      </c>
      <c r="Q11" s="26" t="s">
        <v>39</v>
      </c>
      <c r="R11" s="7" t="s">
        <v>69</v>
      </c>
      <c r="S11" s="26">
        <v>6.32</v>
      </c>
      <c r="T11" s="5" t="s">
        <v>41</v>
      </c>
      <c r="U11" s="26">
        <v>5.22</v>
      </c>
      <c r="V11" s="26" t="s">
        <v>40</v>
      </c>
      <c r="W11" s="2" t="s">
        <v>69</v>
      </c>
      <c r="X11" s="26">
        <v>6.01</v>
      </c>
      <c r="Y11" s="5" t="s">
        <v>41</v>
      </c>
      <c r="Z11" s="5" t="s">
        <v>68</v>
      </c>
    </row>
    <row r="13" spans="1:26" x14ac:dyDescent="0.25">
      <c r="C13" t="s">
        <v>83</v>
      </c>
      <c r="E13" t="s">
        <v>98</v>
      </c>
      <c r="H13" t="s">
        <v>99</v>
      </c>
      <c r="K13" t="s">
        <v>83</v>
      </c>
      <c r="M13" t="s">
        <v>100</v>
      </c>
      <c r="P13" t="s">
        <v>101</v>
      </c>
      <c r="S13" t="s">
        <v>83</v>
      </c>
      <c r="U13" t="s">
        <v>100</v>
      </c>
      <c r="X13" t="s">
        <v>99</v>
      </c>
    </row>
    <row r="14" spans="1:26" x14ac:dyDescent="0.25">
      <c r="C14">
        <f>TTEST(C2:C11,H2:H11,2,1)</f>
        <v>0.1139970591140369</v>
      </c>
      <c r="E14">
        <f>TTEST(C2:C11,E2:E11,2,1)</f>
        <v>0.22480336864992811</v>
      </c>
      <c r="H14">
        <f>TTEST(E2:E11,H2:H11,2,1)</f>
        <v>5.937285394815818E-2</v>
      </c>
      <c r="K14" s="9">
        <f>TTEST(K2:K11,P2:P11,2,1)</f>
        <v>1.2466112573733394E-2</v>
      </c>
      <c r="M14">
        <f>TTEST(K2:K11,M2:M11,2,1)</f>
        <v>0.71335253162629209</v>
      </c>
      <c r="P14">
        <f>TTEST(M2:M11,P2:P11,2,1)</f>
        <v>0.10964107364590375</v>
      </c>
      <c r="S14">
        <f>TTEST(S2:S11,X2:X11,2,1)</f>
        <v>0.95114612126179932</v>
      </c>
      <c r="U14">
        <f>TTEST(S2:S11,U2:U11,2,1)</f>
        <v>0.36031943066907657</v>
      </c>
      <c r="X14">
        <f>TTEST(U2:U11,X2:X11,2,1)</f>
        <v>0.40405910670615608</v>
      </c>
    </row>
    <row r="15" spans="1:26" x14ac:dyDescent="0.25">
      <c r="C15" t="s">
        <v>77</v>
      </c>
    </row>
    <row r="16" spans="1:26" x14ac:dyDescent="0.25">
      <c r="C16">
        <f>AVERAGE(C2:C11)</f>
        <v>14.379</v>
      </c>
      <c r="E16">
        <f>AVERAGE(E2:E11)</f>
        <v>19.363</v>
      </c>
      <c r="H16">
        <f>AVERAGE(H2:H11)</f>
        <v>9.6539999999999999</v>
      </c>
      <c r="K16">
        <f>AVERAGE(K2:K11)</f>
        <v>22.229000000000003</v>
      </c>
      <c r="M16">
        <f>AVERAGE(M2:M11)</f>
        <v>21.355</v>
      </c>
      <c r="P16">
        <f>AVERAGE(P2:P11)</f>
        <v>17.849999999999998</v>
      </c>
      <c r="S16">
        <f>AVERAGE(S2:S11)</f>
        <v>5.5409999999999995</v>
      </c>
      <c r="U16">
        <f>AVERAGE(U2:U11)</f>
        <v>5.76</v>
      </c>
      <c r="X16">
        <f>AVERAGE(X2:X11)</f>
        <v>5.5539999999999994</v>
      </c>
    </row>
    <row r="17" spans="3:24" x14ac:dyDescent="0.25">
      <c r="C17" t="s">
        <v>78</v>
      </c>
    </row>
    <row r="18" spans="3:24" x14ac:dyDescent="0.25">
      <c r="C18">
        <f>STDEV(C2:C11)</f>
        <v>9.3241579304037518</v>
      </c>
      <c r="E18">
        <f>STDEV(E2:E11)</f>
        <v>15.215855801688505</v>
      </c>
      <c r="H18">
        <f>STDEV(H2:H11)</f>
        <v>2.2483880645673482</v>
      </c>
      <c r="K18">
        <f>STDEV(K2:K11)</f>
        <v>5.4483870192113715</v>
      </c>
      <c r="M18">
        <f>STDEV(M2:M11)</f>
        <v>6.1115359953306481</v>
      </c>
      <c r="P18">
        <f>STDEV(P2:P11)</f>
        <v>2.7667951777382465</v>
      </c>
      <c r="S18">
        <f>STDEV(S2:S11)</f>
        <v>0.66612394575718292</v>
      </c>
      <c r="U18">
        <f>STDEV(U2:U11)</f>
        <v>0.74678570479682049</v>
      </c>
      <c r="X18">
        <f>STDEV(X2:X11)</f>
        <v>0.53775665706918263</v>
      </c>
    </row>
    <row r="19" spans="3:24" x14ac:dyDescent="0.25">
      <c r="C19" t="s">
        <v>79</v>
      </c>
    </row>
    <row r="20" spans="3:24" x14ac:dyDescent="0.25">
      <c r="C20">
        <f>VAR(C2:C11)</f>
        <v>86.93992111111119</v>
      </c>
      <c r="E20">
        <f>VAR(E2:E11)</f>
        <v>231.52226777777776</v>
      </c>
      <c r="H20">
        <f>VAR(H2:H11)</f>
        <v>5.0552488888889053</v>
      </c>
      <c r="K20">
        <f>VAR(K2:K11)</f>
        <v>29.684921111110977</v>
      </c>
      <c r="M20">
        <f>VAR(M2:M11)</f>
        <v>37.350872222222179</v>
      </c>
      <c r="P20">
        <f>VAR(P2:P11)</f>
        <v>7.6551555555556154</v>
      </c>
      <c r="S20">
        <f>VAR(S2:S11)</f>
        <v>0.44372111111111834</v>
      </c>
      <c r="U20">
        <f>VAR(U2:U11)</f>
        <v>0.5576888888888839</v>
      </c>
      <c r="X20">
        <f>VAR(X2:X11)</f>
        <v>0.28918222222222245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0"/>
  <sheetViews>
    <sheetView workbookViewId="0">
      <selection activeCell="S1" sqref="S1:S35"/>
    </sheetView>
  </sheetViews>
  <sheetFormatPr defaultColWidth="11.42578125" defaultRowHeight="15" x14ac:dyDescent="0.25"/>
  <cols>
    <col min="3" max="3" width="25.28515625" customWidth="1"/>
    <col min="5" max="5" width="21.7109375" bestFit="1" customWidth="1"/>
    <col min="8" max="8" width="21.7109375" bestFit="1" customWidth="1"/>
  </cols>
  <sheetData>
    <row r="1" spans="1:27" ht="15" customHeight="1" x14ac:dyDescent="0.25">
      <c r="A1" s="6" t="s">
        <v>0</v>
      </c>
      <c r="B1" s="6" t="s">
        <v>51</v>
      </c>
      <c r="C1" t="s">
        <v>56</v>
      </c>
      <c r="E1" t="s">
        <v>57</v>
      </c>
      <c r="G1" s="6" t="s">
        <v>67</v>
      </c>
      <c r="H1" s="6" t="s">
        <v>71</v>
      </c>
      <c r="J1" s="6" t="s">
        <v>72</v>
      </c>
      <c r="K1" t="s">
        <v>63</v>
      </c>
      <c r="M1" t="s">
        <v>64</v>
      </c>
      <c r="O1" s="6" t="s">
        <v>67</v>
      </c>
      <c r="P1" s="6" t="s">
        <v>73</v>
      </c>
      <c r="R1" s="6" t="s">
        <v>75</v>
      </c>
      <c r="S1" t="s">
        <v>65</v>
      </c>
      <c r="U1" t="s">
        <v>66</v>
      </c>
      <c r="W1" t="s">
        <v>67</v>
      </c>
      <c r="X1" t="s">
        <v>74</v>
      </c>
      <c r="Z1" s="6" t="s">
        <v>75</v>
      </c>
    </row>
    <row r="2" spans="1:27" s="14" customFormat="1" x14ac:dyDescent="0.25">
      <c r="A2" s="13" t="s">
        <v>7</v>
      </c>
      <c r="B2" s="13" t="s">
        <v>53</v>
      </c>
      <c r="C2" s="14">
        <v>12.53</v>
      </c>
      <c r="D2" s="14" t="s">
        <v>33</v>
      </c>
      <c r="E2" s="14">
        <v>35.369999999999997</v>
      </c>
      <c r="F2" s="15" t="s">
        <v>36</v>
      </c>
      <c r="G2" s="15" t="s">
        <v>68</v>
      </c>
      <c r="H2" s="14">
        <v>12.41</v>
      </c>
      <c r="I2" s="14" t="s">
        <v>33</v>
      </c>
      <c r="J2" s="16" t="s">
        <v>69</v>
      </c>
      <c r="K2" s="14">
        <v>35.700000000000003</v>
      </c>
      <c r="L2" s="16" t="s">
        <v>38</v>
      </c>
      <c r="M2" s="14">
        <v>18.03</v>
      </c>
      <c r="N2" s="14" t="s">
        <v>39</v>
      </c>
      <c r="O2" s="15" t="s">
        <v>69</v>
      </c>
      <c r="P2" s="14">
        <v>16</v>
      </c>
      <c r="Q2" s="14" t="s">
        <v>39</v>
      </c>
      <c r="R2" s="13" t="s">
        <v>69</v>
      </c>
      <c r="S2" s="14">
        <v>4.92</v>
      </c>
      <c r="T2" s="14" t="s">
        <v>40</v>
      </c>
      <c r="U2" s="14">
        <v>4.5</v>
      </c>
      <c r="V2" s="14" t="s">
        <v>40</v>
      </c>
      <c r="W2" s="14" t="s">
        <v>69</v>
      </c>
      <c r="X2" s="14">
        <v>6.01</v>
      </c>
      <c r="Y2" s="15" t="s">
        <v>41</v>
      </c>
      <c r="Z2" s="15" t="s">
        <v>68</v>
      </c>
      <c r="AA2" s="17" t="s">
        <v>68</v>
      </c>
    </row>
    <row r="3" spans="1:27" s="14" customFormat="1" x14ac:dyDescent="0.25">
      <c r="A3" s="13" t="s">
        <v>43</v>
      </c>
      <c r="B3" s="13" t="s">
        <v>53</v>
      </c>
      <c r="C3" s="14">
        <v>8.56</v>
      </c>
      <c r="D3" s="16" t="s">
        <v>34</v>
      </c>
      <c r="E3" s="14">
        <v>13.1</v>
      </c>
      <c r="F3" s="14" t="s">
        <v>33</v>
      </c>
      <c r="G3" s="15" t="s">
        <v>68</v>
      </c>
      <c r="H3" s="14">
        <v>8.89</v>
      </c>
      <c r="I3" s="16" t="s">
        <v>34</v>
      </c>
      <c r="J3" s="16" t="s">
        <v>69</v>
      </c>
      <c r="K3" s="14">
        <v>14.83</v>
      </c>
      <c r="L3" s="14" t="s">
        <v>39</v>
      </c>
      <c r="M3" s="14">
        <v>14.23</v>
      </c>
      <c r="N3" s="14" t="s">
        <v>39</v>
      </c>
      <c r="O3" s="13" t="s">
        <v>69</v>
      </c>
      <c r="P3" s="14">
        <v>13.2</v>
      </c>
      <c r="Q3" s="14" t="s">
        <v>39</v>
      </c>
      <c r="R3" s="13" t="s">
        <v>69</v>
      </c>
      <c r="S3" s="14">
        <v>5.3</v>
      </c>
      <c r="T3" s="14" t="s">
        <v>40</v>
      </c>
      <c r="U3" s="14">
        <v>5.78</v>
      </c>
      <c r="V3" s="15" t="s">
        <v>41</v>
      </c>
      <c r="W3" s="24" t="s">
        <v>68</v>
      </c>
      <c r="X3" s="14">
        <v>5.84</v>
      </c>
      <c r="Y3" s="15" t="s">
        <v>41</v>
      </c>
      <c r="Z3" s="13" t="s">
        <v>68</v>
      </c>
    </row>
    <row r="4" spans="1:27" s="14" customFormat="1" x14ac:dyDescent="0.25">
      <c r="A4" s="13" t="s">
        <v>13</v>
      </c>
      <c r="B4" s="13" t="s">
        <v>53</v>
      </c>
      <c r="C4" s="14">
        <v>41.59</v>
      </c>
      <c r="D4" s="15" t="s">
        <v>36</v>
      </c>
      <c r="E4" s="14">
        <v>12.75</v>
      </c>
      <c r="F4" s="14" t="s">
        <v>33</v>
      </c>
      <c r="G4" s="16" t="s">
        <v>69</v>
      </c>
      <c r="H4" s="14">
        <v>46.38</v>
      </c>
      <c r="I4" s="15" t="s">
        <v>36</v>
      </c>
      <c r="J4" s="15" t="s">
        <v>68</v>
      </c>
      <c r="K4" s="14">
        <v>23.77</v>
      </c>
      <c r="L4" s="14" t="s">
        <v>39</v>
      </c>
      <c r="M4" s="14">
        <v>44.5</v>
      </c>
      <c r="N4" s="25" t="s">
        <v>62</v>
      </c>
      <c r="O4" s="16" t="s">
        <v>68</v>
      </c>
      <c r="P4" s="14">
        <v>31.57</v>
      </c>
      <c r="Q4" s="16" t="s">
        <v>38</v>
      </c>
      <c r="R4" s="15" t="s">
        <v>69</v>
      </c>
      <c r="S4" s="14">
        <v>5.53</v>
      </c>
      <c r="T4" s="15" t="s">
        <v>41</v>
      </c>
      <c r="U4" s="14">
        <v>5.52</v>
      </c>
      <c r="V4" s="15" t="s">
        <v>41</v>
      </c>
      <c r="W4" s="14" t="s">
        <v>69</v>
      </c>
      <c r="X4" s="14">
        <v>4.8600000000000003</v>
      </c>
      <c r="Y4" s="14" t="s">
        <v>40</v>
      </c>
      <c r="Z4" s="16" t="s">
        <v>69</v>
      </c>
    </row>
    <row r="5" spans="1:27" s="14" customFormat="1" x14ac:dyDescent="0.25">
      <c r="A5" s="13" t="s">
        <v>18</v>
      </c>
      <c r="B5" s="13" t="s">
        <v>53</v>
      </c>
      <c r="C5" s="14">
        <v>20.88</v>
      </c>
      <c r="D5" s="14" t="s">
        <v>37</v>
      </c>
      <c r="E5" s="14">
        <v>13.51</v>
      </c>
      <c r="F5" s="14" t="s">
        <v>33</v>
      </c>
      <c r="G5" s="16" t="s">
        <v>69</v>
      </c>
      <c r="H5" s="14">
        <v>11.59</v>
      </c>
      <c r="I5" s="14" t="s">
        <v>33</v>
      </c>
      <c r="J5" s="13" t="s">
        <v>69</v>
      </c>
      <c r="K5" s="14">
        <v>15.07</v>
      </c>
      <c r="L5" s="14" t="s">
        <v>39</v>
      </c>
      <c r="M5" s="14">
        <v>14.5</v>
      </c>
      <c r="N5" s="14" t="s">
        <v>39</v>
      </c>
      <c r="O5" s="13" t="s">
        <v>69</v>
      </c>
      <c r="P5" s="14">
        <v>16.899999999999999</v>
      </c>
      <c r="Q5" s="14" t="s">
        <v>39</v>
      </c>
      <c r="R5" s="13" t="s">
        <v>68</v>
      </c>
      <c r="S5" s="14">
        <v>6.12</v>
      </c>
      <c r="T5" s="15" t="s">
        <v>41</v>
      </c>
      <c r="U5" s="14">
        <v>6.08</v>
      </c>
      <c r="V5" s="15" t="s">
        <v>41</v>
      </c>
      <c r="W5" s="14" t="s">
        <v>69</v>
      </c>
      <c r="X5" s="14">
        <v>5.88</v>
      </c>
      <c r="Y5" s="15" t="s">
        <v>41</v>
      </c>
      <c r="Z5" s="13" t="s">
        <v>69</v>
      </c>
    </row>
    <row r="6" spans="1:27" s="14" customFormat="1" x14ac:dyDescent="0.25">
      <c r="A6" s="13" t="s">
        <v>21</v>
      </c>
      <c r="B6" s="13" t="s">
        <v>53</v>
      </c>
      <c r="C6" s="14">
        <v>11.26</v>
      </c>
      <c r="D6" s="14" t="s">
        <v>33</v>
      </c>
      <c r="E6" s="14">
        <v>9.4700000000000006</v>
      </c>
      <c r="F6" s="16" t="s">
        <v>34</v>
      </c>
      <c r="G6" s="16" t="s">
        <v>69</v>
      </c>
      <c r="H6" s="14">
        <v>10.89</v>
      </c>
      <c r="I6" s="14" t="s">
        <v>33</v>
      </c>
      <c r="J6" s="24" t="s">
        <v>68</v>
      </c>
      <c r="K6" s="14">
        <v>25.83</v>
      </c>
      <c r="L6" s="14" t="s">
        <v>39</v>
      </c>
      <c r="M6" s="14">
        <v>17.27</v>
      </c>
      <c r="N6" s="14" t="s">
        <v>39</v>
      </c>
      <c r="O6" s="13" t="s">
        <v>69</v>
      </c>
      <c r="P6" s="14">
        <v>17.87</v>
      </c>
      <c r="Q6" s="14" t="s">
        <v>39</v>
      </c>
      <c r="R6" s="13" t="s">
        <v>68</v>
      </c>
      <c r="S6" s="14">
        <v>5.37</v>
      </c>
      <c r="T6" s="14" t="s">
        <v>40</v>
      </c>
      <c r="U6" s="14">
        <v>6.09</v>
      </c>
      <c r="V6" s="15" t="s">
        <v>41</v>
      </c>
      <c r="W6" s="15" t="s">
        <v>68</v>
      </c>
      <c r="X6" s="14">
        <v>5.71</v>
      </c>
      <c r="Y6" s="15" t="s">
        <v>41</v>
      </c>
      <c r="Z6" s="13" t="s">
        <v>69</v>
      </c>
    </row>
    <row r="7" spans="1:27" s="14" customFormat="1" x14ac:dyDescent="0.25">
      <c r="A7" s="13" t="s">
        <v>24</v>
      </c>
      <c r="B7" s="13" t="s">
        <v>53</v>
      </c>
      <c r="C7" s="14">
        <v>9.56</v>
      </c>
      <c r="D7" s="16" t="s">
        <v>34</v>
      </c>
      <c r="E7" s="14">
        <v>14.46</v>
      </c>
      <c r="F7" s="13" t="s">
        <v>33</v>
      </c>
      <c r="G7" s="15" t="s">
        <v>68</v>
      </c>
      <c r="H7" s="14">
        <v>6.75</v>
      </c>
      <c r="I7" s="16" t="s">
        <v>34</v>
      </c>
      <c r="J7" s="16" t="s">
        <v>69</v>
      </c>
      <c r="K7" s="14">
        <v>19.8</v>
      </c>
      <c r="L7" s="14" t="s">
        <v>39</v>
      </c>
      <c r="M7" s="14">
        <v>18.97</v>
      </c>
      <c r="N7" s="14" t="s">
        <v>39</v>
      </c>
      <c r="O7" s="13" t="s">
        <v>69</v>
      </c>
      <c r="P7" s="14">
        <v>21</v>
      </c>
      <c r="Q7" s="14" t="s">
        <v>39</v>
      </c>
      <c r="R7" s="13" t="s">
        <v>68</v>
      </c>
      <c r="S7" s="14">
        <v>6.38</v>
      </c>
      <c r="T7" s="15" t="s">
        <v>41</v>
      </c>
      <c r="U7" s="14">
        <v>6.58</v>
      </c>
      <c r="V7" s="15" t="s">
        <v>41</v>
      </c>
      <c r="W7" s="14" t="s">
        <v>68</v>
      </c>
      <c r="X7" s="14">
        <v>6.29</v>
      </c>
      <c r="Y7" s="15" t="s">
        <v>41</v>
      </c>
      <c r="Z7" s="13" t="s">
        <v>69</v>
      </c>
    </row>
    <row r="8" spans="1:27" s="14" customFormat="1" x14ac:dyDescent="0.25">
      <c r="A8" s="13" t="s">
        <v>26</v>
      </c>
      <c r="B8" s="13" t="s">
        <v>53</v>
      </c>
      <c r="C8" s="14">
        <v>12.25</v>
      </c>
      <c r="D8" s="14" t="s">
        <v>33</v>
      </c>
      <c r="E8" s="14">
        <v>20.87</v>
      </c>
      <c r="F8" s="13" t="s">
        <v>37</v>
      </c>
      <c r="G8" s="15" t="s">
        <v>68</v>
      </c>
      <c r="H8" s="14">
        <v>14.69</v>
      </c>
      <c r="I8" s="14" t="s">
        <v>33</v>
      </c>
      <c r="J8" s="16" t="s">
        <v>69</v>
      </c>
      <c r="K8" s="14">
        <v>15.57</v>
      </c>
      <c r="L8" s="14" t="s">
        <v>39</v>
      </c>
      <c r="M8" s="14">
        <v>10.25</v>
      </c>
      <c r="N8" s="14" t="s">
        <v>39</v>
      </c>
      <c r="O8" s="13" t="s">
        <v>69</v>
      </c>
      <c r="P8" s="14">
        <v>10.7</v>
      </c>
      <c r="Q8" s="14" t="s">
        <v>39</v>
      </c>
      <c r="R8" s="13" t="s">
        <v>68</v>
      </c>
      <c r="S8" s="14">
        <v>5.96</v>
      </c>
      <c r="T8" s="15" t="s">
        <v>41</v>
      </c>
      <c r="U8" s="14">
        <v>6.88</v>
      </c>
      <c r="V8" s="15" t="s">
        <v>41</v>
      </c>
      <c r="W8" s="14" t="s">
        <v>68</v>
      </c>
      <c r="X8" s="14">
        <v>6.65</v>
      </c>
      <c r="Y8" s="15" t="s">
        <v>41</v>
      </c>
      <c r="Z8" s="13" t="s">
        <v>69</v>
      </c>
    </row>
    <row r="9" spans="1:27" s="14" customFormat="1" x14ac:dyDescent="0.25">
      <c r="A9" s="13" t="s">
        <v>50</v>
      </c>
      <c r="B9" s="13" t="s">
        <v>53</v>
      </c>
      <c r="C9" s="14">
        <v>29.09</v>
      </c>
      <c r="D9" s="24" t="s">
        <v>35</v>
      </c>
      <c r="E9" s="14">
        <v>16.78</v>
      </c>
      <c r="F9" s="13" t="s">
        <v>37</v>
      </c>
      <c r="G9" s="16" t="s">
        <v>69</v>
      </c>
      <c r="H9" s="14">
        <v>17.38</v>
      </c>
      <c r="I9" s="14" t="s">
        <v>37</v>
      </c>
      <c r="J9" s="13" t="s">
        <v>68</v>
      </c>
      <c r="K9" s="14">
        <v>20.9</v>
      </c>
      <c r="L9" s="14" t="s">
        <v>39</v>
      </c>
      <c r="M9" s="14">
        <v>15.9</v>
      </c>
      <c r="N9" s="14" t="s">
        <v>39</v>
      </c>
      <c r="O9" s="13" t="s">
        <v>69</v>
      </c>
      <c r="P9" s="14">
        <v>17.399999999999999</v>
      </c>
      <c r="Q9" s="14" t="s">
        <v>39</v>
      </c>
      <c r="R9" s="13" t="s">
        <v>68</v>
      </c>
      <c r="S9" s="14">
        <v>5.99</v>
      </c>
      <c r="T9" s="15" t="s">
        <v>41</v>
      </c>
      <c r="U9" s="14">
        <v>6.07</v>
      </c>
      <c r="V9" s="15" t="s">
        <v>41</v>
      </c>
      <c r="W9" s="14" t="s">
        <v>68</v>
      </c>
      <c r="X9" s="14">
        <v>6.24</v>
      </c>
      <c r="Y9" s="15" t="s">
        <v>41</v>
      </c>
      <c r="Z9" s="13" t="s">
        <v>68</v>
      </c>
    </row>
    <row r="10" spans="1:27" s="14" customFormat="1" x14ac:dyDescent="0.25">
      <c r="A10" s="13" t="s">
        <v>14</v>
      </c>
      <c r="B10" s="13" t="s">
        <v>53</v>
      </c>
      <c r="C10" s="14">
        <v>9.84</v>
      </c>
      <c r="D10" s="16" t="s">
        <v>34</v>
      </c>
      <c r="E10" s="14">
        <v>10.54</v>
      </c>
      <c r="F10" s="13" t="s">
        <v>33</v>
      </c>
      <c r="G10" s="24" t="s">
        <v>68</v>
      </c>
      <c r="H10" s="14">
        <v>8.18</v>
      </c>
      <c r="I10" s="16" t="s">
        <v>34</v>
      </c>
      <c r="J10" s="25" t="s">
        <v>69</v>
      </c>
      <c r="K10" s="14">
        <v>25.57</v>
      </c>
      <c r="L10" s="14" t="s">
        <v>39</v>
      </c>
      <c r="M10" s="14">
        <v>21.2</v>
      </c>
      <c r="N10" s="14" t="s">
        <v>39</v>
      </c>
      <c r="O10" s="13" t="s">
        <v>69</v>
      </c>
      <c r="P10" s="14">
        <v>18.2</v>
      </c>
      <c r="Q10" s="14" t="s">
        <v>39</v>
      </c>
      <c r="R10" s="13" t="s">
        <v>69</v>
      </c>
      <c r="S10" s="14">
        <v>5.79</v>
      </c>
      <c r="T10" s="15" t="s">
        <v>41</v>
      </c>
      <c r="U10" s="14">
        <v>5.82</v>
      </c>
      <c r="V10" s="15" t="s">
        <v>41</v>
      </c>
      <c r="W10" s="14" t="s">
        <v>68</v>
      </c>
      <c r="X10" s="14">
        <v>5.67</v>
      </c>
      <c r="Y10" s="15" t="s">
        <v>41</v>
      </c>
      <c r="Z10" s="13" t="s">
        <v>69</v>
      </c>
    </row>
    <row r="11" spans="1:27" s="14" customFormat="1" x14ac:dyDescent="0.25">
      <c r="A11" s="13" t="s">
        <v>32</v>
      </c>
      <c r="B11" s="13" t="s">
        <v>53</v>
      </c>
      <c r="C11" s="14">
        <v>17.27</v>
      </c>
      <c r="D11" s="14" t="s">
        <v>37</v>
      </c>
      <c r="E11" s="14">
        <v>11.45</v>
      </c>
      <c r="F11" s="13" t="s">
        <v>33</v>
      </c>
      <c r="G11" s="16" t="s">
        <v>69</v>
      </c>
      <c r="H11" s="14">
        <v>10.57</v>
      </c>
      <c r="I11" s="14" t="s">
        <v>33</v>
      </c>
      <c r="J11" s="13" t="s">
        <v>69</v>
      </c>
      <c r="K11" s="14">
        <v>14.73</v>
      </c>
      <c r="L11" s="14" t="s">
        <v>39</v>
      </c>
      <c r="M11" s="14">
        <v>14.03</v>
      </c>
      <c r="N11" s="14" t="s">
        <v>39</v>
      </c>
      <c r="O11" s="13" t="s">
        <v>69</v>
      </c>
      <c r="P11" s="14">
        <v>12.63</v>
      </c>
      <c r="Q11" s="14" t="s">
        <v>39</v>
      </c>
      <c r="R11" s="13" t="s">
        <v>69</v>
      </c>
      <c r="S11" s="14">
        <v>5.65</v>
      </c>
      <c r="T11" s="15" t="s">
        <v>41</v>
      </c>
      <c r="U11" s="14">
        <v>5.23</v>
      </c>
      <c r="V11" s="14" t="s">
        <v>40</v>
      </c>
      <c r="W11" s="16" t="s">
        <v>69</v>
      </c>
      <c r="X11" s="14">
        <v>5.67</v>
      </c>
      <c r="Y11" s="15" t="s">
        <v>41</v>
      </c>
      <c r="Z11" s="24" t="s">
        <v>68</v>
      </c>
    </row>
    <row r="12" spans="1:27" s="14" customFormat="1" x14ac:dyDescent="0.25">
      <c r="A12" s="13" t="s">
        <v>19</v>
      </c>
      <c r="B12" s="13" t="s">
        <v>53</v>
      </c>
      <c r="C12" s="14">
        <v>28.73</v>
      </c>
      <c r="D12" s="24" t="s">
        <v>35</v>
      </c>
      <c r="E12" s="14">
        <v>11.08</v>
      </c>
      <c r="F12" s="13" t="s">
        <v>33</v>
      </c>
      <c r="G12" s="16" t="s">
        <v>69</v>
      </c>
      <c r="H12" s="14">
        <v>18.18</v>
      </c>
      <c r="I12" s="14" t="s">
        <v>37</v>
      </c>
      <c r="J12" s="15" t="s">
        <v>68</v>
      </c>
      <c r="K12" s="14">
        <v>17.47</v>
      </c>
      <c r="L12" s="14" t="s">
        <v>39</v>
      </c>
      <c r="M12" s="14">
        <v>9.1999999999999993</v>
      </c>
      <c r="N12" s="14" t="s">
        <v>39</v>
      </c>
      <c r="O12" s="13" t="s">
        <v>69</v>
      </c>
      <c r="P12" s="14">
        <v>9.4</v>
      </c>
      <c r="Q12" s="14" t="s">
        <v>39</v>
      </c>
      <c r="R12" s="13" t="s">
        <v>68</v>
      </c>
      <c r="S12" s="14">
        <v>5.96</v>
      </c>
      <c r="T12" s="15" t="s">
        <v>41</v>
      </c>
      <c r="U12" s="14">
        <v>6.77</v>
      </c>
      <c r="V12" s="15" t="s">
        <v>41</v>
      </c>
      <c r="W12" s="14" t="s">
        <v>68</v>
      </c>
      <c r="X12" s="14">
        <v>6.33</v>
      </c>
      <c r="Y12" s="15" t="s">
        <v>41</v>
      </c>
      <c r="Z12" s="13" t="s">
        <v>69</v>
      </c>
    </row>
    <row r="14" spans="1:27" s="19" customFormat="1" x14ac:dyDescent="0.25">
      <c r="A14" s="18" t="s">
        <v>55</v>
      </c>
      <c r="B14" s="18" t="s">
        <v>52</v>
      </c>
      <c r="C14" s="19">
        <v>13</v>
      </c>
      <c r="D14" s="19" t="s">
        <v>33</v>
      </c>
      <c r="E14" s="19">
        <v>11.59</v>
      </c>
      <c r="F14" s="19" t="s">
        <v>33</v>
      </c>
      <c r="G14" s="18" t="s">
        <v>69</v>
      </c>
      <c r="H14" s="19">
        <v>6.19</v>
      </c>
      <c r="I14" s="20" t="s">
        <v>34</v>
      </c>
      <c r="J14" s="20" t="s">
        <v>69</v>
      </c>
      <c r="K14" s="19">
        <v>30.37</v>
      </c>
      <c r="L14" s="20" t="s">
        <v>38</v>
      </c>
      <c r="M14" s="19">
        <v>25.67</v>
      </c>
      <c r="N14" s="19" t="s">
        <v>39</v>
      </c>
      <c r="O14" s="21" t="s">
        <v>69</v>
      </c>
      <c r="P14" s="19">
        <v>23.77</v>
      </c>
      <c r="Q14" s="19" t="s">
        <v>39</v>
      </c>
      <c r="R14" s="18" t="s">
        <v>69</v>
      </c>
      <c r="S14" s="19">
        <v>4.59</v>
      </c>
      <c r="T14" s="19" t="s">
        <v>40</v>
      </c>
      <c r="U14" s="19">
        <v>5.45</v>
      </c>
      <c r="V14" s="19" t="s">
        <v>40</v>
      </c>
      <c r="W14" s="19" t="s">
        <v>68</v>
      </c>
      <c r="X14" s="19">
        <v>4.6500000000000004</v>
      </c>
      <c r="Y14" s="19" t="s">
        <v>40</v>
      </c>
      <c r="Z14" s="18" t="s">
        <v>69</v>
      </c>
      <c r="AA14" s="22" t="s">
        <v>69</v>
      </c>
    </row>
    <row r="15" spans="1:27" s="19" customFormat="1" x14ac:dyDescent="0.25">
      <c r="A15" s="18" t="s">
        <v>9</v>
      </c>
      <c r="B15" s="18" t="s">
        <v>52</v>
      </c>
      <c r="C15" s="19">
        <v>9.1</v>
      </c>
      <c r="D15" s="20" t="s">
        <v>34</v>
      </c>
      <c r="E15" s="19">
        <v>9.43</v>
      </c>
      <c r="F15" s="20" t="s">
        <v>34</v>
      </c>
      <c r="G15" s="18" t="s">
        <v>68</v>
      </c>
      <c r="H15" s="19">
        <v>7.84</v>
      </c>
      <c r="I15" s="20" t="s">
        <v>34</v>
      </c>
      <c r="J15" s="18" t="s">
        <v>69</v>
      </c>
      <c r="K15" s="19">
        <v>26.3</v>
      </c>
      <c r="L15" s="19" t="s">
        <v>39</v>
      </c>
      <c r="M15" s="19">
        <v>16.8</v>
      </c>
      <c r="N15" s="19" t="s">
        <v>39</v>
      </c>
      <c r="O15" s="18" t="s">
        <v>69</v>
      </c>
      <c r="P15" s="19">
        <v>14.88</v>
      </c>
      <c r="Q15" s="19" t="s">
        <v>39</v>
      </c>
      <c r="R15" s="18" t="s">
        <v>69</v>
      </c>
      <c r="S15" s="19">
        <v>5.42</v>
      </c>
      <c r="T15" s="19" t="s">
        <v>40</v>
      </c>
      <c r="U15" s="19">
        <v>5.83</v>
      </c>
      <c r="V15" s="21" t="s">
        <v>41</v>
      </c>
      <c r="W15" s="23" t="s">
        <v>68</v>
      </c>
      <c r="X15" s="19">
        <v>6.37</v>
      </c>
      <c r="Y15" s="21" t="s">
        <v>41</v>
      </c>
      <c r="Z15" s="18" t="s">
        <v>68</v>
      </c>
    </row>
    <row r="16" spans="1:27" s="19" customFormat="1" x14ac:dyDescent="0.25">
      <c r="A16" s="18" t="s">
        <v>12</v>
      </c>
      <c r="B16" s="18" t="s">
        <v>52</v>
      </c>
      <c r="C16" s="19">
        <v>45.92</v>
      </c>
      <c r="D16" s="21" t="s">
        <v>36</v>
      </c>
      <c r="E16" s="19">
        <v>22.85</v>
      </c>
      <c r="F16" s="19" t="s">
        <v>37</v>
      </c>
      <c r="G16" s="20" t="s">
        <v>69</v>
      </c>
      <c r="H16" s="19">
        <v>19.920000000000002</v>
      </c>
      <c r="I16" s="19" t="s">
        <v>37</v>
      </c>
      <c r="J16" s="18" t="s">
        <v>69</v>
      </c>
      <c r="K16" s="19">
        <v>19.170000000000002</v>
      </c>
      <c r="L16" s="19" t="s">
        <v>39</v>
      </c>
      <c r="M16" s="19">
        <v>16.93</v>
      </c>
      <c r="N16" s="19" t="s">
        <v>39</v>
      </c>
      <c r="O16" s="18" t="s">
        <v>69</v>
      </c>
      <c r="P16" s="19">
        <v>12.07</v>
      </c>
      <c r="Q16" s="19" t="s">
        <v>39</v>
      </c>
      <c r="R16" s="18" t="s">
        <v>69</v>
      </c>
      <c r="S16" s="19">
        <v>5.66</v>
      </c>
      <c r="T16" s="21" t="s">
        <v>41</v>
      </c>
      <c r="U16" s="19">
        <v>5.14</v>
      </c>
      <c r="V16" s="19" t="s">
        <v>40</v>
      </c>
      <c r="W16" s="20" t="s">
        <v>69</v>
      </c>
      <c r="X16" s="19">
        <v>6.2</v>
      </c>
      <c r="Y16" s="21" t="s">
        <v>41</v>
      </c>
      <c r="Z16" s="21" t="s">
        <v>68</v>
      </c>
    </row>
    <row r="17" spans="1:26" s="19" customFormat="1" x14ac:dyDescent="0.25">
      <c r="A17" s="18" t="s">
        <v>31</v>
      </c>
      <c r="B17" s="18" t="s">
        <v>52</v>
      </c>
      <c r="C17" s="19">
        <v>10.6</v>
      </c>
      <c r="D17" s="19" t="s">
        <v>33</v>
      </c>
      <c r="E17" s="19">
        <v>12.96</v>
      </c>
      <c r="F17" s="19" t="s">
        <v>33</v>
      </c>
      <c r="G17" s="18" t="s">
        <v>68</v>
      </c>
      <c r="H17" s="19">
        <v>9.27</v>
      </c>
      <c r="I17" s="20" t="s">
        <v>34</v>
      </c>
      <c r="J17" s="27" t="s">
        <v>69</v>
      </c>
      <c r="K17" s="19">
        <v>18.8</v>
      </c>
      <c r="L17" s="19" t="s">
        <v>39</v>
      </c>
      <c r="M17" s="19">
        <v>19</v>
      </c>
      <c r="N17" s="19" t="s">
        <v>39</v>
      </c>
      <c r="O17" s="18" t="s">
        <v>68</v>
      </c>
      <c r="P17" s="19">
        <v>19.43</v>
      </c>
      <c r="Q17" s="19" t="s">
        <v>39</v>
      </c>
      <c r="R17" s="18" t="s">
        <v>68</v>
      </c>
      <c r="S17" s="19">
        <v>5.56</v>
      </c>
      <c r="T17" s="21" t="s">
        <v>41</v>
      </c>
      <c r="U17" s="19">
        <v>4.82</v>
      </c>
      <c r="V17" s="19" t="s">
        <v>40</v>
      </c>
      <c r="W17" s="20" t="s">
        <v>69</v>
      </c>
      <c r="X17" s="19">
        <v>5.01</v>
      </c>
      <c r="Y17" s="19" t="s">
        <v>40</v>
      </c>
      <c r="Z17" s="18" t="s">
        <v>68</v>
      </c>
    </row>
    <row r="18" spans="1:26" s="19" customFormat="1" x14ac:dyDescent="0.25">
      <c r="A18" s="18" t="s">
        <v>6</v>
      </c>
      <c r="B18" s="18" t="s">
        <v>52</v>
      </c>
      <c r="C18" s="19">
        <v>16.489999999999998</v>
      </c>
      <c r="D18" s="19" t="s">
        <v>37</v>
      </c>
      <c r="E18" s="19">
        <v>12.68</v>
      </c>
      <c r="F18" s="19" t="s">
        <v>33</v>
      </c>
      <c r="G18" s="20" t="s">
        <v>69</v>
      </c>
      <c r="H18" s="19">
        <v>10.01</v>
      </c>
      <c r="I18" s="19" t="s">
        <v>33</v>
      </c>
      <c r="J18" s="18" t="s">
        <v>69</v>
      </c>
      <c r="K18" s="19">
        <v>19.43</v>
      </c>
      <c r="L18" s="19" t="s">
        <v>39</v>
      </c>
      <c r="M18" s="19">
        <v>18.600000000000001</v>
      </c>
      <c r="N18" s="19" t="s">
        <v>39</v>
      </c>
      <c r="O18" s="18" t="s">
        <v>69</v>
      </c>
      <c r="P18" s="19">
        <v>19.03</v>
      </c>
      <c r="Q18" s="19" t="s">
        <v>39</v>
      </c>
      <c r="R18" s="18" t="s">
        <v>68</v>
      </c>
      <c r="S18" s="19">
        <v>5.95</v>
      </c>
      <c r="T18" s="21" t="s">
        <v>41</v>
      </c>
      <c r="U18" s="19">
        <v>5.74</v>
      </c>
      <c r="V18" s="21" t="s">
        <v>41</v>
      </c>
      <c r="W18" s="19" t="s">
        <v>69</v>
      </c>
      <c r="X18" s="19">
        <v>5.44</v>
      </c>
      <c r="Y18" s="19" t="s">
        <v>40</v>
      </c>
      <c r="Z18" s="27" t="s">
        <v>69</v>
      </c>
    </row>
    <row r="19" spans="1:26" s="19" customFormat="1" x14ac:dyDescent="0.25">
      <c r="A19" s="18" t="s">
        <v>22</v>
      </c>
      <c r="B19" s="18" t="s">
        <v>52</v>
      </c>
      <c r="C19" s="19">
        <v>12.42</v>
      </c>
      <c r="D19" s="19" t="s">
        <v>33</v>
      </c>
      <c r="E19" s="19">
        <v>9.76</v>
      </c>
      <c r="F19" s="20" t="s">
        <v>34</v>
      </c>
      <c r="G19" s="20" t="s">
        <v>69</v>
      </c>
      <c r="H19" s="19">
        <v>11.23</v>
      </c>
      <c r="I19" s="19" t="s">
        <v>33</v>
      </c>
      <c r="J19" s="23" t="s">
        <v>68</v>
      </c>
      <c r="K19" s="19">
        <v>19</v>
      </c>
      <c r="L19" s="19" t="s">
        <v>39</v>
      </c>
      <c r="M19" s="19">
        <v>15.17</v>
      </c>
      <c r="N19" s="19" t="s">
        <v>39</v>
      </c>
      <c r="O19" s="18" t="s">
        <v>69</v>
      </c>
      <c r="P19" s="19">
        <v>12.43</v>
      </c>
      <c r="Q19" s="19" t="s">
        <v>39</v>
      </c>
      <c r="R19" s="18" t="s">
        <v>69</v>
      </c>
      <c r="S19" s="19">
        <v>5.42</v>
      </c>
      <c r="T19" s="19" t="s">
        <v>40</v>
      </c>
      <c r="U19" s="19">
        <v>6</v>
      </c>
      <c r="V19" s="21" t="s">
        <v>41</v>
      </c>
      <c r="W19" s="21" t="s">
        <v>68</v>
      </c>
      <c r="X19" s="19">
        <v>5.71</v>
      </c>
      <c r="Y19" s="21" t="s">
        <v>41</v>
      </c>
      <c r="Z19" s="18" t="s">
        <v>69</v>
      </c>
    </row>
    <row r="20" spans="1:26" s="19" customFormat="1" x14ac:dyDescent="0.25">
      <c r="A20" s="18" t="s">
        <v>25</v>
      </c>
      <c r="B20" s="18" t="s">
        <v>52</v>
      </c>
      <c r="C20" s="19">
        <v>6.81</v>
      </c>
      <c r="D20" s="20" t="s">
        <v>34</v>
      </c>
      <c r="E20" s="19">
        <v>15.62</v>
      </c>
      <c r="F20" s="18" t="s">
        <v>37</v>
      </c>
      <c r="G20" s="21" t="s">
        <v>68</v>
      </c>
      <c r="H20" s="19">
        <v>11.77</v>
      </c>
      <c r="I20" s="19" t="s">
        <v>33</v>
      </c>
      <c r="J20" s="18" t="s">
        <v>69</v>
      </c>
      <c r="K20" s="19">
        <v>21.13</v>
      </c>
      <c r="L20" s="19" t="s">
        <v>39</v>
      </c>
      <c r="M20" s="19">
        <v>16.8</v>
      </c>
      <c r="N20" s="19" t="s">
        <v>39</v>
      </c>
      <c r="O20" s="18" t="s">
        <v>69</v>
      </c>
      <c r="P20" s="19">
        <v>6.43</v>
      </c>
      <c r="Q20" s="19" t="s">
        <v>39</v>
      </c>
      <c r="R20" s="18" t="s">
        <v>69</v>
      </c>
      <c r="S20" s="19">
        <v>5.96</v>
      </c>
      <c r="T20" s="21" t="s">
        <v>41</v>
      </c>
      <c r="U20" s="19">
        <v>5.57</v>
      </c>
      <c r="V20" s="21" t="s">
        <v>41</v>
      </c>
      <c r="W20" s="19" t="s">
        <v>69</v>
      </c>
      <c r="X20" s="19">
        <v>5.77</v>
      </c>
      <c r="Y20" s="21" t="s">
        <v>41</v>
      </c>
      <c r="Z20" s="18" t="s">
        <v>68</v>
      </c>
    </row>
    <row r="21" spans="1:26" s="19" customFormat="1" x14ac:dyDescent="0.25">
      <c r="A21" s="18" t="s">
        <v>45</v>
      </c>
      <c r="B21" s="18" t="s">
        <v>52</v>
      </c>
      <c r="C21" s="19">
        <v>14.12</v>
      </c>
      <c r="D21" s="19" t="s">
        <v>33</v>
      </c>
      <c r="E21" s="19">
        <v>19.86</v>
      </c>
      <c r="F21" s="18" t="s">
        <v>37</v>
      </c>
      <c r="G21" s="21" t="s">
        <v>68</v>
      </c>
      <c r="H21" s="19">
        <v>30.56</v>
      </c>
      <c r="I21" s="21" t="s">
        <v>36</v>
      </c>
      <c r="J21" s="21" t="s">
        <v>68</v>
      </c>
      <c r="K21" s="19">
        <v>14.6</v>
      </c>
      <c r="L21" s="19" t="s">
        <v>39</v>
      </c>
      <c r="M21" s="19">
        <v>20.73</v>
      </c>
      <c r="N21" s="19" t="s">
        <v>39</v>
      </c>
      <c r="O21" s="18" t="s">
        <v>68</v>
      </c>
      <c r="P21" s="19">
        <v>20.27</v>
      </c>
      <c r="Q21" s="19" t="s">
        <v>39</v>
      </c>
      <c r="R21" s="18" t="s">
        <v>69</v>
      </c>
      <c r="S21" s="19">
        <v>6.56</v>
      </c>
      <c r="T21" s="21" t="s">
        <v>41</v>
      </c>
      <c r="U21" s="19">
        <v>6.27</v>
      </c>
      <c r="V21" s="21" t="s">
        <v>41</v>
      </c>
      <c r="W21" s="19" t="s">
        <v>69</v>
      </c>
      <c r="X21" s="19">
        <v>5.63</v>
      </c>
      <c r="Y21" s="21" t="s">
        <v>41</v>
      </c>
      <c r="Z21" s="18" t="s">
        <v>69</v>
      </c>
    </row>
    <row r="22" spans="1:26" s="19" customFormat="1" x14ac:dyDescent="0.25">
      <c r="A22" s="18" t="s">
        <v>44</v>
      </c>
      <c r="B22" s="18" t="s">
        <v>52</v>
      </c>
      <c r="C22" s="19">
        <v>9.25</v>
      </c>
      <c r="D22" s="20" t="s">
        <v>34</v>
      </c>
      <c r="E22" s="19">
        <v>12.48</v>
      </c>
      <c r="F22" s="18" t="s">
        <v>33</v>
      </c>
      <c r="G22" s="21" t="s">
        <v>68</v>
      </c>
      <c r="H22" s="19">
        <v>13.24</v>
      </c>
      <c r="I22" s="19" t="s">
        <v>33</v>
      </c>
      <c r="J22" s="18" t="s">
        <v>68</v>
      </c>
      <c r="K22" s="19">
        <v>21.4</v>
      </c>
      <c r="L22" s="19" t="s">
        <v>39</v>
      </c>
      <c r="M22" s="19">
        <v>18.77</v>
      </c>
      <c r="N22" s="19" t="s">
        <v>39</v>
      </c>
      <c r="O22" s="18" t="s">
        <v>69</v>
      </c>
      <c r="P22" s="19">
        <v>22.4</v>
      </c>
      <c r="Q22" s="19" t="s">
        <v>39</v>
      </c>
      <c r="R22" s="18" t="s">
        <v>68</v>
      </c>
      <c r="S22" s="19">
        <v>5.79</v>
      </c>
      <c r="T22" s="21" t="s">
        <v>41</v>
      </c>
      <c r="U22" s="19">
        <v>5.69</v>
      </c>
      <c r="V22" s="21" t="s">
        <v>41</v>
      </c>
      <c r="W22" s="19" t="s">
        <v>69</v>
      </c>
      <c r="X22" s="19">
        <v>5.66</v>
      </c>
      <c r="Y22" s="21" t="s">
        <v>41</v>
      </c>
      <c r="Z22" s="18" t="s">
        <v>69</v>
      </c>
    </row>
    <row r="23" spans="1:26" s="19" customFormat="1" x14ac:dyDescent="0.25">
      <c r="A23" s="18" t="s">
        <v>30</v>
      </c>
      <c r="B23" s="18" t="s">
        <v>52</v>
      </c>
      <c r="C23" s="19">
        <v>17.05</v>
      </c>
      <c r="D23" s="19" t="s">
        <v>37</v>
      </c>
      <c r="E23" s="19">
        <v>10.15</v>
      </c>
      <c r="F23" s="18" t="s">
        <v>33</v>
      </c>
      <c r="G23" s="20" t="s">
        <v>69</v>
      </c>
      <c r="H23" s="19">
        <v>9.8699999999999992</v>
      </c>
      <c r="I23" s="20" t="s">
        <v>34</v>
      </c>
      <c r="J23" s="27" t="s">
        <v>69</v>
      </c>
      <c r="K23" s="19">
        <v>17.600000000000001</v>
      </c>
      <c r="L23" s="19" t="s">
        <v>39</v>
      </c>
      <c r="M23" s="19">
        <v>14.2</v>
      </c>
      <c r="N23" s="19" t="s">
        <v>39</v>
      </c>
      <c r="O23" s="18" t="s">
        <v>69</v>
      </c>
      <c r="P23" s="19">
        <v>15.67</v>
      </c>
      <c r="Q23" s="19" t="s">
        <v>39</v>
      </c>
      <c r="R23" s="18" t="s">
        <v>68</v>
      </c>
      <c r="S23" s="19">
        <v>5.43</v>
      </c>
      <c r="T23" s="19" t="s">
        <v>40</v>
      </c>
      <c r="U23" s="19">
        <v>5.7</v>
      </c>
      <c r="V23" s="21" t="s">
        <v>41</v>
      </c>
      <c r="W23" s="21" t="s">
        <v>68</v>
      </c>
      <c r="X23" s="19">
        <v>5.26</v>
      </c>
      <c r="Y23" s="19" t="s">
        <v>40</v>
      </c>
      <c r="Z23" s="27" t="s">
        <v>69</v>
      </c>
    </row>
    <row r="24" spans="1:26" s="19" customFormat="1" x14ac:dyDescent="0.25">
      <c r="A24" s="18" t="s">
        <v>28</v>
      </c>
      <c r="B24" s="18" t="s">
        <v>52</v>
      </c>
      <c r="C24" s="19">
        <v>13.38</v>
      </c>
      <c r="D24" s="19" t="s">
        <v>33</v>
      </c>
      <c r="E24" s="19">
        <v>13.8</v>
      </c>
      <c r="F24" s="18" t="s">
        <v>33</v>
      </c>
      <c r="G24" s="18" t="s">
        <v>68</v>
      </c>
      <c r="H24" s="19">
        <v>9.69</v>
      </c>
      <c r="I24" s="20" t="s">
        <v>34</v>
      </c>
      <c r="J24" s="20" t="s">
        <v>69</v>
      </c>
      <c r="K24" s="19">
        <v>22.2</v>
      </c>
      <c r="L24" s="19" t="s">
        <v>39</v>
      </c>
      <c r="M24" s="19">
        <v>18.57</v>
      </c>
      <c r="N24" s="19" t="s">
        <v>39</v>
      </c>
      <c r="O24" s="18" t="s">
        <v>69</v>
      </c>
      <c r="P24" s="19">
        <v>15.17</v>
      </c>
      <c r="Q24" s="19" t="s">
        <v>39</v>
      </c>
      <c r="R24" s="18" t="s">
        <v>69</v>
      </c>
      <c r="S24" s="19">
        <v>4.5999999999999996</v>
      </c>
      <c r="T24" s="19" t="s">
        <v>40</v>
      </c>
      <c r="U24" s="19">
        <v>5.35</v>
      </c>
      <c r="V24" s="19" t="s">
        <v>40</v>
      </c>
      <c r="W24" s="19" t="s">
        <v>68</v>
      </c>
      <c r="X24" s="19">
        <v>5.65</v>
      </c>
      <c r="Y24" s="21" t="s">
        <v>41</v>
      </c>
      <c r="Z24" s="23" t="s">
        <v>68</v>
      </c>
    </row>
    <row r="26" spans="1:26" s="26" customFormat="1" x14ac:dyDescent="0.25">
      <c r="A26" s="7" t="s">
        <v>8</v>
      </c>
      <c r="B26" s="7" t="s">
        <v>54</v>
      </c>
      <c r="C26" s="26">
        <v>12.24</v>
      </c>
      <c r="D26" s="26" t="s">
        <v>33</v>
      </c>
      <c r="E26" s="26">
        <v>10.42</v>
      </c>
      <c r="F26" s="26" t="s">
        <v>33</v>
      </c>
      <c r="G26" s="7" t="s">
        <v>69</v>
      </c>
      <c r="H26" s="26">
        <v>8.2799999999999994</v>
      </c>
      <c r="I26" s="2" t="s">
        <v>34</v>
      </c>
      <c r="J26" s="2" t="s">
        <v>69</v>
      </c>
      <c r="K26" s="26">
        <v>30.6</v>
      </c>
      <c r="L26" s="2" t="s">
        <v>38</v>
      </c>
      <c r="M26" s="26">
        <v>23.9</v>
      </c>
      <c r="N26" s="26" t="s">
        <v>39</v>
      </c>
      <c r="O26" s="5" t="s">
        <v>69</v>
      </c>
      <c r="P26" s="26">
        <v>22.3</v>
      </c>
      <c r="Q26" s="26" t="s">
        <v>39</v>
      </c>
      <c r="R26" s="7" t="s">
        <v>69</v>
      </c>
      <c r="S26" s="26">
        <v>4.7699999999999996</v>
      </c>
      <c r="T26" s="26" t="s">
        <v>40</v>
      </c>
      <c r="U26" s="26">
        <v>4.53</v>
      </c>
      <c r="V26" s="26" t="s">
        <v>40</v>
      </c>
      <c r="W26" s="26" t="s">
        <v>69</v>
      </c>
      <c r="X26" s="26">
        <v>4.8</v>
      </c>
      <c r="Y26" s="26" t="s">
        <v>40</v>
      </c>
      <c r="Z26" s="7" t="s">
        <v>68</v>
      </c>
    </row>
    <row r="27" spans="1:26" s="26" customFormat="1" x14ac:dyDescent="0.25">
      <c r="A27" s="7" t="s">
        <v>47</v>
      </c>
      <c r="B27" s="7" t="s">
        <v>54</v>
      </c>
      <c r="C27" s="26">
        <v>7.27</v>
      </c>
      <c r="D27" s="2" t="s">
        <v>34</v>
      </c>
      <c r="E27" s="26">
        <v>11.63</v>
      </c>
      <c r="F27" s="26" t="s">
        <v>33</v>
      </c>
      <c r="G27" s="5" t="s">
        <v>68</v>
      </c>
      <c r="H27" s="26">
        <v>10.119999999999999</v>
      </c>
      <c r="I27" s="26" t="s">
        <v>33</v>
      </c>
      <c r="J27" s="7" t="s">
        <v>69</v>
      </c>
      <c r="K27" s="26">
        <v>29.27</v>
      </c>
      <c r="L27" s="26" t="s">
        <v>39</v>
      </c>
      <c r="M27" s="26">
        <v>22.87</v>
      </c>
      <c r="N27" s="26" t="s">
        <v>39</v>
      </c>
      <c r="O27" s="7" t="s">
        <v>69</v>
      </c>
      <c r="P27" s="26">
        <v>19.73</v>
      </c>
      <c r="Q27" s="26" t="s">
        <v>39</v>
      </c>
      <c r="R27" s="7" t="s">
        <v>69</v>
      </c>
      <c r="S27" s="26">
        <v>4.79</v>
      </c>
      <c r="T27" s="26" t="s">
        <v>40</v>
      </c>
      <c r="U27" s="26">
        <v>6.26</v>
      </c>
      <c r="V27" s="5" t="s">
        <v>41</v>
      </c>
      <c r="W27" s="5" t="s">
        <v>68</v>
      </c>
      <c r="X27" s="26">
        <v>6.07</v>
      </c>
      <c r="Y27" s="5" t="s">
        <v>41</v>
      </c>
      <c r="Z27" s="7" t="s">
        <v>69</v>
      </c>
    </row>
    <row r="28" spans="1:26" s="26" customFormat="1" x14ac:dyDescent="0.25">
      <c r="A28" s="7" t="s">
        <v>49</v>
      </c>
      <c r="B28" s="7" t="s">
        <v>54</v>
      </c>
      <c r="C28" s="26">
        <v>34.25</v>
      </c>
      <c r="D28" s="5" t="s">
        <v>36</v>
      </c>
      <c r="E28" s="26">
        <v>32.049999999999997</v>
      </c>
      <c r="F28" s="5" t="s">
        <v>36</v>
      </c>
      <c r="G28" s="7" t="s">
        <v>69</v>
      </c>
      <c r="H28" s="26">
        <v>9.25</v>
      </c>
      <c r="I28" s="2" t="s">
        <v>34</v>
      </c>
      <c r="J28" s="2" t="s">
        <v>69</v>
      </c>
      <c r="K28" s="26">
        <v>23.73</v>
      </c>
      <c r="L28" s="26" t="s">
        <v>39</v>
      </c>
      <c r="M28" s="26">
        <v>27.37</v>
      </c>
      <c r="N28" s="26" t="s">
        <v>39</v>
      </c>
      <c r="O28" s="7" t="s">
        <v>68</v>
      </c>
      <c r="P28" s="26">
        <v>19.93</v>
      </c>
      <c r="Q28" s="26" t="s">
        <v>39</v>
      </c>
      <c r="R28" s="7" t="s">
        <v>69</v>
      </c>
      <c r="S28" s="26">
        <v>6.21</v>
      </c>
      <c r="T28" s="5" t="s">
        <v>41</v>
      </c>
      <c r="U28" s="26">
        <v>6.09</v>
      </c>
      <c r="V28" s="5" t="s">
        <v>41</v>
      </c>
      <c r="W28" s="26" t="s">
        <v>69</v>
      </c>
      <c r="X28" s="26">
        <v>6.16</v>
      </c>
      <c r="Y28" s="5" t="s">
        <v>41</v>
      </c>
      <c r="Z28" s="7" t="s">
        <v>68</v>
      </c>
    </row>
    <row r="29" spans="1:26" s="26" customFormat="1" x14ac:dyDescent="0.25">
      <c r="A29" s="7" t="s">
        <v>16</v>
      </c>
      <c r="B29" s="7" t="s">
        <v>54</v>
      </c>
      <c r="C29" s="26">
        <v>11.17</v>
      </c>
      <c r="D29" s="26" t="s">
        <v>33</v>
      </c>
      <c r="E29" s="26">
        <v>13.12</v>
      </c>
      <c r="F29" s="26" t="s">
        <v>33</v>
      </c>
      <c r="G29" s="7" t="s">
        <v>68</v>
      </c>
      <c r="H29" s="26">
        <v>10.27</v>
      </c>
      <c r="I29" s="26" t="s">
        <v>33</v>
      </c>
      <c r="J29" s="7" t="s">
        <v>69</v>
      </c>
      <c r="K29" s="26">
        <v>22.72</v>
      </c>
      <c r="L29" s="26" t="s">
        <v>39</v>
      </c>
      <c r="M29" s="26">
        <v>22.67</v>
      </c>
      <c r="N29" s="26" t="s">
        <v>39</v>
      </c>
      <c r="O29" s="7" t="s">
        <v>69</v>
      </c>
      <c r="P29" s="26">
        <v>14.87</v>
      </c>
      <c r="Q29" s="26" t="s">
        <v>39</v>
      </c>
      <c r="R29" s="7" t="s">
        <v>69</v>
      </c>
      <c r="S29" s="26">
        <v>6.47</v>
      </c>
      <c r="T29" s="5" t="s">
        <v>41</v>
      </c>
      <c r="U29" s="26">
        <v>6.34</v>
      </c>
      <c r="V29" s="5" t="s">
        <v>41</v>
      </c>
      <c r="W29" s="26" t="s">
        <v>69</v>
      </c>
      <c r="X29" s="26">
        <v>5.7</v>
      </c>
      <c r="Y29" s="5" t="s">
        <v>41</v>
      </c>
      <c r="Z29" s="7" t="s">
        <v>69</v>
      </c>
    </row>
    <row r="30" spans="1:26" s="26" customFormat="1" x14ac:dyDescent="0.25">
      <c r="A30" s="7" t="s">
        <v>20</v>
      </c>
      <c r="B30" s="7" t="s">
        <v>54</v>
      </c>
      <c r="C30" s="26">
        <v>12.64</v>
      </c>
      <c r="D30" s="26" t="s">
        <v>33</v>
      </c>
      <c r="E30" s="26">
        <v>7.21</v>
      </c>
      <c r="F30" s="2" t="s">
        <v>34</v>
      </c>
      <c r="G30" s="2" t="s">
        <v>69</v>
      </c>
      <c r="H30" s="26">
        <v>7.26</v>
      </c>
      <c r="I30" s="2" t="s">
        <v>34</v>
      </c>
      <c r="J30" s="7" t="s">
        <v>68</v>
      </c>
      <c r="K30" s="26">
        <v>19.77</v>
      </c>
      <c r="L30" s="26" t="s">
        <v>39</v>
      </c>
      <c r="M30" s="26">
        <v>30.87</v>
      </c>
      <c r="N30" s="2" t="s">
        <v>38</v>
      </c>
      <c r="O30" s="2" t="s">
        <v>68</v>
      </c>
      <c r="P30" s="26">
        <v>19.100000000000001</v>
      </c>
      <c r="Q30" s="26" t="s">
        <v>39</v>
      </c>
      <c r="R30" s="5" t="s">
        <v>69</v>
      </c>
      <c r="S30" s="26">
        <v>4.88</v>
      </c>
      <c r="T30" s="26" t="s">
        <v>40</v>
      </c>
      <c r="U30" s="26">
        <v>5.0599999999999996</v>
      </c>
      <c r="V30" s="7" t="s">
        <v>40</v>
      </c>
      <c r="W30" s="26" t="s">
        <v>68</v>
      </c>
      <c r="X30" s="26">
        <v>4.5999999999999996</v>
      </c>
      <c r="Y30" s="26" t="s">
        <v>40</v>
      </c>
      <c r="Z30" s="7" t="s">
        <v>69</v>
      </c>
    </row>
    <row r="31" spans="1:26" s="26" customFormat="1" x14ac:dyDescent="0.25">
      <c r="A31" s="7" t="s">
        <v>23</v>
      </c>
      <c r="B31" s="7" t="s">
        <v>54</v>
      </c>
      <c r="C31" s="26">
        <v>8.58</v>
      </c>
      <c r="D31" s="2" t="s">
        <v>34</v>
      </c>
      <c r="E31" s="26">
        <v>8.5399999999999991</v>
      </c>
      <c r="F31" s="2" t="s">
        <v>34</v>
      </c>
      <c r="G31" s="7" t="s">
        <v>69</v>
      </c>
      <c r="H31" s="26">
        <v>10.34</v>
      </c>
      <c r="I31" s="26" t="s">
        <v>33</v>
      </c>
      <c r="J31" s="28" t="s">
        <v>68</v>
      </c>
      <c r="K31" s="26">
        <v>18.8</v>
      </c>
      <c r="L31" s="26" t="s">
        <v>39</v>
      </c>
      <c r="M31" s="26">
        <v>13.07</v>
      </c>
      <c r="N31" s="26" t="s">
        <v>39</v>
      </c>
      <c r="O31" s="7" t="s">
        <v>69</v>
      </c>
      <c r="P31" s="26">
        <v>19.8</v>
      </c>
      <c r="Q31" s="26" t="s">
        <v>39</v>
      </c>
      <c r="R31" s="7" t="s">
        <v>68</v>
      </c>
      <c r="S31" s="26">
        <v>5.61</v>
      </c>
      <c r="T31" s="5" t="s">
        <v>41</v>
      </c>
      <c r="U31" s="26">
        <v>6.11</v>
      </c>
      <c r="V31" s="5" t="s">
        <v>41</v>
      </c>
      <c r="W31" s="26" t="s">
        <v>68</v>
      </c>
      <c r="X31" s="26">
        <v>5.4</v>
      </c>
      <c r="Y31" s="26" t="s">
        <v>40</v>
      </c>
      <c r="Z31" s="2" t="s">
        <v>69</v>
      </c>
    </row>
    <row r="32" spans="1:26" s="26" customFormat="1" x14ac:dyDescent="0.25">
      <c r="A32" s="7" t="s">
        <v>27</v>
      </c>
      <c r="B32" s="7" t="s">
        <v>54</v>
      </c>
      <c r="C32" s="26">
        <v>11.65</v>
      </c>
      <c r="D32" s="26" t="s">
        <v>33</v>
      </c>
      <c r="E32" s="26">
        <v>11.41</v>
      </c>
      <c r="F32" s="7" t="s">
        <v>33</v>
      </c>
      <c r="G32" s="7" t="s">
        <v>69</v>
      </c>
      <c r="H32" s="26">
        <v>8.1999999999999993</v>
      </c>
      <c r="I32" s="2" t="s">
        <v>34</v>
      </c>
      <c r="J32" s="29" t="s">
        <v>69</v>
      </c>
      <c r="K32" s="26">
        <v>20.53</v>
      </c>
      <c r="L32" s="26" t="s">
        <v>39</v>
      </c>
      <c r="M32" s="26">
        <v>11.43</v>
      </c>
      <c r="N32" s="26" t="s">
        <v>39</v>
      </c>
      <c r="O32" s="7" t="s">
        <v>69</v>
      </c>
      <c r="P32" s="26">
        <v>18.03</v>
      </c>
      <c r="Q32" s="26" t="s">
        <v>39</v>
      </c>
      <c r="R32" s="7" t="s">
        <v>68</v>
      </c>
      <c r="S32" s="26">
        <v>5.86</v>
      </c>
      <c r="T32" s="5" t="s">
        <v>41</v>
      </c>
      <c r="U32" s="26">
        <v>6.54</v>
      </c>
      <c r="V32" s="5" t="s">
        <v>41</v>
      </c>
      <c r="W32" s="26" t="s">
        <v>68</v>
      </c>
      <c r="X32" s="26">
        <v>5.26</v>
      </c>
      <c r="Y32" s="26" t="s">
        <v>40</v>
      </c>
      <c r="Z32" s="2" t="s">
        <v>69</v>
      </c>
    </row>
    <row r="33" spans="1:26" s="26" customFormat="1" x14ac:dyDescent="0.25">
      <c r="A33" s="7" t="s">
        <v>11</v>
      </c>
      <c r="B33" s="7" t="s">
        <v>54</v>
      </c>
      <c r="C33" s="26">
        <v>28.65</v>
      </c>
      <c r="D33" s="28" t="s">
        <v>35</v>
      </c>
      <c r="E33" s="26">
        <v>43.29</v>
      </c>
      <c r="F33" s="5" t="s">
        <v>36</v>
      </c>
      <c r="G33" s="5" t="s">
        <v>68</v>
      </c>
      <c r="H33" s="26">
        <v>15.38</v>
      </c>
      <c r="I33" s="26" t="s">
        <v>37</v>
      </c>
      <c r="J33" s="2" t="s">
        <v>69</v>
      </c>
      <c r="K33" s="26">
        <v>22.47</v>
      </c>
      <c r="L33" s="26" t="s">
        <v>39</v>
      </c>
      <c r="M33" s="26">
        <v>23.97</v>
      </c>
      <c r="N33" s="26" t="s">
        <v>39</v>
      </c>
      <c r="O33" s="7" t="s">
        <v>68</v>
      </c>
      <c r="P33" s="26">
        <v>15.67</v>
      </c>
      <c r="Q33" s="26" t="s">
        <v>39</v>
      </c>
      <c r="R33" s="7" t="s">
        <v>69</v>
      </c>
      <c r="S33" s="26">
        <v>4.93</v>
      </c>
      <c r="T33" s="26" t="s">
        <v>40</v>
      </c>
      <c r="U33" s="26">
        <v>4.92</v>
      </c>
      <c r="V33" s="26" t="s">
        <v>40</v>
      </c>
      <c r="W33" s="26" t="s">
        <v>69</v>
      </c>
      <c r="X33" s="26">
        <v>5.94</v>
      </c>
      <c r="Y33" s="5" t="s">
        <v>41</v>
      </c>
      <c r="Z33" s="5" t="s">
        <v>68</v>
      </c>
    </row>
    <row r="34" spans="1:26" s="26" customFormat="1" x14ac:dyDescent="0.25">
      <c r="A34" s="7" t="s">
        <v>10</v>
      </c>
      <c r="B34" s="7" t="s">
        <v>54</v>
      </c>
      <c r="C34" s="26">
        <v>6.52</v>
      </c>
      <c r="D34" s="2" t="s">
        <v>34</v>
      </c>
      <c r="E34" s="26">
        <v>9.34</v>
      </c>
      <c r="F34" s="2" t="s">
        <v>34</v>
      </c>
      <c r="G34" s="7" t="s">
        <v>68</v>
      </c>
      <c r="H34" s="26">
        <v>8.75</v>
      </c>
      <c r="I34" s="2" t="s">
        <v>34</v>
      </c>
      <c r="J34" s="7" t="s">
        <v>69</v>
      </c>
      <c r="K34" s="26">
        <v>23.27</v>
      </c>
      <c r="L34" s="26" t="s">
        <v>39</v>
      </c>
      <c r="M34" s="26">
        <v>16.37</v>
      </c>
      <c r="N34" s="26" t="s">
        <v>39</v>
      </c>
      <c r="O34" s="7" t="s">
        <v>69</v>
      </c>
      <c r="P34" s="26">
        <v>14.87</v>
      </c>
      <c r="Q34" s="26" t="s">
        <v>39</v>
      </c>
      <c r="R34" s="7" t="s">
        <v>69</v>
      </c>
      <c r="S34" s="26">
        <v>5.57</v>
      </c>
      <c r="T34" s="5" t="s">
        <v>41</v>
      </c>
      <c r="U34" s="26">
        <v>6.53</v>
      </c>
      <c r="V34" s="5" t="s">
        <v>41</v>
      </c>
      <c r="W34" s="26" t="s">
        <v>68</v>
      </c>
      <c r="X34" s="26">
        <v>5.6</v>
      </c>
      <c r="Y34" s="5" t="s">
        <v>41</v>
      </c>
      <c r="Z34" s="29" t="s">
        <v>69</v>
      </c>
    </row>
    <row r="35" spans="1:26" s="26" customFormat="1" x14ac:dyDescent="0.25">
      <c r="A35" s="7" t="s">
        <v>46</v>
      </c>
      <c r="B35" s="7" t="s">
        <v>54</v>
      </c>
      <c r="C35" s="26">
        <v>10.82</v>
      </c>
      <c r="D35" s="26" t="s">
        <v>33</v>
      </c>
      <c r="E35" s="26">
        <v>46.62</v>
      </c>
      <c r="F35" s="5" t="s">
        <v>36</v>
      </c>
      <c r="G35" s="5" t="s">
        <v>68</v>
      </c>
      <c r="H35" s="26">
        <v>8.69</v>
      </c>
      <c r="I35" s="2" t="s">
        <v>34</v>
      </c>
      <c r="J35" s="2" t="s">
        <v>69</v>
      </c>
      <c r="K35" s="26">
        <v>11.13</v>
      </c>
      <c r="L35" s="26" t="s">
        <v>39</v>
      </c>
      <c r="M35" s="26">
        <v>21.03</v>
      </c>
      <c r="N35" s="26" t="s">
        <v>39</v>
      </c>
      <c r="O35" s="7" t="s">
        <v>68</v>
      </c>
      <c r="P35" s="26">
        <v>14.2</v>
      </c>
      <c r="Q35" s="26" t="s">
        <v>39</v>
      </c>
      <c r="R35" s="7" t="s">
        <v>69</v>
      </c>
      <c r="S35" s="26">
        <v>6.32</v>
      </c>
      <c r="T35" s="5" t="s">
        <v>41</v>
      </c>
      <c r="U35" s="26">
        <v>5.22</v>
      </c>
      <c r="V35" s="26" t="s">
        <v>40</v>
      </c>
      <c r="W35" s="2" t="s">
        <v>69</v>
      </c>
      <c r="X35" s="26">
        <v>6.01</v>
      </c>
      <c r="Y35" s="5" t="s">
        <v>41</v>
      </c>
      <c r="Z35" s="5" t="s">
        <v>68</v>
      </c>
    </row>
    <row r="37" spans="1:26" x14ac:dyDescent="0.25">
      <c r="C37" t="s">
        <v>84</v>
      </c>
    </row>
    <row r="38" spans="1:26" x14ac:dyDescent="0.25">
      <c r="B38" s="7" t="s">
        <v>85</v>
      </c>
      <c r="C38">
        <f>TTEST(C2:C12,C14:C24,2,1)</f>
        <v>0.20358125920407252</v>
      </c>
      <c r="E38">
        <f t="shared" ref="E38:H38" si="0">TTEST(E2:E12,E14:E24,2,1)</f>
        <v>0.53609104144731967</v>
      </c>
      <c r="H38">
        <f t="shared" si="0"/>
        <v>0.44220515768172564</v>
      </c>
      <c r="K38">
        <f>TTEST(K2:K12,K14:K24,2,1)</f>
        <v>0.97008642917374743</v>
      </c>
      <c r="M38">
        <f t="shared" ref="M38:X38" si="1">TTEST(M2:M12,M14:M24,2,1)</f>
        <v>0.92672470678937846</v>
      </c>
      <c r="P38">
        <f t="shared" si="1"/>
        <v>0.90058016845510491</v>
      </c>
      <c r="S38">
        <f t="shared" si="1"/>
        <v>0.32915151458962155</v>
      </c>
      <c r="U38">
        <f t="shared" si="1"/>
        <v>0.16813156718198005</v>
      </c>
      <c r="X38">
        <f t="shared" si="1"/>
        <v>0.15530359921422865</v>
      </c>
    </row>
    <row r="39" spans="1:26" x14ac:dyDescent="0.25">
      <c r="B39" s="7" t="s">
        <v>86</v>
      </c>
      <c r="C39">
        <f>TTEST(C2:C12,C14:C24,2,2)</f>
        <v>0.51104444752175837</v>
      </c>
      <c r="E39">
        <f t="shared" ref="E39:K39" si="2">TTEST(E2:E12,E14:E24,2,2)</f>
        <v>0.52508082061073269</v>
      </c>
      <c r="H39">
        <f t="shared" si="2"/>
        <v>0.54770834284874059</v>
      </c>
      <c r="K39">
        <f t="shared" si="2"/>
        <v>0.97685093809415591</v>
      </c>
      <c r="M39">
        <f t="shared" ref="M39:X39" si="3">TTEST(M2:M12,M14:M24,2,2)</f>
        <v>0.92474862719488771</v>
      </c>
      <c r="P39">
        <f t="shared" si="3"/>
        <v>0.90024854463011295</v>
      </c>
      <c r="S39">
        <f t="shared" si="3"/>
        <v>0.39962438047470095</v>
      </c>
      <c r="U39">
        <f t="shared" si="3"/>
        <v>0.17313178491084724</v>
      </c>
      <c r="X39">
        <f t="shared" si="3"/>
        <v>0.10797501984900673</v>
      </c>
    </row>
    <row r="40" spans="1:26" x14ac:dyDescent="0.25">
      <c r="B40" s="7" t="s">
        <v>87</v>
      </c>
      <c r="C40">
        <f>TTEST(C2:C12,C14:C24,2,3)</f>
        <v>0.51104453469615774</v>
      </c>
      <c r="E40">
        <f t="shared" ref="E40:K40" si="4">TTEST(E2:E12,E14:E24,2,3)</f>
        <v>0.52691132951836384</v>
      </c>
      <c r="H40">
        <f t="shared" si="4"/>
        <v>0.54899174755856417</v>
      </c>
      <c r="K40">
        <f t="shared" si="4"/>
        <v>0.97689555506882852</v>
      </c>
      <c r="M40">
        <f t="shared" ref="M40:X40" si="5">TTEST(M2:M12,M14:M24,2,3)</f>
        <v>0.9253661557959636</v>
      </c>
      <c r="P40">
        <f t="shared" si="5"/>
        <v>0.90028286869308682</v>
      </c>
      <c r="S40">
        <f t="shared" si="5"/>
        <v>0.40053518603312344</v>
      </c>
      <c r="U40">
        <f t="shared" si="5"/>
        <v>0.17693783210127653</v>
      </c>
      <c r="X40">
        <f t="shared" si="5"/>
        <v>0.10798872638297478</v>
      </c>
    </row>
    <row r="42" spans="1:26" x14ac:dyDescent="0.25">
      <c r="C42" t="s">
        <v>88</v>
      </c>
    </row>
    <row r="43" spans="1:26" x14ac:dyDescent="0.25">
      <c r="B43" s="7" t="s">
        <v>89</v>
      </c>
      <c r="C43" t="e">
        <f>TTEST(C2:C12,C26:C35,2,1)</f>
        <v>#N/A</v>
      </c>
      <c r="E43" t="e">
        <f t="shared" ref="E43:X43" si="6">TTEST(E2:E12,E26:E35,2,1)</f>
        <v>#N/A</v>
      </c>
      <c r="H43" t="e">
        <f t="shared" si="6"/>
        <v>#N/A</v>
      </c>
      <c r="K43" t="e">
        <f t="shared" si="6"/>
        <v>#N/A</v>
      </c>
      <c r="M43" t="e">
        <f t="shared" si="6"/>
        <v>#N/A</v>
      </c>
      <c r="P43" t="e">
        <f t="shared" si="6"/>
        <v>#N/A</v>
      </c>
      <c r="S43" t="e">
        <f t="shared" si="6"/>
        <v>#N/A</v>
      </c>
      <c r="U43" t="e">
        <f t="shared" si="6"/>
        <v>#N/A</v>
      </c>
      <c r="X43" t="e">
        <f t="shared" si="6"/>
        <v>#N/A</v>
      </c>
    </row>
    <row r="44" spans="1:26" x14ac:dyDescent="0.25">
      <c r="B44" s="7" t="s">
        <v>86</v>
      </c>
      <c r="C44">
        <f>TTEST(C2:C12,C26:C35,2,2)</f>
        <v>0.38038838449701129</v>
      </c>
      <c r="E44">
        <f t="shared" ref="E44:X44" si="7">TTEST(E2:E12,E26:E35,2,2)</f>
        <v>0.44953304081989787</v>
      </c>
      <c r="H44">
        <f t="shared" si="7"/>
        <v>0.14246468452669883</v>
      </c>
      <c r="K44">
        <f t="shared" si="7"/>
        <v>0.60414545099171957</v>
      </c>
      <c r="M44">
        <f t="shared" si="7"/>
        <v>0.35373018328507244</v>
      </c>
      <c r="P44">
        <f t="shared" si="7"/>
        <v>0.62182721203229629</v>
      </c>
      <c r="S44">
        <f t="shared" si="7"/>
        <v>0.45493046806934168</v>
      </c>
      <c r="U44">
        <f t="shared" si="7"/>
        <v>0.57784783257953198</v>
      </c>
      <c r="X44">
        <f t="shared" si="7"/>
        <v>0.11130642245942529</v>
      </c>
    </row>
    <row r="45" spans="1:26" x14ac:dyDescent="0.25">
      <c r="B45" s="7" t="s">
        <v>90</v>
      </c>
      <c r="C45">
        <f>TTEST(C2:C12,C26:C35,2,3)</f>
        <v>0.37727431507412601</v>
      </c>
      <c r="E45">
        <f t="shared" ref="E45:X45" si="8">TTEST(E2:E12,E26:E35,2,3)</f>
        <v>0.46783831041499591</v>
      </c>
      <c r="H45">
        <f t="shared" si="8"/>
        <v>0.13762910466778464</v>
      </c>
      <c r="K45">
        <f t="shared" si="8"/>
        <v>0.60100593070496644</v>
      </c>
      <c r="M45">
        <f t="shared" si="8"/>
        <v>0.34523478149616482</v>
      </c>
      <c r="P45">
        <f t="shared" si="8"/>
        <v>0.61233258639509036</v>
      </c>
      <c r="S45">
        <f t="shared" si="8"/>
        <v>0.46692713925108353</v>
      </c>
      <c r="U45">
        <f t="shared" si="8"/>
        <v>0.57938520030829121</v>
      </c>
      <c r="X45">
        <f t="shared" si="8"/>
        <v>0.11423481905179508</v>
      </c>
    </row>
    <row r="47" spans="1:26" x14ac:dyDescent="0.25">
      <c r="C47" t="s">
        <v>91</v>
      </c>
    </row>
    <row r="48" spans="1:26" x14ac:dyDescent="0.25">
      <c r="B48" s="7" t="s">
        <v>85</v>
      </c>
      <c r="C48" t="e">
        <f>TTEST(C14:C24,C26:C35,2,1)</f>
        <v>#N/A</v>
      </c>
      <c r="E48" t="e">
        <f t="shared" ref="E48:X48" si="9">TTEST(E14:E24,E26:E35,2,1)</f>
        <v>#N/A</v>
      </c>
      <c r="H48" t="e">
        <f t="shared" si="9"/>
        <v>#N/A</v>
      </c>
      <c r="K48" t="e">
        <f t="shared" si="9"/>
        <v>#N/A</v>
      </c>
      <c r="M48" t="e">
        <f t="shared" si="9"/>
        <v>#N/A</v>
      </c>
      <c r="P48" t="e">
        <f t="shared" si="9"/>
        <v>#N/A</v>
      </c>
      <c r="S48" t="e">
        <f t="shared" si="9"/>
        <v>#N/A</v>
      </c>
      <c r="U48" t="e">
        <f t="shared" si="9"/>
        <v>#N/A</v>
      </c>
      <c r="X48" t="e">
        <f t="shared" si="9"/>
        <v>#N/A</v>
      </c>
    </row>
    <row r="49" spans="2:24" x14ac:dyDescent="0.25">
      <c r="B49" s="7" t="s">
        <v>92</v>
      </c>
      <c r="C49">
        <f>TTEST(C14:C24,C26:C35,2,2)</f>
        <v>0.83837710789379793</v>
      </c>
      <c r="E49">
        <f t="shared" ref="E49:X49" si="10">TTEST(E14:E24,E26:E35,2,2)</f>
        <v>0.25316208549528285</v>
      </c>
      <c r="H49">
        <f t="shared" si="10"/>
        <v>0.20067003094848898</v>
      </c>
      <c r="K49">
        <f t="shared" si="10"/>
        <v>0.54292987665546089</v>
      </c>
      <c r="M49">
        <f t="shared" si="10"/>
        <v>0.15740309427903898</v>
      </c>
      <c r="P49">
        <f t="shared" si="10"/>
        <v>0.46796587400379075</v>
      </c>
      <c r="S49">
        <f t="shared" si="10"/>
        <v>0.99708898239159338</v>
      </c>
      <c r="U49">
        <f t="shared" si="10"/>
        <v>0.53347316329415895</v>
      </c>
      <c r="X49">
        <f t="shared" si="10"/>
        <v>0.91830766349159032</v>
      </c>
    </row>
    <row r="50" spans="2:24" x14ac:dyDescent="0.25">
      <c r="B50" s="7" t="s">
        <v>87</v>
      </c>
      <c r="C50">
        <f>TTEST(C14:C24,C26:C35,2,3)</f>
        <v>0.83733626018065077</v>
      </c>
      <c r="E50">
        <f t="shared" ref="E50:X50" si="11">TTEST(E14:E24,E26:E35,2,3)</f>
        <v>0.28466489949247537</v>
      </c>
      <c r="H50">
        <f t="shared" si="11"/>
        <v>0.19206943512960573</v>
      </c>
      <c r="K50">
        <f t="shared" si="11"/>
        <v>0.54837057391298927</v>
      </c>
      <c r="M50">
        <f t="shared" si="11"/>
        <v>0.17678176163582865</v>
      </c>
      <c r="P50">
        <f t="shared" si="11"/>
        <v>0.45786851162635733</v>
      </c>
      <c r="S50">
        <f t="shared" si="11"/>
        <v>0.99711292087019276</v>
      </c>
      <c r="U50">
        <f t="shared" si="11"/>
        <v>0.54757220428153763</v>
      </c>
      <c r="X50">
        <f t="shared" si="11"/>
        <v>0.91873804555024408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8"/>
  <sheetViews>
    <sheetView workbookViewId="0">
      <selection activeCell="L105" sqref="L105"/>
    </sheetView>
  </sheetViews>
  <sheetFormatPr defaultColWidth="11.42578125" defaultRowHeight="15" x14ac:dyDescent="0.25"/>
  <cols>
    <col min="1" max="1" width="14.7109375" bestFit="1" customWidth="1"/>
    <col min="3" max="5" width="21.5703125" bestFit="1" customWidth="1"/>
    <col min="9" max="10" width="23" bestFit="1" customWidth="1"/>
    <col min="11" max="11" width="23.28515625" bestFit="1" customWidth="1"/>
    <col min="12" max="12" width="23.28515625" customWidth="1"/>
    <col min="13" max="13" width="13.5703125" bestFit="1" customWidth="1"/>
    <col min="14" max="14" width="13.5703125" customWidth="1"/>
    <col min="15" max="16" width="13.5703125" bestFit="1" customWidth="1"/>
  </cols>
  <sheetData>
    <row r="1" spans="1:16" x14ac:dyDescent="0.25">
      <c r="A1" s="6" t="s">
        <v>0</v>
      </c>
      <c r="B1" s="6" t="s">
        <v>51</v>
      </c>
      <c r="C1" t="s">
        <v>56</v>
      </c>
      <c r="D1" t="s">
        <v>57</v>
      </c>
      <c r="E1" s="6" t="s">
        <v>71</v>
      </c>
      <c r="G1" s="6" t="s">
        <v>0</v>
      </c>
      <c r="H1" s="6" t="s">
        <v>51</v>
      </c>
      <c r="I1" t="s">
        <v>63</v>
      </c>
      <c r="J1" t="s">
        <v>64</v>
      </c>
      <c r="K1" s="6" t="s">
        <v>73</v>
      </c>
      <c r="L1" s="6" t="s">
        <v>0</v>
      </c>
      <c r="M1" s="6" t="s">
        <v>51</v>
      </c>
      <c r="N1" t="s">
        <v>65</v>
      </c>
      <c r="O1" t="s">
        <v>66</v>
      </c>
      <c r="P1" t="s">
        <v>74</v>
      </c>
    </row>
    <row r="2" spans="1:16" x14ac:dyDescent="0.25">
      <c r="A2" s="13" t="s">
        <v>7</v>
      </c>
      <c r="B2" s="13" t="s">
        <v>53</v>
      </c>
      <c r="C2" s="14">
        <v>12.53</v>
      </c>
      <c r="D2" s="14">
        <v>35.369999999999997</v>
      </c>
      <c r="E2" s="14">
        <v>12.41</v>
      </c>
      <c r="G2" s="13" t="s">
        <v>7</v>
      </c>
      <c r="H2" s="13" t="s">
        <v>53</v>
      </c>
      <c r="I2" s="14">
        <v>35.700000000000003</v>
      </c>
      <c r="J2" s="14">
        <v>18.03</v>
      </c>
      <c r="K2" s="14">
        <v>16</v>
      </c>
      <c r="L2" s="13" t="s">
        <v>7</v>
      </c>
      <c r="M2" s="13" t="s">
        <v>53</v>
      </c>
      <c r="N2" s="14">
        <v>4.92</v>
      </c>
      <c r="O2" s="14">
        <v>4.5</v>
      </c>
      <c r="P2" s="14">
        <v>6.01</v>
      </c>
    </row>
    <row r="3" spans="1:16" x14ac:dyDescent="0.25">
      <c r="A3" s="13" t="s">
        <v>43</v>
      </c>
      <c r="B3" s="13" t="s">
        <v>53</v>
      </c>
      <c r="C3" s="14">
        <v>8.56</v>
      </c>
      <c r="D3" s="14">
        <v>13.1</v>
      </c>
      <c r="E3" s="14">
        <v>8.89</v>
      </c>
      <c r="G3" s="13" t="s">
        <v>43</v>
      </c>
      <c r="H3" s="13" t="s">
        <v>53</v>
      </c>
      <c r="I3" s="14">
        <v>14.83</v>
      </c>
      <c r="J3" s="14">
        <v>14.23</v>
      </c>
      <c r="K3" s="14">
        <v>13.2</v>
      </c>
      <c r="L3" s="13" t="s">
        <v>43</v>
      </c>
      <c r="M3" s="13" t="s">
        <v>53</v>
      </c>
      <c r="N3" s="14">
        <v>5.3</v>
      </c>
      <c r="O3" s="14">
        <v>5.78</v>
      </c>
      <c r="P3" s="14">
        <v>5.84</v>
      </c>
    </row>
    <row r="4" spans="1:16" x14ac:dyDescent="0.25">
      <c r="A4" s="13" t="s">
        <v>13</v>
      </c>
      <c r="B4" s="13" t="s">
        <v>53</v>
      </c>
      <c r="C4" s="14">
        <v>41.59</v>
      </c>
      <c r="D4" s="14">
        <v>12.75</v>
      </c>
      <c r="E4" s="14">
        <v>46.38</v>
      </c>
      <c r="G4" s="13" t="s">
        <v>13</v>
      </c>
      <c r="H4" s="13" t="s">
        <v>53</v>
      </c>
      <c r="I4" s="14">
        <v>23.77</v>
      </c>
      <c r="J4" s="14">
        <v>44.5</v>
      </c>
      <c r="K4" s="14">
        <v>31.57</v>
      </c>
      <c r="L4" s="13" t="s">
        <v>13</v>
      </c>
      <c r="M4" s="13" t="s">
        <v>53</v>
      </c>
      <c r="N4" s="14">
        <v>5.53</v>
      </c>
      <c r="O4" s="14">
        <v>5.52</v>
      </c>
      <c r="P4" s="14">
        <v>4.8600000000000003</v>
      </c>
    </row>
    <row r="5" spans="1:16" x14ac:dyDescent="0.25">
      <c r="A5" s="13" t="s">
        <v>18</v>
      </c>
      <c r="B5" s="13" t="s">
        <v>53</v>
      </c>
      <c r="C5" s="14">
        <v>20.88</v>
      </c>
      <c r="D5" s="14">
        <v>13.51</v>
      </c>
      <c r="E5" s="14">
        <v>11.59</v>
      </c>
      <c r="G5" s="13" t="s">
        <v>18</v>
      </c>
      <c r="H5" s="13" t="s">
        <v>53</v>
      </c>
      <c r="I5" s="14">
        <v>15.07</v>
      </c>
      <c r="J5" s="14">
        <v>14.5</v>
      </c>
      <c r="K5" s="14">
        <v>16.899999999999999</v>
      </c>
      <c r="L5" s="13" t="s">
        <v>18</v>
      </c>
      <c r="M5" s="13" t="s">
        <v>53</v>
      </c>
      <c r="N5" s="14">
        <v>6.12</v>
      </c>
      <c r="O5" s="14">
        <v>6.08</v>
      </c>
      <c r="P5" s="14">
        <v>5.88</v>
      </c>
    </row>
    <row r="6" spans="1:16" x14ac:dyDescent="0.25">
      <c r="A6" s="13" t="s">
        <v>21</v>
      </c>
      <c r="B6" s="13" t="s">
        <v>53</v>
      </c>
      <c r="C6" s="14">
        <v>11.26</v>
      </c>
      <c r="D6" s="14">
        <v>9.4700000000000006</v>
      </c>
      <c r="E6" s="14">
        <v>10.89</v>
      </c>
      <c r="G6" s="13" t="s">
        <v>21</v>
      </c>
      <c r="H6" s="13" t="s">
        <v>53</v>
      </c>
      <c r="I6" s="14">
        <v>25.83</v>
      </c>
      <c r="J6" s="14">
        <v>17.27</v>
      </c>
      <c r="K6" s="14">
        <v>17.87</v>
      </c>
      <c r="L6" s="13" t="s">
        <v>21</v>
      </c>
      <c r="M6" s="13" t="s">
        <v>53</v>
      </c>
      <c r="N6" s="14">
        <v>5.37</v>
      </c>
      <c r="O6" s="14">
        <v>6.09</v>
      </c>
      <c r="P6" s="14">
        <v>5.71</v>
      </c>
    </row>
    <row r="7" spans="1:16" x14ac:dyDescent="0.25">
      <c r="A7" s="13" t="s">
        <v>24</v>
      </c>
      <c r="B7" s="13" t="s">
        <v>53</v>
      </c>
      <c r="C7" s="14">
        <v>9.56</v>
      </c>
      <c r="D7" s="14">
        <v>14.46</v>
      </c>
      <c r="E7" s="14">
        <v>6.75</v>
      </c>
      <c r="G7" s="13" t="s">
        <v>24</v>
      </c>
      <c r="H7" s="13" t="s">
        <v>53</v>
      </c>
      <c r="I7" s="14">
        <v>19.8</v>
      </c>
      <c r="J7" s="14">
        <v>18.97</v>
      </c>
      <c r="K7" s="14">
        <v>21</v>
      </c>
      <c r="L7" s="13" t="s">
        <v>24</v>
      </c>
      <c r="M7" s="13" t="s">
        <v>53</v>
      </c>
      <c r="N7" s="14">
        <v>6.38</v>
      </c>
      <c r="O7" s="14">
        <v>6.58</v>
      </c>
      <c r="P7" s="14">
        <v>6.29</v>
      </c>
    </row>
    <row r="8" spans="1:16" x14ac:dyDescent="0.25">
      <c r="A8" s="13" t="s">
        <v>26</v>
      </c>
      <c r="B8" s="13" t="s">
        <v>53</v>
      </c>
      <c r="C8" s="14">
        <v>12.25</v>
      </c>
      <c r="D8" s="14">
        <v>20.87</v>
      </c>
      <c r="E8" s="14">
        <v>14.69</v>
      </c>
      <c r="G8" s="13" t="s">
        <v>26</v>
      </c>
      <c r="H8" s="13" t="s">
        <v>53</v>
      </c>
      <c r="I8" s="14">
        <v>15.57</v>
      </c>
      <c r="J8" s="14">
        <v>10.25</v>
      </c>
      <c r="K8" s="14">
        <v>10.7</v>
      </c>
      <c r="L8" s="13" t="s">
        <v>26</v>
      </c>
      <c r="M8" s="13" t="s">
        <v>53</v>
      </c>
      <c r="N8" s="14">
        <v>5.96</v>
      </c>
      <c r="O8" s="14">
        <v>6.88</v>
      </c>
      <c r="P8" s="14">
        <v>6.65</v>
      </c>
    </row>
    <row r="9" spans="1:16" x14ac:dyDescent="0.25">
      <c r="A9" s="13" t="s">
        <v>50</v>
      </c>
      <c r="B9" s="13" t="s">
        <v>53</v>
      </c>
      <c r="C9" s="14">
        <v>29.09</v>
      </c>
      <c r="D9" s="14">
        <v>16.78</v>
      </c>
      <c r="E9" s="14">
        <v>17.38</v>
      </c>
      <c r="G9" s="13" t="s">
        <v>50</v>
      </c>
      <c r="H9" s="13" t="s">
        <v>53</v>
      </c>
      <c r="I9" s="14">
        <v>20.9</v>
      </c>
      <c r="J9" s="14">
        <v>15.9</v>
      </c>
      <c r="K9" s="14">
        <v>17.399999999999999</v>
      </c>
      <c r="L9" s="13" t="s">
        <v>50</v>
      </c>
      <c r="M9" s="13" t="s">
        <v>53</v>
      </c>
      <c r="N9" s="14">
        <v>5.99</v>
      </c>
      <c r="O9" s="14">
        <v>6.07</v>
      </c>
      <c r="P9" s="14">
        <v>6.24</v>
      </c>
    </row>
    <row r="10" spans="1:16" x14ac:dyDescent="0.25">
      <c r="A10" s="13" t="s">
        <v>14</v>
      </c>
      <c r="B10" s="13" t="s">
        <v>53</v>
      </c>
      <c r="C10" s="14">
        <v>9.84</v>
      </c>
      <c r="D10" s="14">
        <v>10.54</v>
      </c>
      <c r="E10" s="14">
        <v>8.18</v>
      </c>
      <c r="G10" s="13" t="s">
        <v>14</v>
      </c>
      <c r="H10" s="13" t="s">
        <v>53</v>
      </c>
      <c r="I10" s="14">
        <v>25.57</v>
      </c>
      <c r="J10" s="14">
        <v>21.2</v>
      </c>
      <c r="K10" s="14">
        <v>18.2</v>
      </c>
      <c r="L10" s="13" t="s">
        <v>14</v>
      </c>
      <c r="M10" s="13" t="s">
        <v>53</v>
      </c>
      <c r="N10" s="14">
        <v>5.79</v>
      </c>
      <c r="O10" s="14">
        <v>5.82</v>
      </c>
      <c r="P10" s="14">
        <v>5.67</v>
      </c>
    </row>
    <row r="11" spans="1:16" x14ac:dyDescent="0.25">
      <c r="A11" s="13" t="s">
        <v>32</v>
      </c>
      <c r="B11" s="13" t="s">
        <v>53</v>
      </c>
      <c r="C11" s="14">
        <v>17.27</v>
      </c>
      <c r="D11" s="14">
        <v>11.45</v>
      </c>
      <c r="E11" s="14">
        <v>10.57</v>
      </c>
      <c r="G11" s="13" t="s">
        <v>32</v>
      </c>
      <c r="H11" s="13" t="s">
        <v>53</v>
      </c>
      <c r="I11" s="14">
        <v>14.73</v>
      </c>
      <c r="J11" s="14">
        <v>14.03</v>
      </c>
      <c r="K11" s="14">
        <v>12.63</v>
      </c>
      <c r="L11" s="13" t="s">
        <v>32</v>
      </c>
      <c r="M11" s="13" t="s">
        <v>53</v>
      </c>
      <c r="N11" s="14">
        <v>5.65</v>
      </c>
      <c r="O11" s="14">
        <v>5.23</v>
      </c>
      <c r="P11" s="14">
        <v>5.67</v>
      </c>
    </row>
    <row r="12" spans="1:16" x14ac:dyDescent="0.25">
      <c r="A12" s="13" t="s">
        <v>19</v>
      </c>
      <c r="B12" s="13" t="s">
        <v>53</v>
      </c>
      <c r="C12" s="14">
        <v>28.73</v>
      </c>
      <c r="D12" s="14">
        <v>11.08</v>
      </c>
      <c r="E12" s="14">
        <v>18.18</v>
      </c>
      <c r="G12" s="13" t="s">
        <v>19</v>
      </c>
      <c r="H12" s="13" t="s">
        <v>53</v>
      </c>
      <c r="I12" s="14">
        <v>17.47</v>
      </c>
      <c r="J12" s="14">
        <v>9.1999999999999993</v>
      </c>
      <c r="K12" s="14">
        <v>9.4</v>
      </c>
      <c r="L12" s="13" t="s">
        <v>19</v>
      </c>
      <c r="M12" s="13" t="s">
        <v>53</v>
      </c>
      <c r="N12" s="14">
        <v>5.96</v>
      </c>
      <c r="O12" s="14">
        <v>6.77</v>
      </c>
      <c r="P12" s="14">
        <v>6.33</v>
      </c>
    </row>
    <row r="13" spans="1:16" x14ac:dyDescent="0.25">
      <c r="A13" s="13"/>
      <c r="B13" s="13"/>
      <c r="C13" t="s">
        <v>56</v>
      </c>
      <c r="D13" t="s">
        <v>57</v>
      </c>
      <c r="E13" s="6" t="s">
        <v>71</v>
      </c>
      <c r="G13" s="6" t="s">
        <v>0</v>
      </c>
      <c r="H13" s="6" t="s">
        <v>51</v>
      </c>
      <c r="I13" t="s">
        <v>63</v>
      </c>
      <c r="J13" t="s">
        <v>64</v>
      </c>
      <c r="K13" s="6" t="s">
        <v>73</v>
      </c>
      <c r="L13" s="6" t="s">
        <v>0</v>
      </c>
      <c r="M13" s="6" t="s">
        <v>51</v>
      </c>
      <c r="N13" t="s">
        <v>65</v>
      </c>
      <c r="O13" t="s">
        <v>66</v>
      </c>
      <c r="P13" t="s">
        <v>74</v>
      </c>
    </row>
    <row r="14" spans="1:16" x14ac:dyDescent="0.25">
      <c r="A14" s="13" t="s">
        <v>97</v>
      </c>
      <c r="B14" s="13" t="s">
        <v>95</v>
      </c>
      <c r="E14" s="6">
        <f>AVERAGE(E2:E3,E5:E12)</f>
        <v>11.952999999999999</v>
      </c>
      <c r="G14" s="6"/>
      <c r="H14" s="6"/>
      <c r="J14">
        <f>AVERAGE(J2:J3,J5:J12)</f>
        <v>15.357999999999999</v>
      </c>
      <c r="K14" s="6">
        <f>AVERAGE(K2:K3,K5:K12)</f>
        <v>15.329999999999998</v>
      </c>
      <c r="L14" s="6"/>
      <c r="M14" s="6"/>
    </row>
    <row r="15" spans="1:16" x14ac:dyDescent="0.25">
      <c r="A15" s="13"/>
      <c r="B15" s="13" t="s">
        <v>95</v>
      </c>
      <c r="C15" s="14">
        <f>AVERAGE(C2:C12)</f>
        <v>18.323636363636364</v>
      </c>
      <c r="D15" s="14">
        <f t="shared" ref="D15:E15" si="0">AVERAGE(D2:D12)</f>
        <v>15.398181818181818</v>
      </c>
      <c r="E15" s="14">
        <f t="shared" si="0"/>
        <v>15.082727272727276</v>
      </c>
      <c r="G15" s="13"/>
      <c r="H15" s="13" t="s">
        <v>95</v>
      </c>
      <c r="I15" s="14">
        <f>AVERAGE(I2:I12)</f>
        <v>20.84</v>
      </c>
      <c r="J15" s="14">
        <f>AVERAGE(J2:J12)</f>
        <v>18.007272727272724</v>
      </c>
      <c r="K15" s="14">
        <f>AVERAGE(K2:K12)</f>
        <v>16.806363636363635</v>
      </c>
      <c r="L15" s="13"/>
      <c r="M15" s="13" t="s">
        <v>95</v>
      </c>
      <c r="N15" s="14">
        <f>AVERAGE(N2:N12)</f>
        <v>5.7245454545454555</v>
      </c>
      <c r="O15" s="14">
        <f>AVERAGE(O2:O12)</f>
        <v>5.9381818181818184</v>
      </c>
      <c r="P15" s="14">
        <f>AVERAGE(P2:P12)</f>
        <v>5.9227272727272728</v>
      </c>
    </row>
    <row r="16" spans="1:16" x14ac:dyDescent="0.25">
      <c r="A16" s="18" t="s">
        <v>55</v>
      </c>
      <c r="B16" s="18" t="s">
        <v>52</v>
      </c>
      <c r="C16" s="19">
        <v>13</v>
      </c>
      <c r="D16" s="19">
        <v>11.59</v>
      </c>
      <c r="E16" s="19">
        <v>6.19</v>
      </c>
      <c r="G16" s="18" t="s">
        <v>55</v>
      </c>
      <c r="H16" s="18" t="s">
        <v>52</v>
      </c>
      <c r="I16" s="19">
        <v>30.37</v>
      </c>
      <c r="J16" s="19">
        <v>25.67</v>
      </c>
      <c r="K16" s="19">
        <v>23.77</v>
      </c>
      <c r="L16" s="18" t="s">
        <v>55</v>
      </c>
      <c r="M16" s="18" t="s">
        <v>52</v>
      </c>
      <c r="N16" s="19">
        <v>4.59</v>
      </c>
      <c r="O16" s="19">
        <v>5.45</v>
      </c>
      <c r="P16" s="19">
        <v>4.6500000000000004</v>
      </c>
    </row>
    <row r="17" spans="1:16" x14ac:dyDescent="0.25">
      <c r="A17" s="18" t="s">
        <v>9</v>
      </c>
      <c r="B17" s="18" t="s">
        <v>52</v>
      </c>
      <c r="C17" s="19">
        <v>9.1</v>
      </c>
      <c r="D17" s="19">
        <v>9.43</v>
      </c>
      <c r="E17" s="19">
        <v>7.84</v>
      </c>
      <c r="G17" s="18" t="s">
        <v>9</v>
      </c>
      <c r="H17" s="18" t="s">
        <v>52</v>
      </c>
      <c r="I17" s="19">
        <v>26.3</v>
      </c>
      <c r="J17" s="19">
        <v>16.8</v>
      </c>
      <c r="K17" s="19">
        <v>14.88</v>
      </c>
      <c r="L17" s="18" t="s">
        <v>9</v>
      </c>
      <c r="M17" s="18" t="s">
        <v>52</v>
      </c>
      <c r="N17" s="19">
        <v>5.42</v>
      </c>
      <c r="O17" s="19">
        <v>5.83</v>
      </c>
      <c r="P17" s="19">
        <v>6.37</v>
      </c>
    </row>
    <row r="18" spans="1:16" x14ac:dyDescent="0.25">
      <c r="A18" s="18" t="s">
        <v>12</v>
      </c>
      <c r="B18" s="18" t="s">
        <v>52</v>
      </c>
      <c r="C18" s="19">
        <v>45.92</v>
      </c>
      <c r="D18" s="19">
        <v>22.85</v>
      </c>
      <c r="E18" s="19">
        <v>19.920000000000002</v>
      </c>
      <c r="G18" s="18" t="s">
        <v>12</v>
      </c>
      <c r="H18" s="18" t="s">
        <v>52</v>
      </c>
      <c r="I18" s="19">
        <v>19.170000000000002</v>
      </c>
      <c r="J18" s="19">
        <v>16.93</v>
      </c>
      <c r="K18" s="19">
        <v>12.07</v>
      </c>
      <c r="L18" s="18" t="s">
        <v>12</v>
      </c>
      <c r="M18" s="18" t="s">
        <v>52</v>
      </c>
      <c r="N18" s="19">
        <v>5.66</v>
      </c>
      <c r="O18" s="19">
        <v>5.14</v>
      </c>
      <c r="P18" s="19">
        <v>6.2</v>
      </c>
    </row>
    <row r="19" spans="1:16" x14ac:dyDescent="0.25">
      <c r="A19" s="18" t="s">
        <v>31</v>
      </c>
      <c r="B19" s="18" t="s">
        <v>52</v>
      </c>
      <c r="C19" s="19">
        <v>10.6</v>
      </c>
      <c r="D19" s="19">
        <v>12.96</v>
      </c>
      <c r="E19" s="19">
        <v>9.27</v>
      </c>
      <c r="G19" s="18" t="s">
        <v>31</v>
      </c>
      <c r="H19" s="18" t="s">
        <v>52</v>
      </c>
      <c r="I19" s="19">
        <v>18.8</v>
      </c>
      <c r="J19" s="19">
        <v>19</v>
      </c>
      <c r="K19" s="19">
        <v>19.43</v>
      </c>
      <c r="L19" s="18" t="s">
        <v>31</v>
      </c>
      <c r="M19" s="18" t="s">
        <v>52</v>
      </c>
      <c r="N19" s="19">
        <v>5.56</v>
      </c>
      <c r="O19" s="19">
        <v>4.82</v>
      </c>
      <c r="P19" s="19">
        <v>5.01</v>
      </c>
    </row>
    <row r="20" spans="1:16" x14ac:dyDescent="0.25">
      <c r="A20" s="18" t="s">
        <v>6</v>
      </c>
      <c r="B20" s="18" t="s">
        <v>52</v>
      </c>
      <c r="C20" s="19">
        <v>16.489999999999998</v>
      </c>
      <c r="D20" s="19">
        <v>12.68</v>
      </c>
      <c r="E20" s="19">
        <v>10.01</v>
      </c>
      <c r="G20" s="18" t="s">
        <v>6</v>
      </c>
      <c r="H20" s="18" t="s">
        <v>52</v>
      </c>
      <c r="I20" s="19">
        <v>19.43</v>
      </c>
      <c r="J20" s="19">
        <v>18.600000000000001</v>
      </c>
      <c r="K20" s="19">
        <v>19.03</v>
      </c>
      <c r="L20" s="18" t="s">
        <v>6</v>
      </c>
      <c r="M20" s="18" t="s">
        <v>52</v>
      </c>
      <c r="N20" s="19">
        <v>5.95</v>
      </c>
      <c r="O20" s="19">
        <v>5.74</v>
      </c>
      <c r="P20" s="19">
        <v>5.44</v>
      </c>
    </row>
    <row r="21" spans="1:16" x14ac:dyDescent="0.25">
      <c r="A21" s="18" t="s">
        <v>22</v>
      </c>
      <c r="B21" s="18" t="s">
        <v>52</v>
      </c>
      <c r="C21" s="19">
        <v>12.42</v>
      </c>
      <c r="D21" s="19">
        <v>9.76</v>
      </c>
      <c r="E21" s="19">
        <v>11.23</v>
      </c>
      <c r="G21" s="18" t="s">
        <v>22</v>
      </c>
      <c r="H21" s="18" t="s">
        <v>52</v>
      </c>
      <c r="I21" s="19">
        <v>19</v>
      </c>
      <c r="J21" s="19">
        <v>15.17</v>
      </c>
      <c r="K21" s="19">
        <v>12.43</v>
      </c>
      <c r="L21" s="18" t="s">
        <v>22</v>
      </c>
      <c r="M21" s="18" t="s">
        <v>52</v>
      </c>
      <c r="N21" s="19">
        <v>5.42</v>
      </c>
      <c r="O21" s="19">
        <v>6</v>
      </c>
      <c r="P21" s="19">
        <v>5.71</v>
      </c>
    </row>
    <row r="22" spans="1:16" x14ac:dyDescent="0.25">
      <c r="A22" s="18" t="s">
        <v>25</v>
      </c>
      <c r="B22" s="18" t="s">
        <v>52</v>
      </c>
      <c r="C22" s="19">
        <v>6.81</v>
      </c>
      <c r="D22" s="19">
        <v>15.62</v>
      </c>
      <c r="E22" s="19">
        <v>11.77</v>
      </c>
      <c r="G22" s="18" t="s">
        <v>25</v>
      </c>
      <c r="H22" s="18" t="s">
        <v>52</v>
      </c>
      <c r="I22" s="19">
        <v>21.13</v>
      </c>
      <c r="J22" s="19">
        <v>16.8</v>
      </c>
      <c r="K22" s="19">
        <v>6.43</v>
      </c>
      <c r="L22" s="18" t="s">
        <v>25</v>
      </c>
      <c r="M22" s="18" t="s">
        <v>52</v>
      </c>
      <c r="N22" s="19">
        <v>5.96</v>
      </c>
      <c r="O22" s="19">
        <v>5.57</v>
      </c>
      <c r="P22" s="19">
        <v>5.77</v>
      </c>
    </row>
    <row r="23" spans="1:16" x14ac:dyDescent="0.25">
      <c r="A23" s="18" t="s">
        <v>45</v>
      </c>
      <c r="B23" s="18" t="s">
        <v>52</v>
      </c>
      <c r="C23" s="19">
        <v>14.12</v>
      </c>
      <c r="D23" s="19">
        <v>19.86</v>
      </c>
      <c r="E23" s="19">
        <v>30.56</v>
      </c>
      <c r="G23" s="18" t="s">
        <v>45</v>
      </c>
      <c r="H23" s="18" t="s">
        <v>52</v>
      </c>
      <c r="I23" s="19">
        <v>14.6</v>
      </c>
      <c r="J23" s="19">
        <v>20.73</v>
      </c>
      <c r="K23" s="19">
        <v>20.27</v>
      </c>
      <c r="L23" s="18" t="s">
        <v>45</v>
      </c>
      <c r="M23" s="18" t="s">
        <v>52</v>
      </c>
      <c r="N23" s="19">
        <v>6.56</v>
      </c>
      <c r="O23" s="19">
        <v>6.27</v>
      </c>
      <c r="P23" s="19">
        <v>5.63</v>
      </c>
    </row>
    <row r="24" spans="1:16" x14ac:dyDescent="0.25">
      <c r="A24" s="18" t="s">
        <v>44</v>
      </c>
      <c r="B24" s="18" t="s">
        <v>52</v>
      </c>
      <c r="C24" s="19">
        <v>9.25</v>
      </c>
      <c r="D24" s="19">
        <v>12.48</v>
      </c>
      <c r="E24" s="19">
        <v>13.24</v>
      </c>
      <c r="G24" s="18" t="s">
        <v>44</v>
      </c>
      <c r="H24" s="18" t="s">
        <v>52</v>
      </c>
      <c r="I24" s="19">
        <v>21.4</v>
      </c>
      <c r="J24" s="19">
        <v>18.77</v>
      </c>
      <c r="K24" s="19">
        <v>22.4</v>
      </c>
      <c r="L24" s="18" t="s">
        <v>44</v>
      </c>
      <c r="M24" s="18" t="s">
        <v>52</v>
      </c>
      <c r="N24" s="19">
        <v>5.79</v>
      </c>
      <c r="O24" s="19">
        <v>5.69</v>
      </c>
      <c r="P24" s="19">
        <v>5.66</v>
      </c>
    </row>
    <row r="25" spans="1:16" x14ac:dyDescent="0.25">
      <c r="A25" s="18" t="s">
        <v>30</v>
      </c>
      <c r="B25" s="18" t="s">
        <v>52</v>
      </c>
      <c r="C25" s="19">
        <v>17.05</v>
      </c>
      <c r="D25" s="19">
        <v>10.15</v>
      </c>
      <c r="E25" s="19">
        <v>9.8699999999999992</v>
      </c>
      <c r="G25" s="18" t="s">
        <v>30</v>
      </c>
      <c r="H25" s="18" t="s">
        <v>52</v>
      </c>
      <c r="I25" s="19">
        <v>17.600000000000001</v>
      </c>
      <c r="J25" s="19">
        <v>14.2</v>
      </c>
      <c r="K25" s="19">
        <v>15.67</v>
      </c>
      <c r="L25" s="18" t="s">
        <v>30</v>
      </c>
      <c r="M25" s="18" t="s">
        <v>52</v>
      </c>
      <c r="N25" s="19">
        <v>5.43</v>
      </c>
      <c r="O25" s="19">
        <v>5.7</v>
      </c>
      <c r="P25" s="19">
        <v>5.26</v>
      </c>
    </row>
    <row r="26" spans="1:16" x14ac:dyDescent="0.25">
      <c r="A26" s="18" t="s">
        <v>28</v>
      </c>
      <c r="B26" s="18" t="s">
        <v>52</v>
      </c>
      <c r="C26" s="19">
        <v>13.38</v>
      </c>
      <c r="D26" s="19">
        <v>13.8</v>
      </c>
      <c r="E26" s="19">
        <v>9.69</v>
      </c>
      <c r="G26" s="18" t="s">
        <v>28</v>
      </c>
      <c r="H26" s="18" t="s">
        <v>52</v>
      </c>
      <c r="I26" s="19">
        <v>22.2</v>
      </c>
      <c r="J26" s="19">
        <v>18.57</v>
      </c>
      <c r="K26" s="19">
        <v>15.17</v>
      </c>
      <c r="L26" s="18" t="s">
        <v>28</v>
      </c>
      <c r="M26" s="18" t="s">
        <v>52</v>
      </c>
      <c r="N26" s="19">
        <v>4.5999999999999996</v>
      </c>
      <c r="O26" s="19">
        <v>5.35</v>
      </c>
      <c r="P26" s="19">
        <v>5.65</v>
      </c>
    </row>
    <row r="27" spans="1:16" x14ac:dyDescent="0.25">
      <c r="A27" s="18"/>
      <c r="B27" s="18"/>
      <c r="C27" t="s">
        <v>56</v>
      </c>
      <c r="D27" t="s">
        <v>57</v>
      </c>
      <c r="E27" s="6" t="s">
        <v>71</v>
      </c>
      <c r="G27" s="6" t="s">
        <v>0</v>
      </c>
      <c r="H27" s="6" t="s">
        <v>51</v>
      </c>
      <c r="I27" t="s">
        <v>63</v>
      </c>
      <c r="J27" t="s">
        <v>64</v>
      </c>
      <c r="K27" s="6" t="s">
        <v>73</v>
      </c>
      <c r="L27" s="6" t="s">
        <v>0</v>
      </c>
      <c r="M27" s="6" t="s">
        <v>51</v>
      </c>
      <c r="N27" t="s">
        <v>65</v>
      </c>
      <c r="O27" t="s">
        <v>66</v>
      </c>
      <c r="P27" t="s">
        <v>74</v>
      </c>
    </row>
    <row r="28" spans="1:16" x14ac:dyDescent="0.25">
      <c r="A28" s="18"/>
      <c r="B28" s="18" t="s">
        <v>52</v>
      </c>
      <c r="C28" s="19">
        <f>AVERAGE(C16:C26)</f>
        <v>15.285454545454547</v>
      </c>
      <c r="D28" s="19">
        <f t="shared" ref="D28:E28" si="1">AVERAGE(D16:D26)</f>
        <v>13.743636363636368</v>
      </c>
      <c r="E28" s="19">
        <f t="shared" si="1"/>
        <v>12.689999999999998</v>
      </c>
      <c r="G28" s="18"/>
      <c r="H28" s="18" t="s">
        <v>52</v>
      </c>
      <c r="I28" s="19">
        <f>AVERAGE(I16:I26)</f>
        <v>20.909090909090907</v>
      </c>
      <c r="J28" s="19">
        <f t="shared" ref="J28:K28" si="2">AVERAGE(J16:J26)</f>
        <v>18.294545454545453</v>
      </c>
      <c r="K28" s="19">
        <f t="shared" si="2"/>
        <v>16.504545454545454</v>
      </c>
      <c r="L28" s="18"/>
      <c r="M28" s="18" t="s">
        <v>52</v>
      </c>
      <c r="N28" s="19">
        <f>AVERAGE(N16:N26)</f>
        <v>5.54</v>
      </c>
      <c r="O28" s="19">
        <f>AVERAGE(O16:O26)</f>
        <v>5.5963636363636375</v>
      </c>
      <c r="P28" s="19">
        <f>AVERAGE(P16:P26)</f>
        <v>5.5772727272727272</v>
      </c>
    </row>
    <row r="29" spans="1:16" x14ac:dyDescent="0.25">
      <c r="A29" s="7" t="s">
        <v>8</v>
      </c>
      <c r="B29" s="7" t="s">
        <v>54</v>
      </c>
      <c r="C29" s="26">
        <v>12.24</v>
      </c>
      <c r="D29" s="26">
        <v>10.42</v>
      </c>
      <c r="E29" s="26">
        <v>8.2799999999999994</v>
      </c>
      <c r="G29" s="7" t="s">
        <v>8</v>
      </c>
      <c r="H29" s="7" t="s">
        <v>54</v>
      </c>
      <c r="I29" s="26">
        <v>30.6</v>
      </c>
      <c r="J29" s="26">
        <v>23.9</v>
      </c>
      <c r="K29" s="26">
        <v>22.3</v>
      </c>
      <c r="L29" s="7" t="s">
        <v>8</v>
      </c>
      <c r="M29" s="7" t="s">
        <v>54</v>
      </c>
      <c r="N29" s="26">
        <v>4.7699999999999996</v>
      </c>
      <c r="O29" s="26">
        <v>4.53</v>
      </c>
      <c r="P29" s="26">
        <v>4.8</v>
      </c>
    </row>
    <row r="30" spans="1:16" x14ac:dyDescent="0.25">
      <c r="A30" s="7" t="s">
        <v>47</v>
      </c>
      <c r="B30" s="7" t="s">
        <v>54</v>
      </c>
      <c r="C30" s="26">
        <v>7.27</v>
      </c>
      <c r="D30" s="26">
        <v>11.63</v>
      </c>
      <c r="E30" s="26">
        <v>10.119999999999999</v>
      </c>
      <c r="G30" s="7" t="s">
        <v>47</v>
      </c>
      <c r="H30" s="7" t="s">
        <v>54</v>
      </c>
      <c r="I30" s="26">
        <v>29.27</v>
      </c>
      <c r="J30" s="26">
        <v>22.87</v>
      </c>
      <c r="K30" s="26">
        <v>19.73</v>
      </c>
      <c r="L30" s="7" t="s">
        <v>47</v>
      </c>
      <c r="M30" s="7" t="s">
        <v>54</v>
      </c>
      <c r="N30" s="26">
        <v>4.79</v>
      </c>
      <c r="O30" s="26">
        <v>6.26</v>
      </c>
      <c r="P30" s="26">
        <v>6.07</v>
      </c>
    </row>
    <row r="31" spans="1:16" x14ac:dyDescent="0.25">
      <c r="A31" s="7" t="s">
        <v>49</v>
      </c>
      <c r="B31" s="7" t="s">
        <v>54</v>
      </c>
      <c r="C31" s="26">
        <v>34.25</v>
      </c>
      <c r="D31" s="26">
        <v>32.049999999999997</v>
      </c>
      <c r="E31" s="26">
        <v>9.25</v>
      </c>
      <c r="G31" s="7" t="s">
        <v>49</v>
      </c>
      <c r="H31" s="7" t="s">
        <v>54</v>
      </c>
      <c r="I31" s="26">
        <v>23.73</v>
      </c>
      <c r="J31" s="26">
        <v>27.37</v>
      </c>
      <c r="K31" s="26">
        <v>19.93</v>
      </c>
      <c r="L31" s="7" t="s">
        <v>49</v>
      </c>
      <c r="M31" s="7" t="s">
        <v>54</v>
      </c>
      <c r="N31" s="26">
        <v>6.21</v>
      </c>
      <c r="O31" s="26">
        <v>6.09</v>
      </c>
      <c r="P31" s="26">
        <v>6.16</v>
      </c>
    </row>
    <row r="32" spans="1:16" x14ac:dyDescent="0.25">
      <c r="A32" s="7" t="s">
        <v>16</v>
      </c>
      <c r="B32" s="7" t="s">
        <v>54</v>
      </c>
      <c r="C32" s="26">
        <v>11.17</v>
      </c>
      <c r="D32" s="26">
        <v>13.12</v>
      </c>
      <c r="E32" s="26">
        <v>10.27</v>
      </c>
      <c r="G32" s="7" t="s">
        <v>16</v>
      </c>
      <c r="H32" s="7" t="s">
        <v>54</v>
      </c>
      <c r="I32" s="26">
        <v>22.72</v>
      </c>
      <c r="J32" s="26">
        <v>22.67</v>
      </c>
      <c r="K32" s="26">
        <v>14.87</v>
      </c>
      <c r="L32" s="7" t="s">
        <v>16</v>
      </c>
      <c r="M32" s="7" t="s">
        <v>54</v>
      </c>
      <c r="N32" s="26">
        <v>6.47</v>
      </c>
      <c r="O32" s="26">
        <v>6.34</v>
      </c>
      <c r="P32" s="26">
        <v>5.7</v>
      </c>
    </row>
    <row r="33" spans="1:16" x14ac:dyDescent="0.25">
      <c r="A33" s="7" t="s">
        <v>20</v>
      </c>
      <c r="B33" s="7" t="s">
        <v>54</v>
      </c>
      <c r="C33" s="26">
        <v>12.64</v>
      </c>
      <c r="D33" s="26">
        <v>7.21</v>
      </c>
      <c r="E33" s="26">
        <v>7.26</v>
      </c>
      <c r="G33" s="7" t="s">
        <v>20</v>
      </c>
      <c r="H33" s="7" t="s">
        <v>54</v>
      </c>
      <c r="I33" s="26">
        <v>19.77</v>
      </c>
      <c r="J33" s="26">
        <v>30.87</v>
      </c>
      <c r="K33" s="26">
        <v>19.100000000000001</v>
      </c>
      <c r="L33" s="7" t="s">
        <v>20</v>
      </c>
      <c r="M33" s="7" t="s">
        <v>54</v>
      </c>
      <c r="N33" s="26">
        <v>4.88</v>
      </c>
      <c r="O33" s="26">
        <v>5.0599999999999996</v>
      </c>
      <c r="P33" s="26">
        <v>4.5999999999999996</v>
      </c>
    </row>
    <row r="34" spans="1:16" x14ac:dyDescent="0.25">
      <c r="A34" s="7" t="s">
        <v>23</v>
      </c>
      <c r="B34" s="7" t="s">
        <v>54</v>
      </c>
      <c r="C34" s="26">
        <v>8.58</v>
      </c>
      <c r="D34" s="26">
        <v>8.5399999999999991</v>
      </c>
      <c r="E34" s="26">
        <v>10.34</v>
      </c>
      <c r="G34" s="7" t="s">
        <v>23</v>
      </c>
      <c r="H34" s="7" t="s">
        <v>54</v>
      </c>
      <c r="I34" s="26">
        <v>18.8</v>
      </c>
      <c r="J34" s="26">
        <v>13.07</v>
      </c>
      <c r="K34" s="26">
        <v>19.8</v>
      </c>
      <c r="L34" s="7" t="s">
        <v>23</v>
      </c>
      <c r="M34" s="7" t="s">
        <v>54</v>
      </c>
      <c r="N34" s="26">
        <v>5.61</v>
      </c>
      <c r="O34" s="26">
        <v>6.11</v>
      </c>
      <c r="P34" s="26">
        <v>5.4</v>
      </c>
    </row>
    <row r="35" spans="1:16" x14ac:dyDescent="0.25">
      <c r="A35" s="7" t="s">
        <v>27</v>
      </c>
      <c r="B35" s="7" t="s">
        <v>54</v>
      </c>
      <c r="C35" s="26">
        <v>11.65</v>
      </c>
      <c r="D35" s="26">
        <v>11.41</v>
      </c>
      <c r="E35" s="26">
        <v>8.1999999999999993</v>
      </c>
      <c r="G35" s="7" t="s">
        <v>27</v>
      </c>
      <c r="H35" s="7" t="s">
        <v>54</v>
      </c>
      <c r="I35" s="26">
        <v>20.53</v>
      </c>
      <c r="J35" s="26">
        <v>11.43</v>
      </c>
      <c r="K35" s="26">
        <v>18.03</v>
      </c>
      <c r="L35" s="7" t="s">
        <v>27</v>
      </c>
      <c r="M35" s="7" t="s">
        <v>54</v>
      </c>
      <c r="N35" s="26">
        <v>5.86</v>
      </c>
      <c r="O35" s="26">
        <v>6.54</v>
      </c>
      <c r="P35" s="26">
        <v>5.26</v>
      </c>
    </row>
    <row r="36" spans="1:16" x14ac:dyDescent="0.25">
      <c r="A36" s="7" t="s">
        <v>11</v>
      </c>
      <c r="B36" s="7" t="s">
        <v>54</v>
      </c>
      <c r="C36" s="26">
        <v>28.65</v>
      </c>
      <c r="D36" s="26">
        <v>43.29</v>
      </c>
      <c r="E36" s="26">
        <v>15.38</v>
      </c>
      <c r="G36" s="7" t="s">
        <v>11</v>
      </c>
      <c r="H36" s="7" t="s">
        <v>54</v>
      </c>
      <c r="I36" s="26">
        <v>22.47</v>
      </c>
      <c r="J36" s="26">
        <v>23.97</v>
      </c>
      <c r="K36" s="26">
        <v>15.67</v>
      </c>
      <c r="L36" s="7" t="s">
        <v>11</v>
      </c>
      <c r="M36" s="7" t="s">
        <v>54</v>
      </c>
      <c r="N36" s="26">
        <v>4.93</v>
      </c>
      <c r="O36" s="26">
        <v>4.92</v>
      </c>
      <c r="P36" s="26">
        <v>5.94</v>
      </c>
    </row>
    <row r="37" spans="1:16" x14ac:dyDescent="0.25">
      <c r="A37" s="7" t="s">
        <v>10</v>
      </c>
      <c r="B37" s="7" t="s">
        <v>54</v>
      </c>
      <c r="C37" s="26">
        <v>6.52</v>
      </c>
      <c r="D37" s="26">
        <v>9.34</v>
      </c>
      <c r="E37" s="26">
        <v>8.75</v>
      </c>
      <c r="G37" s="7" t="s">
        <v>10</v>
      </c>
      <c r="H37" s="7" t="s">
        <v>54</v>
      </c>
      <c r="I37" s="26">
        <v>23.27</v>
      </c>
      <c r="J37" s="26">
        <v>16.37</v>
      </c>
      <c r="K37" s="26">
        <v>14.87</v>
      </c>
      <c r="L37" s="7" t="s">
        <v>10</v>
      </c>
      <c r="M37" s="7" t="s">
        <v>54</v>
      </c>
      <c r="N37" s="26">
        <v>5.57</v>
      </c>
      <c r="O37" s="26">
        <v>6.53</v>
      </c>
      <c r="P37" s="26">
        <v>5.6</v>
      </c>
    </row>
    <row r="38" spans="1:16" x14ac:dyDescent="0.25">
      <c r="A38" s="7" t="s">
        <v>46</v>
      </c>
      <c r="B38" s="7" t="s">
        <v>54</v>
      </c>
      <c r="C38" s="26">
        <v>10.82</v>
      </c>
      <c r="D38" s="26">
        <v>46.62</v>
      </c>
      <c r="E38" s="26">
        <v>8.69</v>
      </c>
      <c r="G38" s="7" t="s">
        <v>46</v>
      </c>
      <c r="H38" s="7" t="s">
        <v>54</v>
      </c>
      <c r="I38" s="26">
        <v>11.13</v>
      </c>
      <c r="J38" s="26">
        <v>21.03</v>
      </c>
      <c r="K38" s="26">
        <v>14.2</v>
      </c>
      <c r="L38" s="7" t="s">
        <v>46</v>
      </c>
      <c r="M38" s="7" t="s">
        <v>54</v>
      </c>
      <c r="N38" s="26">
        <v>6.32</v>
      </c>
      <c r="O38" s="26">
        <v>5.22</v>
      </c>
      <c r="P38" s="26">
        <v>6.01</v>
      </c>
    </row>
    <row r="39" spans="1:16" x14ac:dyDescent="0.25">
      <c r="A39" s="7"/>
      <c r="B39" s="7"/>
      <c r="C39" t="s">
        <v>56</v>
      </c>
      <c r="D39" t="s">
        <v>57</v>
      </c>
      <c r="E39" s="6" t="s">
        <v>71</v>
      </c>
      <c r="G39" s="6" t="s">
        <v>0</v>
      </c>
      <c r="H39" s="6" t="s">
        <v>51</v>
      </c>
      <c r="I39" t="s">
        <v>63</v>
      </c>
      <c r="J39" t="s">
        <v>64</v>
      </c>
      <c r="K39" s="6" t="s">
        <v>73</v>
      </c>
      <c r="L39" s="6" t="s">
        <v>0</v>
      </c>
      <c r="M39" s="6" t="s">
        <v>51</v>
      </c>
      <c r="N39" t="s">
        <v>65</v>
      </c>
      <c r="O39" t="s">
        <v>66</v>
      </c>
      <c r="P39" t="s">
        <v>74</v>
      </c>
    </row>
    <row r="40" spans="1:16" x14ac:dyDescent="0.25">
      <c r="B40" s="7" t="s">
        <v>54</v>
      </c>
      <c r="C40">
        <f>AVERAGE(C29:C38)</f>
        <v>14.379</v>
      </c>
      <c r="D40">
        <f t="shared" ref="D40:E40" si="3">AVERAGE(D29:D38)</f>
        <v>19.363</v>
      </c>
      <c r="E40">
        <f t="shared" si="3"/>
        <v>9.6539999999999999</v>
      </c>
      <c r="H40" s="7" t="s">
        <v>54</v>
      </c>
      <c r="I40">
        <f>AVERAGE(I29:I38)</f>
        <v>22.229000000000003</v>
      </c>
      <c r="J40">
        <f>AVERAGE(J29:J38)</f>
        <v>21.355</v>
      </c>
      <c r="K40">
        <f>AVERAGE(K29:K38)</f>
        <v>17.849999999999998</v>
      </c>
      <c r="M40" s="7" t="s">
        <v>54</v>
      </c>
      <c r="N40">
        <f>AVERAGE(N29:N38)</f>
        <v>5.5409999999999995</v>
      </c>
      <c r="O40">
        <f t="shared" ref="O40:P40" si="4">AVERAGE(O29:O38)</f>
        <v>5.76</v>
      </c>
      <c r="P40">
        <f t="shared" si="4"/>
        <v>5.5539999999999994</v>
      </c>
    </row>
    <row r="46" spans="1:16" x14ac:dyDescent="0.25">
      <c r="B46" s="13"/>
      <c r="C46" t="s">
        <v>56</v>
      </c>
      <c r="D46" t="s">
        <v>57</v>
      </c>
      <c r="E46" s="6" t="s">
        <v>71</v>
      </c>
      <c r="H46" s="6"/>
      <c r="I46" t="s">
        <v>63</v>
      </c>
      <c r="J46" t="s">
        <v>64</v>
      </c>
      <c r="K46" s="6" t="s">
        <v>73</v>
      </c>
      <c r="M46" s="6"/>
      <c r="N46" t="s">
        <v>65</v>
      </c>
      <c r="O46" t="s">
        <v>66</v>
      </c>
      <c r="P46" t="s">
        <v>74</v>
      </c>
    </row>
    <row r="47" spans="1:16" x14ac:dyDescent="0.25">
      <c r="B47" s="13" t="s">
        <v>95</v>
      </c>
      <c r="C47" s="14">
        <v>18.323636363636364</v>
      </c>
      <c r="D47" s="14">
        <v>15.398181818181818</v>
      </c>
      <c r="E47" s="14">
        <v>15.082727272727276</v>
      </c>
      <c r="H47" s="13" t="s">
        <v>95</v>
      </c>
      <c r="I47" s="14">
        <v>20.84</v>
      </c>
      <c r="J47" s="14">
        <v>18.007272727272724</v>
      </c>
      <c r="K47" s="14">
        <v>16.806363636363635</v>
      </c>
      <c r="M47" s="13" t="s">
        <v>95</v>
      </c>
      <c r="N47" s="14">
        <v>5.7245454545454555</v>
      </c>
      <c r="O47" s="14">
        <v>5.9381818181818184</v>
      </c>
      <c r="P47" s="14">
        <v>5.9227272727272728</v>
      </c>
    </row>
    <row r="48" spans="1:16" x14ac:dyDescent="0.25">
      <c r="B48" s="18" t="s">
        <v>52</v>
      </c>
      <c r="C48" s="19">
        <v>15.285454545454547</v>
      </c>
      <c r="D48" s="19">
        <v>13.743636363636368</v>
      </c>
      <c r="E48" s="19">
        <v>12.689999999999998</v>
      </c>
      <c r="H48" s="18" t="s">
        <v>52</v>
      </c>
      <c r="I48" s="19">
        <v>20.909090909090907</v>
      </c>
      <c r="J48" s="19">
        <v>18.294545454545453</v>
      </c>
      <c r="K48" s="19">
        <v>16.504545454545454</v>
      </c>
      <c r="M48" s="18" t="s">
        <v>52</v>
      </c>
      <c r="N48" s="19">
        <v>5.54</v>
      </c>
      <c r="O48" s="19">
        <v>5.5963636363636375</v>
      </c>
      <c r="P48" s="19">
        <v>5.5772727272727272</v>
      </c>
    </row>
    <row r="49" spans="2:16" x14ac:dyDescent="0.25">
      <c r="B49" s="7" t="s">
        <v>54</v>
      </c>
      <c r="C49">
        <v>14.379</v>
      </c>
      <c r="D49">
        <v>19.363</v>
      </c>
      <c r="E49">
        <v>9.6539999999999999</v>
      </c>
      <c r="H49" s="7" t="s">
        <v>54</v>
      </c>
      <c r="I49">
        <v>22.229000000000003</v>
      </c>
      <c r="J49">
        <v>21.355</v>
      </c>
      <c r="K49">
        <v>17.849999999999998</v>
      </c>
      <c r="M49" s="7" t="s">
        <v>54</v>
      </c>
      <c r="N49">
        <v>5.5409999999999995</v>
      </c>
      <c r="O49">
        <v>5.76</v>
      </c>
      <c r="P49">
        <v>5.5539999999999994</v>
      </c>
    </row>
    <row r="84" spans="1:11" x14ac:dyDescent="0.25">
      <c r="A84" t="s">
        <v>96</v>
      </c>
    </row>
    <row r="85" spans="1:11" x14ac:dyDescent="0.25">
      <c r="B85" s="13"/>
      <c r="C85" t="s">
        <v>56</v>
      </c>
      <c r="D85" t="s">
        <v>57</v>
      </c>
      <c r="E85" s="6" t="s">
        <v>71</v>
      </c>
      <c r="H85" s="6"/>
      <c r="I85" t="s">
        <v>63</v>
      </c>
      <c r="J85" t="s">
        <v>64</v>
      </c>
      <c r="K85" s="6" t="s">
        <v>73</v>
      </c>
    </row>
    <row r="86" spans="1:11" x14ac:dyDescent="0.25">
      <c r="B86" s="13" t="s">
        <v>95</v>
      </c>
      <c r="C86" s="14">
        <v>18.323636363636364</v>
      </c>
      <c r="D86" s="14">
        <v>15.398181818181818</v>
      </c>
      <c r="E86" s="13">
        <v>11.952999999999999</v>
      </c>
      <c r="H86" s="13" t="s">
        <v>95</v>
      </c>
      <c r="I86" s="14">
        <v>20.84</v>
      </c>
      <c r="J86" s="14">
        <v>15.358000000000001</v>
      </c>
      <c r="K86" s="14">
        <v>15.33</v>
      </c>
    </row>
    <row r="87" spans="1:11" x14ac:dyDescent="0.25">
      <c r="B87" s="18" t="s">
        <v>52</v>
      </c>
      <c r="C87" s="19">
        <v>15.285454545454547</v>
      </c>
      <c r="D87" s="19">
        <v>13.743636363636368</v>
      </c>
      <c r="E87" s="19">
        <v>12.689999999999998</v>
      </c>
      <c r="H87" s="18" t="s">
        <v>52</v>
      </c>
      <c r="I87" s="19">
        <v>20.909090909090907</v>
      </c>
      <c r="J87" s="19">
        <v>18.294545454545453</v>
      </c>
      <c r="K87" s="19">
        <v>16.504545454545454</v>
      </c>
    </row>
    <row r="88" spans="1:11" x14ac:dyDescent="0.25">
      <c r="B88" s="7" t="s">
        <v>54</v>
      </c>
      <c r="C88">
        <v>14.379</v>
      </c>
      <c r="D88">
        <v>19.363</v>
      </c>
      <c r="E88">
        <v>9.6539999999999999</v>
      </c>
      <c r="H88" s="7" t="s">
        <v>54</v>
      </c>
      <c r="I88">
        <v>22.229000000000003</v>
      </c>
      <c r="J88">
        <v>21.355</v>
      </c>
      <c r="K88">
        <v>17.849999999999998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topLeftCell="A10" workbookViewId="0">
      <selection activeCell="D12" sqref="D12"/>
    </sheetView>
  </sheetViews>
  <sheetFormatPr defaultColWidth="11.42578125" defaultRowHeight="15" x14ac:dyDescent="0.25"/>
  <cols>
    <col min="1" max="1" width="16.140625" bestFit="1" customWidth="1"/>
    <col min="2" max="2" width="15.28515625" bestFit="1" customWidth="1"/>
    <col min="3" max="3" width="16.140625" bestFit="1" customWidth="1"/>
    <col min="4" max="4" width="15.28515625" bestFit="1" customWidth="1"/>
    <col min="5" max="5" width="16.140625" bestFit="1" customWidth="1"/>
    <col min="6" max="6" width="15.28515625" bestFit="1" customWidth="1"/>
  </cols>
  <sheetData>
    <row r="1" spans="1:6" x14ac:dyDescent="0.25">
      <c r="B1" t="s">
        <v>102</v>
      </c>
      <c r="D1" t="s">
        <v>103</v>
      </c>
      <c r="F1" t="s">
        <v>104</v>
      </c>
    </row>
    <row r="2" spans="1:6" x14ac:dyDescent="0.25">
      <c r="A2" t="s">
        <v>105</v>
      </c>
      <c r="B2">
        <v>9</v>
      </c>
      <c r="C2" t="s">
        <v>105</v>
      </c>
      <c r="D2">
        <v>6</v>
      </c>
      <c r="E2" t="s">
        <v>105</v>
      </c>
      <c r="F2">
        <v>14</v>
      </c>
    </row>
    <row r="3" spans="1:6" x14ac:dyDescent="0.25">
      <c r="A3" t="s">
        <v>106</v>
      </c>
      <c r="B3">
        <v>13</v>
      </c>
      <c r="C3" t="s">
        <v>106</v>
      </c>
      <c r="D3">
        <v>17</v>
      </c>
      <c r="E3" t="s">
        <v>106</v>
      </c>
      <c r="F3">
        <v>12</v>
      </c>
    </row>
    <row r="4" spans="1:6" x14ac:dyDescent="0.25">
      <c r="A4" t="s">
        <v>107</v>
      </c>
      <c r="B4">
        <v>4</v>
      </c>
      <c r="C4" t="s">
        <v>107</v>
      </c>
      <c r="D4">
        <v>5</v>
      </c>
      <c r="E4" t="s">
        <v>107</v>
      </c>
      <c r="F4">
        <v>4</v>
      </c>
    </row>
    <row r="5" spans="1:6" x14ac:dyDescent="0.25">
      <c r="A5" t="s">
        <v>108</v>
      </c>
      <c r="B5">
        <v>3</v>
      </c>
      <c r="C5" t="s">
        <v>108</v>
      </c>
      <c r="D5">
        <v>0</v>
      </c>
      <c r="E5" t="s">
        <v>108</v>
      </c>
      <c r="F5">
        <v>0</v>
      </c>
    </row>
    <row r="6" spans="1:6" x14ac:dyDescent="0.25">
      <c r="A6" t="s">
        <v>109</v>
      </c>
      <c r="B6">
        <v>3</v>
      </c>
      <c r="C6" t="s">
        <v>109</v>
      </c>
      <c r="D6">
        <v>4</v>
      </c>
      <c r="E6" t="s">
        <v>109</v>
      </c>
      <c r="F6">
        <v>2</v>
      </c>
    </row>
    <row r="9" spans="1:6" x14ac:dyDescent="0.25">
      <c r="B9" t="s">
        <v>110</v>
      </c>
      <c r="D9" t="s">
        <v>111</v>
      </c>
      <c r="F9" t="s">
        <v>112</v>
      </c>
    </row>
    <row r="10" spans="1:6" x14ac:dyDescent="0.25">
      <c r="A10" t="s">
        <v>113</v>
      </c>
      <c r="B10">
        <v>29</v>
      </c>
      <c r="C10" t="s">
        <v>113</v>
      </c>
      <c r="D10">
        <v>30</v>
      </c>
      <c r="E10" t="s">
        <v>113</v>
      </c>
      <c r="F10">
        <v>31</v>
      </c>
    </row>
    <row r="11" spans="1:6" x14ac:dyDescent="0.25">
      <c r="A11" t="s">
        <v>114</v>
      </c>
      <c r="B11">
        <v>3</v>
      </c>
      <c r="C11" t="s">
        <v>114</v>
      </c>
      <c r="D11">
        <v>1</v>
      </c>
      <c r="E11" t="s">
        <v>114</v>
      </c>
      <c r="F11">
        <v>1</v>
      </c>
    </row>
    <row r="12" spans="1:6" x14ac:dyDescent="0.25">
      <c r="A12" t="s">
        <v>115</v>
      </c>
      <c r="B12">
        <v>0</v>
      </c>
      <c r="C12" t="s">
        <v>115</v>
      </c>
      <c r="D12">
        <v>1</v>
      </c>
      <c r="E12" t="s">
        <v>115</v>
      </c>
      <c r="F12">
        <v>0</v>
      </c>
    </row>
    <row r="15" spans="1:6" x14ac:dyDescent="0.25">
      <c r="B15" t="s">
        <v>116</v>
      </c>
      <c r="D15" t="s">
        <v>117</v>
      </c>
      <c r="F15" t="s">
        <v>118</v>
      </c>
    </row>
    <row r="16" spans="1:6" x14ac:dyDescent="0.25">
      <c r="A16" t="s">
        <v>119</v>
      </c>
      <c r="B16">
        <v>20</v>
      </c>
      <c r="C16" t="s">
        <v>119</v>
      </c>
      <c r="D16">
        <v>22</v>
      </c>
      <c r="E16" t="s">
        <v>119</v>
      </c>
      <c r="F16">
        <v>23</v>
      </c>
    </row>
    <row r="17" spans="1:6" x14ac:dyDescent="0.25">
      <c r="A17" t="s">
        <v>120</v>
      </c>
      <c r="B17">
        <v>12</v>
      </c>
      <c r="C17" t="s">
        <v>120</v>
      </c>
      <c r="D17">
        <v>10</v>
      </c>
      <c r="E17" t="s">
        <v>120</v>
      </c>
      <c r="F17">
        <v>9</v>
      </c>
    </row>
    <row r="18" spans="1:6" x14ac:dyDescent="0.25">
      <c r="A18" t="s">
        <v>121</v>
      </c>
      <c r="B18">
        <v>0</v>
      </c>
      <c r="C18" t="s">
        <v>121</v>
      </c>
      <c r="D18">
        <v>0</v>
      </c>
      <c r="E18" t="s">
        <v>121</v>
      </c>
      <c r="F18">
        <v>0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5845C-E906-442B-99F5-3E6BF400D91D}">
  <dimension ref="B2:Q30"/>
  <sheetViews>
    <sheetView tabSelected="1" topLeftCell="A5" workbookViewId="0">
      <selection activeCell="O15" sqref="O15"/>
    </sheetView>
  </sheetViews>
  <sheetFormatPr defaultRowHeight="15" x14ac:dyDescent="0.25"/>
  <cols>
    <col min="2" max="2" width="10.42578125" customWidth="1"/>
    <col min="3" max="3" width="9.5703125" bestFit="1" customWidth="1"/>
    <col min="11" max="11" width="9.140625" customWidth="1"/>
  </cols>
  <sheetData>
    <row r="2" spans="2:17" x14ac:dyDescent="0.25">
      <c r="B2" s="39"/>
      <c r="C2" s="38" t="s">
        <v>125</v>
      </c>
      <c r="D2" s="37"/>
      <c r="E2" s="37"/>
      <c r="F2" s="37"/>
      <c r="G2" s="37"/>
      <c r="H2" s="38" t="s">
        <v>126</v>
      </c>
      <c r="I2" s="37"/>
      <c r="J2" s="37"/>
      <c r="K2" s="37"/>
      <c r="L2" s="37"/>
      <c r="M2" s="38" t="s">
        <v>135</v>
      </c>
      <c r="N2" s="37"/>
      <c r="O2" s="37"/>
      <c r="P2" s="37"/>
      <c r="Q2" s="42"/>
    </row>
    <row r="3" spans="2:17" x14ac:dyDescent="0.25">
      <c r="B3" s="51"/>
      <c r="C3" s="31" t="s">
        <v>127</v>
      </c>
      <c r="D3" s="33" t="s">
        <v>128</v>
      </c>
      <c r="E3" s="33" t="s">
        <v>129</v>
      </c>
      <c r="F3" s="33" t="s">
        <v>130</v>
      </c>
      <c r="G3" s="33" t="s">
        <v>134</v>
      </c>
      <c r="H3" s="31" t="s">
        <v>127</v>
      </c>
      <c r="I3" s="33" t="s">
        <v>128</v>
      </c>
      <c r="J3" s="33" t="s">
        <v>129</v>
      </c>
      <c r="K3" s="33" t="s">
        <v>130</v>
      </c>
      <c r="L3" s="33" t="s">
        <v>134</v>
      </c>
      <c r="M3" s="31" t="s">
        <v>127</v>
      </c>
      <c r="N3" s="33" t="s">
        <v>128</v>
      </c>
      <c r="O3" s="33" t="s">
        <v>129</v>
      </c>
      <c r="P3" s="33" t="s">
        <v>130</v>
      </c>
      <c r="Q3" s="43" t="s">
        <v>134</v>
      </c>
    </row>
    <row r="4" spans="2:17" x14ac:dyDescent="0.25">
      <c r="B4" s="31" t="s">
        <v>131</v>
      </c>
      <c r="C4" s="46">
        <v>0.28000000000000003</v>
      </c>
      <c r="D4" s="47">
        <v>0.41</v>
      </c>
      <c r="E4" s="47">
        <v>0.13</v>
      </c>
      <c r="F4" s="47">
        <v>0.09</v>
      </c>
      <c r="G4" s="47">
        <v>0.09</v>
      </c>
      <c r="H4" s="46">
        <v>0.19</v>
      </c>
      <c r="I4" s="47">
        <v>0.53</v>
      </c>
      <c r="J4" s="47">
        <v>0.16</v>
      </c>
      <c r="K4" s="47">
        <v>0</v>
      </c>
      <c r="L4" s="47">
        <v>0.12</v>
      </c>
      <c r="M4" s="46">
        <v>0.44</v>
      </c>
      <c r="N4" s="47">
        <v>0.37</v>
      </c>
      <c r="O4" s="47">
        <v>0.13</v>
      </c>
      <c r="P4" s="47">
        <v>0</v>
      </c>
      <c r="Q4" s="48">
        <v>0.06</v>
      </c>
    </row>
    <row r="5" spans="2:17" x14ac:dyDescent="0.25">
      <c r="B5" s="31" t="s">
        <v>95</v>
      </c>
      <c r="C5" s="32">
        <v>0.28000000000000003</v>
      </c>
      <c r="D5" s="34">
        <v>0.27</v>
      </c>
      <c r="E5" s="34">
        <v>0.18</v>
      </c>
      <c r="F5" s="34">
        <v>0.18</v>
      </c>
      <c r="G5" s="34">
        <v>0.09</v>
      </c>
      <c r="H5" s="32">
        <v>0.09</v>
      </c>
      <c r="I5" s="34">
        <v>0.64</v>
      </c>
      <c r="J5" s="34">
        <v>0.18</v>
      </c>
      <c r="K5" s="34">
        <v>0</v>
      </c>
      <c r="L5" s="34">
        <v>0.09</v>
      </c>
      <c r="M5" s="32">
        <v>0.27</v>
      </c>
      <c r="N5" s="34">
        <v>0.46</v>
      </c>
      <c r="O5" s="34">
        <v>0.18</v>
      </c>
      <c r="P5" s="34">
        <v>0</v>
      </c>
      <c r="Q5" s="44">
        <v>0.09</v>
      </c>
    </row>
    <row r="6" spans="2:17" x14ac:dyDescent="0.25">
      <c r="B6" s="40" t="s">
        <v>133</v>
      </c>
      <c r="C6" s="32">
        <v>0.27</v>
      </c>
      <c r="D6" s="34">
        <v>0.46</v>
      </c>
      <c r="E6" s="34">
        <v>0.18</v>
      </c>
      <c r="F6" s="34">
        <v>0</v>
      </c>
      <c r="G6" s="34">
        <v>0.09</v>
      </c>
      <c r="H6" s="32">
        <v>0.18</v>
      </c>
      <c r="I6" s="34">
        <v>0.55000000000000004</v>
      </c>
      <c r="J6" s="34">
        <v>0.27</v>
      </c>
      <c r="K6" s="34">
        <v>0</v>
      </c>
      <c r="L6" s="34">
        <v>0</v>
      </c>
      <c r="M6" s="32">
        <v>0.46</v>
      </c>
      <c r="N6" s="34">
        <v>0.36</v>
      </c>
      <c r="O6" s="34">
        <v>0.09</v>
      </c>
      <c r="P6" s="34">
        <v>0</v>
      </c>
      <c r="Q6" s="44">
        <v>0</v>
      </c>
    </row>
    <row r="7" spans="2:17" x14ac:dyDescent="0.25">
      <c r="B7" s="41" t="s">
        <v>132</v>
      </c>
      <c r="C7" s="35">
        <v>0.3</v>
      </c>
      <c r="D7" s="36">
        <v>0.5</v>
      </c>
      <c r="E7" s="36">
        <v>0</v>
      </c>
      <c r="F7" s="36">
        <v>0.1</v>
      </c>
      <c r="G7" s="36">
        <v>0.1</v>
      </c>
      <c r="H7" s="35">
        <v>0.3</v>
      </c>
      <c r="I7" s="36">
        <v>0.4</v>
      </c>
      <c r="J7" s="36">
        <v>0</v>
      </c>
      <c r="K7" s="36">
        <v>0</v>
      </c>
      <c r="L7" s="36">
        <v>0.3</v>
      </c>
      <c r="M7" s="35">
        <v>0.6</v>
      </c>
      <c r="N7" s="36">
        <v>0.3</v>
      </c>
      <c r="O7" s="36">
        <v>0.1</v>
      </c>
      <c r="P7" s="36">
        <v>0</v>
      </c>
      <c r="Q7" s="45">
        <v>0</v>
      </c>
    </row>
    <row r="8" spans="2:17" x14ac:dyDescent="0.25"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11" spans="2:17" x14ac:dyDescent="0.25">
      <c r="B11" s="39"/>
      <c r="C11" s="38" t="s">
        <v>125</v>
      </c>
      <c r="D11" s="37"/>
      <c r="E11" s="37"/>
      <c r="F11" s="38" t="s">
        <v>126</v>
      </c>
      <c r="G11" s="37"/>
      <c r="H11" s="37"/>
      <c r="I11" s="38" t="s">
        <v>135</v>
      </c>
      <c r="J11" s="37"/>
      <c r="K11" s="42"/>
    </row>
    <row r="12" spans="2:17" ht="30" x14ac:dyDescent="0.25">
      <c r="B12" s="51"/>
      <c r="C12" s="31" t="s">
        <v>136</v>
      </c>
      <c r="D12" s="33" t="s">
        <v>137</v>
      </c>
      <c r="E12" s="49" t="s">
        <v>138</v>
      </c>
      <c r="F12" s="31" t="s">
        <v>136</v>
      </c>
      <c r="G12" s="33" t="s">
        <v>137</v>
      </c>
      <c r="H12" s="49" t="s">
        <v>138</v>
      </c>
      <c r="I12" s="31" t="s">
        <v>136</v>
      </c>
      <c r="J12" s="33" t="s">
        <v>137</v>
      </c>
      <c r="K12" s="50" t="s">
        <v>138</v>
      </c>
    </row>
    <row r="13" spans="2:17" x14ac:dyDescent="0.25">
      <c r="B13" s="31" t="s">
        <v>131</v>
      </c>
      <c r="C13" s="46">
        <v>0.91</v>
      </c>
      <c r="D13" s="47">
        <v>0.09</v>
      </c>
      <c r="E13" s="47">
        <v>0</v>
      </c>
      <c r="F13" s="46">
        <v>0.94</v>
      </c>
      <c r="G13" s="47">
        <v>0.03</v>
      </c>
      <c r="H13" s="47">
        <v>0.03</v>
      </c>
      <c r="I13" s="46">
        <v>0.97</v>
      </c>
      <c r="J13" s="47">
        <v>0.03</v>
      </c>
      <c r="K13" s="48">
        <v>0</v>
      </c>
    </row>
    <row r="14" spans="2:17" x14ac:dyDescent="0.25">
      <c r="B14" s="31" t="s">
        <v>95</v>
      </c>
      <c r="C14" s="32">
        <v>0.91</v>
      </c>
      <c r="D14" s="34">
        <v>0.09</v>
      </c>
      <c r="E14" s="34">
        <v>0</v>
      </c>
      <c r="F14" s="32">
        <v>0.91</v>
      </c>
      <c r="G14" s="34">
        <v>0</v>
      </c>
      <c r="H14" s="34">
        <v>0.09</v>
      </c>
      <c r="I14" s="32">
        <v>0.91</v>
      </c>
      <c r="J14" s="34">
        <v>0.09</v>
      </c>
      <c r="K14" s="44">
        <v>0</v>
      </c>
    </row>
    <row r="15" spans="2:17" x14ac:dyDescent="0.25">
      <c r="B15" s="40" t="s">
        <v>133</v>
      </c>
      <c r="C15" s="32">
        <v>0.91</v>
      </c>
      <c r="D15" s="34">
        <v>0.09</v>
      </c>
      <c r="E15" s="34">
        <v>0</v>
      </c>
      <c r="F15" s="32">
        <v>1</v>
      </c>
      <c r="G15" s="34">
        <v>0</v>
      </c>
      <c r="H15" s="34">
        <v>0</v>
      </c>
      <c r="I15" s="32">
        <v>1</v>
      </c>
      <c r="J15" s="34">
        <v>0</v>
      </c>
      <c r="K15" s="44">
        <v>0</v>
      </c>
    </row>
    <row r="16" spans="2:17" x14ac:dyDescent="0.25">
      <c r="B16" s="41" t="s">
        <v>132</v>
      </c>
      <c r="C16" s="35">
        <v>0.9</v>
      </c>
      <c r="D16" s="36">
        <v>0.1</v>
      </c>
      <c r="E16" s="36">
        <v>0</v>
      </c>
      <c r="F16" s="35">
        <v>0.9</v>
      </c>
      <c r="G16" s="36">
        <v>0.1</v>
      </c>
      <c r="H16" s="36">
        <v>0</v>
      </c>
      <c r="I16" s="35">
        <v>1</v>
      </c>
      <c r="J16" s="36">
        <v>0</v>
      </c>
      <c r="K16" s="45">
        <v>0</v>
      </c>
    </row>
    <row r="18" spans="2:14" x14ac:dyDescent="0.25">
      <c r="B18" t="s">
        <v>141</v>
      </c>
      <c r="F18" t="s">
        <v>143</v>
      </c>
      <c r="K18" t="s">
        <v>146</v>
      </c>
    </row>
    <row r="19" spans="2:14" x14ac:dyDescent="0.25">
      <c r="B19" s="39"/>
      <c r="C19" s="38"/>
      <c r="D19" s="52"/>
      <c r="F19" s="54"/>
      <c r="G19" s="39"/>
      <c r="H19" s="37"/>
      <c r="I19" s="42"/>
      <c r="K19" s="54"/>
      <c r="L19" s="39"/>
      <c r="M19" s="37"/>
      <c r="N19" s="42"/>
    </row>
    <row r="20" spans="2:14" x14ac:dyDescent="0.25">
      <c r="B20" s="51"/>
      <c r="C20" s="38" t="s">
        <v>139</v>
      </c>
      <c r="D20" s="52" t="s">
        <v>140</v>
      </c>
      <c r="F20" s="51"/>
      <c r="G20" s="57" t="s">
        <v>144</v>
      </c>
      <c r="H20" s="58" t="s">
        <v>145</v>
      </c>
      <c r="I20" s="59" t="s">
        <v>135</v>
      </c>
      <c r="K20" s="51"/>
      <c r="L20" s="57" t="s">
        <v>139</v>
      </c>
      <c r="M20" s="58" t="s">
        <v>140</v>
      </c>
      <c r="N20" s="59" t="s">
        <v>147</v>
      </c>
    </row>
    <row r="21" spans="2:14" x14ac:dyDescent="0.25">
      <c r="B21" s="31" t="s">
        <v>95</v>
      </c>
      <c r="C21" s="46">
        <v>-0.16</v>
      </c>
      <c r="D21" s="48">
        <v>-0.17687041079579269</v>
      </c>
      <c r="F21" s="55" t="s">
        <v>95</v>
      </c>
      <c r="G21" s="60">
        <f>JooMo!S17</f>
        <v>5.7245454545454555</v>
      </c>
      <c r="H21" s="61">
        <f>JooMo!U17</f>
        <v>5.9381818181818184</v>
      </c>
      <c r="I21" s="62">
        <f>JooMo!X17</f>
        <v>5.9227272727272728</v>
      </c>
      <c r="K21" s="55" t="s">
        <v>95</v>
      </c>
      <c r="L21" s="67">
        <f>(H21-G21)/G21</f>
        <v>3.731935842464653E-2</v>
      </c>
      <c r="M21" s="67">
        <f>(I21-G21)/G21</f>
        <v>3.4619660155629513E-2</v>
      </c>
      <c r="N21" s="68">
        <f>(I21-H21)/H21</f>
        <v>-2.6025719534599158E-3</v>
      </c>
    </row>
    <row r="22" spans="2:14" x14ac:dyDescent="0.25">
      <c r="B22" s="40" t="s">
        <v>133</v>
      </c>
      <c r="C22" s="32">
        <v>0.25739813045499149</v>
      </c>
      <c r="D22" s="44">
        <v>-0.32860421447944921</v>
      </c>
      <c r="F22" s="56" t="s">
        <v>133</v>
      </c>
      <c r="G22" s="60">
        <f>Botanics!S17</f>
        <v>5.54</v>
      </c>
      <c r="H22" s="61">
        <f>Botanics!U17</f>
        <v>5.5963636363636375</v>
      </c>
      <c r="I22" s="62">
        <f>Botanics!X17</f>
        <v>5.5772727272727272</v>
      </c>
      <c r="K22" s="56" t="s">
        <v>133</v>
      </c>
      <c r="L22" s="66">
        <f t="shared" ref="L22:L23" si="0">(H22-G22)/G22</f>
        <v>1.0173941581884026E-2</v>
      </c>
      <c r="M22" s="66">
        <f t="shared" ref="M22:M23" si="1">(I22-G22)/G22</f>
        <v>6.727929110600564E-3</v>
      </c>
      <c r="N22" s="69">
        <f t="shared" ref="N22:N23" si="2">(I22-H22)/H22</f>
        <v>-3.4113060428852199E-3</v>
      </c>
    </row>
    <row r="23" spans="2:14" x14ac:dyDescent="0.25">
      <c r="B23" s="41" t="s">
        <v>132</v>
      </c>
      <c r="C23" s="35">
        <v>-0.11218415134276999</v>
      </c>
      <c r="D23" s="45">
        <v>-0.16979897704294064</v>
      </c>
      <c r="F23" s="51" t="s">
        <v>132</v>
      </c>
      <c r="G23" s="63">
        <f>Nivea!S16</f>
        <v>5.5409999999999995</v>
      </c>
      <c r="H23" s="64">
        <f>Nivea!U16</f>
        <v>5.76</v>
      </c>
      <c r="I23" s="65">
        <f>Nivea!X16</f>
        <v>5.5539999999999994</v>
      </c>
      <c r="K23" s="51" t="s">
        <v>132</v>
      </c>
      <c r="L23" s="70">
        <f t="shared" si="0"/>
        <v>3.9523551705468389E-2</v>
      </c>
      <c r="M23" s="70">
        <f t="shared" si="1"/>
        <v>2.3461469048907963E-3</v>
      </c>
      <c r="N23" s="71">
        <f t="shared" si="2"/>
        <v>-3.5763888888888963E-2</v>
      </c>
    </row>
    <row r="25" spans="2:14" x14ac:dyDescent="0.25">
      <c r="B25" t="s">
        <v>142</v>
      </c>
    </row>
    <row r="26" spans="2:14" x14ac:dyDescent="0.25">
      <c r="B26" s="39"/>
      <c r="C26" s="38"/>
      <c r="D26" s="52"/>
    </row>
    <row r="27" spans="2:14" x14ac:dyDescent="0.25">
      <c r="B27" s="53"/>
      <c r="C27" s="38" t="s">
        <v>139</v>
      </c>
      <c r="D27" s="52" t="s">
        <v>140</v>
      </c>
    </row>
    <row r="28" spans="2:14" x14ac:dyDescent="0.25">
      <c r="B28" s="31" t="s">
        <v>95</v>
      </c>
      <c r="C28" s="46">
        <v>-0.15731017770597758</v>
      </c>
      <c r="D28" s="48">
        <v>-0.19355260861978718</v>
      </c>
    </row>
    <row r="29" spans="2:14" x14ac:dyDescent="0.25">
      <c r="B29" s="40" t="s">
        <v>133</v>
      </c>
      <c r="C29" s="32">
        <v>-4.0927183329431155E-2</v>
      </c>
      <c r="D29" s="44">
        <v>-0.19699491655045231</v>
      </c>
    </row>
    <row r="30" spans="2:14" x14ac:dyDescent="0.25">
      <c r="B30" s="41" t="s">
        <v>132</v>
      </c>
      <c r="C30" s="35">
        <v>-0.14291393361160798</v>
      </c>
      <c r="D30" s="45">
        <v>-0.21065217391304342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Grouping</vt:lpstr>
      <vt:lpstr>Vergleich</vt:lpstr>
      <vt:lpstr>JooMo</vt:lpstr>
      <vt:lpstr>Botanics</vt:lpstr>
      <vt:lpstr>Nivea</vt:lpstr>
      <vt:lpstr>All together</vt:lpstr>
      <vt:lpstr>Graphik</vt:lpstr>
      <vt:lpstr>Graphik 2</vt:lpstr>
      <vt:lpstr>Table All</vt:lpstr>
      <vt:lpstr>Graphik nur JooMo</vt:lpstr>
      <vt:lpstr>Graphik nur Botanics</vt:lpstr>
      <vt:lpstr>Graphik nur Nivea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kit</cp:lastModifiedBy>
  <dcterms:created xsi:type="dcterms:W3CDTF">2017-11-15T09:04:45Z</dcterms:created>
  <dcterms:modified xsi:type="dcterms:W3CDTF">2018-10-31T16:19:35Z</dcterms:modified>
</cp:coreProperties>
</file>