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P1" sheetId="1" r:id="rId1"/>
    <sheet name="P2" sheetId="2" r:id="rId2"/>
    <sheet name="P3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1" i="3" l="1"/>
  <c r="K40" i="3"/>
  <c r="K39" i="3"/>
  <c r="K38" i="3"/>
  <c r="K37" i="3"/>
  <c r="K36" i="3"/>
  <c r="K35" i="3"/>
  <c r="K30" i="3"/>
  <c r="K25" i="3"/>
  <c r="L41" i="2"/>
  <c r="L40" i="2"/>
  <c r="L39" i="2"/>
  <c r="L38" i="2"/>
  <c r="L37" i="2"/>
  <c r="L36" i="2"/>
  <c r="L35" i="2"/>
  <c r="L30" i="2"/>
  <c r="L25" i="2"/>
  <c r="G21" i="2"/>
  <c r="G19" i="2"/>
  <c r="G17" i="2"/>
  <c r="G15" i="2"/>
  <c r="G13" i="2"/>
  <c r="M41" i="1"/>
  <c r="M40" i="1"/>
  <c r="M39" i="1"/>
  <c r="M38" i="1"/>
  <c r="M37" i="1"/>
  <c r="M36" i="1"/>
  <c r="M35" i="1"/>
  <c r="M30" i="1"/>
  <c r="M25" i="1"/>
  <c r="H21" i="1"/>
  <c r="H19" i="1"/>
  <c r="H17" i="1"/>
  <c r="H15" i="1"/>
  <c r="H13" i="1"/>
</calcChain>
</file>

<file path=xl/sharedStrings.xml><?xml version="1.0" encoding="utf-8"?>
<sst xmlns="http://schemas.openxmlformats.org/spreadsheetml/2006/main" count="193" uniqueCount="84">
  <si>
    <t xml:space="preserve">Date </t>
  </si>
  <si>
    <t>Date</t>
  </si>
  <si>
    <t xml:space="preserve">% Lymphocytes </t>
  </si>
  <si>
    <t>NK natural cytotoxicity</t>
  </si>
  <si>
    <t>CD19 B cells</t>
  </si>
  <si>
    <t xml:space="preserve">patient </t>
  </si>
  <si>
    <t>control</t>
  </si>
  <si>
    <t>CD27-IgM+IgD+ naive B cells</t>
  </si>
  <si>
    <t>CD27+IgM+IgD+ IgM Mem/Marg. Zone B cells</t>
  </si>
  <si>
    <t>CD27+IgM-IgD-switched mem. Post GC B cells</t>
  </si>
  <si>
    <t>CD38++IgM++ transisional B cells</t>
  </si>
  <si>
    <t>CD38+++IgM+/- plasmacells</t>
  </si>
  <si>
    <t>ADCC</t>
  </si>
  <si>
    <t>CD21lowCD38low B cells</t>
  </si>
  <si>
    <t>CD16+CD56+CD3- NK cells</t>
  </si>
  <si>
    <t>CD3+ T cells</t>
  </si>
  <si>
    <t>CD3+CD4+ T helper cells</t>
  </si>
  <si>
    <t>CD3+CD8+ cytotoxic T cells</t>
  </si>
  <si>
    <t>Lymphocyte proliferation</t>
  </si>
  <si>
    <t>CD3+TCR2+ αβ T cells</t>
  </si>
  <si>
    <t>CD4/CD8 double neg. T cells</t>
  </si>
  <si>
    <t>CD4CD45RO CD4 memory cells</t>
  </si>
  <si>
    <t>circulating CXCR5+CD4+ T cells</t>
  </si>
  <si>
    <t>CD4CD45RA naive CD4+ T cells</t>
  </si>
  <si>
    <t>CD4CD45RACD31 thymusemigrated CD4+ T cells</t>
  </si>
  <si>
    <t>CD8CD27-CD28- late CD8+ effector cells</t>
  </si>
  <si>
    <t>CD8CD27+CD28- CD8+ effector cells</t>
  </si>
  <si>
    <t>Specific Antibody</t>
  </si>
  <si>
    <t>Tetanus-toxoid</t>
  </si>
  <si>
    <t>0,1 IU/ml</t>
  </si>
  <si>
    <t>neg.</t>
  </si>
  <si>
    <t>Diphtheria</t>
  </si>
  <si>
    <t>0,18 IE/ml</t>
  </si>
  <si>
    <t>inadequate</t>
  </si>
  <si>
    <t>Hib</t>
  </si>
  <si>
    <t>0,19 µg/ml</t>
  </si>
  <si>
    <t>% as compared to control</t>
  </si>
  <si>
    <t>Antibody responses after vaccination</t>
  </si>
  <si>
    <t>Measles</t>
  </si>
  <si>
    <t>&lt; 150 U/l</t>
  </si>
  <si>
    <t>neg</t>
  </si>
  <si>
    <t>Mumps</t>
  </si>
  <si>
    <t>&lt;230 U/l</t>
  </si>
  <si>
    <t>Rubella</t>
  </si>
  <si>
    <t>44 U/l</t>
  </si>
  <si>
    <t>pos</t>
  </si>
  <si>
    <t>Tetanus toxoid</t>
  </si>
  <si>
    <t>&lt;0.1 U/ml</t>
  </si>
  <si>
    <t>medium</t>
  </si>
  <si>
    <t>PHA</t>
  </si>
  <si>
    <t>ConA</t>
  </si>
  <si>
    <t>PWM</t>
  </si>
  <si>
    <t>PPD</t>
  </si>
  <si>
    <t>IL-2</t>
  </si>
  <si>
    <t>CD3</t>
  </si>
  <si>
    <t>S. pneumoniae</t>
  </si>
  <si>
    <t>3.3 mg/l</t>
  </si>
  <si>
    <t>absolute count (cells/µl)</t>
  </si>
  <si>
    <t>IgG (g/l)</t>
  </si>
  <si>
    <t>IgA (g/l)</t>
  </si>
  <si>
    <t>IgM  (g/l)</t>
  </si>
  <si>
    <t>IgE (U/l)</t>
  </si>
  <si>
    <t>IgG1   (g/l)</t>
  </si>
  <si>
    <t>IgG2  (g/l)</t>
  </si>
  <si>
    <t>IgG3   (g/l)</t>
  </si>
  <si>
    <t>IgG4   (g/l)</t>
  </si>
  <si>
    <t>Lymphocytes (% leucocytes)</t>
  </si>
  <si>
    <t>Lymphocytes (cells/µl)</t>
  </si>
  <si>
    <t>CD19 (% lymphocytes)</t>
  </si>
  <si>
    <t>CD19 (cells/µl)</t>
  </si>
  <si>
    <t>CD3 (cells/µl)</t>
  </si>
  <si>
    <t>CD4 (cells/µl)</t>
  </si>
  <si>
    <t>CD8 (cells/µl)</t>
  </si>
  <si>
    <t>NK (cells/µl)</t>
  </si>
  <si>
    <t>CD3 (% lymphocytes)</t>
  </si>
  <si>
    <t>CD4 (% lymphocytes)</t>
  </si>
  <si>
    <t>CD8 (% lymphocytes)</t>
  </si>
  <si>
    <t>NK (% lymphocytes)</t>
  </si>
  <si>
    <t>4,53*</t>
  </si>
  <si>
    <t>5,76*</t>
  </si>
  <si>
    <t>6,67*</t>
  </si>
  <si>
    <t>4,6*</t>
  </si>
  <si>
    <t>13,74*</t>
  </si>
  <si>
    <t>*under immunglobulin replacement treatmet (SCIg)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</si>
</sst>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1" xfId="0" applyFont="1" applyBorder="1"/>
    <xf numFmtId="1" fontId="0" fillId="0" borderId="1" xfId="0" applyNumberFormat="1" applyBorder="1"/>
    <xf numFmtId="0" fontId="1" fillId="0" borderId="0" xfId="0" applyFont="1" applyBorder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Fill="1" applyBorder="1"/>
    <xf numFmtId="14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2" fillId="0" borderId="0" xfId="0" applyFont="1" applyBorder="1"/>
    <xf numFmtId="0" fontId="0" fillId="0" borderId="0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workbookViewId="0">
      <selection activeCell="B24" sqref="B24"/>
    </sheetView>
  </sheetViews>
  <sheetFormatPr baseColWidth="10" defaultRowHeight="15" x14ac:dyDescent="0.25"/>
  <cols>
    <col min="1" max="1" width="14.140625" customWidth="1"/>
    <col min="2" max="2" width="16.85546875" customWidth="1"/>
  </cols>
  <sheetData>
    <row r="1" spans="1:15" x14ac:dyDescent="0.25">
      <c r="A1" s="1" t="s">
        <v>0</v>
      </c>
      <c r="B1" s="1">
        <v>1997</v>
      </c>
      <c r="C1" s="1">
        <v>1998</v>
      </c>
      <c r="D1" s="1">
        <v>2003</v>
      </c>
      <c r="E1" s="1">
        <v>2004</v>
      </c>
      <c r="F1" s="1">
        <v>2008</v>
      </c>
      <c r="G1" s="1">
        <v>2010</v>
      </c>
      <c r="H1" s="1">
        <v>2016</v>
      </c>
      <c r="I1" s="1">
        <v>2017</v>
      </c>
      <c r="J1" s="1">
        <v>2018</v>
      </c>
      <c r="K1" s="1">
        <v>2019</v>
      </c>
      <c r="O1" s="2"/>
    </row>
    <row r="2" spans="1:15" x14ac:dyDescent="0.25">
      <c r="A2" s="3" t="s">
        <v>58</v>
      </c>
      <c r="B2" s="1">
        <v>2.9</v>
      </c>
      <c r="C2" s="14" t="s">
        <v>78</v>
      </c>
      <c r="D2" s="14" t="s">
        <v>79</v>
      </c>
      <c r="E2" s="14" t="s">
        <v>80</v>
      </c>
      <c r="F2" s="14" t="s">
        <v>81</v>
      </c>
      <c r="G2" s="14"/>
      <c r="H2" s="14"/>
      <c r="I2" s="14"/>
      <c r="J2" s="14"/>
      <c r="K2" s="14" t="s">
        <v>82</v>
      </c>
      <c r="O2" s="2"/>
    </row>
    <row r="3" spans="1:15" x14ac:dyDescent="0.25">
      <c r="A3" s="3" t="s">
        <v>59</v>
      </c>
      <c r="B3" s="1">
        <v>0.73</v>
      </c>
      <c r="C3" s="1">
        <v>0.66</v>
      </c>
      <c r="D3" s="1">
        <v>0.56999999999999995</v>
      </c>
      <c r="E3" s="1">
        <v>0.82</v>
      </c>
      <c r="F3" s="1">
        <v>0.88</v>
      </c>
      <c r="G3" s="1"/>
      <c r="H3" s="1"/>
      <c r="I3" s="1"/>
      <c r="J3" s="1"/>
      <c r="K3" s="1">
        <v>1.38</v>
      </c>
      <c r="O3" s="2"/>
    </row>
    <row r="4" spans="1:15" x14ac:dyDescent="0.25">
      <c r="A4" s="3" t="s">
        <v>60</v>
      </c>
      <c r="B4" s="1">
        <v>0.11</v>
      </c>
      <c r="C4" s="1">
        <v>0.11</v>
      </c>
      <c r="D4" s="1">
        <v>0.16</v>
      </c>
      <c r="E4" s="1">
        <v>0.16</v>
      </c>
      <c r="F4" s="1">
        <v>0.06</v>
      </c>
      <c r="G4" s="1"/>
      <c r="H4" s="1"/>
      <c r="I4" s="1"/>
      <c r="J4" s="1"/>
      <c r="K4" s="1">
        <v>0.15</v>
      </c>
      <c r="O4" s="2"/>
    </row>
    <row r="5" spans="1:15" x14ac:dyDescent="0.25">
      <c r="A5" s="3" t="s">
        <v>61</v>
      </c>
      <c r="B5" s="1">
        <v>8</v>
      </c>
      <c r="C5" s="1"/>
      <c r="D5" s="1"/>
      <c r="E5" s="1"/>
      <c r="F5" s="1"/>
      <c r="G5" s="1"/>
      <c r="H5" s="1"/>
      <c r="I5" s="1"/>
      <c r="J5" s="1"/>
      <c r="K5" s="1"/>
      <c r="O5" s="2"/>
    </row>
    <row r="6" spans="1:15" x14ac:dyDescent="0.25">
      <c r="A6" s="3" t="s">
        <v>62</v>
      </c>
      <c r="B6" s="1">
        <v>2</v>
      </c>
      <c r="C6" s="1"/>
      <c r="D6" s="1"/>
      <c r="E6" s="1"/>
      <c r="F6" s="1"/>
      <c r="G6" s="1"/>
      <c r="H6" s="1"/>
      <c r="I6" s="1"/>
      <c r="J6" s="1"/>
      <c r="K6" s="1"/>
      <c r="O6" s="2"/>
    </row>
    <row r="7" spans="1:15" x14ac:dyDescent="0.25">
      <c r="A7" s="3" t="s">
        <v>63</v>
      </c>
      <c r="B7" s="1">
        <v>0.57999999999999996</v>
      </c>
      <c r="C7" s="1"/>
      <c r="D7" s="1"/>
      <c r="E7" s="1"/>
      <c r="F7" s="1"/>
      <c r="G7" s="1"/>
      <c r="H7" s="1"/>
      <c r="I7" s="1"/>
      <c r="J7" s="1"/>
      <c r="K7" s="1"/>
      <c r="O7" s="2"/>
    </row>
    <row r="8" spans="1:15" x14ac:dyDescent="0.25">
      <c r="A8" s="3" t="s">
        <v>64</v>
      </c>
      <c r="B8" s="1">
        <v>0.17</v>
      </c>
      <c r="C8" s="1"/>
      <c r="D8" s="1"/>
      <c r="E8" s="1"/>
      <c r="F8" s="1"/>
      <c r="G8" s="1"/>
      <c r="H8" s="1"/>
      <c r="I8" s="1"/>
      <c r="J8" s="1"/>
      <c r="K8" s="1"/>
      <c r="O8" s="2"/>
    </row>
    <row r="9" spans="1:15" x14ac:dyDescent="0.25">
      <c r="A9" s="3" t="s">
        <v>65</v>
      </c>
      <c r="B9" s="1">
        <v>0.15</v>
      </c>
      <c r="C9" s="1"/>
      <c r="D9" s="1"/>
      <c r="E9" s="1"/>
      <c r="F9" s="1"/>
      <c r="G9" s="1"/>
      <c r="H9" s="1"/>
      <c r="I9" s="1"/>
      <c r="J9" s="1"/>
      <c r="K9" s="1"/>
      <c r="O9" s="2"/>
    </row>
    <row r="10" spans="1:15" x14ac:dyDescent="0.25">
      <c r="A10" s="3" t="s">
        <v>66</v>
      </c>
      <c r="B10" s="1"/>
      <c r="C10" s="1">
        <v>38</v>
      </c>
      <c r="D10" s="1"/>
      <c r="E10" s="1"/>
      <c r="F10" s="1"/>
      <c r="G10" s="1">
        <v>23</v>
      </c>
      <c r="H10" s="1">
        <v>42</v>
      </c>
      <c r="I10" s="1">
        <v>43</v>
      </c>
      <c r="J10" s="1">
        <v>54</v>
      </c>
      <c r="K10" s="1">
        <v>41</v>
      </c>
      <c r="O10" s="2"/>
    </row>
    <row r="11" spans="1:15" x14ac:dyDescent="0.25">
      <c r="A11" s="3" t="s">
        <v>67</v>
      </c>
      <c r="B11" s="1"/>
      <c r="C11" s="1">
        <v>2266</v>
      </c>
      <c r="D11" s="1"/>
      <c r="E11" s="1"/>
      <c r="F11" s="1"/>
      <c r="G11" s="1">
        <v>1311</v>
      </c>
      <c r="H11" s="1">
        <v>2200</v>
      </c>
      <c r="I11" s="1">
        <v>2193</v>
      </c>
      <c r="J11" s="1">
        <v>2862</v>
      </c>
      <c r="K11" s="1">
        <v>1804</v>
      </c>
      <c r="O11" s="2"/>
    </row>
    <row r="12" spans="1:15" x14ac:dyDescent="0.25">
      <c r="A12" s="3" t="s">
        <v>68</v>
      </c>
      <c r="B12" s="1"/>
      <c r="C12" s="1">
        <v>8</v>
      </c>
      <c r="D12" s="1"/>
      <c r="E12" s="1"/>
      <c r="F12" s="1"/>
      <c r="G12" s="1">
        <v>5.3</v>
      </c>
      <c r="H12" s="1">
        <v>1</v>
      </c>
      <c r="I12" s="1">
        <v>0.9</v>
      </c>
      <c r="J12" s="1">
        <v>1</v>
      </c>
      <c r="K12" s="1">
        <v>2</v>
      </c>
      <c r="O12" s="2"/>
    </row>
    <row r="13" spans="1:15" x14ac:dyDescent="0.25">
      <c r="A13" s="3" t="s">
        <v>69</v>
      </c>
      <c r="B13" s="1"/>
      <c r="C13" s="1">
        <v>181</v>
      </c>
      <c r="D13" s="1"/>
      <c r="E13" s="1"/>
      <c r="F13" s="1"/>
      <c r="G13" s="1">
        <v>70</v>
      </c>
      <c r="H13" s="4">
        <f>1*2200/100</f>
        <v>22</v>
      </c>
      <c r="I13" s="1">
        <v>20</v>
      </c>
      <c r="J13" s="1">
        <v>29</v>
      </c>
      <c r="K13" s="1">
        <v>36</v>
      </c>
      <c r="O13" s="2"/>
    </row>
    <row r="14" spans="1:15" x14ac:dyDescent="0.25">
      <c r="A14" s="3" t="s">
        <v>74</v>
      </c>
      <c r="B14" s="1"/>
      <c r="C14" s="1">
        <v>81</v>
      </c>
      <c r="D14" s="1"/>
      <c r="E14" s="1"/>
      <c r="F14" s="1"/>
      <c r="G14" s="1">
        <v>63.1</v>
      </c>
      <c r="H14" s="1">
        <v>94</v>
      </c>
      <c r="I14" s="1">
        <v>92.4</v>
      </c>
      <c r="J14" s="1">
        <v>96</v>
      </c>
      <c r="K14" s="1">
        <v>93</v>
      </c>
      <c r="O14" s="2"/>
    </row>
    <row r="15" spans="1:15" x14ac:dyDescent="0.25">
      <c r="A15" s="3" t="s">
        <v>70</v>
      </c>
      <c r="B15" s="1"/>
      <c r="C15" s="1">
        <v>1835</v>
      </c>
      <c r="D15" s="1"/>
      <c r="E15" s="1"/>
      <c r="F15" s="1"/>
      <c r="G15" s="1">
        <v>827</v>
      </c>
      <c r="H15" s="1">
        <f>94*2200/100</f>
        <v>2068</v>
      </c>
      <c r="I15" s="1">
        <v>2026</v>
      </c>
      <c r="J15" s="1">
        <v>2748</v>
      </c>
      <c r="K15" s="1">
        <v>1678</v>
      </c>
      <c r="O15" s="2"/>
    </row>
    <row r="16" spans="1:15" x14ac:dyDescent="0.25">
      <c r="A16" s="3" t="s">
        <v>75</v>
      </c>
      <c r="B16" s="1"/>
      <c r="C16" s="1">
        <v>43</v>
      </c>
      <c r="D16" s="1"/>
      <c r="E16" s="1"/>
      <c r="F16" s="1"/>
      <c r="G16" s="1">
        <v>50.8</v>
      </c>
      <c r="H16" s="1">
        <v>10</v>
      </c>
      <c r="I16" s="1">
        <v>7.1</v>
      </c>
      <c r="J16" s="1">
        <v>8</v>
      </c>
      <c r="K16" s="1">
        <v>8</v>
      </c>
      <c r="O16" s="2"/>
    </row>
    <row r="17" spans="1:15" x14ac:dyDescent="0.25">
      <c r="A17" s="3" t="s">
        <v>71</v>
      </c>
      <c r="B17" s="1"/>
      <c r="C17" s="1">
        <v>974</v>
      </c>
      <c r="D17" s="1"/>
      <c r="E17" s="1"/>
      <c r="F17" s="1"/>
      <c r="G17" s="1">
        <v>667</v>
      </c>
      <c r="H17" s="1">
        <f>10*2200/100</f>
        <v>220</v>
      </c>
      <c r="I17" s="1">
        <v>156</v>
      </c>
      <c r="J17" s="1">
        <v>229</v>
      </c>
      <c r="K17" s="1">
        <v>144</v>
      </c>
      <c r="O17" s="2"/>
    </row>
    <row r="18" spans="1:15" x14ac:dyDescent="0.25">
      <c r="A18" s="3" t="s">
        <v>76</v>
      </c>
      <c r="B18" s="1"/>
      <c r="C18" s="1">
        <v>40</v>
      </c>
      <c r="D18" s="1"/>
      <c r="E18" s="1"/>
      <c r="F18" s="1"/>
      <c r="G18" s="1">
        <v>6.7</v>
      </c>
      <c r="H18" s="1">
        <v>86</v>
      </c>
      <c r="I18" s="1">
        <v>84.5</v>
      </c>
      <c r="J18" s="1">
        <v>88</v>
      </c>
      <c r="K18" s="1">
        <v>85</v>
      </c>
      <c r="O18" s="2"/>
    </row>
    <row r="19" spans="1:15" x14ac:dyDescent="0.25">
      <c r="A19" s="3" t="s">
        <v>72</v>
      </c>
      <c r="B19" s="1"/>
      <c r="C19" s="1">
        <v>906</v>
      </c>
      <c r="D19" s="1"/>
      <c r="E19" s="1"/>
      <c r="F19" s="1"/>
      <c r="G19" s="1">
        <v>87</v>
      </c>
      <c r="H19" s="1">
        <f>86*2200/100</f>
        <v>1892</v>
      </c>
      <c r="I19" s="1">
        <v>1853</v>
      </c>
      <c r="J19" s="1">
        <v>2519</v>
      </c>
      <c r="K19" s="1">
        <v>1551</v>
      </c>
      <c r="O19" s="2"/>
    </row>
    <row r="20" spans="1:15" x14ac:dyDescent="0.25">
      <c r="A20" s="3" t="s">
        <v>77</v>
      </c>
      <c r="B20" s="1"/>
      <c r="C20" s="1">
        <v>9</v>
      </c>
      <c r="D20" s="1"/>
      <c r="E20" s="1"/>
      <c r="F20" s="1"/>
      <c r="G20" s="1">
        <v>11.4</v>
      </c>
      <c r="H20" s="1">
        <v>3</v>
      </c>
      <c r="I20" s="1">
        <v>1.4</v>
      </c>
      <c r="J20" s="1">
        <v>4</v>
      </c>
      <c r="K20" s="1">
        <v>5</v>
      </c>
      <c r="O20" s="2"/>
    </row>
    <row r="21" spans="1:15" x14ac:dyDescent="0.25">
      <c r="A21" s="3" t="s">
        <v>73</v>
      </c>
      <c r="B21" s="1"/>
      <c r="C21" s="1">
        <v>204</v>
      </c>
      <c r="D21" s="1"/>
      <c r="E21" s="1"/>
      <c r="F21" s="1"/>
      <c r="G21" s="1">
        <v>149</v>
      </c>
      <c r="H21" s="1">
        <f>3*2200/100</f>
        <v>66</v>
      </c>
      <c r="I21" s="1">
        <v>31</v>
      </c>
      <c r="J21" s="1">
        <v>114</v>
      </c>
      <c r="K21" s="1">
        <v>90</v>
      </c>
      <c r="O21" s="2"/>
    </row>
    <row r="22" spans="1:15" x14ac:dyDescent="0.25">
      <c r="A22" s="15" t="s">
        <v>83</v>
      </c>
      <c r="B22" s="2"/>
      <c r="C22" s="16" t="s">
        <v>1</v>
      </c>
      <c r="D22" s="1">
        <v>2010</v>
      </c>
      <c r="E22" s="2"/>
      <c r="F22" s="2"/>
      <c r="G22" s="1">
        <v>2017</v>
      </c>
      <c r="H22" s="2"/>
      <c r="I22" s="2"/>
      <c r="J22" s="1">
        <v>2017</v>
      </c>
      <c r="K22" s="2"/>
      <c r="L22" s="2"/>
      <c r="M22" s="2"/>
    </row>
    <row r="23" spans="1:15" x14ac:dyDescent="0.25">
      <c r="D23" s="6" t="s">
        <v>2</v>
      </c>
      <c r="E23" s="7" t="s">
        <v>57</v>
      </c>
      <c r="G23" s="6" t="s">
        <v>2</v>
      </c>
      <c r="H23" s="7" t="s">
        <v>57</v>
      </c>
      <c r="J23" s="7" t="s">
        <v>3</v>
      </c>
    </row>
    <row r="24" spans="1:15" x14ac:dyDescent="0.25">
      <c r="A24" s="8" t="s">
        <v>4</v>
      </c>
      <c r="D24" s="1">
        <v>5.3</v>
      </c>
      <c r="E24" s="1">
        <v>70</v>
      </c>
      <c r="G24" s="1">
        <v>0.9</v>
      </c>
      <c r="H24" s="1">
        <v>20</v>
      </c>
      <c r="J24" t="s">
        <v>5</v>
      </c>
      <c r="K24" t="s">
        <v>6</v>
      </c>
    </row>
    <row r="25" spans="1:15" x14ac:dyDescent="0.25">
      <c r="A25" s="8" t="s">
        <v>7</v>
      </c>
      <c r="D25" s="1">
        <v>5.0999999999999996</v>
      </c>
      <c r="E25" s="1">
        <v>67</v>
      </c>
      <c r="G25" s="1"/>
      <c r="H25" s="1"/>
      <c r="J25" s="1">
        <v>7</v>
      </c>
      <c r="K25" s="1">
        <v>24</v>
      </c>
      <c r="M25" s="4">
        <f>100*J25/K25</f>
        <v>29.166666666666668</v>
      </c>
    </row>
    <row r="26" spans="1:15" x14ac:dyDescent="0.25">
      <c r="A26" s="8" t="s">
        <v>8</v>
      </c>
      <c r="D26" s="1">
        <v>0.1</v>
      </c>
      <c r="E26" s="1">
        <v>2</v>
      </c>
      <c r="G26" s="1"/>
      <c r="H26" s="1"/>
      <c r="J26" s="1">
        <v>6</v>
      </c>
      <c r="K26" s="1">
        <v>17</v>
      </c>
    </row>
    <row r="27" spans="1:15" x14ac:dyDescent="0.25">
      <c r="A27" s="8" t="s">
        <v>9</v>
      </c>
      <c r="D27" s="1">
        <v>0.1</v>
      </c>
      <c r="E27" s="1">
        <v>1</v>
      </c>
      <c r="G27" s="1"/>
      <c r="H27" s="1"/>
      <c r="J27" s="1">
        <v>5</v>
      </c>
      <c r="K27" s="1">
        <v>8</v>
      </c>
    </row>
    <row r="28" spans="1:15" x14ac:dyDescent="0.25">
      <c r="A28" s="8" t="s">
        <v>10</v>
      </c>
      <c r="D28" s="1">
        <v>0.2</v>
      </c>
      <c r="E28" s="1">
        <v>2</v>
      </c>
      <c r="G28" s="1"/>
      <c r="H28" s="1"/>
      <c r="J28" s="1">
        <v>3</v>
      </c>
      <c r="K28" s="1">
        <v>6</v>
      </c>
    </row>
    <row r="29" spans="1:15" x14ac:dyDescent="0.25">
      <c r="A29" s="8" t="s">
        <v>11</v>
      </c>
      <c r="D29" s="1">
        <v>0</v>
      </c>
      <c r="E29" s="1">
        <v>0</v>
      </c>
      <c r="G29" s="1"/>
      <c r="H29" s="1"/>
      <c r="J29" s="7" t="s">
        <v>12</v>
      </c>
    </row>
    <row r="30" spans="1:15" x14ac:dyDescent="0.25">
      <c r="A30" s="8" t="s">
        <v>13</v>
      </c>
      <c r="D30" s="1">
        <v>0</v>
      </c>
      <c r="E30" s="1">
        <v>1</v>
      </c>
      <c r="G30" s="1"/>
      <c r="H30" s="1"/>
      <c r="J30" s="1">
        <v>5</v>
      </c>
      <c r="K30" s="1">
        <v>19</v>
      </c>
      <c r="M30" s="4">
        <f>100*J30/K30</f>
        <v>26.315789473684209</v>
      </c>
    </row>
    <row r="31" spans="1:15" x14ac:dyDescent="0.25">
      <c r="A31" s="8" t="s">
        <v>14</v>
      </c>
      <c r="D31" s="1">
        <v>11.4</v>
      </c>
      <c r="E31" s="1">
        <v>149</v>
      </c>
      <c r="G31" s="1">
        <v>1.4</v>
      </c>
      <c r="H31" s="1">
        <v>31</v>
      </c>
      <c r="J31" s="1">
        <v>2</v>
      </c>
      <c r="K31" s="1">
        <v>10</v>
      </c>
    </row>
    <row r="32" spans="1:15" x14ac:dyDescent="0.25">
      <c r="A32" s="8" t="s">
        <v>15</v>
      </c>
      <c r="D32" s="1">
        <v>63.1</v>
      </c>
      <c r="E32" s="1">
        <v>827</v>
      </c>
      <c r="G32" s="1">
        <v>92.4</v>
      </c>
      <c r="H32" s="1">
        <v>2026</v>
      </c>
      <c r="J32" s="1">
        <v>0</v>
      </c>
      <c r="K32" s="1">
        <v>8</v>
      </c>
    </row>
    <row r="33" spans="1:13" x14ac:dyDescent="0.25">
      <c r="A33" s="8" t="s">
        <v>16</v>
      </c>
      <c r="D33" s="1">
        <v>50.8</v>
      </c>
      <c r="E33" s="1">
        <v>667</v>
      </c>
      <c r="G33" s="1">
        <v>7.1</v>
      </c>
      <c r="H33" s="1">
        <v>156</v>
      </c>
      <c r="J33" s="1">
        <v>0</v>
      </c>
      <c r="K33" s="1">
        <v>3</v>
      </c>
    </row>
    <row r="34" spans="1:13" x14ac:dyDescent="0.25">
      <c r="A34" s="8" t="s">
        <v>17</v>
      </c>
      <c r="D34" s="1">
        <v>6.7</v>
      </c>
      <c r="E34" s="1">
        <v>87</v>
      </c>
      <c r="G34" s="1">
        <v>84.5</v>
      </c>
      <c r="H34" s="1">
        <v>1853</v>
      </c>
      <c r="J34" s="7" t="s">
        <v>18</v>
      </c>
    </row>
    <row r="35" spans="1:13" x14ac:dyDescent="0.25">
      <c r="A35" s="8" t="s">
        <v>19</v>
      </c>
      <c r="D35" s="1">
        <v>55.6</v>
      </c>
      <c r="E35" s="1">
        <v>728</v>
      </c>
      <c r="G35" s="1">
        <v>91.7</v>
      </c>
      <c r="H35" s="1">
        <v>2011</v>
      </c>
      <c r="J35" s="1">
        <v>484</v>
      </c>
      <c r="K35" s="1">
        <v>385</v>
      </c>
      <c r="M35" s="4">
        <f>100*J35/K35</f>
        <v>125.71428571428571</v>
      </c>
    </row>
    <row r="36" spans="1:13" x14ac:dyDescent="0.25">
      <c r="A36" s="8" t="s">
        <v>20</v>
      </c>
      <c r="D36" s="1">
        <v>1.2</v>
      </c>
      <c r="E36" s="1">
        <v>16</v>
      </c>
      <c r="G36" s="1">
        <v>1</v>
      </c>
      <c r="H36" s="1">
        <v>22</v>
      </c>
      <c r="J36" s="1">
        <v>1678</v>
      </c>
      <c r="K36" s="1">
        <v>2373</v>
      </c>
      <c r="M36" s="4">
        <f t="shared" ref="M36:M41" si="0">100*J36/K36</f>
        <v>70.712178676780454</v>
      </c>
    </row>
    <row r="37" spans="1:13" x14ac:dyDescent="0.25">
      <c r="A37" s="8" t="s">
        <v>21</v>
      </c>
      <c r="D37" s="1">
        <v>27.4</v>
      </c>
      <c r="E37" s="1">
        <v>360</v>
      </c>
      <c r="G37" s="1">
        <v>5.7</v>
      </c>
      <c r="H37" s="1">
        <v>126</v>
      </c>
      <c r="J37" s="1">
        <v>633</v>
      </c>
      <c r="K37" s="1">
        <v>788</v>
      </c>
      <c r="M37" s="4">
        <f t="shared" si="0"/>
        <v>80.329949238578678</v>
      </c>
    </row>
    <row r="38" spans="1:13" x14ac:dyDescent="0.25">
      <c r="A38" s="8" t="s">
        <v>22</v>
      </c>
      <c r="D38" s="1">
        <v>4.0999999999999996</v>
      </c>
      <c r="E38" s="1">
        <v>54</v>
      </c>
      <c r="G38" s="1">
        <v>1.4</v>
      </c>
      <c r="H38" s="1">
        <v>30</v>
      </c>
      <c r="J38" s="1">
        <v>642</v>
      </c>
      <c r="K38" s="1">
        <v>802</v>
      </c>
      <c r="M38" s="4">
        <f t="shared" si="0"/>
        <v>80.049875311720697</v>
      </c>
    </row>
    <row r="39" spans="1:13" x14ac:dyDescent="0.25">
      <c r="A39" s="8" t="s">
        <v>23</v>
      </c>
      <c r="D39" s="1">
        <v>24.9</v>
      </c>
      <c r="E39" s="1">
        <v>327</v>
      </c>
      <c r="G39" s="1">
        <v>1.9</v>
      </c>
      <c r="H39" s="1">
        <v>42</v>
      </c>
      <c r="J39" s="1">
        <v>475</v>
      </c>
      <c r="K39" s="1">
        <v>395</v>
      </c>
      <c r="M39" s="4">
        <f t="shared" si="0"/>
        <v>120.25316455696202</v>
      </c>
    </row>
    <row r="40" spans="1:13" x14ac:dyDescent="0.25">
      <c r="A40" s="8" t="s">
        <v>24</v>
      </c>
      <c r="D40" s="1">
        <v>40.299999999999997</v>
      </c>
      <c r="E40" s="1">
        <v>529</v>
      </c>
      <c r="G40" s="1">
        <v>1.7</v>
      </c>
      <c r="H40" s="1">
        <v>37</v>
      </c>
      <c r="J40" s="1">
        <v>421</v>
      </c>
      <c r="K40" s="1">
        <v>504</v>
      </c>
      <c r="M40" s="4">
        <f t="shared" si="0"/>
        <v>83.531746031746039</v>
      </c>
    </row>
    <row r="41" spans="1:13" x14ac:dyDescent="0.25">
      <c r="A41" s="8" t="s">
        <v>25</v>
      </c>
      <c r="D41" s="1">
        <v>0.4</v>
      </c>
      <c r="E41" s="1">
        <v>5</v>
      </c>
      <c r="G41" s="1">
        <v>5.4</v>
      </c>
      <c r="H41" s="1">
        <v>119</v>
      </c>
      <c r="J41" s="1">
        <v>1759</v>
      </c>
      <c r="K41" s="1">
        <v>1490</v>
      </c>
      <c r="M41" s="4">
        <f t="shared" si="0"/>
        <v>118.05369127516778</v>
      </c>
    </row>
    <row r="42" spans="1:13" x14ac:dyDescent="0.25">
      <c r="A42" s="8" t="s">
        <v>26</v>
      </c>
      <c r="D42" s="1">
        <v>1.5</v>
      </c>
      <c r="E42" s="1">
        <v>20</v>
      </c>
      <c r="G42" s="1">
        <v>20</v>
      </c>
      <c r="H42" s="1">
        <v>439</v>
      </c>
    </row>
    <row r="44" spans="1:13" x14ac:dyDescent="0.25">
      <c r="E44" s="9"/>
    </row>
    <row r="45" spans="1:13" x14ac:dyDescent="0.25">
      <c r="A45" s="8" t="s">
        <v>27</v>
      </c>
      <c r="D45" s="7" t="s">
        <v>28</v>
      </c>
      <c r="E45" t="s">
        <v>29</v>
      </c>
      <c r="F45" t="s">
        <v>30</v>
      </c>
    </row>
    <row r="46" spans="1:13" x14ac:dyDescent="0.25">
      <c r="D46" s="7" t="s">
        <v>31</v>
      </c>
      <c r="E46" t="s">
        <v>32</v>
      </c>
      <c r="F46" t="s">
        <v>33</v>
      </c>
    </row>
    <row r="47" spans="1:13" x14ac:dyDescent="0.25">
      <c r="D47" s="7" t="s">
        <v>34</v>
      </c>
      <c r="E47" t="s">
        <v>35</v>
      </c>
      <c r="F47" t="s">
        <v>33</v>
      </c>
    </row>
  </sheetData>
  <pageMargins left="0.7" right="0.7" top="0.78740157499999996" bottom="0.78740157499999996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opLeftCell="A16" workbookViewId="0">
      <selection activeCell="G23" sqref="G23"/>
    </sheetView>
  </sheetViews>
  <sheetFormatPr baseColWidth="10" defaultRowHeight="15" x14ac:dyDescent="0.25"/>
  <cols>
    <col min="1" max="1" width="14.140625" customWidth="1"/>
  </cols>
  <sheetData>
    <row r="1" spans="1:12" x14ac:dyDescent="0.25">
      <c r="A1" s="1" t="s">
        <v>0</v>
      </c>
      <c r="B1" s="1">
        <v>2001</v>
      </c>
      <c r="C1" s="1">
        <v>2003</v>
      </c>
      <c r="D1" s="1">
        <v>2004</v>
      </c>
      <c r="E1" s="1">
        <v>2009</v>
      </c>
      <c r="F1" s="1">
        <v>2012</v>
      </c>
      <c r="G1" s="1">
        <v>2014</v>
      </c>
      <c r="H1" s="1">
        <v>2015</v>
      </c>
      <c r="I1" s="1">
        <v>2016</v>
      </c>
      <c r="J1" s="1">
        <v>2017</v>
      </c>
      <c r="K1" s="1">
        <v>2018</v>
      </c>
      <c r="L1" s="1">
        <v>2019</v>
      </c>
    </row>
    <row r="2" spans="1:12" x14ac:dyDescent="0.25">
      <c r="A2" s="3" t="s">
        <v>58</v>
      </c>
      <c r="B2" s="1">
        <v>10.1</v>
      </c>
      <c r="C2" s="1">
        <v>13.3</v>
      </c>
      <c r="D2" s="1">
        <v>7.9</v>
      </c>
      <c r="E2" s="1">
        <v>6.38</v>
      </c>
      <c r="F2" s="1">
        <v>9.92</v>
      </c>
      <c r="G2" s="1">
        <v>10.1</v>
      </c>
      <c r="H2" s="1">
        <v>11.4</v>
      </c>
      <c r="I2" s="1">
        <v>10.6</v>
      </c>
      <c r="J2" s="1">
        <v>10.6</v>
      </c>
      <c r="K2" s="1">
        <v>12</v>
      </c>
      <c r="L2" s="1">
        <v>11.76</v>
      </c>
    </row>
    <row r="3" spans="1:12" x14ac:dyDescent="0.25">
      <c r="A3" s="3" t="s">
        <v>59</v>
      </c>
      <c r="B3" s="1">
        <v>1.81</v>
      </c>
      <c r="C3" s="1">
        <v>1.6</v>
      </c>
      <c r="D3" s="1">
        <v>0.86</v>
      </c>
      <c r="E3" s="1">
        <v>1.34</v>
      </c>
      <c r="F3" s="1">
        <v>1.89</v>
      </c>
      <c r="G3" s="1">
        <v>2.1</v>
      </c>
      <c r="H3" s="1">
        <v>2.44</v>
      </c>
      <c r="I3" s="1">
        <v>2.34</v>
      </c>
      <c r="J3" s="1">
        <v>2.46</v>
      </c>
      <c r="K3" s="1">
        <v>2.38</v>
      </c>
      <c r="L3" s="1">
        <v>2.29</v>
      </c>
    </row>
    <row r="4" spans="1:12" x14ac:dyDescent="0.25">
      <c r="A4" s="3" t="s">
        <v>60</v>
      </c>
      <c r="B4" s="1">
        <v>0.16</v>
      </c>
      <c r="C4" s="1">
        <v>0.16</v>
      </c>
      <c r="D4" s="1">
        <v>0.16</v>
      </c>
      <c r="E4" s="1">
        <v>0.18</v>
      </c>
      <c r="F4" s="1">
        <v>0.18</v>
      </c>
      <c r="G4" s="1">
        <v>0.18</v>
      </c>
      <c r="H4" s="1">
        <v>0.18</v>
      </c>
      <c r="I4" s="1">
        <v>0.18</v>
      </c>
      <c r="J4" s="1">
        <v>0.19</v>
      </c>
      <c r="K4" s="1">
        <v>0.18</v>
      </c>
      <c r="L4" s="1">
        <v>0.14000000000000001</v>
      </c>
    </row>
    <row r="5" spans="1:12" x14ac:dyDescent="0.25">
      <c r="A5" s="3" t="s">
        <v>61</v>
      </c>
      <c r="B5" s="1">
        <v>2</v>
      </c>
      <c r="C5" s="1">
        <v>2</v>
      </c>
      <c r="D5" s="1"/>
      <c r="E5" s="1"/>
      <c r="F5" s="1"/>
      <c r="G5" s="1">
        <v>5</v>
      </c>
      <c r="H5" s="1"/>
      <c r="I5" s="1"/>
      <c r="J5" s="1"/>
      <c r="K5" s="1"/>
      <c r="L5" s="1"/>
    </row>
    <row r="6" spans="1:12" x14ac:dyDescent="0.25">
      <c r="A6" s="3" t="s">
        <v>62</v>
      </c>
      <c r="B6" s="1">
        <v>8.56</v>
      </c>
      <c r="C6" s="1">
        <v>12.4</v>
      </c>
      <c r="D6" s="1">
        <v>6.31</v>
      </c>
      <c r="E6" s="1"/>
      <c r="F6" s="1"/>
      <c r="G6" s="1">
        <v>8.15</v>
      </c>
      <c r="H6" s="1"/>
      <c r="I6" s="1"/>
      <c r="J6" s="1">
        <v>8.07</v>
      </c>
      <c r="K6" s="1">
        <v>9.83</v>
      </c>
      <c r="L6" s="1"/>
    </row>
    <row r="7" spans="1:12" x14ac:dyDescent="0.25">
      <c r="A7" s="3" t="s">
        <v>63</v>
      </c>
      <c r="B7" s="1">
        <v>1.05</v>
      </c>
      <c r="C7" s="1">
        <v>0.9</v>
      </c>
      <c r="D7" s="1">
        <v>1.1499999999999999</v>
      </c>
      <c r="E7" s="1"/>
      <c r="F7" s="1"/>
      <c r="G7" s="1">
        <v>1.46</v>
      </c>
      <c r="H7" s="1"/>
      <c r="I7" s="1"/>
      <c r="J7" s="1">
        <v>1.48</v>
      </c>
      <c r="K7" s="1">
        <v>1.65</v>
      </c>
      <c r="L7" s="1"/>
    </row>
    <row r="8" spans="1:12" x14ac:dyDescent="0.25">
      <c r="A8" s="3" t="s">
        <v>64</v>
      </c>
      <c r="B8" s="1">
        <v>0.74</v>
      </c>
      <c r="C8" s="1">
        <v>0.78</v>
      </c>
      <c r="D8" s="1">
        <v>0.48</v>
      </c>
      <c r="E8" s="1"/>
      <c r="F8" s="1"/>
      <c r="G8" s="1">
        <v>1.03</v>
      </c>
      <c r="H8" s="1"/>
      <c r="I8" s="1"/>
      <c r="J8" s="1">
        <v>1.06</v>
      </c>
      <c r="K8" s="1">
        <v>1.22</v>
      </c>
      <c r="L8" s="1"/>
    </row>
    <row r="9" spans="1:12" x14ac:dyDescent="0.25">
      <c r="A9" s="3" t="s">
        <v>65</v>
      </c>
      <c r="B9" s="1">
        <v>0.02</v>
      </c>
      <c r="C9" s="1">
        <v>0.01</v>
      </c>
      <c r="D9" s="1">
        <v>0.01</v>
      </c>
      <c r="E9" s="1"/>
      <c r="F9" s="1"/>
      <c r="G9" s="1">
        <v>0.02</v>
      </c>
      <c r="H9" s="1"/>
      <c r="I9" s="1"/>
      <c r="J9" s="1">
        <v>0.03</v>
      </c>
      <c r="K9" s="1">
        <v>0.02</v>
      </c>
      <c r="L9" s="1"/>
    </row>
    <row r="10" spans="1:12" x14ac:dyDescent="0.25">
      <c r="A10" s="3" t="s">
        <v>66</v>
      </c>
      <c r="B10" s="1"/>
      <c r="C10" s="1"/>
      <c r="D10" s="1"/>
      <c r="E10" s="1"/>
      <c r="F10" s="1">
        <v>27</v>
      </c>
      <c r="G10" s="1">
        <v>28</v>
      </c>
      <c r="H10" s="1"/>
      <c r="I10" s="1"/>
      <c r="J10" s="1">
        <v>26</v>
      </c>
      <c r="K10" s="1"/>
      <c r="L10" s="1"/>
    </row>
    <row r="11" spans="1:12" x14ac:dyDescent="0.25">
      <c r="A11" s="3" t="s">
        <v>67</v>
      </c>
      <c r="B11" s="1"/>
      <c r="C11" s="1"/>
      <c r="D11" s="1"/>
      <c r="E11" s="1"/>
      <c r="F11" s="1">
        <v>1755</v>
      </c>
      <c r="G11" s="1">
        <v>1670</v>
      </c>
      <c r="H11" s="1"/>
      <c r="I11" s="1"/>
      <c r="J11" s="1">
        <v>1482</v>
      </c>
      <c r="K11" s="1"/>
      <c r="L11" s="1"/>
    </row>
    <row r="12" spans="1:12" x14ac:dyDescent="0.25">
      <c r="A12" s="3" t="s">
        <v>68</v>
      </c>
      <c r="B12" s="1"/>
      <c r="C12" s="1"/>
      <c r="D12" s="1"/>
      <c r="E12" s="1"/>
      <c r="F12" s="1">
        <v>14.6</v>
      </c>
      <c r="G12" s="1">
        <v>15</v>
      </c>
      <c r="H12" s="1"/>
      <c r="I12" s="1"/>
      <c r="J12" s="1">
        <v>11</v>
      </c>
      <c r="K12" s="1"/>
      <c r="L12" s="1"/>
    </row>
    <row r="13" spans="1:12" x14ac:dyDescent="0.25">
      <c r="A13" s="3" t="s">
        <v>69</v>
      </c>
      <c r="B13" s="1"/>
      <c r="C13" s="1"/>
      <c r="D13" s="1"/>
      <c r="E13" s="1"/>
      <c r="F13" s="1">
        <v>256</v>
      </c>
      <c r="G13" s="4">
        <f>$G$11*G12/100</f>
        <v>250.5</v>
      </c>
      <c r="H13" s="1"/>
      <c r="I13" s="1"/>
      <c r="J13" s="1">
        <v>163</v>
      </c>
      <c r="K13" s="1"/>
      <c r="L13" s="1"/>
    </row>
    <row r="14" spans="1:12" x14ac:dyDescent="0.25">
      <c r="A14" s="3" t="s">
        <v>74</v>
      </c>
      <c r="B14" s="1"/>
      <c r="C14" s="1"/>
      <c r="D14" s="1"/>
      <c r="E14" s="1"/>
      <c r="F14" s="1">
        <v>68.8</v>
      </c>
      <c r="G14" s="1">
        <v>70</v>
      </c>
      <c r="H14" s="1"/>
      <c r="I14" s="1"/>
      <c r="J14" s="1">
        <v>84</v>
      </c>
      <c r="K14" s="1"/>
      <c r="L14" s="1"/>
    </row>
    <row r="15" spans="1:12" x14ac:dyDescent="0.25">
      <c r="A15" s="3" t="s">
        <v>70</v>
      </c>
      <c r="B15" s="1"/>
      <c r="C15" s="1"/>
      <c r="D15" s="1"/>
      <c r="E15" s="1"/>
      <c r="F15" s="1">
        <v>1207</v>
      </c>
      <c r="G15" s="1">
        <f>$G$11*G14/100</f>
        <v>1169</v>
      </c>
      <c r="H15" s="1"/>
      <c r="I15" s="1"/>
      <c r="J15" s="1">
        <v>1254</v>
      </c>
      <c r="K15" s="1"/>
      <c r="L15" s="1"/>
    </row>
    <row r="16" spans="1:12" x14ac:dyDescent="0.25">
      <c r="A16" s="3" t="s">
        <v>75</v>
      </c>
      <c r="B16" s="1"/>
      <c r="C16" s="1"/>
      <c r="D16" s="1"/>
      <c r="E16" s="1"/>
      <c r="F16" s="1">
        <v>55.9</v>
      </c>
      <c r="G16" s="1">
        <v>49</v>
      </c>
      <c r="H16" s="1"/>
      <c r="I16" s="1"/>
      <c r="J16" s="1">
        <v>44</v>
      </c>
      <c r="K16" s="1"/>
      <c r="L16" s="1"/>
    </row>
    <row r="17" spans="1:12" x14ac:dyDescent="0.25">
      <c r="A17" s="3" t="s">
        <v>71</v>
      </c>
      <c r="B17" s="1"/>
      <c r="C17" s="1"/>
      <c r="D17" s="1"/>
      <c r="E17" s="1"/>
      <c r="F17" s="1">
        <v>981</v>
      </c>
      <c r="G17" s="4">
        <f>$G$11*G16/100</f>
        <v>818.3</v>
      </c>
      <c r="H17" s="1"/>
      <c r="I17" s="1"/>
      <c r="J17" s="1">
        <v>652</v>
      </c>
      <c r="K17" s="1"/>
      <c r="L17" s="1"/>
    </row>
    <row r="18" spans="1:12" x14ac:dyDescent="0.25">
      <c r="A18" s="3" t="s">
        <v>76</v>
      </c>
      <c r="B18" s="1"/>
      <c r="C18" s="1"/>
      <c r="D18" s="1"/>
      <c r="E18" s="1"/>
      <c r="F18" s="1">
        <v>11.5</v>
      </c>
      <c r="G18" s="1">
        <v>18</v>
      </c>
      <c r="H18" s="1"/>
      <c r="I18" s="1"/>
      <c r="J18" s="1">
        <v>37</v>
      </c>
      <c r="K18" s="1"/>
      <c r="L18" s="1"/>
    </row>
    <row r="19" spans="1:12" x14ac:dyDescent="0.25">
      <c r="A19" s="3" t="s">
        <v>72</v>
      </c>
      <c r="B19" s="1"/>
      <c r="C19" s="1"/>
      <c r="D19" s="1"/>
      <c r="E19" s="1"/>
      <c r="F19" s="1">
        <v>202</v>
      </c>
      <c r="G19" s="4">
        <f>$G$11*G18/100</f>
        <v>300.60000000000002</v>
      </c>
      <c r="H19" s="1"/>
      <c r="I19" s="1"/>
      <c r="J19" s="1">
        <v>548</v>
      </c>
      <c r="K19" s="1"/>
      <c r="L19" s="1"/>
    </row>
    <row r="20" spans="1:12" x14ac:dyDescent="0.25">
      <c r="A20" s="3" t="s">
        <v>77</v>
      </c>
      <c r="B20" s="1"/>
      <c r="C20" s="1"/>
      <c r="D20" s="1"/>
      <c r="E20" s="10"/>
      <c r="F20" s="10">
        <v>4.7</v>
      </c>
      <c r="G20" s="1">
        <v>4</v>
      </c>
      <c r="H20" s="1"/>
      <c r="I20" s="1"/>
      <c r="J20" s="1">
        <v>4</v>
      </c>
      <c r="K20" s="1"/>
      <c r="L20" s="1"/>
    </row>
    <row r="21" spans="1:12" x14ac:dyDescent="0.25">
      <c r="A21" s="3" t="s">
        <v>73</v>
      </c>
      <c r="B21" s="1"/>
      <c r="C21" s="1"/>
      <c r="D21" s="11"/>
      <c r="E21" s="11"/>
      <c r="F21" s="1">
        <v>82</v>
      </c>
      <c r="G21" s="4">
        <f>$G$11*G20/100</f>
        <v>66.8</v>
      </c>
      <c r="H21" s="1"/>
      <c r="I21" s="1"/>
      <c r="J21" s="1">
        <v>59</v>
      </c>
      <c r="K21" s="1"/>
      <c r="L21" s="1"/>
    </row>
    <row r="22" spans="1:12" x14ac:dyDescent="0.25">
      <c r="A22" s="5"/>
      <c r="B22" s="2"/>
      <c r="C22" s="2"/>
      <c r="D22" s="2" t="s">
        <v>1</v>
      </c>
      <c r="E22" s="2"/>
      <c r="F22" s="1">
        <v>2012</v>
      </c>
      <c r="G22" s="2"/>
      <c r="H22" s="2"/>
      <c r="I22" s="1">
        <v>2014</v>
      </c>
      <c r="J22" s="2"/>
      <c r="K22" s="2"/>
      <c r="L22" s="2"/>
    </row>
    <row r="23" spans="1:12" x14ac:dyDescent="0.25">
      <c r="F23" s="6" t="s">
        <v>2</v>
      </c>
      <c r="G23" s="7" t="s">
        <v>57</v>
      </c>
      <c r="I23" s="7" t="s">
        <v>3</v>
      </c>
    </row>
    <row r="24" spans="1:12" x14ac:dyDescent="0.25">
      <c r="A24" s="8" t="s">
        <v>4</v>
      </c>
      <c r="F24" s="1">
        <v>14.6</v>
      </c>
      <c r="G24" s="1">
        <v>256</v>
      </c>
      <c r="I24" t="s">
        <v>5</v>
      </c>
      <c r="J24" t="s">
        <v>6</v>
      </c>
      <c r="L24" t="s">
        <v>36</v>
      </c>
    </row>
    <row r="25" spans="1:12" x14ac:dyDescent="0.25">
      <c r="A25" s="8" t="s">
        <v>7</v>
      </c>
      <c r="F25" s="1">
        <v>13.8</v>
      </c>
      <c r="G25" s="1">
        <v>242</v>
      </c>
      <c r="I25" s="1">
        <v>3</v>
      </c>
      <c r="J25" s="1">
        <v>15</v>
      </c>
      <c r="L25" s="4">
        <f>I25*100/J25</f>
        <v>20</v>
      </c>
    </row>
    <row r="26" spans="1:12" x14ac:dyDescent="0.25">
      <c r="A26" s="8" t="s">
        <v>8</v>
      </c>
      <c r="F26" s="1">
        <v>0.4</v>
      </c>
      <c r="G26" s="1">
        <v>7</v>
      </c>
      <c r="I26" s="1">
        <v>2</v>
      </c>
      <c r="J26" s="1">
        <v>9</v>
      </c>
    </row>
    <row r="27" spans="1:12" x14ac:dyDescent="0.25">
      <c r="A27" s="8" t="s">
        <v>9</v>
      </c>
      <c r="F27" s="1">
        <v>0.3</v>
      </c>
      <c r="G27" s="1">
        <v>5</v>
      </c>
      <c r="I27" s="1">
        <v>1</v>
      </c>
      <c r="J27" s="1">
        <v>6</v>
      </c>
    </row>
    <row r="28" spans="1:12" x14ac:dyDescent="0.25">
      <c r="A28" s="8" t="s">
        <v>10</v>
      </c>
      <c r="F28" s="1">
        <v>0.3</v>
      </c>
      <c r="G28" s="1">
        <v>5</v>
      </c>
      <c r="I28" s="1">
        <v>1</v>
      </c>
      <c r="J28" s="1">
        <v>4</v>
      </c>
    </row>
    <row r="29" spans="1:12" x14ac:dyDescent="0.25">
      <c r="A29" s="8" t="s">
        <v>11</v>
      </c>
      <c r="F29" s="1">
        <v>0.2</v>
      </c>
      <c r="G29" s="1">
        <v>4</v>
      </c>
      <c r="I29" s="7" t="s">
        <v>12</v>
      </c>
    </row>
    <row r="30" spans="1:12" x14ac:dyDescent="0.25">
      <c r="A30" s="8" t="s">
        <v>13</v>
      </c>
      <c r="F30" s="1">
        <v>0.1</v>
      </c>
      <c r="G30" s="1">
        <v>2</v>
      </c>
      <c r="I30" s="1">
        <v>14</v>
      </c>
      <c r="J30" s="1">
        <v>21</v>
      </c>
      <c r="L30" s="4">
        <f>I30*100/J30</f>
        <v>66.666666666666671</v>
      </c>
    </row>
    <row r="31" spans="1:12" x14ac:dyDescent="0.25">
      <c r="A31" s="8" t="s">
        <v>14</v>
      </c>
      <c r="F31" s="1">
        <v>4.7</v>
      </c>
      <c r="G31" s="1">
        <v>82</v>
      </c>
      <c r="I31" s="1">
        <v>11</v>
      </c>
      <c r="J31" s="1">
        <v>17</v>
      </c>
    </row>
    <row r="32" spans="1:12" x14ac:dyDescent="0.25">
      <c r="A32" s="8" t="s">
        <v>15</v>
      </c>
      <c r="F32" s="1">
        <v>68.8</v>
      </c>
      <c r="G32" s="1">
        <v>1207</v>
      </c>
      <c r="I32" s="1">
        <v>6</v>
      </c>
      <c r="J32" s="1">
        <v>8</v>
      </c>
    </row>
    <row r="33" spans="1:12" x14ac:dyDescent="0.25">
      <c r="A33" s="8" t="s">
        <v>16</v>
      </c>
      <c r="F33" s="1">
        <v>55.9</v>
      </c>
      <c r="G33" s="1">
        <v>981</v>
      </c>
      <c r="I33" s="1">
        <v>0</v>
      </c>
      <c r="J33" s="1">
        <v>6</v>
      </c>
    </row>
    <row r="34" spans="1:12" x14ac:dyDescent="0.25">
      <c r="A34" s="8" t="s">
        <v>17</v>
      </c>
      <c r="F34" s="1">
        <v>11.5</v>
      </c>
      <c r="G34" s="1">
        <v>202</v>
      </c>
      <c r="I34" s="7" t="s">
        <v>18</v>
      </c>
    </row>
    <row r="35" spans="1:12" x14ac:dyDescent="0.25">
      <c r="A35" s="8" t="s">
        <v>19</v>
      </c>
      <c r="F35" s="1">
        <v>65.099999999999994</v>
      </c>
      <c r="G35" s="1">
        <v>1143</v>
      </c>
      <c r="I35" s="1">
        <v>127</v>
      </c>
      <c r="J35" s="1">
        <v>124</v>
      </c>
      <c r="L35" s="4">
        <f>I35*100/J35</f>
        <v>102.41935483870968</v>
      </c>
    </row>
    <row r="36" spans="1:12" x14ac:dyDescent="0.25">
      <c r="A36" s="8" t="s">
        <v>20</v>
      </c>
      <c r="F36" s="1">
        <v>0.7</v>
      </c>
      <c r="G36" s="1">
        <v>12</v>
      </c>
      <c r="I36" s="1">
        <v>4746</v>
      </c>
      <c r="J36" s="1">
        <v>3540</v>
      </c>
      <c r="L36" s="4">
        <f t="shared" ref="L36:L41" si="0">I36*100/J36</f>
        <v>134.06779661016949</v>
      </c>
    </row>
    <row r="37" spans="1:12" x14ac:dyDescent="0.25">
      <c r="A37" s="8" t="s">
        <v>21</v>
      </c>
      <c r="F37" s="1">
        <v>17</v>
      </c>
      <c r="G37" s="1">
        <v>299</v>
      </c>
      <c r="I37" s="1">
        <v>3631</v>
      </c>
      <c r="J37" s="1">
        <v>2840</v>
      </c>
      <c r="L37" s="4">
        <f t="shared" si="0"/>
        <v>127.85211267605634</v>
      </c>
    </row>
    <row r="38" spans="1:12" x14ac:dyDescent="0.25">
      <c r="A38" s="8" t="s">
        <v>22</v>
      </c>
      <c r="F38" s="1">
        <v>6</v>
      </c>
      <c r="G38" s="1">
        <v>105</v>
      </c>
      <c r="I38" s="1">
        <v>1502</v>
      </c>
      <c r="J38" s="1">
        <v>1064</v>
      </c>
      <c r="L38" s="4">
        <f t="shared" si="0"/>
        <v>141.1654135338346</v>
      </c>
    </row>
    <row r="39" spans="1:12" x14ac:dyDescent="0.25">
      <c r="A39" s="8" t="s">
        <v>23</v>
      </c>
      <c r="F39" s="1">
        <v>40.1</v>
      </c>
      <c r="G39" s="1">
        <v>704</v>
      </c>
      <c r="I39" s="1">
        <v>154</v>
      </c>
      <c r="J39" s="1">
        <v>126</v>
      </c>
      <c r="L39" s="4">
        <f t="shared" si="0"/>
        <v>122.22222222222223</v>
      </c>
    </row>
    <row r="40" spans="1:12" x14ac:dyDescent="0.25">
      <c r="A40" s="8" t="s">
        <v>24</v>
      </c>
      <c r="F40" s="1">
        <v>36.5</v>
      </c>
      <c r="G40" s="1">
        <v>640</v>
      </c>
      <c r="I40" s="1">
        <v>211</v>
      </c>
      <c r="J40" s="1">
        <v>163</v>
      </c>
      <c r="L40" s="4">
        <f t="shared" si="0"/>
        <v>129.4478527607362</v>
      </c>
    </row>
    <row r="41" spans="1:12" x14ac:dyDescent="0.25">
      <c r="A41" s="8" t="s">
        <v>25</v>
      </c>
      <c r="F41" s="1">
        <v>1.3</v>
      </c>
      <c r="G41" s="1">
        <v>23</v>
      </c>
      <c r="I41" s="1">
        <v>3598</v>
      </c>
      <c r="J41" s="1">
        <v>2429</v>
      </c>
      <c r="L41" s="4">
        <f t="shared" si="0"/>
        <v>148.12680115273776</v>
      </c>
    </row>
    <row r="42" spans="1:12" x14ac:dyDescent="0.25">
      <c r="A42" s="8" t="s">
        <v>26</v>
      </c>
      <c r="F42" s="1">
        <v>1.8</v>
      </c>
      <c r="G42" s="1">
        <v>31</v>
      </c>
    </row>
    <row r="44" spans="1:12" x14ac:dyDescent="0.25">
      <c r="D44" s="1"/>
    </row>
    <row r="45" spans="1:12" x14ac:dyDescent="0.25">
      <c r="A45" s="8" t="s">
        <v>37</v>
      </c>
      <c r="C45" t="s">
        <v>38</v>
      </c>
      <c r="D45" t="s">
        <v>39</v>
      </c>
      <c r="E45" t="s">
        <v>40</v>
      </c>
    </row>
    <row r="46" spans="1:12" x14ac:dyDescent="0.25">
      <c r="C46" t="s">
        <v>41</v>
      </c>
      <c r="D46" t="s">
        <v>42</v>
      </c>
      <c r="E46" t="s">
        <v>40</v>
      </c>
    </row>
    <row r="47" spans="1:12" x14ac:dyDescent="0.25">
      <c r="C47" t="s">
        <v>43</v>
      </c>
      <c r="D47" t="s">
        <v>44</v>
      </c>
      <c r="E47" t="s">
        <v>45</v>
      </c>
    </row>
    <row r="48" spans="1:12" x14ac:dyDescent="0.25">
      <c r="C48" t="s">
        <v>46</v>
      </c>
      <c r="D48" t="s">
        <v>47</v>
      </c>
      <c r="E48" t="s">
        <v>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activeCell="F23" sqref="F23"/>
    </sheetView>
  </sheetViews>
  <sheetFormatPr baseColWidth="10" defaultRowHeight="15" x14ac:dyDescent="0.25"/>
  <cols>
    <col min="1" max="1" width="43.42578125" bestFit="1" customWidth="1"/>
  </cols>
  <sheetData>
    <row r="1" spans="1:11" x14ac:dyDescent="0.25">
      <c r="A1" s="1" t="s">
        <v>0</v>
      </c>
      <c r="B1" s="1">
        <v>2002</v>
      </c>
      <c r="C1" s="1">
        <v>2003</v>
      </c>
      <c r="D1" s="1">
        <v>2004</v>
      </c>
      <c r="E1" s="1">
        <v>2012</v>
      </c>
      <c r="F1" s="1">
        <v>2014</v>
      </c>
      <c r="G1" s="1">
        <v>2016</v>
      </c>
      <c r="H1" s="1">
        <v>2017</v>
      </c>
      <c r="I1" s="1">
        <v>2017</v>
      </c>
      <c r="J1" s="1">
        <v>2018</v>
      </c>
      <c r="K1" s="1">
        <v>2019</v>
      </c>
    </row>
    <row r="2" spans="1:11" x14ac:dyDescent="0.25">
      <c r="A2" s="3" t="s">
        <v>58</v>
      </c>
      <c r="B2" s="1">
        <v>9.67</v>
      </c>
      <c r="C2" s="1">
        <v>10.9</v>
      </c>
      <c r="D2" s="1">
        <v>10.7</v>
      </c>
      <c r="E2" s="1">
        <v>10.6</v>
      </c>
      <c r="F2" s="1">
        <v>10.3</v>
      </c>
      <c r="G2" s="1">
        <v>11.5</v>
      </c>
      <c r="H2" s="1">
        <v>10</v>
      </c>
      <c r="I2" s="1">
        <v>10.4</v>
      </c>
      <c r="J2" s="1">
        <v>6.61</v>
      </c>
      <c r="K2" s="1">
        <v>8.83</v>
      </c>
    </row>
    <row r="3" spans="1:11" x14ac:dyDescent="0.25">
      <c r="A3" s="3" t="s">
        <v>59</v>
      </c>
      <c r="B3" s="1">
        <v>1.1599999999999999</v>
      </c>
      <c r="C3" s="1">
        <v>1.41</v>
      </c>
      <c r="D3" s="1">
        <v>1.6</v>
      </c>
      <c r="E3" s="1">
        <v>2.1800000000000002</v>
      </c>
      <c r="F3" s="1">
        <v>2.41</v>
      </c>
      <c r="G3" s="1">
        <v>2.36</v>
      </c>
      <c r="H3" s="1">
        <v>2.31</v>
      </c>
      <c r="I3" s="1">
        <v>2.1800000000000002</v>
      </c>
      <c r="J3" s="1">
        <v>1.28</v>
      </c>
      <c r="K3" s="1">
        <v>2</v>
      </c>
    </row>
    <row r="4" spans="1:11" x14ac:dyDescent="0.25">
      <c r="A4" s="3" t="s">
        <v>60</v>
      </c>
      <c r="B4" s="1">
        <v>0.13</v>
      </c>
      <c r="C4" s="1">
        <v>0.16</v>
      </c>
      <c r="D4" s="1">
        <v>0.16</v>
      </c>
      <c r="E4" s="1">
        <v>0.18</v>
      </c>
      <c r="F4" s="1">
        <v>0.18</v>
      </c>
      <c r="G4" s="1">
        <v>0.21</v>
      </c>
      <c r="H4" s="1">
        <v>0.19</v>
      </c>
      <c r="I4" s="1">
        <v>0.18</v>
      </c>
      <c r="J4" s="1">
        <v>0.06</v>
      </c>
      <c r="K4" s="1">
        <v>7.0000000000000007E-2</v>
      </c>
    </row>
    <row r="5" spans="1:11" x14ac:dyDescent="0.25">
      <c r="A5" s="3" t="s">
        <v>61</v>
      </c>
      <c r="B5" s="1">
        <v>2</v>
      </c>
      <c r="C5" s="1"/>
      <c r="D5" s="1"/>
      <c r="E5" s="1"/>
      <c r="F5" s="1">
        <v>5</v>
      </c>
      <c r="G5" s="1"/>
      <c r="H5" s="1"/>
      <c r="I5" s="1"/>
      <c r="J5" s="1"/>
      <c r="K5" s="1">
        <v>0.8</v>
      </c>
    </row>
    <row r="6" spans="1:11" x14ac:dyDescent="0.25">
      <c r="A6" s="3" t="s">
        <v>62</v>
      </c>
      <c r="B6" s="1">
        <v>8.14</v>
      </c>
      <c r="C6" s="1">
        <v>9.18</v>
      </c>
      <c r="D6" s="1">
        <v>8.59</v>
      </c>
      <c r="E6" s="1"/>
      <c r="F6" s="1"/>
      <c r="G6" s="1"/>
      <c r="H6" s="1">
        <v>7.55</v>
      </c>
      <c r="I6" s="1">
        <v>7.78</v>
      </c>
      <c r="J6" s="1">
        <v>5.32</v>
      </c>
      <c r="K6" s="1">
        <v>7.06</v>
      </c>
    </row>
    <row r="7" spans="1:11" x14ac:dyDescent="0.25">
      <c r="A7" s="3" t="s">
        <v>63</v>
      </c>
      <c r="B7" s="1">
        <v>1.0900000000000001</v>
      </c>
      <c r="C7" s="1">
        <v>1.05</v>
      </c>
      <c r="D7" s="1">
        <v>1.57</v>
      </c>
      <c r="E7" s="1"/>
      <c r="F7" s="1"/>
      <c r="G7" s="1"/>
      <c r="H7" s="1">
        <v>1.73</v>
      </c>
      <c r="I7" s="1">
        <v>1.45</v>
      </c>
      <c r="J7" s="1">
        <v>1.19</v>
      </c>
      <c r="K7" s="1">
        <v>1.33</v>
      </c>
    </row>
    <row r="8" spans="1:11" x14ac:dyDescent="0.25">
      <c r="A8" s="3" t="s">
        <v>64</v>
      </c>
      <c r="B8" s="1">
        <v>0.69</v>
      </c>
      <c r="C8" s="1">
        <v>0.77</v>
      </c>
      <c r="D8" s="1">
        <v>0.71</v>
      </c>
      <c r="E8" s="1"/>
      <c r="F8" s="1"/>
      <c r="G8" s="1"/>
      <c r="H8" s="1">
        <v>0.86</v>
      </c>
      <c r="I8" s="1">
        <v>0.81</v>
      </c>
      <c r="J8" s="1">
        <v>0.57999999999999996</v>
      </c>
      <c r="K8" s="1">
        <v>0.79</v>
      </c>
    </row>
    <row r="9" spans="1:11" x14ac:dyDescent="0.25">
      <c r="A9" s="3" t="s">
        <v>65</v>
      </c>
      <c r="B9" s="1">
        <v>0.02</v>
      </c>
      <c r="C9" s="1">
        <v>0.09</v>
      </c>
      <c r="D9" s="1">
        <v>0.03</v>
      </c>
      <c r="E9" s="1"/>
      <c r="F9" s="1"/>
      <c r="G9" s="1"/>
      <c r="H9" s="1">
        <v>0.01</v>
      </c>
      <c r="I9" s="1">
        <v>0.02</v>
      </c>
      <c r="J9" s="1">
        <v>0.01</v>
      </c>
      <c r="K9" s="1">
        <v>0.01</v>
      </c>
    </row>
    <row r="10" spans="1:11" x14ac:dyDescent="0.25">
      <c r="A10" s="3" t="s">
        <v>66</v>
      </c>
      <c r="B10" s="1"/>
      <c r="C10" s="1"/>
      <c r="D10" s="1"/>
      <c r="E10" s="1">
        <v>30</v>
      </c>
      <c r="F10" s="1">
        <v>54</v>
      </c>
      <c r="G10" s="1"/>
      <c r="H10" s="1"/>
      <c r="I10" s="1">
        <v>32</v>
      </c>
      <c r="J10" s="1">
        <v>26</v>
      </c>
      <c r="K10" s="1"/>
    </row>
    <row r="11" spans="1:11" x14ac:dyDescent="0.25">
      <c r="A11" s="3" t="s">
        <v>67</v>
      </c>
      <c r="B11" s="1"/>
      <c r="C11" s="1"/>
      <c r="D11" s="1"/>
      <c r="E11" s="1">
        <v>1710</v>
      </c>
      <c r="F11" s="1">
        <v>2430</v>
      </c>
      <c r="G11" s="1"/>
      <c r="H11" s="1"/>
      <c r="I11" s="1">
        <v>1600</v>
      </c>
      <c r="J11" s="1">
        <v>1404</v>
      </c>
      <c r="K11" s="1"/>
    </row>
    <row r="12" spans="1:11" x14ac:dyDescent="0.25">
      <c r="A12" s="3" t="s">
        <v>68</v>
      </c>
      <c r="B12" s="1"/>
      <c r="C12" s="1"/>
      <c r="D12" s="1"/>
      <c r="E12" s="1">
        <v>14.9</v>
      </c>
      <c r="F12" s="1">
        <v>16</v>
      </c>
      <c r="G12" s="1"/>
      <c r="H12" s="1"/>
      <c r="I12" s="1">
        <v>15</v>
      </c>
      <c r="J12" s="1">
        <v>14</v>
      </c>
      <c r="K12" s="1"/>
    </row>
    <row r="13" spans="1:11" x14ac:dyDescent="0.25">
      <c r="A13" s="3" t="s">
        <v>69</v>
      </c>
      <c r="B13" s="1"/>
      <c r="C13" s="1"/>
      <c r="D13" s="1"/>
      <c r="E13" s="1">
        <v>255</v>
      </c>
      <c r="F13" s="1">
        <v>389</v>
      </c>
      <c r="G13" s="1"/>
      <c r="H13" s="1"/>
      <c r="I13" s="1">
        <v>240</v>
      </c>
      <c r="J13" s="1">
        <v>197</v>
      </c>
      <c r="K13" s="1"/>
    </row>
    <row r="14" spans="1:11" x14ac:dyDescent="0.25">
      <c r="A14" s="3" t="s">
        <v>74</v>
      </c>
      <c r="B14" s="1"/>
      <c r="C14" s="1"/>
      <c r="D14" s="1"/>
      <c r="E14" s="1">
        <v>66.599999999999994</v>
      </c>
      <c r="F14" s="1">
        <v>70</v>
      </c>
      <c r="G14" s="1"/>
      <c r="H14" s="1"/>
      <c r="I14" s="1">
        <v>80</v>
      </c>
      <c r="J14" s="1">
        <v>78</v>
      </c>
      <c r="K14" s="1"/>
    </row>
    <row r="15" spans="1:11" x14ac:dyDescent="0.25">
      <c r="A15" s="3" t="s">
        <v>70</v>
      </c>
      <c r="B15" s="1"/>
      <c r="C15" s="1"/>
      <c r="D15" s="1"/>
      <c r="E15" s="1">
        <v>1139</v>
      </c>
      <c r="F15" s="1">
        <v>1701</v>
      </c>
      <c r="G15" s="1"/>
      <c r="H15" s="1"/>
      <c r="I15" s="1">
        <v>1280</v>
      </c>
      <c r="J15" s="1">
        <v>1095</v>
      </c>
      <c r="K15" s="1"/>
    </row>
    <row r="16" spans="1:11" x14ac:dyDescent="0.25">
      <c r="A16" s="3" t="s">
        <v>75</v>
      </c>
      <c r="B16" s="1"/>
      <c r="C16" s="1"/>
      <c r="D16" s="1"/>
      <c r="E16" s="1">
        <v>55.6</v>
      </c>
      <c r="F16" s="1">
        <v>29</v>
      </c>
      <c r="G16" s="1"/>
      <c r="H16" s="1"/>
      <c r="I16" s="1">
        <v>40</v>
      </c>
      <c r="J16" s="1">
        <v>33</v>
      </c>
      <c r="K16" s="1"/>
    </row>
    <row r="17" spans="1:11" x14ac:dyDescent="0.25">
      <c r="A17" s="3" t="s">
        <v>71</v>
      </c>
      <c r="B17" s="1"/>
      <c r="C17" s="1"/>
      <c r="D17" s="1"/>
      <c r="E17" s="1">
        <v>952</v>
      </c>
      <c r="F17" s="1">
        <v>705</v>
      </c>
      <c r="G17" s="1"/>
      <c r="H17" s="1"/>
      <c r="I17" s="1">
        <v>640</v>
      </c>
      <c r="J17" s="1">
        <v>463</v>
      </c>
      <c r="K17" s="1"/>
    </row>
    <row r="18" spans="1:11" x14ac:dyDescent="0.25">
      <c r="A18" s="3" t="s">
        <v>76</v>
      </c>
      <c r="B18" s="1"/>
      <c r="C18" s="1"/>
      <c r="D18" s="1"/>
      <c r="E18" s="1">
        <v>9</v>
      </c>
      <c r="F18" s="1">
        <v>49</v>
      </c>
      <c r="G18" s="1"/>
      <c r="H18" s="1"/>
      <c r="I18" s="1">
        <v>39</v>
      </c>
      <c r="J18" s="1">
        <v>42</v>
      </c>
      <c r="K18" s="1"/>
    </row>
    <row r="19" spans="1:11" x14ac:dyDescent="0.25">
      <c r="A19" s="3" t="s">
        <v>72</v>
      </c>
      <c r="B19" s="1"/>
      <c r="C19" s="1"/>
      <c r="D19" s="1"/>
      <c r="E19" s="1">
        <v>154</v>
      </c>
      <c r="F19" s="1">
        <v>1191</v>
      </c>
      <c r="G19" s="1"/>
      <c r="H19" s="1"/>
      <c r="I19" s="1">
        <v>624</v>
      </c>
      <c r="J19" s="1">
        <v>590</v>
      </c>
      <c r="K19" s="1"/>
    </row>
    <row r="20" spans="1:11" x14ac:dyDescent="0.25">
      <c r="A20" s="3" t="s">
        <v>77</v>
      </c>
      <c r="B20" s="1"/>
      <c r="C20" s="1"/>
      <c r="D20" s="1"/>
      <c r="E20" s="10">
        <v>5.9</v>
      </c>
      <c r="F20" s="1">
        <v>8</v>
      </c>
      <c r="G20" s="1"/>
      <c r="H20" s="1"/>
      <c r="I20" s="1">
        <v>4</v>
      </c>
      <c r="J20" s="1">
        <v>7</v>
      </c>
      <c r="K20" s="1"/>
    </row>
    <row r="21" spans="1:11" x14ac:dyDescent="0.25">
      <c r="A21" s="3" t="s">
        <v>73</v>
      </c>
      <c r="B21" s="1"/>
      <c r="C21" s="1"/>
      <c r="D21" s="11"/>
      <c r="E21" s="1">
        <v>101</v>
      </c>
      <c r="F21" s="12">
        <v>194</v>
      </c>
      <c r="G21" s="1"/>
      <c r="H21" s="1"/>
      <c r="I21" s="1">
        <v>64</v>
      </c>
      <c r="J21" s="1">
        <v>98</v>
      </c>
      <c r="K21" s="1"/>
    </row>
    <row r="22" spans="1:11" x14ac:dyDescent="0.25">
      <c r="A22" s="5"/>
      <c r="B22" s="2"/>
      <c r="C22" s="2"/>
      <c r="D22" s="2" t="s">
        <v>1</v>
      </c>
      <c r="E22" s="1">
        <v>2012</v>
      </c>
      <c r="F22" s="2"/>
      <c r="G22" s="2"/>
      <c r="H22" s="1">
        <v>2014</v>
      </c>
      <c r="I22" s="2"/>
      <c r="J22" s="2"/>
      <c r="K22" s="2"/>
    </row>
    <row r="23" spans="1:11" x14ac:dyDescent="0.25">
      <c r="E23" s="13" t="s">
        <v>2</v>
      </c>
      <c r="F23" s="7" t="s">
        <v>57</v>
      </c>
      <c r="H23" s="7" t="s">
        <v>3</v>
      </c>
    </row>
    <row r="24" spans="1:11" x14ac:dyDescent="0.25">
      <c r="A24" s="8" t="s">
        <v>4</v>
      </c>
      <c r="E24" s="1">
        <v>14.9</v>
      </c>
      <c r="F24" s="1">
        <v>255</v>
      </c>
      <c r="H24" t="s">
        <v>5</v>
      </c>
      <c r="I24" t="s">
        <v>6</v>
      </c>
    </row>
    <row r="25" spans="1:11" x14ac:dyDescent="0.25">
      <c r="A25" s="8" t="s">
        <v>7</v>
      </c>
      <c r="E25" s="1">
        <v>14.1</v>
      </c>
      <c r="F25" s="1">
        <v>241</v>
      </c>
      <c r="H25" s="1">
        <v>7</v>
      </c>
      <c r="I25" s="1">
        <v>15</v>
      </c>
      <c r="K25" s="4">
        <f>H25*100/I25</f>
        <v>46.666666666666664</v>
      </c>
    </row>
    <row r="26" spans="1:11" x14ac:dyDescent="0.25">
      <c r="A26" s="8" t="s">
        <v>8</v>
      </c>
      <c r="E26" s="1">
        <v>0.3</v>
      </c>
      <c r="F26" s="1">
        <v>5</v>
      </c>
      <c r="H26" s="1">
        <v>4</v>
      </c>
      <c r="I26" s="1">
        <v>9</v>
      </c>
    </row>
    <row r="27" spans="1:11" x14ac:dyDescent="0.25">
      <c r="A27" s="8" t="s">
        <v>9</v>
      </c>
      <c r="E27" s="1">
        <v>0.3</v>
      </c>
      <c r="F27" s="1">
        <v>5</v>
      </c>
      <c r="H27" s="1">
        <v>2</v>
      </c>
      <c r="I27" s="1">
        <v>6</v>
      </c>
    </row>
    <row r="28" spans="1:11" x14ac:dyDescent="0.25">
      <c r="A28" s="8" t="s">
        <v>10</v>
      </c>
      <c r="E28" s="1">
        <v>1.1000000000000001</v>
      </c>
      <c r="F28" s="1">
        <v>19</v>
      </c>
      <c r="H28" s="1">
        <v>0</v>
      </c>
      <c r="I28" s="1">
        <v>4</v>
      </c>
    </row>
    <row r="29" spans="1:11" x14ac:dyDescent="0.25">
      <c r="A29" s="8" t="s">
        <v>11</v>
      </c>
      <c r="E29" s="1">
        <v>0.3</v>
      </c>
      <c r="F29" s="1">
        <v>5</v>
      </c>
      <c r="H29" s="7" t="s">
        <v>12</v>
      </c>
    </row>
    <row r="30" spans="1:11" x14ac:dyDescent="0.25">
      <c r="A30" s="8" t="s">
        <v>13</v>
      </c>
      <c r="E30" s="1">
        <v>0.1</v>
      </c>
      <c r="F30" s="1">
        <v>2</v>
      </c>
      <c r="H30" s="1">
        <v>14</v>
      </c>
      <c r="I30" s="1">
        <v>21</v>
      </c>
      <c r="K30" s="4">
        <f>H30*100/I30</f>
        <v>66.666666666666671</v>
      </c>
    </row>
    <row r="31" spans="1:11" x14ac:dyDescent="0.25">
      <c r="A31" s="8" t="s">
        <v>14</v>
      </c>
      <c r="E31" s="1">
        <v>5.9</v>
      </c>
      <c r="F31" s="1">
        <v>101</v>
      </c>
      <c r="H31" s="1">
        <v>11</v>
      </c>
      <c r="I31" s="1">
        <v>17</v>
      </c>
    </row>
    <row r="32" spans="1:11" x14ac:dyDescent="0.25">
      <c r="A32" s="8" t="s">
        <v>15</v>
      </c>
      <c r="E32" s="1">
        <v>66.599999999999994</v>
      </c>
      <c r="F32" s="1">
        <v>1139</v>
      </c>
      <c r="H32" s="1">
        <v>6</v>
      </c>
      <c r="I32" s="1">
        <v>8</v>
      </c>
    </row>
    <row r="33" spans="1:11" x14ac:dyDescent="0.25">
      <c r="A33" s="8" t="s">
        <v>16</v>
      </c>
      <c r="E33" s="1">
        <v>55.6</v>
      </c>
      <c r="F33" s="1">
        <v>952</v>
      </c>
      <c r="H33" s="1">
        <v>0</v>
      </c>
      <c r="I33" s="1">
        <v>6</v>
      </c>
    </row>
    <row r="34" spans="1:11" x14ac:dyDescent="0.25">
      <c r="A34" s="8" t="s">
        <v>17</v>
      </c>
      <c r="E34" s="1">
        <v>9</v>
      </c>
      <c r="F34" s="1">
        <v>154</v>
      </c>
      <c r="H34" s="7" t="s">
        <v>18</v>
      </c>
    </row>
    <row r="35" spans="1:11" x14ac:dyDescent="0.25">
      <c r="A35" s="8" t="s">
        <v>19</v>
      </c>
      <c r="E35" s="1">
        <v>63.6</v>
      </c>
      <c r="F35" s="1">
        <v>1088</v>
      </c>
      <c r="G35" t="s">
        <v>48</v>
      </c>
      <c r="H35" s="1">
        <v>124</v>
      </c>
      <c r="I35" s="1">
        <v>124</v>
      </c>
      <c r="K35" s="4">
        <f>H35*100/I35</f>
        <v>100</v>
      </c>
    </row>
    <row r="36" spans="1:11" x14ac:dyDescent="0.25">
      <c r="A36" s="8" t="s">
        <v>20</v>
      </c>
      <c r="E36" s="1">
        <v>1.1000000000000001</v>
      </c>
      <c r="F36" s="1">
        <v>19</v>
      </c>
      <c r="G36" t="s">
        <v>49</v>
      </c>
      <c r="H36" s="1">
        <v>4806</v>
      </c>
      <c r="I36" s="1">
        <v>3540</v>
      </c>
      <c r="K36" s="4">
        <f t="shared" ref="K36:K41" si="0">H36*100/I36</f>
        <v>135.76271186440678</v>
      </c>
    </row>
    <row r="37" spans="1:11" x14ac:dyDescent="0.25">
      <c r="A37" s="8" t="s">
        <v>21</v>
      </c>
      <c r="E37" s="1">
        <v>19.8</v>
      </c>
      <c r="F37" s="1">
        <v>338</v>
      </c>
      <c r="G37" t="s">
        <v>50</v>
      </c>
      <c r="H37" s="1">
        <v>3207</v>
      </c>
      <c r="I37" s="1">
        <v>2840</v>
      </c>
      <c r="K37" s="4">
        <f t="shared" si="0"/>
        <v>112.9225352112676</v>
      </c>
    </row>
    <row r="38" spans="1:11" x14ac:dyDescent="0.25">
      <c r="A38" s="8" t="s">
        <v>22</v>
      </c>
      <c r="E38" s="1">
        <v>6.9</v>
      </c>
      <c r="F38" s="1">
        <v>117</v>
      </c>
      <c r="G38" t="s">
        <v>51</v>
      </c>
      <c r="H38" s="1">
        <v>1609</v>
      </c>
      <c r="I38" s="1">
        <v>1064</v>
      </c>
      <c r="K38" s="4">
        <f t="shared" si="0"/>
        <v>151.22180451127821</v>
      </c>
    </row>
    <row r="39" spans="1:11" x14ac:dyDescent="0.25">
      <c r="A39" s="8" t="s">
        <v>23</v>
      </c>
      <c r="E39" s="1">
        <v>37.9</v>
      </c>
      <c r="F39" s="1">
        <v>647</v>
      </c>
      <c r="G39" t="s">
        <v>52</v>
      </c>
      <c r="H39" s="1">
        <v>138</v>
      </c>
      <c r="I39" s="1">
        <v>126</v>
      </c>
      <c r="K39" s="4">
        <f t="shared" si="0"/>
        <v>109.52380952380952</v>
      </c>
    </row>
    <row r="40" spans="1:11" x14ac:dyDescent="0.25">
      <c r="A40" s="8" t="s">
        <v>24</v>
      </c>
      <c r="E40" s="1">
        <v>35</v>
      </c>
      <c r="F40" s="1">
        <v>598</v>
      </c>
      <c r="G40" t="s">
        <v>53</v>
      </c>
      <c r="H40" s="1">
        <v>212</v>
      </c>
      <c r="I40" s="1">
        <v>163</v>
      </c>
      <c r="K40" s="4">
        <f t="shared" si="0"/>
        <v>130.06134969325154</v>
      </c>
    </row>
    <row r="41" spans="1:11" x14ac:dyDescent="0.25">
      <c r="A41" s="8" t="s">
        <v>25</v>
      </c>
      <c r="E41" s="1">
        <v>0.3</v>
      </c>
      <c r="F41" s="1">
        <v>6</v>
      </c>
      <c r="G41" t="s">
        <v>54</v>
      </c>
      <c r="H41" s="1">
        <v>3733</v>
      </c>
      <c r="I41" s="1">
        <v>2429</v>
      </c>
      <c r="K41" s="4">
        <f t="shared" si="0"/>
        <v>153.68464388637298</v>
      </c>
    </row>
    <row r="42" spans="1:11" x14ac:dyDescent="0.25">
      <c r="A42" s="8" t="s">
        <v>26</v>
      </c>
      <c r="E42" s="1">
        <v>1.2</v>
      </c>
      <c r="F42" s="1">
        <v>20</v>
      </c>
    </row>
    <row r="45" spans="1:11" x14ac:dyDescent="0.25">
      <c r="A45" s="8" t="s">
        <v>37</v>
      </c>
      <c r="C45" t="s">
        <v>46</v>
      </c>
      <c r="D45" t="s">
        <v>47</v>
      </c>
      <c r="E45" t="s">
        <v>40</v>
      </c>
    </row>
    <row r="46" spans="1:11" x14ac:dyDescent="0.25">
      <c r="C46" t="s">
        <v>55</v>
      </c>
      <c r="D46" t="s">
        <v>56</v>
      </c>
      <c r="E46" t="s">
        <v>40</v>
      </c>
    </row>
    <row r="47" spans="1:11" x14ac:dyDescent="0.25">
      <c r="C47" t="s">
        <v>31</v>
      </c>
      <c r="D47" t="s">
        <v>47</v>
      </c>
      <c r="E47" t="s">
        <v>45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P1</vt:lpstr>
      <vt:lpstr>P2</vt:lpstr>
      <vt:lpstr>P3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Sogkas, Georgios PhD</dc:creator>
  <cp:lastModifiedBy>Sogkas, Georgios PhD</cp:lastModifiedBy>
  <dcterms:created xsi:type="dcterms:W3CDTF">2019-03-04T10:29:25Z</dcterms:created>
  <dcterms:modified xsi:type="dcterms:W3CDTF">2019-04-02T14:08:50Z</dcterms:modified>
</cp:coreProperties>
</file>