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26254\Desktop\Supplementary\"/>
    </mc:Choice>
  </mc:AlternateContent>
  <xr:revisionPtr revIDLastSave="0" documentId="13_ncr:1_{EECEF642-5F8E-4DFA-B740-7E4B9A84C752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Informa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9" i="1" l="1"/>
  <c r="R110" i="1"/>
  <c r="R111" i="1"/>
  <c r="R112" i="1"/>
  <c r="R113" i="1"/>
  <c r="R114" i="1"/>
  <c r="R115" i="1"/>
  <c r="R108" i="1"/>
  <c r="S107" i="1" l="1"/>
  <c r="R107" i="1"/>
  <c r="S106" i="1"/>
  <c r="R106" i="1"/>
  <c r="S105" i="1"/>
  <c r="R105" i="1"/>
  <c r="S104" i="1"/>
  <c r="R104" i="1"/>
  <c r="R99" i="1"/>
  <c r="S99" i="1"/>
  <c r="R100" i="1"/>
  <c r="S100" i="1"/>
  <c r="R101" i="1"/>
  <c r="S101" i="1"/>
  <c r="S98" i="1"/>
  <c r="R98" i="1"/>
  <c r="C96" i="1"/>
  <c r="R77" i="1" l="1"/>
  <c r="S77" i="1"/>
  <c r="R78" i="1"/>
  <c r="S78" i="1"/>
  <c r="R79" i="1"/>
  <c r="S79" i="1"/>
  <c r="S76" i="1"/>
  <c r="R76" i="1"/>
  <c r="S66" i="1" l="1"/>
  <c r="R66" i="1"/>
  <c r="S65" i="1"/>
  <c r="R65" i="1"/>
  <c r="S64" i="1"/>
  <c r="R64" i="1"/>
  <c r="R53" i="1"/>
  <c r="S53" i="1"/>
  <c r="R54" i="1"/>
  <c r="S54" i="1"/>
  <c r="S52" i="1"/>
  <c r="R52" i="1"/>
  <c r="S45" i="1"/>
  <c r="R45" i="1"/>
  <c r="S44" i="1"/>
  <c r="R44" i="1"/>
  <c r="R37" i="1"/>
  <c r="S37" i="1"/>
  <c r="S36" i="1"/>
  <c r="R36" i="1"/>
  <c r="S13" i="1" l="1"/>
  <c r="R13" i="1"/>
  <c r="S12" i="1"/>
  <c r="R12" i="1"/>
  <c r="R7" i="1"/>
  <c r="S7" i="1"/>
  <c r="S6" i="1"/>
  <c r="R6" i="1"/>
  <c r="S27" i="1"/>
  <c r="R27" i="1"/>
  <c r="S26" i="1"/>
  <c r="R26" i="1"/>
  <c r="S25" i="1"/>
  <c r="R25" i="1"/>
  <c r="S24" i="1"/>
  <c r="R24" i="1"/>
  <c r="R17" i="1"/>
  <c r="S17" i="1"/>
  <c r="R18" i="1"/>
  <c r="S18" i="1"/>
  <c r="R19" i="1"/>
  <c r="S19" i="1"/>
  <c r="S16" i="1"/>
  <c r="R16" i="1"/>
</calcChain>
</file>

<file path=xl/sharedStrings.xml><?xml version="1.0" encoding="utf-8"?>
<sst xmlns="http://schemas.openxmlformats.org/spreadsheetml/2006/main" count="515" uniqueCount="148">
  <si>
    <t>Study</t>
    <phoneticPr fontId="1" type="noConversion"/>
  </si>
  <si>
    <t>Participants</t>
    <phoneticPr fontId="1" type="noConversion"/>
  </si>
  <si>
    <t>Study Design</t>
    <phoneticPr fontId="1" type="noConversion"/>
  </si>
  <si>
    <t>Average Age</t>
    <phoneticPr fontId="1" type="noConversion"/>
  </si>
  <si>
    <t>Gender (F/M)</t>
    <phoneticPr fontId="1" type="noConversion"/>
  </si>
  <si>
    <t>Type of Cancer</t>
    <phoneticPr fontId="1" type="noConversion"/>
  </si>
  <si>
    <t>Intervention</t>
    <phoneticPr fontId="1" type="noConversion"/>
  </si>
  <si>
    <t>Protocol</t>
    <phoneticPr fontId="1" type="noConversion"/>
  </si>
  <si>
    <t>Process</t>
    <phoneticPr fontId="1" type="noConversion"/>
  </si>
  <si>
    <t>Classification</t>
    <phoneticPr fontId="1" type="noConversion"/>
  </si>
  <si>
    <t>Outcome Measures</t>
    <phoneticPr fontId="1" type="noConversion"/>
  </si>
  <si>
    <t>Unit</t>
    <phoneticPr fontId="1" type="noConversion"/>
  </si>
  <si>
    <t>Mean</t>
    <phoneticPr fontId="1" type="noConversion"/>
  </si>
  <si>
    <t>SD</t>
    <phoneticPr fontId="1" type="noConversion"/>
  </si>
  <si>
    <t>N</t>
    <phoneticPr fontId="1" type="noConversion"/>
  </si>
  <si>
    <t>Baseline</t>
  </si>
  <si>
    <t>Baseline</t>
    <phoneticPr fontId="1" type="noConversion"/>
  </si>
  <si>
    <t>Time</t>
    <phoneticPr fontId="1" type="noConversion"/>
  </si>
  <si>
    <t>3 months</t>
    <phoneticPr fontId="1" type="noConversion"/>
  </si>
  <si>
    <t>Immune Parameters</t>
    <phoneticPr fontId="1" type="noConversion"/>
  </si>
  <si>
    <t>Lymphocyte</t>
  </si>
  <si>
    <t>Lymphocyte</t>
    <phoneticPr fontId="1" type="noConversion"/>
  </si>
  <si>
    <t>%</t>
    <phoneticPr fontId="1" type="noConversion"/>
  </si>
  <si>
    <t>Leukocytes (WBC)</t>
    <phoneticPr fontId="1" type="noConversion"/>
  </si>
  <si>
    <r>
      <t>x10</t>
    </r>
    <r>
      <rPr>
        <vertAlign val="superscript"/>
        <sz val="11"/>
        <color theme="1"/>
        <rFont val="等线"/>
        <family val="3"/>
        <charset val="134"/>
        <scheme val="minor"/>
      </rPr>
      <t>9</t>
    </r>
    <r>
      <rPr>
        <sz val="11"/>
        <color theme="1"/>
        <rFont val="等线"/>
        <family val="2"/>
        <scheme val="minor"/>
      </rPr>
      <t>/L</t>
    </r>
    <phoneticPr fontId="1" type="noConversion"/>
  </si>
  <si>
    <t>CD4/CD8</t>
    <phoneticPr fontId="1" type="noConversion"/>
  </si>
  <si>
    <t>Kazi 1997</t>
    <phoneticPr fontId="1" type="noConversion"/>
  </si>
  <si>
    <t>3/16</t>
    <phoneticPr fontId="1" type="noConversion"/>
  </si>
  <si>
    <t>Colon cancers</t>
    <phoneticPr fontId="1" type="noConversion"/>
  </si>
  <si>
    <t>30 mg/day, 3 months</t>
    <phoneticPr fontId="1" type="noConversion"/>
  </si>
  <si>
    <t>Beta-carotene</t>
    <phoneticPr fontId="1" type="noConversion"/>
  </si>
  <si>
    <t>Beta-carotene capsules</t>
    <phoneticPr fontId="1" type="noConversion"/>
  </si>
  <si>
    <t>Placebo capsules</t>
    <phoneticPr fontId="1" type="noConversion"/>
  </si>
  <si>
    <t>Control</t>
    <phoneticPr fontId="1" type="noConversion"/>
  </si>
  <si>
    <t>7 days</t>
    <phoneticPr fontId="1" type="noConversion"/>
  </si>
  <si>
    <t>14 days</t>
    <phoneticPr fontId="1" type="noConversion"/>
  </si>
  <si>
    <t>28 days</t>
    <phoneticPr fontId="1" type="noConversion"/>
  </si>
  <si>
    <t>Standard amino acid solution</t>
    <phoneticPr fontId="1" type="noConversion"/>
  </si>
  <si>
    <t>Oral glutamine</t>
    <phoneticPr fontId="1" type="noConversion"/>
  </si>
  <si>
    <t>Glutamine</t>
    <phoneticPr fontId="1" type="noConversion"/>
  </si>
  <si>
    <t xml:space="preserve">30 g/day, 28 days, </t>
    <phoneticPr fontId="1" type="noConversion"/>
  </si>
  <si>
    <r>
      <t>/mm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phoneticPr fontId="1" type="noConversion"/>
  </si>
  <si>
    <t>Isonitrogenous with the experimental group, 28 days</t>
    <phoneticPr fontId="1" type="noConversion"/>
  </si>
  <si>
    <t>Esophageal cancer</t>
    <phoneticPr fontId="1" type="noConversion"/>
  </si>
  <si>
    <t>2/11</t>
    <phoneticPr fontId="1" type="noConversion"/>
  </si>
  <si>
    <t>Yoshida 1998</t>
    <phoneticPr fontId="1" type="noConversion"/>
  </si>
  <si>
    <t>Normalized Outcome Measures</t>
    <phoneticPr fontId="1" type="noConversion"/>
  </si>
  <si>
    <t>de Luis 2005</t>
    <phoneticPr fontId="1" type="noConversion"/>
  </si>
  <si>
    <r>
      <t>10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scheme val="minor"/>
      </rPr>
      <t>/μL</t>
    </r>
    <phoneticPr fontId="1" type="noConversion"/>
  </si>
  <si>
    <t>5/68</t>
    <phoneticPr fontId="1" type="noConversion"/>
  </si>
  <si>
    <t>Omega 3-enhanced supplementation with a basal oral diet of 30 kcal/day and 1.1 g/kg/day of proteins, 12 weeks</t>
    <phoneticPr fontId="1" type="noConversion"/>
  </si>
  <si>
    <t>Arginine-enhanced supplementation with a basal oral diet of 30 kcal/day and 1.1 g/kg/day of proteins, 12 weeks</t>
    <phoneticPr fontId="1" type="noConversion"/>
  </si>
  <si>
    <t>Omega 3</t>
    <phoneticPr fontId="1" type="noConversion"/>
  </si>
  <si>
    <t>Arginine</t>
    <phoneticPr fontId="1" type="noConversion"/>
  </si>
  <si>
    <t>An exercise and hypocaloric healthy eating intervention</t>
    <phoneticPr fontId="1" type="noConversion"/>
  </si>
  <si>
    <t>6 months</t>
    <phoneticPr fontId="1" type="noConversion"/>
  </si>
  <si>
    <t>Early-stage breast cancer</t>
    <phoneticPr fontId="1" type="noConversion"/>
  </si>
  <si>
    <t>Neutrophil</t>
    <phoneticPr fontId="1" type="noConversion"/>
  </si>
  <si>
    <t>Daily calorie intake to 600 kcal below their calculated energy requirements + 3 supervised exercise sessions (30 minutes aerobic exercise+10 to 15 minutes of muscle strengthening exercises) each week</t>
    <phoneticPr fontId="1" type="noConversion"/>
  </si>
  <si>
    <t>A healthy eating booklet</t>
    <phoneticPr fontId="1" type="noConversion"/>
  </si>
  <si>
    <t>Lifestyle</t>
    <phoneticPr fontId="1" type="noConversion"/>
  </si>
  <si>
    <t>85/0</t>
    <phoneticPr fontId="1" type="noConversion"/>
  </si>
  <si>
    <t>Saxton 2014</t>
    <phoneticPr fontId="1" type="noConversion"/>
  </si>
  <si>
    <t>Sangthawan 2015</t>
    <phoneticPr fontId="1" type="noConversion"/>
  </si>
  <si>
    <t>Head and neck cancer</t>
    <phoneticPr fontId="1" type="noConversion"/>
  </si>
  <si>
    <t>Zinc sulfate supplementation</t>
    <phoneticPr fontId="1" type="noConversion"/>
  </si>
  <si>
    <t>Zinc</t>
    <phoneticPr fontId="1" type="noConversion"/>
  </si>
  <si>
    <t>8/64</t>
    <phoneticPr fontId="1" type="noConversion"/>
  </si>
  <si>
    <t>5 weeks</t>
    <phoneticPr fontId="1" type="noConversion"/>
  </si>
  <si>
    <t>Oral syrups zinc sulfate consisted of elemental zinc at a concentration of 5mg/cc, 50mg(10cc)/meal, 3 times/day at meal times</t>
    <phoneticPr fontId="1" type="noConversion"/>
  </si>
  <si>
    <t>Placebo</t>
    <phoneticPr fontId="1" type="noConversion"/>
  </si>
  <si>
    <t>Oral syrups of placebo, identical in taste and consistency with zinc sulfate supplementation, 3 times/day at meal times</t>
    <phoneticPr fontId="1" type="noConversion"/>
  </si>
  <si>
    <t>EPA and DHA enriched fish oil</t>
    <phoneticPr fontId="1" type="noConversion"/>
  </si>
  <si>
    <t>Paixao 2017</t>
    <phoneticPr fontId="1" type="noConversion"/>
  </si>
  <si>
    <t>Breast cancer</t>
    <phoneticPr fontId="1" type="noConversion"/>
  </si>
  <si>
    <t>2g/day of fish oil concentrate containing 1.8g of n-3 fatty acids during 30 days</t>
    <phoneticPr fontId="1" type="noConversion"/>
  </si>
  <si>
    <t>2g/day of mineral oil during 30 days</t>
    <phoneticPr fontId="1" type="noConversion"/>
  </si>
  <si>
    <t>30 days</t>
    <phoneticPr fontId="1" type="noConversion"/>
  </si>
  <si>
    <t>37/0</t>
    <phoneticPr fontId="1" type="noConversion"/>
  </si>
  <si>
    <t>Bumrungpert 2018</t>
    <phoneticPr fontId="1" type="noConversion"/>
  </si>
  <si>
    <t>Whey Protein Supplementation</t>
    <phoneticPr fontId="1" type="noConversion"/>
  </si>
  <si>
    <t>6 weeks</t>
  </si>
  <si>
    <t>6 weeks</t>
    <phoneticPr fontId="1" type="noConversion"/>
  </si>
  <si>
    <t>12 weeks</t>
  </si>
  <si>
    <t>12 weeks</t>
    <phoneticPr fontId="1" type="noConversion"/>
  </si>
  <si>
    <r>
      <t>10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scheme val="minor"/>
      </rPr>
      <t>/mm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phoneticPr fontId="1" type="noConversion"/>
  </si>
  <si>
    <t>Maltodextrin oral snack</t>
    <phoneticPr fontId="1" type="noConversion"/>
  </si>
  <si>
    <t>Cancer without metastatic diseases</t>
    <phoneticPr fontId="1" type="noConversion"/>
  </si>
  <si>
    <t>40g of placebo (maltodextrin) as a daytime snack</t>
    <phoneticPr fontId="1" type="noConversion"/>
  </si>
  <si>
    <t>40g Whey protein isolate with Zn(2.64mg/day) and Se (0.76 mg/day)</t>
    <phoneticPr fontId="1" type="noConversion"/>
  </si>
  <si>
    <t>32/10</t>
    <phoneticPr fontId="1" type="noConversion"/>
  </si>
  <si>
    <t>Omega-3 supplementation</t>
    <phoneticPr fontId="1" type="noConversion"/>
  </si>
  <si>
    <t>Gastric cancer</t>
    <phoneticPr fontId="1" type="noConversion"/>
  </si>
  <si>
    <t>22/44</t>
    <phoneticPr fontId="1" type="noConversion"/>
  </si>
  <si>
    <t>Standard formula without Omega-3</t>
    <phoneticPr fontId="1" type="noConversion"/>
  </si>
  <si>
    <t>600kcal, 24g protein and 3.2g of omega-3/day, 200ml/day, 30 days</t>
    <phoneticPr fontId="1" type="noConversion"/>
  </si>
  <si>
    <t>560kcal and 29g protein/day, 30 days</t>
    <phoneticPr fontId="1" type="noConversion"/>
  </si>
  <si>
    <t>Feijo 2019</t>
    <phoneticPr fontId="1" type="noConversion"/>
  </si>
  <si>
    <t>Homkham 2021</t>
    <phoneticPr fontId="1" type="noConversion"/>
  </si>
  <si>
    <t>A regular diet with energy 1500kcal and 60g of protein per day, except esophageal cancer patients receiving blenderized nutrition with 2000 kcal and 75g of protein per day via feeding tube</t>
    <phoneticPr fontId="1" type="noConversion"/>
  </si>
  <si>
    <t>A regular diet with additional 500kcal per day of immune-enhancing nutritional supplementation containing arginine 6.16g, L-glutamine 3.07 g, and fish oil 2.73 g that prepared in sachet form and provided 2 times per day</t>
    <phoneticPr fontId="1" type="noConversion"/>
  </si>
  <si>
    <t>Regular diet</t>
    <phoneticPr fontId="1" type="noConversion"/>
  </si>
  <si>
    <t>Immune-enhanced nutritional supplementation</t>
    <phoneticPr fontId="1" type="noConversion"/>
  </si>
  <si>
    <t>Mixed</t>
    <phoneticPr fontId="1" type="noConversion"/>
  </si>
  <si>
    <t>35/49</t>
    <phoneticPr fontId="1" type="noConversion"/>
  </si>
  <si>
    <t>Cancer</t>
    <phoneticPr fontId="1" type="noConversion"/>
  </si>
  <si>
    <t>2 weeks</t>
  </si>
  <si>
    <t>2 weeks</t>
    <phoneticPr fontId="1" type="noConversion"/>
  </si>
  <si>
    <t>4 weeks</t>
  </si>
  <si>
    <t>4 weeks</t>
    <phoneticPr fontId="1" type="noConversion"/>
  </si>
  <si>
    <t>Wierdak 2021</t>
    <phoneticPr fontId="1" type="noConversion"/>
  </si>
  <si>
    <t>14/12</t>
    <phoneticPr fontId="1" type="noConversion"/>
  </si>
  <si>
    <t>Colorectal Cancer</t>
    <phoneticPr fontId="1" type="noConversion"/>
  </si>
  <si>
    <t>Standard oral nutritional supplements</t>
    <phoneticPr fontId="1" type="noConversion"/>
  </si>
  <si>
    <t>3 times of Nutricia Nutridrink Protein/day for 2 weeks before surgery</t>
    <phoneticPr fontId="1" type="noConversion"/>
  </si>
  <si>
    <t>2 times of Immunonutrition (arginine, glutamine, omega-3 fatty acids, nucleotides, and zinc), for 2 weeks before surgery</t>
    <phoneticPr fontId="1" type="noConversion"/>
  </si>
  <si>
    <t>Immunonutrition</t>
    <phoneticPr fontId="1" type="noConversion"/>
  </si>
  <si>
    <r>
      <t>10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scheme val="minor"/>
      </rPr>
      <t>/ml</t>
    </r>
    <phoneticPr fontId="1" type="noConversion"/>
  </si>
  <si>
    <t>Mixed</t>
  </si>
  <si>
    <t>Protein</t>
    <phoneticPr fontId="1" type="noConversion"/>
  </si>
  <si>
    <t>Endpoint</t>
  </si>
  <si>
    <t>Endpoint</t>
    <phoneticPr fontId="1" type="noConversion"/>
  </si>
  <si>
    <t>5 weeks</t>
  </si>
  <si>
    <t>Head &amp; Neck Cancer</t>
    <phoneticPr fontId="1" type="noConversion"/>
  </si>
  <si>
    <t>Omega 3-enhanced oral immunonutrition</t>
    <phoneticPr fontId="1" type="noConversion"/>
  </si>
  <si>
    <t>Arginine-enhanced oral immunonutrition</t>
    <phoneticPr fontId="1" type="noConversion"/>
  </si>
  <si>
    <t>Blank</t>
    <phoneticPr fontId="1" type="noConversion"/>
  </si>
  <si>
    <t>Wang 2021</t>
    <phoneticPr fontId="1" type="noConversion"/>
  </si>
  <si>
    <t>Breast cancer</t>
  </si>
  <si>
    <t>36/0</t>
    <phoneticPr fontId="1" type="noConversion"/>
  </si>
  <si>
    <t>Spleen aminopeptide oral lyophilized powder</t>
    <phoneticPr fontId="1" type="noConversion"/>
  </si>
  <si>
    <t>4mg on the first day of chemotherapy for two cycles.</t>
    <phoneticPr fontId="1" type="noConversion"/>
  </si>
  <si>
    <t>CD4/CD8</t>
  </si>
  <si>
    <t>3 weeks</t>
    <phoneticPr fontId="1" type="noConversion"/>
  </si>
  <si>
    <t>1 week</t>
  </si>
  <si>
    <t>1 week</t>
    <phoneticPr fontId="1" type="noConversion"/>
  </si>
  <si>
    <t>24 weeks</t>
    <phoneticPr fontId="1" type="noConversion"/>
  </si>
  <si>
    <t>American</t>
    <phoneticPr fontId="1" type="noConversion"/>
  </si>
  <si>
    <t>Spainish</t>
    <phoneticPr fontId="1" type="noConversion"/>
  </si>
  <si>
    <t>British</t>
    <phoneticPr fontId="1" type="noConversion"/>
  </si>
  <si>
    <t>Thai</t>
  </si>
  <si>
    <t>Thai</t>
    <phoneticPr fontId="1" type="noConversion"/>
  </si>
  <si>
    <t>Janpanese</t>
    <phoneticPr fontId="1" type="noConversion"/>
  </si>
  <si>
    <t>Brazilians</t>
  </si>
  <si>
    <t>Brazilians</t>
    <phoneticPr fontId="1" type="noConversion"/>
  </si>
  <si>
    <t>Chinese</t>
    <phoneticPr fontId="1" type="noConversion"/>
  </si>
  <si>
    <t>Polish</t>
    <phoneticPr fontId="1" type="noConversion"/>
  </si>
  <si>
    <t>Nationality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</si>
</sst>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_);[Red]\(0\)"/>
    <numFmt numFmtId="178" formatCode="0.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33"/>
  <sheetViews>
    <sheetView tabSelected="1" topLeftCell="I16" zoomScale="68" zoomScaleNormal="68" workbookViewId="0">
      <selection activeCell="U1" sqref="U1:X1048576"/>
    </sheetView>
  </sheetViews>
  <sheetFormatPr defaultRowHeight="13.9" x14ac:dyDescent="0.4"/>
  <cols>
    <col min="1" max="2" width="18.1328125" style="1" customWidth="1"/>
    <col min="3" max="3" width="14.19921875" style="4" customWidth="1"/>
    <col min="4" max="4" width="14.19921875" style="7" customWidth="1"/>
    <col min="5" max="5" width="14.19921875" style="2" customWidth="1"/>
    <col min="6" max="6" width="32.86328125" style="2" customWidth="1"/>
    <col min="7" max="7" width="75" style="2" customWidth="1"/>
    <col min="8" max="8" width="23.9296875" style="1" customWidth="1"/>
    <col min="9" max="9" width="20.796875" style="1" customWidth="1"/>
    <col min="10" max="10" width="14.19921875" style="1" customWidth="1"/>
    <col min="11" max="11" width="9.06640625" style="1"/>
    <col min="12" max="12" width="9.06640625" style="3"/>
    <col min="13" max="13" width="9.06640625" style="4"/>
    <col min="14" max="14" width="9.06640625" style="5"/>
    <col min="15" max="15" width="20.796875" style="2" customWidth="1"/>
    <col min="16" max="17" width="9.06640625" style="1"/>
    <col min="18" max="18" width="14.46484375" style="3" bestFit="1" customWidth="1"/>
    <col min="19" max="19" width="9.06640625" style="4"/>
    <col min="20" max="20" width="9.06640625" style="1"/>
    <col min="21" max="16384" width="9.06640625" style="6"/>
  </cols>
  <sheetData>
    <row r="1" spans="1:20" x14ac:dyDescent="0.4">
      <c r="A1" s="10" t="s">
        <v>0</v>
      </c>
      <c r="B1" s="33" t="s">
        <v>2</v>
      </c>
      <c r="C1" s="34"/>
      <c r="D1" s="34"/>
      <c r="E1" s="34"/>
      <c r="F1" s="34"/>
      <c r="G1" s="34"/>
      <c r="H1" s="35"/>
      <c r="I1" s="10" t="s">
        <v>10</v>
      </c>
      <c r="J1" s="10"/>
      <c r="K1" s="10"/>
      <c r="L1" s="10"/>
      <c r="M1" s="10"/>
      <c r="N1" s="10"/>
      <c r="O1" s="10" t="s">
        <v>46</v>
      </c>
      <c r="P1" s="10"/>
      <c r="Q1" s="10"/>
      <c r="R1" s="10"/>
      <c r="S1" s="10"/>
      <c r="T1" s="10"/>
    </row>
    <row r="2" spans="1:20" x14ac:dyDescent="0.4">
      <c r="A2" s="10"/>
      <c r="B2" s="33" t="s">
        <v>1</v>
      </c>
      <c r="C2" s="34"/>
      <c r="D2" s="34"/>
      <c r="E2" s="35"/>
      <c r="F2" s="10" t="s">
        <v>6</v>
      </c>
      <c r="G2" s="10"/>
      <c r="H2" s="10"/>
      <c r="I2" s="10" t="s">
        <v>19</v>
      </c>
      <c r="J2" s="10" t="s">
        <v>11</v>
      </c>
      <c r="K2" s="10" t="s">
        <v>17</v>
      </c>
      <c r="L2" s="30" t="s">
        <v>12</v>
      </c>
      <c r="M2" s="31" t="s">
        <v>13</v>
      </c>
      <c r="N2" s="32" t="s">
        <v>14</v>
      </c>
      <c r="O2" s="29" t="s">
        <v>19</v>
      </c>
      <c r="P2" s="10" t="s">
        <v>11</v>
      </c>
      <c r="Q2" s="10" t="s">
        <v>17</v>
      </c>
      <c r="R2" s="30" t="s">
        <v>12</v>
      </c>
      <c r="S2" s="31" t="s">
        <v>13</v>
      </c>
      <c r="T2" s="32" t="s">
        <v>14</v>
      </c>
    </row>
    <row r="3" spans="1:20" x14ac:dyDescent="0.4">
      <c r="A3" s="10"/>
      <c r="B3" s="1" t="s">
        <v>147</v>
      </c>
      <c r="C3" s="4" t="s">
        <v>3</v>
      </c>
      <c r="D3" s="7" t="s">
        <v>4</v>
      </c>
      <c r="E3" s="2" t="s">
        <v>5</v>
      </c>
      <c r="F3" s="2" t="s">
        <v>7</v>
      </c>
      <c r="G3" s="2" t="s">
        <v>8</v>
      </c>
      <c r="H3" s="1" t="s">
        <v>9</v>
      </c>
      <c r="I3" s="10"/>
      <c r="J3" s="10"/>
      <c r="K3" s="10"/>
      <c r="L3" s="30"/>
      <c r="M3" s="31"/>
      <c r="N3" s="32"/>
      <c r="O3" s="29"/>
      <c r="P3" s="10"/>
      <c r="Q3" s="10"/>
      <c r="R3" s="30"/>
      <c r="S3" s="31"/>
      <c r="T3" s="32"/>
    </row>
    <row r="4" spans="1:20" x14ac:dyDescent="0.4">
      <c r="A4" s="10" t="s">
        <v>26</v>
      </c>
      <c r="B4" s="13" t="s">
        <v>137</v>
      </c>
      <c r="C4" s="31">
        <v>67.47</v>
      </c>
      <c r="D4" s="36" t="s">
        <v>27</v>
      </c>
      <c r="E4" s="29" t="s">
        <v>28</v>
      </c>
      <c r="F4" s="29" t="s">
        <v>31</v>
      </c>
      <c r="G4" s="29" t="s">
        <v>29</v>
      </c>
      <c r="H4" s="10" t="s">
        <v>30</v>
      </c>
      <c r="I4" s="10" t="s">
        <v>23</v>
      </c>
      <c r="J4" s="10" t="s">
        <v>24</v>
      </c>
      <c r="K4" s="1" t="s">
        <v>16</v>
      </c>
      <c r="L4" s="3">
        <v>7.6</v>
      </c>
      <c r="M4" s="4">
        <v>5.5772036003717851</v>
      </c>
      <c r="N4" s="5">
        <v>12</v>
      </c>
      <c r="O4" s="29" t="s">
        <v>23</v>
      </c>
      <c r="P4" s="10" t="s">
        <v>24</v>
      </c>
      <c r="Q4" s="1" t="s">
        <v>16</v>
      </c>
      <c r="R4" s="3">
        <v>7.6</v>
      </c>
      <c r="S4" s="4">
        <v>5.5772036003717851</v>
      </c>
      <c r="T4" s="5">
        <v>12</v>
      </c>
    </row>
    <row r="5" spans="1:20" x14ac:dyDescent="0.4">
      <c r="A5" s="10"/>
      <c r="B5" s="22"/>
      <c r="C5" s="31"/>
      <c r="D5" s="36"/>
      <c r="E5" s="29"/>
      <c r="F5" s="29"/>
      <c r="G5" s="29"/>
      <c r="H5" s="10"/>
      <c r="I5" s="10"/>
      <c r="J5" s="10"/>
      <c r="K5" s="1" t="s">
        <v>18</v>
      </c>
      <c r="L5" s="3">
        <v>6.2</v>
      </c>
      <c r="M5" s="4">
        <v>2.2516660498395402</v>
      </c>
      <c r="N5" s="5">
        <v>12</v>
      </c>
      <c r="O5" s="29"/>
      <c r="P5" s="10"/>
      <c r="Q5" s="1" t="s">
        <v>84</v>
      </c>
      <c r="R5" s="3">
        <v>6.2</v>
      </c>
      <c r="S5" s="4">
        <v>2.2516660498395402</v>
      </c>
      <c r="T5" s="5">
        <v>12</v>
      </c>
    </row>
    <row r="6" spans="1:20" ht="13.9" customHeight="1" x14ac:dyDescent="0.4">
      <c r="A6" s="10"/>
      <c r="B6" s="22"/>
      <c r="C6" s="31"/>
      <c r="D6" s="36"/>
      <c r="E6" s="29"/>
      <c r="F6" s="29"/>
      <c r="G6" s="29"/>
      <c r="H6" s="10"/>
      <c r="I6" s="10" t="s">
        <v>21</v>
      </c>
      <c r="J6" s="10" t="s">
        <v>22</v>
      </c>
      <c r="K6" s="1" t="s">
        <v>16</v>
      </c>
      <c r="L6" s="3">
        <v>25.83</v>
      </c>
      <c r="M6" s="4">
        <v>13.302150202128976</v>
      </c>
      <c r="N6" s="5">
        <v>12</v>
      </c>
      <c r="O6" s="29" t="s">
        <v>21</v>
      </c>
      <c r="P6" s="13" t="s">
        <v>41</v>
      </c>
      <c r="Q6" s="1" t="s">
        <v>16</v>
      </c>
      <c r="R6" s="3">
        <f>L4*10^9*L6/100/1000000</f>
        <v>1963.08</v>
      </c>
      <c r="S6" s="4">
        <f>M4*10^9*M6/100/1000000</f>
        <v>741.88800000000003</v>
      </c>
      <c r="T6" s="5">
        <v>12</v>
      </c>
    </row>
    <row r="7" spans="1:20" x14ac:dyDescent="0.4">
      <c r="A7" s="10"/>
      <c r="B7" s="22"/>
      <c r="C7" s="31"/>
      <c r="D7" s="36"/>
      <c r="E7" s="29"/>
      <c r="F7" s="29"/>
      <c r="G7" s="29"/>
      <c r="H7" s="10"/>
      <c r="I7" s="10"/>
      <c r="J7" s="10"/>
      <c r="K7" s="1" t="s">
        <v>18</v>
      </c>
      <c r="L7" s="3">
        <v>30.33</v>
      </c>
      <c r="M7" s="4">
        <v>15.415252187363008</v>
      </c>
      <c r="N7" s="5">
        <v>12</v>
      </c>
      <c r="O7" s="29"/>
      <c r="P7" s="14"/>
      <c r="Q7" s="1" t="s">
        <v>84</v>
      </c>
      <c r="R7" s="3">
        <f>L5*10^9*L7/100/1000000</f>
        <v>1880.46</v>
      </c>
      <c r="S7" s="4">
        <f>M5*10^9*M7/100/1000000</f>
        <v>347.09999999999997</v>
      </c>
      <c r="T7" s="5">
        <v>12</v>
      </c>
    </row>
    <row r="8" spans="1:20" x14ac:dyDescent="0.4">
      <c r="A8" s="10"/>
      <c r="B8" s="22"/>
      <c r="C8" s="31"/>
      <c r="D8" s="36"/>
      <c r="E8" s="29"/>
      <c r="F8" s="29"/>
      <c r="G8" s="29"/>
      <c r="H8" s="10"/>
      <c r="I8" s="10" t="s">
        <v>25</v>
      </c>
      <c r="J8" s="10"/>
      <c r="K8" s="1" t="s">
        <v>16</v>
      </c>
      <c r="L8" s="3">
        <v>1.4</v>
      </c>
      <c r="M8" s="4">
        <v>0.69282032302755092</v>
      </c>
      <c r="N8" s="5">
        <v>12</v>
      </c>
      <c r="O8" s="29" t="s">
        <v>25</v>
      </c>
      <c r="P8" s="10"/>
      <c r="Q8" s="1" t="s">
        <v>16</v>
      </c>
      <c r="R8" s="3">
        <v>1.4</v>
      </c>
      <c r="S8" s="4">
        <v>0.69282032302755092</v>
      </c>
      <c r="T8" s="5">
        <v>12</v>
      </c>
    </row>
    <row r="9" spans="1:20" x14ac:dyDescent="0.4">
      <c r="A9" s="10"/>
      <c r="B9" s="22"/>
      <c r="C9" s="31"/>
      <c r="D9" s="36"/>
      <c r="E9" s="29"/>
      <c r="F9" s="29"/>
      <c r="G9" s="29"/>
      <c r="H9" s="10"/>
      <c r="I9" s="10"/>
      <c r="J9" s="10"/>
      <c r="K9" s="1" t="s">
        <v>18</v>
      </c>
      <c r="L9" s="3">
        <v>1.7</v>
      </c>
      <c r="M9" s="4">
        <v>1.143153532995459</v>
      </c>
      <c r="N9" s="5">
        <v>12</v>
      </c>
      <c r="O9" s="29"/>
      <c r="P9" s="10"/>
      <c r="Q9" s="1" t="s">
        <v>83</v>
      </c>
      <c r="R9" s="3">
        <v>1.7</v>
      </c>
      <c r="S9" s="4">
        <v>1.143153532995459</v>
      </c>
      <c r="T9" s="5">
        <v>12</v>
      </c>
    </row>
    <row r="10" spans="1:20" x14ac:dyDescent="0.4">
      <c r="A10" s="10"/>
      <c r="B10" s="22"/>
      <c r="C10" s="31"/>
      <c r="D10" s="36"/>
      <c r="E10" s="29"/>
      <c r="F10" s="29" t="s">
        <v>32</v>
      </c>
      <c r="G10" s="29" t="s">
        <v>29</v>
      </c>
      <c r="H10" s="10" t="s">
        <v>33</v>
      </c>
      <c r="I10" s="10" t="s">
        <v>23</v>
      </c>
      <c r="J10" s="10" t="s">
        <v>24</v>
      </c>
      <c r="K10" s="1" t="s">
        <v>16</v>
      </c>
      <c r="L10" s="3">
        <v>7.3</v>
      </c>
      <c r="M10" s="4">
        <v>1.1376730637577739</v>
      </c>
      <c r="N10" s="5">
        <v>7</v>
      </c>
      <c r="O10" s="29" t="s">
        <v>23</v>
      </c>
      <c r="P10" s="10" t="s">
        <v>24</v>
      </c>
      <c r="Q10" s="1" t="s">
        <v>16</v>
      </c>
      <c r="R10" s="3">
        <v>7.3</v>
      </c>
      <c r="S10" s="4">
        <v>1.1376730637577739</v>
      </c>
      <c r="T10" s="5">
        <v>7</v>
      </c>
    </row>
    <row r="11" spans="1:20" x14ac:dyDescent="0.4">
      <c r="A11" s="10"/>
      <c r="B11" s="22"/>
      <c r="C11" s="31"/>
      <c r="D11" s="36"/>
      <c r="E11" s="29"/>
      <c r="F11" s="29"/>
      <c r="G11" s="29"/>
      <c r="H11" s="10"/>
      <c r="I11" s="10"/>
      <c r="J11" s="10"/>
      <c r="K11" s="1" t="s">
        <v>18</v>
      </c>
      <c r="L11" s="3">
        <v>7.46</v>
      </c>
      <c r="M11" s="4">
        <v>1.6139082997494003</v>
      </c>
      <c r="N11" s="5">
        <v>7</v>
      </c>
      <c r="O11" s="29"/>
      <c r="P11" s="10"/>
      <c r="Q11" s="1" t="s">
        <v>83</v>
      </c>
      <c r="R11" s="3">
        <v>7.46</v>
      </c>
      <c r="S11" s="4">
        <v>1.6139082997494003</v>
      </c>
      <c r="T11" s="5">
        <v>7</v>
      </c>
    </row>
    <row r="12" spans="1:20" x14ac:dyDescent="0.4">
      <c r="A12" s="10"/>
      <c r="B12" s="22"/>
      <c r="C12" s="31"/>
      <c r="D12" s="36"/>
      <c r="E12" s="29"/>
      <c r="F12" s="29"/>
      <c r="G12" s="29"/>
      <c r="H12" s="10"/>
      <c r="I12" s="10" t="s">
        <v>21</v>
      </c>
      <c r="J12" s="10" t="s">
        <v>22</v>
      </c>
      <c r="K12" s="1" t="s">
        <v>16</v>
      </c>
      <c r="L12" s="3">
        <v>26.54</v>
      </c>
      <c r="M12" s="4">
        <v>7.7520513414192509</v>
      </c>
      <c r="N12" s="5">
        <v>7</v>
      </c>
      <c r="O12" s="29" t="s">
        <v>21</v>
      </c>
      <c r="P12" s="10" t="s">
        <v>41</v>
      </c>
      <c r="Q12" s="1" t="s">
        <v>16</v>
      </c>
      <c r="R12" s="3">
        <f>L10*10^9*L12/100/1000000</f>
        <v>1937.42</v>
      </c>
      <c r="S12" s="4">
        <f>M10*10^9*M12/100/1000000</f>
        <v>88.192999999999998</v>
      </c>
      <c r="T12" s="5">
        <v>7</v>
      </c>
    </row>
    <row r="13" spans="1:20" x14ac:dyDescent="0.4">
      <c r="A13" s="10"/>
      <c r="B13" s="22"/>
      <c r="C13" s="31"/>
      <c r="D13" s="36"/>
      <c r="E13" s="29"/>
      <c r="F13" s="29"/>
      <c r="G13" s="29"/>
      <c r="H13" s="10"/>
      <c r="I13" s="10"/>
      <c r="J13" s="10"/>
      <c r="K13" s="1" t="s">
        <v>18</v>
      </c>
      <c r="L13" s="3">
        <v>26</v>
      </c>
      <c r="M13" s="4">
        <v>7.2493585923169794</v>
      </c>
      <c r="N13" s="5">
        <v>7</v>
      </c>
      <c r="O13" s="29"/>
      <c r="P13" s="10"/>
      <c r="Q13" s="1" t="s">
        <v>83</v>
      </c>
      <c r="R13" s="3">
        <f>L11*10^9*L13/100/1000000</f>
        <v>1939.6</v>
      </c>
      <c r="S13" s="4">
        <f>M11*10^9*M13/100/1000000</f>
        <v>116.99800000000002</v>
      </c>
      <c r="T13" s="5">
        <v>7</v>
      </c>
    </row>
    <row r="14" spans="1:20" x14ac:dyDescent="0.4">
      <c r="A14" s="10"/>
      <c r="B14" s="22"/>
      <c r="C14" s="31"/>
      <c r="D14" s="36"/>
      <c r="E14" s="29"/>
      <c r="F14" s="29"/>
      <c r="G14" s="29"/>
      <c r="H14" s="10"/>
      <c r="I14" s="10" t="s">
        <v>25</v>
      </c>
      <c r="J14" s="10"/>
      <c r="K14" s="1" t="s">
        <v>16</v>
      </c>
      <c r="L14" s="3">
        <v>1.38</v>
      </c>
      <c r="M14" s="4">
        <v>0.6878953408767936</v>
      </c>
      <c r="N14" s="5">
        <v>7</v>
      </c>
      <c r="O14" s="29" t="s">
        <v>25</v>
      </c>
      <c r="P14" s="10"/>
      <c r="Q14" s="1" t="s">
        <v>16</v>
      </c>
      <c r="R14" s="3">
        <v>1.38</v>
      </c>
      <c r="S14" s="4">
        <v>0.6878953408767936</v>
      </c>
      <c r="T14" s="5">
        <v>7</v>
      </c>
    </row>
    <row r="15" spans="1:20" x14ac:dyDescent="0.4">
      <c r="A15" s="10"/>
      <c r="B15" s="14"/>
      <c r="C15" s="31"/>
      <c r="D15" s="36"/>
      <c r="E15" s="29"/>
      <c r="F15" s="29"/>
      <c r="G15" s="29"/>
      <c r="H15" s="10"/>
      <c r="I15" s="10"/>
      <c r="J15" s="10"/>
      <c r="K15" s="1" t="s">
        <v>18</v>
      </c>
      <c r="L15" s="3">
        <v>1.06</v>
      </c>
      <c r="M15" s="4">
        <v>0.37040518354904273</v>
      </c>
      <c r="N15" s="5">
        <v>7</v>
      </c>
      <c r="O15" s="29"/>
      <c r="P15" s="10"/>
      <c r="Q15" s="1" t="s">
        <v>83</v>
      </c>
      <c r="R15" s="3">
        <v>1.06</v>
      </c>
      <c r="S15" s="4">
        <v>0.37040518354904273</v>
      </c>
      <c r="T15" s="5">
        <v>7</v>
      </c>
    </row>
    <row r="16" spans="1:20" x14ac:dyDescent="0.4">
      <c r="A16" s="10" t="s">
        <v>45</v>
      </c>
      <c r="B16" s="13" t="s">
        <v>142</v>
      </c>
      <c r="C16" s="31">
        <v>61.18</v>
      </c>
      <c r="D16" s="36" t="s">
        <v>44</v>
      </c>
      <c r="E16" s="29" t="s">
        <v>43</v>
      </c>
      <c r="F16" s="29" t="s">
        <v>38</v>
      </c>
      <c r="G16" s="29" t="s">
        <v>40</v>
      </c>
      <c r="H16" s="10" t="s">
        <v>39</v>
      </c>
      <c r="I16" s="10" t="s">
        <v>23</v>
      </c>
      <c r="J16" s="10" t="s">
        <v>41</v>
      </c>
      <c r="K16" s="1" t="s">
        <v>16</v>
      </c>
      <c r="L16" s="3">
        <v>6974</v>
      </c>
      <c r="M16" s="4">
        <v>582</v>
      </c>
      <c r="N16" s="5">
        <v>7</v>
      </c>
      <c r="O16" s="29" t="s">
        <v>23</v>
      </c>
      <c r="P16" s="10" t="s">
        <v>24</v>
      </c>
      <c r="Q16" s="1" t="s">
        <v>16</v>
      </c>
      <c r="R16" s="3">
        <f>L16*10^6/10^9</f>
        <v>6.9740000000000002</v>
      </c>
      <c r="S16" s="4">
        <f>M16*10^6/10^9</f>
        <v>0.58199999999999996</v>
      </c>
      <c r="T16" s="5">
        <v>7</v>
      </c>
    </row>
    <row r="17" spans="1:20" x14ac:dyDescent="0.4">
      <c r="A17" s="10"/>
      <c r="B17" s="22"/>
      <c r="C17" s="31"/>
      <c r="D17" s="36"/>
      <c r="E17" s="29"/>
      <c r="F17" s="29"/>
      <c r="G17" s="29"/>
      <c r="H17" s="10"/>
      <c r="I17" s="10"/>
      <c r="J17" s="10"/>
      <c r="K17" s="1" t="s">
        <v>34</v>
      </c>
      <c r="L17" s="3">
        <v>5270</v>
      </c>
      <c r="M17" s="4">
        <v>537</v>
      </c>
      <c r="N17" s="5">
        <v>7</v>
      </c>
      <c r="O17" s="29"/>
      <c r="P17" s="10"/>
      <c r="Q17" s="1" t="s">
        <v>135</v>
      </c>
      <c r="R17" s="3">
        <f t="shared" ref="R17:R19" si="0">L17*10^6/10^9</f>
        <v>5.27</v>
      </c>
      <c r="S17" s="4">
        <f t="shared" ref="S17:S19" si="1">M17*10^6/10^9</f>
        <v>0.53700000000000003</v>
      </c>
      <c r="T17" s="5">
        <v>7</v>
      </c>
    </row>
    <row r="18" spans="1:20" x14ac:dyDescent="0.4">
      <c r="A18" s="10"/>
      <c r="B18" s="22"/>
      <c r="C18" s="31"/>
      <c r="D18" s="36"/>
      <c r="E18" s="29"/>
      <c r="F18" s="29"/>
      <c r="G18" s="29"/>
      <c r="H18" s="10"/>
      <c r="I18" s="10"/>
      <c r="J18" s="10"/>
      <c r="K18" s="1" t="s">
        <v>35</v>
      </c>
      <c r="L18" s="3">
        <v>4162</v>
      </c>
      <c r="M18" s="4">
        <v>446</v>
      </c>
      <c r="N18" s="5">
        <v>7</v>
      </c>
      <c r="O18" s="29"/>
      <c r="P18" s="10"/>
      <c r="Q18" s="1" t="s">
        <v>107</v>
      </c>
      <c r="R18" s="3">
        <f t="shared" si="0"/>
        <v>4.1619999999999999</v>
      </c>
      <c r="S18" s="4">
        <f t="shared" si="1"/>
        <v>0.44600000000000001</v>
      </c>
      <c r="T18" s="5">
        <v>7</v>
      </c>
    </row>
    <row r="19" spans="1:20" x14ac:dyDescent="0.4">
      <c r="A19" s="10"/>
      <c r="B19" s="22"/>
      <c r="C19" s="31"/>
      <c r="D19" s="36"/>
      <c r="E19" s="29"/>
      <c r="F19" s="29"/>
      <c r="G19" s="29"/>
      <c r="H19" s="10"/>
      <c r="I19" s="10"/>
      <c r="J19" s="10"/>
      <c r="K19" s="1" t="s">
        <v>36</v>
      </c>
      <c r="L19" s="3">
        <v>2852</v>
      </c>
      <c r="M19" s="4">
        <v>278</v>
      </c>
      <c r="N19" s="5">
        <v>7</v>
      </c>
      <c r="O19" s="29"/>
      <c r="P19" s="10"/>
      <c r="Q19" s="1" t="s">
        <v>109</v>
      </c>
      <c r="R19" s="3">
        <f t="shared" si="0"/>
        <v>2.8519999999999999</v>
      </c>
      <c r="S19" s="4">
        <f t="shared" si="1"/>
        <v>0.27800000000000002</v>
      </c>
      <c r="T19" s="5">
        <v>7</v>
      </c>
    </row>
    <row r="20" spans="1:20" x14ac:dyDescent="0.4">
      <c r="A20" s="10"/>
      <c r="B20" s="22"/>
      <c r="C20" s="31"/>
      <c r="D20" s="36"/>
      <c r="E20" s="29"/>
      <c r="F20" s="29"/>
      <c r="G20" s="29"/>
      <c r="H20" s="10"/>
      <c r="I20" s="10" t="s">
        <v>21</v>
      </c>
      <c r="J20" s="10" t="s">
        <v>41</v>
      </c>
      <c r="K20" s="1" t="s">
        <v>16</v>
      </c>
      <c r="L20" s="3">
        <v>1740</v>
      </c>
      <c r="M20" s="4">
        <v>169</v>
      </c>
      <c r="N20" s="5">
        <v>7</v>
      </c>
      <c r="O20" s="29" t="s">
        <v>21</v>
      </c>
      <c r="P20" s="10" t="s">
        <v>41</v>
      </c>
      <c r="Q20" s="1" t="s">
        <v>15</v>
      </c>
      <c r="R20" s="3">
        <v>1740</v>
      </c>
      <c r="S20" s="4">
        <v>169</v>
      </c>
      <c r="T20" s="5">
        <v>7</v>
      </c>
    </row>
    <row r="21" spans="1:20" x14ac:dyDescent="0.4">
      <c r="A21" s="10"/>
      <c r="B21" s="22"/>
      <c r="C21" s="31"/>
      <c r="D21" s="36"/>
      <c r="E21" s="29"/>
      <c r="F21" s="29"/>
      <c r="G21" s="29"/>
      <c r="H21" s="10"/>
      <c r="I21" s="10"/>
      <c r="J21" s="10"/>
      <c r="K21" s="1" t="s">
        <v>34</v>
      </c>
      <c r="L21" s="3">
        <v>1007</v>
      </c>
      <c r="M21" s="4">
        <v>151</v>
      </c>
      <c r="N21" s="5">
        <v>7</v>
      </c>
      <c r="O21" s="29"/>
      <c r="P21" s="10"/>
      <c r="Q21" s="1" t="s">
        <v>134</v>
      </c>
      <c r="R21" s="3">
        <v>1007</v>
      </c>
      <c r="S21" s="4">
        <v>151</v>
      </c>
      <c r="T21" s="5">
        <v>7</v>
      </c>
    </row>
    <row r="22" spans="1:20" x14ac:dyDescent="0.4">
      <c r="A22" s="10"/>
      <c r="B22" s="22"/>
      <c r="C22" s="31"/>
      <c r="D22" s="36"/>
      <c r="E22" s="29"/>
      <c r="F22" s="29"/>
      <c r="G22" s="29"/>
      <c r="H22" s="10"/>
      <c r="I22" s="10"/>
      <c r="J22" s="10"/>
      <c r="K22" s="1" t="s">
        <v>35</v>
      </c>
      <c r="L22" s="3">
        <v>633</v>
      </c>
      <c r="M22" s="4">
        <v>150</v>
      </c>
      <c r="N22" s="5">
        <v>7</v>
      </c>
      <c r="O22" s="29"/>
      <c r="P22" s="10"/>
      <c r="Q22" s="1" t="s">
        <v>106</v>
      </c>
      <c r="R22" s="3">
        <v>633</v>
      </c>
      <c r="S22" s="4">
        <v>150</v>
      </c>
      <c r="T22" s="5">
        <v>7</v>
      </c>
    </row>
    <row r="23" spans="1:20" x14ac:dyDescent="0.4">
      <c r="A23" s="10"/>
      <c r="B23" s="22"/>
      <c r="C23" s="31"/>
      <c r="D23" s="36"/>
      <c r="E23" s="29"/>
      <c r="F23" s="29"/>
      <c r="G23" s="29"/>
      <c r="H23" s="10"/>
      <c r="I23" s="10"/>
      <c r="J23" s="10"/>
      <c r="K23" s="1" t="s">
        <v>36</v>
      </c>
      <c r="L23" s="3">
        <v>551</v>
      </c>
      <c r="M23" s="4">
        <v>121</v>
      </c>
      <c r="N23" s="5">
        <v>7</v>
      </c>
      <c r="O23" s="29"/>
      <c r="P23" s="10"/>
      <c r="Q23" s="1" t="s">
        <v>108</v>
      </c>
      <c r="R23" s="3">
        <v>551</v>
      </c>
      <c r="S23" s="4">
        <v>121</v>
      </c>
      <c r="T23" s="5">
        <v>7</v>
      </c>
    </row>
    <row r="24" spans="1:20" x14ac:dyDescent="0.4">
      <c r="A24" s="10"/>
      <c r="B24" s="22"/>
      <c r="C24" s="31"/>
      <c r="D24" s="36"/>
      <c r="E24" s="29"/>
      <c r="F24" s="29" t="s">
        <v>37</v>
      </c>
      <c r="G24" s="29" t="s">
        <v>42</v>
      </c>
      <c r="H24" s="10" t="s">
        <v>119</v>
      </c>
      <c r="I24" s="10" t="s">
        <v>23</v>
      </c>
      <c r="J24" s="10" t="s">
        <v>41</v>
      </c>
      <c r="K24" s="1" t="s">
        <v>16</v>
      </c>
      <c r="L24" s="3">
        <v>6112</v>
      </c>
      <c r="M24" s="4">
        <v>874</v>
      </c>
      <c r="N24" s="5">
        <v>6</v>
      </c>
      <c r="O24" s="29" t="s">
        <v>23</v>
      </c>
      <c r="P24" s="10" t="s">
        <v>24</v>
      </c>
      <c r="Q24" s="1" t="s">
        <v>16</v>
      </c>
      <c r="R24" s="3">
        <f>L24*10^6/10^9</f>
        <v>6.1120000000000001</v>
      </c>
      <c r="S24" s="4">
        <f>M24*10^6/10^9</f>
        <v>0.874</v>
      </c>
      <c r="T24" s="5">
        <v>6</v>
      </c>
    </row>
    <row r="25" spans="1:20" x14ac:dyDescent="0.4">
      <c r="A25" s="10"/>
      <c r="B25" s="22"/>
      <c r="C25" s="31"/>
      <c r="D25" s="36"/>
      <c r="E25" s="29"/>
      <c r="F25" s="29"/>
      <c r="G25" s="29"/>
      <c r="H25" s="10"/>
      <c r="I25" s="10"/>
      <c r="J25" s="10"/>
      <c r="K25" s="1" t="s">
        <v>34</v>
      </c>
      <c r="L25" s="3">
        <v>6798</v>
      </c>
      <c r="M25" s="4">
        <v>1541</v>
      </c>
      <c r="N25" s="5">
        <v>6</v>
      </c>
      <c r="O25" s="29"/>
      <c r="P25" s="10"/>
      <c r="Q25" s="1" t="s">
        <v>135</v>
      </c>
      <c r="R25" s="3">
        <f t="shared" ref="R25:R27" si="2">L25*10^6/10^9</f>
        <v>6.798</v>
      </c>
      <c r="S25" s="4">
        <f t="shared" ref="S25:S27" si="3">M25*10^6/10^9</f>
        <v>1.5409999999999999</v>
      </c>
      <c r="T25" s="5">
        <v>6</v>
      </c>
    </row>
    <row r="26" spans="1:20" x14ac:dyDescent="0.4">
      <c r="A26" s="10"/>
      <c r="B26" s="22"/>
      <c r="C26" s="31"/>
      <c r="D26" s="36"/>
      <c r="E26" s="29"/>
      <c r="F26" s="29"/>
      <c r="G26" s="29"/>
      <c r="H26" s="10"/>
      <c r="I26" s="10"/>
      <c r="J26" s="10"/>
      <c r="K26" s="1" t="s">
        <v>35</v>
      </c>
      <c r="L26" s="3">
        <v>4143</v>
      </c>
      <c r="M26" s="4">
        <v>441</v>
      </c>
      <c r="N26" s="5">
        <v>6</v>
      </c>
      <c r="O26" s="29"/>
      <c r="P26" s="10"/>
      <c r="Q26" s="1" t="s">
        <v>107</v>
      </c>
      <c r="R26" s="3">
        <f t="shared" si="2"/>
        <v>4.1429999999999998</v>
      </c>
      <c r="S26" s="4">
        <f t="shared" si="3"/>
        <v>0.441</v>
      </c>
      <c r="T26" s="5">
        <v>6</v>
      </c>
    </row>
    <row r="27" spans="1:20" x14ac:dyDescent="0.4">
      <c r="A27" s="10"/>
      <c r="B27" s="22"/>
      <c r="C27" s="31"/>
      <c r="D27" s="36"/>
      <c r="E27" s="29"/>
      <c r="F27" s="29"/>
      <c r="G27" s="29"/>
      <c r="H27" s="10"/>
      <c r="I27" s="10"/>
      <c r="J27" s="10"/>
      <c r="K27" s="1" t="s">
        <v>36</v>
      </c>
      <c r="L27" s="3">
        <v>2696</v>
      </c>
      <c r="M27" s="4">
        <v>485</v>
      </c>
      <c r="N27" s="5">
        <v>6</v>
      </c>
      <c r="O27" s="29"/>
      <c r="P27" s="10"/>
      <c r="Q27" s="1" t="s">
        <v>109</v>
      </c>
      <c r="R27" s="3">
        <f t="shared" si="2"/>
        <v>2.6960000000000002</v>
      </c>
      <c r="S27" s="4">
        <f t="shared" si="3"/>
        <v>0.48499999999999999</v>
      </c>
      <c r="T27" s="5">
        <v>6</v>
      </c>
    </row>
    <row r="28" spans="1:20" x14ac:dyDescent="0.4">
      <c r="A28" s="10"/>
      <c r="B28" s="22"/>
      <c r="C28" s="31"/>
      <c r="D28" s="36"/>
      <c r="E28" s="29"/>
      <c r="F28" s="29"/>
      <c r="G28" s="29"/>
      <c r="H28" s="10"/>
      <c r="I28" s="10" t="s">
        <v>21</v>
      </c>
      <c r="J28" s="10" t="s">
        <v>41</v>
      </c>
      <c r="K28" s="1" t="s">
        <v>16</v>
      </c>
      <c r="L28" s="3">
        <v>1383</v>
      </c>
      <c r="M28" s="4">
        <v>69</v>
      </c>
      <c r="N28" s="5">
        <v>6</v>
      </c>
      <c r="O28" s="29" t="s">
        <v>21</v>
      </c>
      <c r="P28" s="10" t="s">
        <v>41</v>
      </c>
      <c r="Q28" s="1" t="s">
        <v>15</v>
      </c>
      <c r="R28" s="3">
        <v>1383</v>
      </c>
      <c r="S28" s="4">
        <v>69</v>
      </c>
      <c r="T28" s="5">
        <v>6</v>
      </c>
    </row>
    <row r="29" spans="1:20" x14ac:dyDescent="0.4">
      <c r="A29" s="10"/>
      <c r="B29" s="22"/>
      <c r="C29" s="31"/>
      <c r="D29" s="36"/>
      <c r="E29" s="29"/>
      <c r="F29" s="29"/>
      <c r="G29" s="29"/>
      <c r="H29" s="10"/>
      <c r="I29" s="10"/>
      <c r="J29" s="10"/>
      <c r="K29" s="1" t="s">
        <v>34</v>
      </c>
      <c r="L29" s="3">
        <v>567</v>
      </c>
      <c r="M29" s="4">
        <v>96</v>
      </c>
      <c r="N29" s="5">
        <v>6</v>
      </c>
      <c r="O29" s="29"/>
      <c r="P29" s="10"/>
      <c r="Q29" s="1" t="s">
        <v>134</v>
      </c>
      <c r="R29" s="3">
        <v>567</v>
      </c>
      <c r="S29" s="4">
        <v>96</v>
      </c>
      <c r="T29" s="5">
        <v>6</v>
      </c>
    </row>
    <row r="30" spans="1:20" x14ac:dyDescent="0.4">
      <c r="A30" s="10"/>
      <c r="B30" s="22"/>
      <c r="C30" s="31"/>
      <c r="D30" s="36"/>
      <c r="E30" s="29"/>
      <c r="F30" s="29"/>
      <c r="G30" s="29"/>
      <c r="H30" s="10"/>
      <c r="I30" s="10"/>
      <c r="J30" s="10"/>
      <c r="K30" s="1" t="s">
        <v>35</v>
      </c>
      <c r="L30" s="3">
        <v>387</v>
      </c>
      <c r="M30" s="4">
        <v>64</v>
      </c>
      <c r="N30" s="5">
        <v>6</v>
      </c>
      <c r="O30" s="29"/>
      <c r="P30" s="10"/>
      <c r="Q30" s="1" t="s">
        <v>106</v>
      </c>
      <c r="R30" s="3">
        <v>387</v>
      </c>
      <c r="S30" s="4">
        <v>64</v>
      </c>
      <c r="T30" s="5">
        <v>6</v>
      </c>
    </row>
    <row r="31" spans="1:20" x14ac:dyDescent="0.4">
      <c r="A31" s="10"/>
      <c r="B31" s="14"/>
      <c r="C31" s="31"/>
      <c r="D31" s="36"/>
      <c r="E31" s="29"/>
      <c r="F31" s="29"/>
      <c r="G31" s="29"/>
      <c r="H31" s="10"/>
      <c r="I31" s="10"/>
      <c r="J31" s="10"/>
      <c r="K31" s="1" t="s">
        <v>36</v>
      </c>
      <c r="L31" s="3">
        <v>420</v>
      </c>
      <c r="M31" s="4">
        <v>81</v>
      </c>
      <c r="N31" s="5">
        <v>6</v>
      </c>
      <c r="O31" s="29"/>
      <c r="P31" s="10"/>
      <c r="Q31" s="1" t="s">
        <v>108</v>
      </c>
      <c r="R31" s="3">
        <v>420</v>
      </c>
      <c r="S31" s="4">
        <v>81</v>
      </c>
      <c r="T31" s="5">
        <v>6</v>
      </c>
    </row>
    <row r="32" spans="1:20" x14ac:dyDescent="0.4">
      <c r="A32" s="11" t="s">
        <v>47</v>
      </c>
      <c r="B32" s="11" t="s">
        <v>138</v>
      </c>
      <c r="C32" s="19">
        <v>61.8</v>
      </c>
      <c r="D32" s="16" t="s">
        <v>49</v>
      </c>
      <c r="E32" s="11" t="s">
        <v>123</v>
      </c>
      <c r="F32" s="11" t="s">
        <v>124</v>
      </c>
      <c r="G32" s="11" t="s">
        <v>50</v>
      </c>
      <c r="H32" s="11" t="s">
        <v>52</v>
      </c>
      <c r="I32" s="11" t="s">
        <v>21</v>
      </c>
      <c r="J32" s="11" t="s">
        <v>48</v>
      </c>
      <c r="K32" s="1" t="s">
        <v>16</v>
      </c>
      <c r="L32" s="3">
        <v>1538</v>
      </c>
      <c r="M32" s="4">
        <v>454</v>
      </c>
      <c r="N32" s="5">
        <v>38</v>
      </c>
      <c r="O32" s="11" t="s">
        <v>20</v>
      </c>
      <c r="P32" s="13" t="s">
        <v>41</v>
      </c>
      <c r="Q32" s="1" t="s">
        <v>15</v>
      </c>
      <c r="R32" s="3">
        <v>1538</v>
      </c>
      <c r="S32" s="4">
        <v>454</v>
      </c>
      <c r="T32" s="1">
        <v>38</v>
      </c>
    </row>
    <row r="33" spans="1:20" x14ac:dyDescent="0.4">
      <c r="A33" s="15"/>
      <c r="B33" s="15"/>
      <c r="C33" s="20"/>
      <c r="D33" s="17"/>
      <c r="E33" s="15"/>
      <c r="F33" s="12"/>
      <c r="G33" s="12"/>
      <c r="H33" s="12"/>
      <c r="I33" s="12"/>
      <c r="J33" s="12"/>
      <c r="K33" s="1" t="s">
        <v>18</v>
      </c>
      <c r="L33" s="3">
        <v>2090</v>
      </c>
      <c r="M33" s="4">
        <v>1158</v>
      </c>
      <c r="N33" s="5">
        <v>38</v>
      </c>
      <c r="O33" s="12"/>
      <c r="P33" s="14"/>
      <c r="Q33" s="1" t="s">
        <v>84</v>
      </c>
      <c r="R33" s="3">
        <v>2090</v>
      </c>
      <c r="S33" s="4">
        <v>1158</v>
      </c>
      <c r="T33" s="1">
        <v>38</v>
      </c>
    </row>
    <row r="34" spans="1:20" ht="13.9" customHeight="1" x14ac:dyDescent="0.4">
      <c r="A34" s="15"/>
      <c r="B34" s="15"/>
      <c r="C34" s="20"/>
      <c r="D34" s="17"/>
      <c r="E34" s="15"/>
      <c r="F34" s="11" t="s">
        <v>125</v>
      </c>
      <c r="G34" s="11" t="s">
        <v>51</v>
      </c>
      <c r="H34" s="11" t="s">
        <v>53</v>
      </c>
      <c r="I34" s="11" t="s">
        <v>20</v>
      </c>
      <c r="J34" s="11" t="s">
        <v>48</v>
      </c>
      <c r="K34" s="1" t="s">
        <v>16</v>
      </c>
      <c r="L34" s="3">
        <v>1596</v>
      </c>
      <c r="M34" s="4">
        <v>568</v>
      </c>
      <c r="N34" s="5">
        <v>35</v>
      </c>
      <c r="O34" s="11" t="s">
        <v>20</v>
      </c>
      <c r="P34" s="13" t="s">
        <v>41</v>
      </c>
      <c r="Q34" s="1" t="s">
        <v>15</v>
      </c>
      <c r="R34" s="3">
        <v>1596</v>
      </c>
      <c r="S34" s="4">
        <v>568</v>
      </c>
      <c r="T34" s="1">
        <v>35</v>
      </c>
    </row>
    <row r="35" spans="1:20" x14ac:dyDescent="0.4">
      <c r="A35" s="12"/>
      <c r="B35" s="12"/>
      <c r="C35" s="21"/>
      <c r="D35" s="18"/>
      <c r="E35" s="12"/>
      <c r="F35" s="12"/>
      <c r="G35" s="12"/>
      <c r="H35" s="12"/>
      <c r="I35" s="12"/>
      <c r="J35" s="12"/>
      <c r="K35" s="1" t="s">
        <v>18</v>
      </c>
      <c r="L35" s="3">
        <v>2270</v>
      </c>
      <c r="M35" s="4">
        <v>481</v>
      </c>
      <c r="N35" s="5">
        <v>35</v>
      </c>
      <c r="O35" s="12"/>
      <c r="P35" s="14"/>
      <c r="Q35" s="1" t="s">
        <v>84</v>
      </c>
      <c r="R35" s="3">
        <v>2270</v>
      </c>
      <c r="S35" s="4">
        <v>481</v>
      </c>
      <c r="T35" s="1">
        <v>35</v>
      </c>
    </row>
    <row r="36" spans="1:20" x14ac:dyDescent="0.4">
      <c r="A36" s="23" t="s">
        <v>62</v>
      </c>
      <c r="B36" s="23" t="s">
        <v>139</v>
      </c>
      <c r="C36" s="26">
        <v>55.56</v>
      </c>
      <c r="D36" s="23" t="s">
        <v>61</v>
      </c>
      <c r="E36" s="11" t="s">
        <v>56</v>
      </c>
      <c r="F36" s="11" t="s">
        <v>54</v>
      </c>
      <c r="G36" s="11" t="s">
        <v>58</v>
      </c>
      <c r="H36" s="13" t="s">
        <v>60</v>
      </c>
      <c r="I36" s="13" t="s">
        <v>23</v>
      </c>
      <c r="J36" s="11" t="s">
        <v>48</v>
      </c>
      <c r="K36" s="1" t="s">
        <v>16</v>
      </c>
      <c r="L36" s="3">
        <v>5145</v>
      </c>
      <c r="M36" s="4">
        <v>1417</v>
      </c>
      <c r="N36" s="5">
        <v>44</v>
      </c>
      <c r="O36" s="13" t="s">
        <v>23</v>
      </c>
      <c r="P36" s="10" t="s">
        <v>24</v>
      </c>
      <c r="Q36" s="1" t="s">
        <v>16</v>
      </c>
      <c r="R36" s="3">
        <f>L36/1000</f>
        <v>5.1449999999999996</v>
      </c>
      <c r="S36" s="4">
        <f>M36/1000</f>
        <v>1.417</v>
      </c>
      <c r="T36" s="5">
        <v>44</v>
      </c>
    </row>
    <row r="37" spans="1:20" x14ac:dyDescent="0.4">
      <c r="A37" s="24"/>
      <c r="B37" s="24"/>
      <c r="C37" s="27"/>
      <c r="D37" s="24"/>
      <c r="E37" s="15"/>
      <c r="F37" s="15"/>
      <c r="G37" s="15"/>
      <c r="H37" s="22"/>
      <c r="I37" s="14"/>
      <c r="J37" s="12"/>
      <c r="K37" s="1" t="s">
        <v>55</v>
      </c>
      <c r="L37" s="3">
        <v>5156</v>
      </c>
      <c r="M37" s="4">
        <v>1337</v>
      </c>
      <c r="N37" s="5">
        <v>44</v>
      </c>
      <c r="O37" s="14"/>
      <c r="P37" s="10"/>
      <c r="Q37" s="1" t="s">
        <v>136</v>
      </c>
      <c r="R37" s="3">
        <f>L37/1000</f>
        <v>5.1559999999999997</v>
      </c>
      <c r="S37" s="4">
        <f>M37/1000</f>
        <v>1.337</v>
      </c>
      <c r="T37" s="5">
        <v>44</v>
      </c>
    </row>
    <row r="38" spans="1:20" x14ac:dyDescent="0.4">
      <c r="A38" s="24"/>
      <c r="B38" s="24"/>
      <c r="C38" s="27"/>
      <c r="D38" s="24"/>
      <c r="E38" s="15"/>
      <c r="F38" s="15"/>
      <c r="G38" s="15"/>
      <c r="H38" s="22"/>
      <c r="I38" s="11" t="s">
        <v>20</v>
      </c>
      <c r="J38" s="11" t="s">
        <v>48</v>
      </c>
      <c r="K38" s="1" t="s">
        <v>16</v>
      </c>
      <c r="L38" s="3">
        <v>1507</v>
      </c>
      <c r="M38" s="4">
        <v>414</v>
      </c>
      <c r="N38" s="5">
        <v>44</v>
      </c>
      <c r="O38" s="11" t="s">
        <v>20</v>
      </c>
      <c r="P38" s="13" t="s">
        <v>41</v>
      </c>
      <c r="Q38" s="1" t="s">
        <v>16</v>
      </c>
      <c r="R38" s="3">
        <v>1507</v>
      </c>
      <c r="S38" s="4">
        <v>414</v>
      </c>
      <c r="T38" s="5">
        <v>44</v>
      </c>
    </row>
    <row r="39" spans="1:20" x14ac:dyDescent="0.4">
      <c r="A39" s="24"/>
      <c r="B39" s="24"/>
      <c r="C39" s="27"/>
      <c r="D39" s="24"/>
      <c r="E39" s="15"/>
      <c r="F39" s="15"/>
      <c r="G39" s="15"/>
      <c r="H39" s="22"/>
      <c r="I39" s="12"/>
      <c r="J39" s="12"/>
      <c r="K39" s="1" t="s">
        <v>55</v>
      </c>
      <c r="L39" s="3">
        <v>1523</v>
      </c>
      <c r="M39" s="4">
        <v>389</v>
      </c>
      <c r="N39" s="5">
        <v>44</v>
      </c>
      <c r="O39" s="12"/>
      <c r="P39" s="14"/>
      <c r="Q39" s="1" t="s">
        <v>136</v>
      </c>
      <c r="R39" s="3">
        <v>1523</v>
      </c>
      <c r="S39" s="4">
        <v>389</v>
      </c>
      <c r="T39" s="5">
        <v>44</v>
      </c>
    </row>
    <row r="40" spans="1:20" x14ac:dyDescent="0.4">
      <c r="A40" s="24"/>
      <c r="B40" s="24"/>
      <c r="C40" s="27"/>
      <c r="D40" s="24"/>
      <c r="E40" s="15"/>
      <c r="F40" s="15"/>
      <c r="G40" s="15"/>
      <c r="H40" s="22"/>
      <c r="I40" s="10" t="s">
        <v>25</v>
      </c>
      <c r="J40" s="11"/>
      <c r="K40" s="1" t="s">
        <v>16</v>
      </c>
      <c r="L40" s="3">
        <v>1.62</v>
      </c>
      <c r="M40" s="4">
        <v>0.39</v>
      </c>
      <c r="N40" s="5">
        <v>44</v>
      </c>
      <c r="O40" s="10" t="s">
        <v>25</v>
      </c>
      <c r="P40" s="11"/>
      <c r="Q40" s="1" t="s">
        <v>16</v>
      </c>
      <c r="R40" s="3">
        <v>1.62</v>
      </c>
      <c r="S40" s="4">
        <v>0.39</v>
      </c>
      <c r="T40" s="5">
        <v>44</v>
      </c>
    </row>
    <row r="41" spans="1:20" x14ac:dyDescent="0.4">
      <c r="A41" s="24"/>
      <c r="B41" s="24"/>
      <c r="C41" s="27"/>
      <c r="D41" s="24"/>
      <c r="E41" s="15"/>
      <c r="F41" s="15"/>
      <c r="G41" s="15"/>
      <c r="H41" s="22"/>
      <c r="I41" s="10"/>
      <c r="J41" s="12"/>
      <c r="K41" s="1" t="s">
        <v>55</v>
      </c>
      <c r="L41" s="3">
        <v>1.69</v>
      </c>
      <c r="M41" s="4">
        <v>0.43</v>
      </c>
      <c r="N41" s="5">
        <v>44</v>
      </c>
      <c r="O41" s="10"/>
      <c r="P41" s="12"/>
      <c r="Q41" s="1" t="s">
        <v>136</v>
      </c>
      <c r="R41" s="3">
        <v>1.69</v>
      </c>
      <c r="S41" s="4">
        <v>0.43</v>
      </c>
      <c r="T41" s="5">
        <v>44</v>
      </c>
    </row>
    <row r="42" spans="1:20" x14ac:dyDescent="0.4">
      <c r="A42" s="24"/>
      <c r="B42" s="24"/>
      <c r="C42" s="27"/>
      <c r="D42" s="24"/>
      <c r="E42" s="15"/>
      <c r="F42" s="15"/>
      <c r="G42" s="15"/>
      <c r="H42" s="22"/>
      <c r="I42" s="13" t="s">
        <v>57</v>
      </c>
      <c r="J42" s="11" t="s">
        <v>48</v>
      </c>
      <c r="K42" s="1" t="s">
        <v>16</v>
      </c>
      <c r="L42" s="3">
        <v>3014</v>
      </c>
      <c r="M42" s="4">
        <v>1119</v>
      </c>
      <c r="N42" s="5">
        <v>44</v>
      </c>
      <c r="O42" s="13" t="s">
        <v>57</v>
      </c>
      <c r="P42" s="13" t="s">
        <v>41</v>
      </c>
      <c r="Q42" s="1" t="s">
        <v>16</v>
      </c>
      <c r="R42" s="3">
        <v>3014</v>
      </c>
      <c r="S42" s="4">
        <v>1119</v>
      </c>
      <c r="T42" s="5">
        <v>44</v>
      </c>
    </row>
    <row r="43" spans="1:20" x14ac:dyDescent="0.4">
      <c r="A43" s="24"/>
      <c r="B43" s="24"/>
      <c r="C43" s="27"/>
      <c r="D43" s="24"/>
      <c r="E43" s="15"/>
      <c r="F43" s="12"/>
      <c r="G43" s="12"/>
      <c r="H43" s="14"/>
      <c r="I43" s="14"/>
      <c r="J43" s="12"/>
      <c r="K43" s="1" t="s">
        <v>55</v>
      </c>
      <c r="L43" s="3">
        <v>2958</v>
      </c>
      <c r="M43" s="4">
        <v>1135</v>
      </c>
      <c r="N43" s="5">
        <v>44</v>
      </c>
      <c r="O43" s="14"/>
      <c r="P43" s="14"/>
      <c r="Q43" s="1" t="s">
        <v>136</v>
      </c>
      <c r="R43" s="3">
        <v>2958</v>
      </c>
      <c r="S43" s="4">
        <v>1135</v>
      </c>
      <c r="T43" s="5">
        <v>44</v>
      </c>
    </row>
    <row r="44" spans="1:20" x14ac:dyDescent="0.4">
      <c r="A44" s="24"/>
      <c r="B44" s="24"/>
      <c r="C44" s="27"/>
      <c r="D44" s="24"/>
      <c r="E44" s="15"/>
      <c r="F44" s="13" t="s">
        <v>126</v>
      </c>
      <c r="G44" s="13" t="s">
        <v>59</v>
      </c>
      <c r="H44" s="13" t="s">
        <v>33</v>
      </c>
      <c r="I44" s="13" t="s">
        <v>23</v>
      </c>
      <c r="J44" s="11" t="s">
        <v>48</v>
      </c>
      <c r="K44" s="1" t="s">
        <v>16</v>
      </c>
      <c r="L44" s="3">
        <v>5184</v>
      </c>
      <c r="M44" s="4">
        <v>1237</v>
      </c>
      <c r="N44" s="5">
        <v>41</v>
      </c>
      <c r="O44" s="13" t="s">
        <v>23</v>
      </c>
      <c r="P44" s="10" t="s">
        <v>24</v>
      </c>
      <c r="Q44" s="1" t="s">
        <v>16</v>
      </c>
      <c r="R44" s="3">
        <f>L44/1000</f>
        <v>5.1840000000000002</v>
      </c>
      <c r="S44" s="4">
        <f>M44/1000</f>
        <v>1.2370000000000001</v>
      </c>
      <c r="T44" s="5">
        <v>41</v>
      </c>
    </row>
    <row r="45" spans="1:20" x14ac:dyDescent="0.4">
      <c r="A45" s="24"/>
      <c r="B45" s="24"/>
      <c r="C45" s="27"/>
      <c r="D45" s="24"/>
      <c r="E45" s="15"/>
      <c r="F45" s="22"/>
      <c r="G45" s="22"/>
      <c r="H45" s="22"/>
      <c r="I45" s="14"/>
      <c r="J45" s="12"/>
      <c r="K45" s="1" t="s">
        <v>55</v>
      </c>
      <c r="L45" s="3">
        <v>5594</v>
      </c>
      <c r="M45" s="4">
        <v>1370</v>
      </c>
      <c r="N45" s="5">
        <v>41</v>
      </c>
      <c r="O45" s="14"/>
      <c r="P45" s="10"/>
      <c r="Q45" s="1" t="s">
        <v>136</v>
      </c>
      <c r="R45" s="3">
        <f>L45/1000</f>
        <v>5.5940000000000003</v>
      </c>
      <c r="S45" s="4">
        <f>M45/1000</f>
        <v>1.37</v>
      </c>
      <c r="T45" s="5">
        <v>41</v>
      </c>
    </row>
    <row r="46" spans="1:20" x14ac:dyDescent="0.4">
      <c r="A46" s="24"/>
      <c r="B46" s="24"/>
      <c r="C46" s="27"/>
      <c r="D46" s="24"/>
      <c r="E46" s="15"/>
      <c r="F46" s="22"/>
      <c r="G46" s="22"/>
      <c r="H46" s="22"/>
      <c r="I46" s="11" t="s">
        <v>21</v>
      </c>
      <c r="J46" s="11" t="s">
        <v>48</v>
      </c>
      <c r="K46" s="1" t="s">
        <v>16</v>
      </c>
      <c r="L46" s="3">
        <v>1446</v>
      </c>
      <c r="M46" s="4">
        <v>497</v>
      </c>
      <c r="N46" s="5">
        <v>41</v>
      </c>
      <c r="O46" s="11" t="s">
        <v>20</v>
      </c>
      <c r="P46" s="13" t="s">
        <v>41</v>
      </c>
      <c r="Q46" s="1" t="s">
        <v>16</v>
      </c>
      <c r="R46" s="3">
        <v>1446</v>
      </c>
      <c r="S46" s="4">
        <v>497</v>
      </c>
      <c r="T46" s="5">
        <v>41</v>
      </c>
    </row>
    <row r="47" spans="1:20" x14ac:dyDescent="0.4">
      <c r="A47" s="24"/>
      <c r="B47" s="24"/>
      <c r="C47" s="27"/>
      <c r="D47" s="24"/>
      <c r="E47" s="15"/>
      <c r="F47" s="22"/>
      <c r="G47" s="22"/>
      <c r="H47" s="22"/>
      <c r="I47" s="12"/>
      <c r="J47" s="12"/>
      <c r="K47" s="1" t="s">
        <v>55</v>
      </c>
      <c r="L47" s="3">
        <v>1612</v>
      </c>
      <c r="M47" s="4">
        <v>449</v>
      </c>
      <c r="N47" s="5">
        <v>41</v>
      </c>
      <c r="O47" s="12"/>
      <c r="P47" s="14"/>
      <c r="Q47" s="1" t="s">
        <v>136</v>
      </c>
      <c r="R47" s="3">
        <v>1612</v>
      </c>
      <c r="S47" s="4">
        <v>449</v>
      </c>
      <c r="T47" s="5">
        <v>41</v>
      </c>
    </row>
    <row r="48" spans="1:20" x14ac:dyDescent="0.4">
      <c r="A48" s="24"/>
      <c r="B48" s="24"/>
      <c r="C48" s="27"/>
      <c r="D48" s="24"/>
      <c r="E48" s="15"/>
      <c r="F48" s="22"/>
      <c r="G48" s="22"/>
      <c r="H48" s="22"/>
      <c r="I48" s="10" t="s">
        <v>25</v>
      </c>
      <c r="J48" s="11"/>
      <c r="K48" s="1" t="s">
        <v>16</v>
      </c>
      <c r="L48" s="3">
        <v>1.93</v>
      </c>
      <c r="M48" s="4">
        <v>0.62</v>
      </c>
      <c r="N48" s="5">
        <v>41</v>
      </c>
      <c r="O48" s="10" t="s">
        <v>25</v>
      </c>
      <c r="P48" s="11"/>
      <c r="Q48" s="1" t="s">
        <v>16</v>
      </c>
      <c r="R48" s="3">
        <v>1.93</v>
      </c>
      <c r="S48" s="4">
        <v>0.62</v>
      </c>
      <c r="T48" s="5">
        <v>41</v>
      </c>
    </row>
    <row r="49" spans="1:20" x14ac:dyDescent="0.4">
      <c r="A49" s="24"/>
      <c r="B49" s="24"/>
      <c r="C49" s="27"/>
      <c r="D49" s="24"/>
      <c r="E49" s="15"/>
      <c r="F49" s="22"/>
      <c r="G49" s="22"/>
      <c r="H49" s="22"/>
      <c r="I49" s="10"/>
      <c r="J49" s="12"/>
      <c r="K49" s="1" t="s">
        <v>55</v>
      </c>
      <c r="L49" s="3">
        <v>1.91</v>
      </c>
      <c r="M49" s="4">
        <v>0.62</v>
      </c>
      <c r="N49" s="5">
        <v>41</v>
      </c>
      <c r="O49" s="10"/>
      <c r="P49" s="12"/>
      <c r="Q49" s="1" t="s">
        <v>136</v>
      </c>
      <c r="R49" s="3">
        <v>1.91</v>
      </c>
      <c r="S49" s="4">
        <v>0.62</v>
      </c>
      <c r="T49" s="5">
        <v>41</v>
      </c>
    </row>
    <row r="50" spans="1:20" x14ac:dyDescent="0.4">
      <c r="A50" s="24"/>
      <c r="B50" s="24"/>
      <c r="C50" s="27"/>
      <c r="D50" s="24"/>
      <c r="E50" s="15"/>
      <c r="F50" s="22"/>
      <c r="G50" s="22"/>
      <c r="H50" s="22"/>
      <c r="I50" s="13" t="s">
        <v>57</v>
      </c>
      <c r="J50" s="11" t="s">
        <v>48</v>
      </c>
      <c r="K50" s="1" t="s">
        <v>16</v>
      </c>
      <c r="L50" s="3">
        <v>3131</v>
      </c>
      <c r="M50" s="4">
        <v>912</v>
      </c>
      <c r="N50" s="5">
        <v>41</v>
      </c>
      <c r="O50" s="13" t="s">
        <v>57</v>
      </c>
      <c r="P50" s="13" t="s">
        <v>41</v>
      </c>
      <c r="Q50" s="1" t="s">
        <v>16</v>
      </c>
      <c r="R50" s="3">
        <v>3131</v>
      </c>
      <c r="S50" s="4">
        <v>912</v>
      </c>
      <c r="T50" s="5">
        <v>41</v>
      </c>
    </row>
    <row r="51" spans="1:20" x14ac:dyDescent="0.4">
      <c r="A51" s="25"/>
      <c r="B51" s="25"/>
      <c r="C51" s="28"/>
      <c r="D51" s="25"/>
      <c r="E51" s="12"/>
      <c r="F51" s="14"/>
      <c r="G51" s="14"/>
      <c r="H51" s="14"/>
      <c r="I51" s="14"/>
      <c r="J51" s="12"/>
      <c r="K51" s="1" t="s">
        <v>55</v>
      </c>
      <c r="L51" s="3">
        <v>3337</v>
      </c>
      <c r="M51" s="4">
        <v>1061</v>
      </c>
      <c r="N51" s="5">
        <v>41</v>
      </c>
      <c r="O51" s="14"/>
      <c r="P51" s="14"/>
      <c r="Q51" s="1" t="s">
        <v>136</v>
      </c>
      <c r="R51" s="3">
        <v>3337</v>
      </c>
      <c r="S51" s="4">
        <v>1061</v>
      </c>
      <c r="T51" s="5">
        <v>41</v>
      </c>
    </row>
    <row r="52" spans="1:20" x14ac:dyDescent="0.4">
      <c r="A52" s="13" t="s">
        <v>63</v>
      </c>
      <c r="B52" s="13" t="s">
        <v>141</v>
      </c>
      <c r="C52" s="26">
        <v>61</v>
      </c>
      <c r="D52" s="23" t="s">
        <v>67</v>
      </c>
      <c r="E52" s="11" t="s">
        <v>64</v>
      </c>
      <c r="F52" s="11" t="s">
        <v>65</v>
      </c>
      <c r="G52" s="11" t="s">
        <v>69</v>
      </c>
      <c r="H52" s="13" t="s">
        <v>66</v>
      </c>
      <c r="I52" s="13" t="s">
        <v>23</v>
      </c>
      <c r="J52" s="13" t="s">
        <v>41</v>
      </c>
      <c r="K52" s="1" t="s">
        <v>16</v>
      </c>
      <c r="L52" s="3">
        <v>6860</v>
      </c>
      <c r="M52" s="4">
        <v>2372.4489795918366</v>
      </c>
      <c r="N52" s="5">
        <v>36</v>
      </c>
      <c r="O52" s="13" t="s">
        <v>23</v>
      </c>
      <c r="P52" s="13" t="s">
        <v>24</v>
      </c>
      <c r="Q52" s="1" t="s">
        <v>15</v>
      </c>
      <c r="R52" s="3">
        <f>L52/1000</f>
        <v>6.86</v>
      </c>
      <c r="S52" s="4">
        <f>M52/1000</f>
        <v>2.3724489795918364</v>
      </c>
      <c r="T52" s="5">
        <v>36</v>
      </c>
    </row>
    <row r="53" spans="1:20" x14ac:dyDescent="0.4">
      <c r="A53" s="22"/>
      <c r="B53" s="22"/>
      <c r="C53" s="27"/>
      <c r="D53" s="24"/>
      <c r="E53" s="15"/>
      <c r="F53" s="15"/>
      <c r="G53" s="15"/>
      <c r="H53" s="22"/>
      <c r="I53" s="22"/>
      <c r="J53" s="22"/>
      <c r="K53" s="1" t="s">
        <v>68</v>
      </c>
      <c r="L53" s="3">
        <v>5700</v>
      </c>
      <c r="M53" s="4">
        <v>2012.7551020408164</v>
      </c>
      <c r="N53" s="5">
        <v>36</v>
      </c>
      <c r="O53" s="22"/>
      <c r="P53" s="22"/>
      <c r="Q53" s="1" t="s">
        <v>122</v>
      </c>
      <c r="R53" s="3">
        <f t="shared" ref="R53:R54" si="4">L53/1000</f>
        <v>5.7</v>
      </c>
      <c r="S53" s="4">
        <f t="shared" ref="S53:S54" si="5">M53/1000</f>
        <v>2.0127551020408165</v>
      </c>
      <c r="T53" s="5">
        <v>36</v>
      </c>
    </row>
    <row r="54" spans="1:20" x14ac:dyDescent="0.4">
      <c r="A54" s="22"/>
      <c r="B54" s="22"/>
      <c r="C54" s="27"/>
      <c r="D54" s="24"/>
      <c r="E54" s="15"/>
      <c r="F54" s="15"/>
      <c r="G54" s="15"/>
      <c r="H54" s="22"/>
      <c r="I54" s="14"/>
      <c r="J54" s="14"/>
      <c r="K54" s="1" t="s">
        <v>121</v>
      </c>
      <c r="L54" s="3">
        <v>5310</v>
      </c>
      <c r="M54" s="4">
        <v>5676.0204081632655</v>
      </c>
      <c r="N54" s="5">
        <v>36</v>
      </c>
      <c r="O54" s="14"/>
      <c r="P54" s="14"/>
      <c r="Q54" s="1" t="s">
        <v>120</v>
      </c>
      <c r="R54" s="3">
        <f t="shared" si="4"/>
        <v>5.31</v>
      </c>
      <c r="S54" s="4">
        <f t="shared" si="5"/>
        <v>5.6760204081632653</v>
      </c>
      <c r="T54" s="5">
        <v>36</v>
      </c>
    </row>
    <row r="55" spans="1:20" x14ac:dyDescent="0.4">
      <c r="A55" s="22"/>
      <c r="B55" s="22"/>
      <c r="C55" s="27"/>
      <c r="D55" s="24"/>
      <c r="E55" s="15"/>
      <c r="F55" s="15"/>
      <c r="G55" s="15"/>
      <c r="H55" s="22"/>
      <c r="I55" s="13" t="s">
        <v>21</v>
      </c>
      <c r="J55" s="13" t="s">
        <v>41</v>
      </c>
      <c r="K55" s="1" t="s">
        <v>16</v>
      </c>
      <c r="L55" s="3">
        <v>1933</v>
      </c>
      <c r="M55" s="4">
        <v>905.35714285714289</v>
      </c>
      <c r="N55" s="5">
        <v>36</v>
      </c>
      <c r="O55" s="13" t="s">
        <v>21</v>
      </c>
      <c r="P55" s="13" t="s">
        <v>41</v>
      </c>
      <c r="Q55" s="1" t="s">
        <v>15</v>
      </c>
      <c r="R55" s="3">
        <v>1933</v>
      </c>
      <c r="S55" s="4">
        <v>905.35714285714289</v>
      </c>
      <c r="T55" s="5">
        <v>36</v>
      </c>
    </row>
    <row r="56" spans="1:20" x14ac:dyDescent="0.4">
      <c r="A56" s="22"/>
      <c r="B56" s="22"/>
      <c r="C56" s="27"/>
      <c r="D56" s="24"/>
      <c r="E56" s="15"/>
      <c r="F56" s="15"/>
      <c r="G56" s="15"/>
      <c r="H56" s="22"/>
      <c r="I56" s="22"/>
      <c r="J56" s="22"/>
      <c r="K56" s="1" t="s">
        <v>68</v>
      </c>
      <c r="L56" s="3">
        <v>582</v>
      </c>
      <c r="M56" s="4">
        <v>535.96938775510205</v>
      </c>
      <c r="N56" s="5">
        <v>36</v>
      </c>
      <c r="O56" s="22"/>
      <c r="P56" s="22"/>
      <c r="Q56" s="1" t="s">
        <v>122</v>
      </c>
      <c r="R56" s="3">
        <v>582</v>
      </c>
      <c r="S56" s="4">
        <v>535.96938775510205</v>
      </c>
      <c r="T56" s="5">
        <v>36</v>
      </c>
    </row>
    <row r="57" spans="1:20" x14ac:dyDescent="0.4">
      <c r="A57" s="22"/>
      <c r="B57" s="22"/>
      <c r="C57" s="27"/>
      <c r="D57" s="24"/>
      <c r="E57" s="15"/>
      <c r="F57" s="15"/>
      <c r="G57" s="15"/>
      <c r="H57" s="22"/>
      <c r="I57" s="14"/>
      <c r="J57" s="14"/>
      <c r="K57" s="1" t="s">
        <v>121</v>
      </c>
      <c r="L57" s="3">
        <v>891</v>
      </c>
      <c r="M57" s="4">
        <v>555.61224489795916</v>
      </c>
      <c r="N57" s="5">
        <v>36</v>
      </c>
      <c r="O57" s="14"/>
      <c r="P57" s="14"/>
      <c r="Q57" s="1" t="s">
        <v>120</v>
      </c>
      <c r="R57" s="3">
        <v>891</v>
      </c>
      <c r="S57" s="4">
        <v>555.61224489795916</v>
      </c>
      <c r="T57" s="5">
        <v>36</v>
      </c>
    </row>
    <row r="58" spans="1:20" x14ac:dyDescent="0.4">
      <c r="A58" s="22"/>
      <c r="B58" s="22"/>
      <c r="C58" s="27"/>
      <c r="D58" s="24"/>
      <c r="E58" s="15"/>
      <c r="F58" s="15"/>
      <c r="G58" s="15"/>
      <c r="H58" s="22"/>
      <c r="I58" s="13" t="s">
        <v>25</v>
      </c>
      <c r="J58" s="13"/>
      <c r="K58" s="1" t="s">
        <v>16</v>
      </c>
      <c r="L58" s="3">
        <v>1.84</v>
      </c>
      <c r="M58" s="4">
        <v>1.2117346938775511</v>
      </c>
      <c r="N58" s="5">
        <v>36</v>
      </c>
      <c r="O58" s="13" t="s">
        <v>25</v>
      </c>
      <c r="P58" s="13"/>
      <c r="Q58" s="1" t="s">
        <v>15</v>
      </c>
      <c r="R58" s="3">
        <v>1.84</v>
      </c>
      <c r="S58" s="4">
        <v>1.2117346938775511</v>
      </c>
      <c r="T58" s="5">
        <v>36</v>
      </c>
    </row>
    <row r="59" spans="1:20" x14ac:dyDescent="0.4">
      <c r="A59" s="22"/>
      <c r="B59" s="22"/>
      <c r="C59" s="27"/>
      <c r="D59" s="24"/>
      <c r="E59" s="15"/>
      <c r="F59" s="15"/>
      <c r="G59" s="15"/>
      <c r="H59" s="22"/>
      <c r="I59" s="22"/>
      <c r="J59" s="22"/>
      <c r="K59" s="1" t="s">
        <v>68</v>
      </c>
      <c r="L59" s="3">
        <v>1.34</v>
      </c>
      <c r="M59" s="4">
        <v>0.77806122448979587</v>
      </c>
      <c r="N59" s="5">
        <v>36</v>
      </c>
      <c r="O59" s="22"/>
      <c r="P59" s="22"/>
      <c r="Q59" s="1" t="s">
        <v>122</v>
      </c>
      <c r="R59" s="3">
        <v>1.34</v>
      </c>
      <c r="S59" s="4">
        <v>0.77806122448979587</v>
      </c>
      <c r="T59" s="5">
        <v>36</v>
      </c>
    </row>
    <row r="60" spans="1:20" x14ac:dyDescent="0.4">
      <c r="A60" s="22"/>
      <c r="B60" s="22"/>
      <c r="C60" s="27"/>
      <c r="D60" s="24"/>
      <c r="E60" s="15"/>
      <c r="F60" s="15"/>
      <c r="G60" s="15"/>
      <c r="H60" s="22"/>
      <c r="I60" s="14"/>
      <c r="J60" s="14"/>
      <c r="K60" s="1" t="s">
        <v>121</v>
      </c>
      <c r="L60" s="3">
        <v>0.97</v>
      </c>
      <c r="M60" s="4">
        <v>0.8928571428571429</v>
      </c>
      <c r="N60" s="5">
        <v>36</v>
      </c>
      <c r="O60" s="14"/>
      <c r="P60" s="14"/>
      <c r="Q60" s="1" t="s">
        <v>120</v>
      </c>
      <c r="R60" s="3">
        <v>0.97</v>
      </c>
      <c r="S60" s="4">
        <v>0.8928571428571429</v>
      </c>
      <c r="T60" s="5">
        <v>36</v>
      </c>
    </row>
    <row r="61" spans="1:20" x14ac:dyDescent="0.4">
      <c r="A61" s="22"/>
      <c r="B61" s="22"/>
      <c r="C61" s="27"/>
      <c r="D61" s="24"/>
      <c r="E61" s="15"/>
      <c r="F61" s="15"/>
      <c r="G61" s="15"/>
      <c r="H61" s="22"/>
      <c r="I61" s="13" t="s">
        <v>57</v>
      </c>
      <c r="J61" s="13" t="s">
        <v>41</v>
      </c>
      <c r="K61" s="1" t="s">
        <v>16</v>
      </c>
      <c r="L61" s="3">
        <v>3808</v>
      </c>
      <c r="M61" s="4">
        <v>2283.4183673469388</v>
      </c>
      <c r="N61" s="5">
        <v>36</v>
      </c>
      <c r="O61" s="13" t="s">
        <v>57</v>
      </c>
      <c r="P61" s="13" t="s">
        <v>41</v>
      </c>
      <c r="Q61" s="1" t="s">
        <v>15</v>
      </c>
      <c r="R61" s="3">
        <v>3808</v>
      </c>
      <c r="S61" s="4">
        <v>2283.4183673469388</v>
      </c>
      <c r="T61" s="5">
        <v>36</v>
      </c>
    </row>
    <row r="62" spans="1:20" x14ac:dyDescent="0.4">
      <c r="A62" s="22"/>
      <c r="B62" s="22"/>
      <c r="C62" s="27"/>
      <c r="D62" s="24"/>
      <c r="E62" s="15"/>
      <c r="F62" s="15"/>
      <c r="G62" s="15"/>
      <c r="H62" s="22"/>
      <c r="I62" s="22"/>
      <c r="J62" s="22"/>
      <c r="K62" s="1" t="s">
        <v>68</v>
      </c>
      <c r="L62" s="3">
        <v>4211</v>
      </c>
      <c r="M62" s="4">
        <v>1914.2857142857142</v>
      </c>
      <c r="N62" s="5">
        <v>36</v>
      </c>
      <c r="O62" s="22"/>
      <c r="P62" s="22"/>
      <c r="Q62" s="1" t="s">
        <v>122</v>
      </c>
      <c r="R62" s="3">
        <v>4211</v>
      </c>
      <c r="S62" s="4">
        <v>1914.2857142857142</v>
      </c>
      <c r="T62" s="5">
        <v>36</v>
      </c>
    </row>
    <row r="63" spans="1:20" x14ac:dyDescent="0.4">
      <c r="A63" s="22"/>
      <c r="B63" s="22"/>
      <c r="C63" s="27"/>
      <c r="D63" s="24"/>
      <c r="E63" s="15"/>
      <c r="F63" s="12"/>
      <c r="G63" s="12"/>
      <c r="H63" s="14"/>
      <c r="I63" s="14"/>
      <c r="J63" s="14"/>
      <c r="K63" s="1" t="s">
        <v>121</v>
      </c>
      <c r="L63" s="3">
        <v>3610</v>
      </c>
      <c r="M63" s="4">
        <v>5710.9693877551017</v>
      </c>
      <c r="N63" s="5">
        <v>36</v>
      </c>
      <c r="O63" s="14"/>
      <c r="P63" s="14"/>
      <c r="Q63" s="1" t="s">
        <v>120</v>
      </c>
      <c r="R63" s="3">
        <v>3610</v>
      </c>
      <c r="S63" s="4">
        <v>5710.9693877551017</v>
      </c>
      <c r="T63" s="5">
        <v>36</v>
      </c>
    </row>
    <row r="64" spans="1:20" x14ac:dyDescent="0.4">
      <c r="A64" s="22"/>
      <c r="B64" s="22"/>
      <c r="C64" s="27"/>
      <c r="D64" s="24"/>
      <c r="E64" s="15"/>
      <c r="F64" s="13" t="s">
        <v>70</v>
      </c>
      <c r="G64" s="11" t="s">
        <v>71</v>
      </c>
      <c r="H64" s="10" t="s">
        <v>33</v>
      </c>
      <c r="I64" s="10" t="s">
        <v>23</v>
      </c>
      <c r="J64" s="10" t="s">
        <v>41</v>
      </c>
      <c r="K64" s="1" t="s">
        <v>16</v>
      </c>
      <c r="L64" s="3">
        <v>7230</v>
      </c>
      <c r="M64" s="4">
        <v>4061.2244897959185</v>
      </c>
      <c r="N64" s="5">
        <v>36</v>
      </c>
      <c r="O64" s="13" t="s">
        <v>23</v>
      </c>
      <c r="P64" s="13" t="s">
        <v>24</v>
      </c>
      <c r="Q64" s="1" t="s">
        <v>15</v>
      </c>
      <c r="R64" s="3">
        <f>L64/1000</f>
        <v>7.23</v>
      </c>
      <c r="S64" s="4">
        <f>M64/1000</f>
        <v>4.0612244897959187</v>
      </c>
      <c r="T64" s="5">
        <v>36</v>
      </c>
    </row>
    <row r="65" spans="1:20" x14ac:dyDescent="0.4">
      <c r="A65" s="22"/>
      <c r="B65" s="22"/>
      <c r="C65" s="27"/>
      <c r="D65" s="24"/>
      <c r="E65" s="15"/>
      <c r="F65" s="22"/>
      <c r="G65" s="15"/>
      <c r="H65" s="10"/>
      <c r="I65" s="10"/>
      <c r="J65" s="10"/>
      <c r="K65" s="1" t="s">
        <v>68</v>
      </c>
      <c r="L65" s="3">
        <v>5295</v>
      </c>
      <c r="M65" s="4">
        <v>3204.0816326530612</v>
      </c>
      <c r="N65" s="5">
        <v>36</v>
      </c>
      <c r="O65" s="22"/>
      <c r="P65" s="22"/>
      <c r="Q65" s="1" t="s">
        <v>122</v>
      </c>
      <c r="R65" s="3">
        <f t="shared" ref="R65:R66" si="6">L65/1000</f>
        <v>5.2949999999999999</v>
      </c>
      <c r="S65" s="4">
        <f t="shared" ref="S65:S66" si="7">M65/1000</f>
        <v>3.204081632653061</v>
      </c>
      <c r="T65" s="5">
        <v>36</v>
      </c>
    </row>
    <row r="66" spans="1:20" x14ac:dyDescent="0.4">
      <c r="A66" s="22"/>
      <c r="B66" s="22"/>
      <c r="C66" s="27"/>
      <c r="D66" s="24"/>
      <c r="E66" s="15"/>
      <c r="F66" s="22"/>
      <c r="G66" s="15"/>
      <c r="H66" s="10"/>
      <c r="I66" s="10"/>
      <c r="J66" s="10"/>
      <c r="K66" s="1" t="s">
        <v>121</v>
      </c>
      <c r="L66" s="3">
        <v>5130</v>
      </c>
      <c r="M66" s="4">
        <v>2563.7755102040815</v>
      </c>
      <c r="N66" s="5">
        <v>36</v>
      </c>
      <c r="O66" s="14"/>
      <c r="P66" s="14"/>
      <c r="Q66" s="1" t="s">
        <v>120</v>
      </c>
      <c r="R66" s="3">
        <f t="shared" si="6"/>
        <v>5.13</v>
      </c>
      <c r="S66" s="4">
        <f t="shared" si="7"/>
        <v>2.5637755102040813</v>
      </c>
      <c r="T66" s="5">
        <v>36</v>
      </c>
    </row>
    <row r="67" spans="1:20" x14ac:dyDescent="0.4">
      <c r="A67" s="22"/>
      <c r="B67" s="22"/>
      <c r="C67" s="27"/>
      <c r="D67" s="24"/>
      <c r="E67" s="15"/>
      <c r="F67" s="22"/>
      <c r="G67" s="15"/>
      <c r="H67" s="10"/>
      <c r="I67" s="10" t="s">
        <v>21</v>
      </c>
      <c r="J67" s="10" t="s">
        <v>41</v>
      </c>
      <c r="K67" s="1" t="s">
        <v>16</v>
      </c>
      <c r="L67" s="3">
        <v>1955</v>
      </c>
      <c r="M67" s="4">
        <v>824.74489795918373</v>
      </c>
      <c r="N67" s="5">
        <v>36</v>
      </c>
      <c r="O67" s="13" t="s">
        <v>21</v>
      </c>
      <c r="P67" s="13" t="s">
        <v>41</v>
      </c>
      <c r="Q67" s="1" t="s">
        <v>15</v>
      </c>
      <c r="R67" s="3">
        <v>1955</v>
      </c>
      <c r="S67" s="4">
        <v>824.74489795918373</v>
      </c>
      <c r="T67" s="5">
        <v>36</v>
      </c>
    </row>
    <row r="68" spans="1:20" x14ac:dyDescent="0.4">
      <c r="A68" s="22"/>
      <c r="B68" s="22"/>
      <c r="C68" s="27"/>
      <c r="D68" s="24"/>
      <c r="E68" s="15"/>
      <c r="F68" s="22"/>
      <c r="G68" s="15"/>
      <c r="H68" s="10"/>
      <c r="I68" s="10"/>
      <c r="J68" s="10"/>
      <c r="K68" s="1" t="s">
        <v>68</v>
      </c>
      <c r="L68" s="3">
        <v>549</v>
      </c>
      <c r="M68" s="4">
        <v>359.4387755102041</v>
      </c>
      <c r="N68" s="5">
        <v>36</v>
      </c>
      <c r="O68" s="22"/>
      <c r="P68" s="22"/>
      <c r="Q68" s="1" t="s">
        <v>122</v>
      </c>
      <c r="R68" s="3">
        <v>549</v>
      </c>
      <c r="S68" s="4">
        <v>359.4387755102041</v>
      </c>
      <c r="T68" s="5">
        <v>36</v>
      </c>
    </row>
    <row r="69" spans="1:20" x14ac:dyDescent="0.4">
      <c r="A69" s="22"/>
      <c r="B69" s="22"/>
      <c r="C69" s="27"/>
      <c r="D69" s="24"/>
      <c r="E69" s="15"/>
      <c r="F69" s="22"/>
      <c r="G69" s="15"/>
      <c r="H69" s="10"/>
      <c r="I69" s="10"/>
      <c r="J69" s="10"/>
      <c r="K69" s="1" t="s">
        <v>121</v>
      </c>
      <c r="L69" s="3">
        <v>897</v>
      </c>
      <c r="M69" s="4">
        <v>493.62244897959187</v>
      </c>
      <c r="N69" s="5">
        <v>36</v>
      </c>
      <c r="O69" s="14"/>
      <c r="P69" s="14"/>
      <c r="Q69" s="1" t="s">
        <v>120</v>
      </c>
      <c r="R69" s="3">
        <v>897</v>
      </c>
      <c r="S69" s="4">
        <v>493.62244897959187</v>
      </c>
      <c r="T69" s="5">
        <v>36</v>
      </c>
    </row>
    <row r="70" spans="1:20" x14ac:dyDescent="0.4">
      <c r="A70" s="22"/>
      <c r="B70" s="22"/>
      <c r="C70" s="27"/>
      <c r="D70" s="24"/>
      <c r="E70" s="15"/>
      <c r="F70" s="22"/>
      <c r="G70" s="15"/>
      <c r="H70" s="10"/>
      <c r="I70" s="10" t="s">
        <v>25</v>
      </c>
      <c r="J70" s="10"/>
      <c r="K70" s="1" t="s">
        <v>16</v>
      </c>
      <c r="L70" s="3">
        <v>1.41</v>
      </c>
      <c r="M70" s="4">
        <v>1.028061224489796</v>
      </c>
      <c r="N70" s="5">
        <v>36</v>
      </c>
      <c r="O70" s="13" t="s">
        <v>25</v>
      </c>
      <c r="P70" s="13"/>
      <c r="Q70" s="1" t="s">
        <v>15</v>
      </c>
      <c r="R70" s="3">
        <v>1.41</v>
      </c>
      <c r="S70" s="4">
        <v>1.028061224489796</v>
      </c>
      <c r="T70" s="5">
        <v>36</v>
      </c>
    </row>
    <row r="71" spans="1:20" x14ac:dyDescent="0.4">
      <c r="A71" s="22"/>
      <c r="B71" s="22"/>
      <c r="C71" s="27"/>
      <c r="D71" s="24"/>
      <c r="E71" s="15"/>
      <c r="F71" s="22"/>
      <c r="G71" s="15"/>
      <c r="H71" s="10"/>
      <c r="I71" s="10"/>
      <c r="J71" s="10"/>
      <c r="K71" s="1" t="s">
        <v>68</v>
      </c>
      <c r="L71" s="3">
        <v>1.1100000000000001</v>
      </c>
      <c r="M71" s="4">
        <v>1.443877551020408</v>
      </c>
      <c r="N71" s="5">
        <v>36</v>
      </c>
      <c r="O71" s="22"/>
      <c r="P71" s="22"/>
      <c r="Q71" s="1" t="s">
        <v>122</v>
      </c>
      <c r="R71" s="3">
        <v>1.1100000000000001</v>
      </c>
      <c r="S71" s="4">
        <v>1.443877551020408</v>
      </c>
      <c r="T71" s="5">
        <v>36</v>
      </c>
    </row>
    <row r="72" spans="1:20" x14ac:dyDescent="0.4">
      <c r="A72" s="22"/>
      <c r="B72" s="22"/>
      <c r="C72" s="27"/>
      <c r="D72" s="24"/>
      <c r="E72" s="15"/>
      <c r="F72" s="22"/>
      <c r="G72" s="15"/>
      <c r="H72" s="10"/>
      <c r="I72" s="10"/>
      <c r="J72" s="10"/>
      <c r="K72" s="1" t="s">
        <v>121</v>
      </c>
      <c r="L72" s="3">
        <v>0.75</v>
      </c>
      <c r="M72" s="4">
        <v>0.6964285714285714</v>
      </c>
      <c r="N72" s="5">
        <v>36</v>
      </c>
      <c r="O72" s="14"/>
      <c r="P72" s="14"/>
      <c r="Q72" s="1" t="s">
        <v>120</v>
      </c>
      <c r="R72" s="3">
        <v>0.75</v>
      </c>
      <c r="S72" s="4">
        <v>0.6964285714285714</v>
      </c>
      <c r="T72" s="5">
        <v>36</v>
      </c>
    </row>
    <row r="73" spans="1:20" x14ac:dyDescent="0.4">
      <c r="A73" s="22"/>
      <c r="B73" s="22"/>
      <c r="C73" s="27"/>
      <c r="D73" s="24"/>
      <c r="E73" s="15"/>
      <c r="F73" s="22"/>
      <c r="G73" s="15"/>
      <c r="H73" s="10"/>
      <c r="I73" s="10" t="s">
        <v>57</v>
      </c>
      <c r="J73" s="10" t="s">
        <v>41</v>
      </c>
      <c r="K73" s="1" t="s">
        <v>16</v>
      </c>
      <c r="L73" s="3">
        <v>3935</v>
      </c>
      <c r="M73" s="4">
        <v>3171.6836734693879</v>
      </c>
      <c r="N73" s="5">
        <v>36</v>
      </c>
      <c r="O73" s="13" t="s">
        <v>57</v>
      </c>
      <c r="P73" s="13" t="s">
        <v>41</v>
      </c>
      <c r="Q73" s="1" t="s">
        <v>15</v>
      </c>
      <c r="R73" s="3">
        <v>3935</v>
      </c>
      <c r="S73" s="4">
        <v>3171.6836734693879</v>
      </c>
      <c r="T73" s="5">
        <v>36</v>
      </c>
    </row>
    <row r="74" spans="1:20" x14ac:dyDescent="0.4">
      <c r="A74" s="22"/>
      <c r="B74" s="22"/>
      <c r="C74" s="27"/>
      <c r="D74" s="24"/>
      <c r="E74" s="15"/>
      <c r="F74" s="22"/>
      <c r="G74" s="15"/>
      <c r="H74" s="10"/>
      <c r="I74" s="10"/>
      <c r="J74" s="10"/>
      <c r="K74" s="1" t="s">
        <v>68</v>
      </c>
      <c r="L74" s="3">
        <v>3917</v>
      </c>
      <c r="M74" s="4">
        <v>2516.5816326530612</v>
      </c>
      <c r="N74" s="5">
        <v>36</v>
      </c>
      <c r="O74" s="22"/>
      <c r="P74" s="22"/>
      <c r="Q74" s="1" t="s">
        <v>122</v>
      </c>
      <c r="R74" s="3">
        <v>3917</v>
      </c>
      <c r="S74" s="4">
        <v>2516.5816326530612</v>
      </c>
      <c r="T74" s="5">
        <v>36</v>
      </c>
    </row>
    <row r="75" spans="1:20" x14ac:dyDescent="0.4">
      <c r="A75" s="14"/>
      <c r="B75" s="14"/>
      <c r="C75" s="28"/>
      <c r="D75" s="25"/>
      <c r="E75" s="12"/>
      <c r="F75" s="14"/>
      <c r="G75" s="12"/>
      <c r="H75" s="10"/>
      <c r="I75" s="10"/>
      <c r="J75" s="10"/>
      <c r="K75" s="1" t="s">
        <v>121</v>
      </c>
      <c r="L75" s="3">
        <v>3534</v>
      </c>
      <c r="M75" s="4">
        <v>2209.4387755102043</v>
      </c>
      <c r="N75" s="5">
        <v>36</v>
      </c>
      <c r="O75" s="14"/>
      <c r="P75" s="14"/>
      <c r="Q75" s="1" t="s">
        <v>120</v>
      </c>
      <c r="R75" s="3">
        <v>3534</v>
      </c>
      <c r="S75" s="4">
        <v>2209.4387755102043</v>
      </c>
      <c r="T75" s="5">
        <v>36</v>
      </c>
    </row>
    <row r="76" spans="1:20" x14ac:dyDescent="0.4">
      <c r="A76" s="13" t="s">
        <v>73</v>
      </c>
      <c r="B76" s="13" t="s">
        <v>144</v>
      </c>
      <c r="C76" s="26">
        <v>51.06</v>
      </c>
      <c r="D76" s="23" t="s">
        <v>78</v>
      </c>
      <c r="E76" s="11" t="s">
        <v>74</v>
      </c>
      <c r="F76" s="11" t="s">
        <v>72</v>
      </c>
      <c r="G76" s="11" t="s">
        <v>75</v>
      </c>
      <c r="H76" s="13" t="s">
        <v>52</v>
      </c>
      <c r="I76" s="13" t="s">
        <v>23</v>
      </c>
      <c r="J76" s="13" t="s">
        <v>41</v>
      </c>
      <c r="K76" s="1" t="s">
        <v>16</v>
      </c>
      <c r="L76" s="3">
        <v>6405</v>
      </c>
      <c r="M76" s="4">
        <v>1931.8518518518517</v>
      </c>
      <c r="N76" s="5">
        <v>18</v>
      </c>
      <c r="O76" s="13" t="s">
        <v>23</v>
      </c>
      <c r="P76" s="13" t="s">
        <v>24</v>
      </c>
      <c r="Q76" s="1" t="s">
        <v>16</v>
      </c>
      <c r="R76" s="3">
        <f>L76/1000</f>
        <v>6.4050000000000002</v>
      </c>
      <c r="S76" s="4">
        <f>M76/1000</f>
        <v>1.9318518518518517</v>
      </c>
      <c r="T76" s="5">
        <v>18</v>
      </c>
    </row>
    <row r="77" spans="1:20" x14ac:dyDescent="0.4">
      <c r="A77" s="22"/>
      <c r="B77" s="22"/>
      <c r="C77" s="27"/>
      <c r="D77" s="24"/>
      <c r="E77" s="15"/>
      <c r="F77" s="12"/>
      <c r="G77" s="12"/>
      <c r="H77" s="14"/>
      <c r="I77" s="14"/>
      <c r="J77" s="14"/>
      <c r="K77" s="1" t="s">
        <v>77</v>
      </c>
      <c r="L77" s="3">
        <v>6910</v>
      </c>
      <c r="M77" s="4">
        <v>1925.9259259259259</v>
      </c>
      <c r="N77" s="5">
        <v>18</v>
      </c>
      <c r="O77" s="14"/>
      <c r="P77" s="14"/>
      <c r="Q77" s="1" t="s">
        <v>77</v>
      </c>
      <c r="R77" s="3">
        <f t="shared" ref="R77:R79" si="8">L77/1000</f>
        <v>6.91</v>
      </c>
      <c r="S77" s="4">
        <f t="shared" ref="S77:S79" si="9">M77/1000</f>
        <v>1.9259259259259258</v>
      </c>
      <c r="T77" s="5">
        <v>18</v>
      </c>
    </row>
    <row r="78" spans="1:20" x14ac:dyDescent="0.4">
      <c r="A78" s="22"/>
      <c r="B78" s="22"/>
      <c r="C78" s="27"/>
      <c r="D78" s="24"/>
      <c r="E78" s="15"/>
      <c r="F78" s="11" t="s">
        <v>70</v>
      </c>
      <c r="G78" s="11" t="s">
        <v>76</v>
      </c>
      <c r="H78" s="13" t="s">
        <v>33</v>
      </c>
      <c r="I78" s="13" t="s">
        <v>23</v>
      </c>
      <c r="J78" s="13" t="s">
        <v>41</v>
      </c>
      <c r="K78" s="1" t="s">
        <v>16</v>
      </c>
      <c r="L78" s="3">
        <v>5220</v>
      </c>
      <c r="M78" s="4">
        <v>1888.8888888888887</v>
      </c>
      <c r="N78" s="5">
        <v>19</v>
      </c>
      <c r="O78" s="13" t="s">
        <v>23</v>
      </c>
      <c r="P78" s="13" t="s">
        <v>24</v>
      </c>
      <c r="Q78" s="1" t="s">
        <v>16</v>
      </c>
      <c r="R78" s="3">
        <f t="shared" si="8"/>
        <v>5.22</v>
      </c>
      <c r="S78" s="4">
        <f t="shared" si="9"/>
        <v>1.8888888888888886</v>
      </c>
      <c r="T78" s="5">
        <v>19</v>
      </c>
    </row>
    <row r="79" spans="1:20" x14ac:dyDescent="0.4">
      <c r="A79" s="14"/>
      <c r="B79" s="14"/>
      <c r="C79" s="28"/>
      <c r="D79" s="25"/>
      <c r="E79" s="12"/>
      <c r="F79" s="12"/>
      <c r="G79" s="12"/>
      <c r="H79" s="14"/>
      <c r="I79" s="14"/>
      <c r="J79" s="14"/>
      <c r="K79" s="1" t="s">
        <v>77</v>
      </c>
      <c r="L79" s="3">
        <v>5780</v>
      </c>
      <c r="M79" s="4">
        <v>981.48148148148141</v>
      </c>
      <c r="N79" s="5">
        <v>19</v>
      </c>
      <c r="O79" s="14"/>
      <c r="P79" s="14"/>
      <c r="Q79" s="1" t="s">
        <v>77</v>
      </c>
      <c r="R79" s="3">
        <f t="shared" si="8"/>
        <v>5.78</v>
      </c>
      <c r="S79" s="4">
        <f t="shared" si="9"/>
        <v>0.9814814814814814</v>
      </c>
      <c r="T79" s="5">
        <v>19</v>
      </c>
    </row>
    <row r="80" spans="1:20" x14ac:dyDescent="0.4">
      <c r="A80" s="13" t="s">
        <v>79</v>
      </c>
      <c r="B80" s="13" t="s">
        <v>140</v>
      </c>
      <c r="C80" s="19">
        <v>52.92</v>
      </c>
      <c r="D80" s="16" t="s">
        <v>90</v>
      </c>
      <c r="E80" s="11" t="s">
        <v>87</v>
      </c>
      <c r="F80" s="11" t="s">
        <v>80</v>
      </c>
      <c r="G80" s="11" t="s">
        <v>89</v>
      </c>
      <c r="H80" s="13" t="s">
        <v>103</v>
      </c>
      <c r="I80" s="13" t="s">
        <v>23</v>
      </c>
      <c r="J80" s="13" t="s">
        <v>85</v>
      </c>
      <c r="K80" s="1" t="s">
        <v>16</v>
      </c>
      <c r="L80" s="3">
        <v>6.9</v>
      </c>
      <c r="M80" s="4">
        <v>2.2000000000000002</v>
      </c>
      <c r="N80" s="5">
        <v>23</v>
      </c>
      <c r="O80" s="13" t="s">
        <v>23</v>
      </c>
      <c r="P80" s="13" t="s">
        <v>24</v>
      </c>
      <c r="Q80" s="1" t="s">
        <v>15</v>
      </c>
      <c r="R80" s="3">
        <v>6.9</v>
      </c>
      <c r="S80" s="4">
        <v>2.2000000000000002</v>
      </c>
      <c r="T80" s="1">
        <v>23</v>
      </c>
    </row>
    <row r="81" spans="1:20" x14ac:dyDescent="0.4">
      <c r="A81" s="22"/>
      <c r="B81" s="22"/>
      <c r="C81" s="20"/>
      <c r="D81" s="17"/>
      <c r="E81" s="15"/>
      <c r="F81" s="15"/>
      <c r="G81" s="15"/>
      <c r="H81" s="22"/>
      <c r="I81" s="22"/>
      <c r="J81" s="22"/>
      <c r="K81" s="1" t="s">
        <v>82</v>
      </c>
      <c r="L81" s="3">
        <v>7</v>
      </c>
      <c r="M81" s="4">
        <v>2.6</v>
      </c>
      <c r="N81" s="5">
        <v>23</v>
      </c>
      <c r="O81" s="22"/>
      <c r="P81" s="22"/>
      <c r="Q81" s="1" t="s">
        <v>81</v>
      </c>
      <c r="R81" s="3">
        <v>7</v>
      </c>
      <c r="S81" s="4">
        <v>2.6</v>
      </c>
      <c r="T81" s="1">
        <v>23</v>
      </c>
    </row>
    <row r="82" spans="1:20" x14ac:dyDescent="0.4">
      <c r="A82" s="22"/>
      <c r="B82" s="22"/>
      <c r="C82" s="20"/>
      <c r="D82" s="17"/>
      <c r="E82" s="15"/>
      <c r="F82" s="12"/>
      <c r="G82" s="12"/>
      <c r="H82" s="14"/>
      <c r="I82" s="14"/>
      <c r="J82" s="14"/>
      <c r="K82" s="1" t="s">
        <v>84</v>
      </c>
      <c r="L82" s="3">
        <v>6.8</v>
      </c>
      <c r="M82" s="4">
        <v>2.9</v>
      </c>
      <c r="N82" s="5">
        <v>23</v>
      </c>
      <c r="O82" s="14"/>
      <c r="P82" s="14"/>
      <c r="Q82" s="1" t="s">
        <v>83</v>
      </c>
      <c r="R82" s="3">
        <v>6.8</v>
      </c>
      <c r="S82" s="4">
        <v>2.9</v>
      </c>
      <c r="T82" s="1">
        <v>23</v>
      </c>
    </row>
    <row r="83" spans="1:20" x14ac:dyDescent="0.4">
      <c r="A83" s="22"/>
      <c r="B83" s="22"/>
      <c r="C83" s="20"/>
      <c r="D83" s="17"/>
      <c r="E83" s="15"/>
      <c r="F83" s="11" t="s">
        <v>86</v>
      </c>
      <c r="G83" s="11" t="s">
        <v>88</v>
      </c>
      <c r="H83" s="13" t="s">
        <v>33</v>
      </c>
      <c r="I83" s="13" t="s">
        <v>23</v>
      </c>
      <c r="J83" s="13" t="s">
        <v>85</v>
      </c>
      <c r="K83" s="1" t="s">
        <v>16</v>
      </c>
      <c r="L83" s="3">
        <v>7.3</v>
      </c>
      <c r="M83" s="4">
        <v>1.5</v>
      </c>
      <c r="N83" s="5">
        <v>19</v>
      </c>
      <c r="O83" s="13" t="s">
        <v>23</v>
      </c>
      <c r="P83" s="13" t="s">
        <v>24</v>
      </c>
      <c r="Q83" s="1" t="s">
        <v>15</v>
      </c>
      <c r="R83" s="3">
        <v>7.3</v>
      </c>
      <c r="S83" s="4">
        <v>1.5</v>
      </c>
      <c r="T83" s="1">
        <v>19</v>
      </c>
    </row>
    <row r="84" spans="1:20" x14ac:dyDescent="0.4">
      <c r="A84" s="22"/>
      <c r="B84" s="22"/>
      <c r="C84" s="20"/>
      <c r="D84" s="17"/>
      <c r="E84" s="15"/>
      <c r="F84" s="15"/>
      <c r="G84" s="15"/>
      <c r="H84" s="22"/>
      <c r="I84" s="22"/>
      <c r="J84" s="22"/>
      <c r="K84" s="1" t="s">
        <v>82</v>
      </c>
      <c r="L84" s="3">
        <v>6.6</v>
      </c>
      <c r="M84" s="4">
        <v>2.4</v>
      </c>
      <c r="N84" s="5">
        <v>19</v>
      </c>
      <c r="O84" s="22"/>
      <c r="P84" s="22"/>
      <c r="Q84" s="1" t="s">
        <v>81</v>
      </c>
      <c r="R84" s="3">
        <v>6.6</v>
      </c>
      <c r="S84" s="4">
        <v>2.4</v>
      </c>
      <c r="T84" s="1">
        <v>19</v>
      </c>
    </row>
    <row r="85" spans="1:20" x14ac:dyDescent="0.4">
      <c r="A85" s="14"/>
      <c r="B85" s="14"/>
      <c r="C85" s="21"/>
      <c r="D85" s="18"/>
      <c r="E85" s="12"/>
      <c r="F85" s="12"/>
      <c r="G85" s="12"/>
      <c r="H85" s="14"/>
      <c r="I85" s="14"/>
      <c r="J85" s="14"/>
      <c r="K85" s="1" t="s">
        <v>84</v>
      </c>
      <c r="L85" s="3">
        <v>6.8</v>
      </c>
      <c r="M85" s="4">
        <v>3</v>
      </c>
      <c r="N85" s="5">
        <v>19</v>
      </c>
      <c r="O85" s="14"/>
      <c r="P85" s="14"/>
      <c r="Q85" s="1" t="s">
        <v>83</v>
      </c>
      <c r="R85" s="3">
        <v>6.8</v>
      </c>
      <c r="S85" s="4">
        <v>3</v>
      </c>
      <c r="T85" s="1">
        <v>19</v>
      </c>
    </row>
    <row r="86" spans="1:20" x14ac:dyDescent="0.4">
      <c r="A86" s="13" t="s">
        <v>97</v>
      </c>
      <c r="B86" s="13" t="s">
        <v>143</v>
      </c>
      <c r="C86" s="26">
        <v>58</v>
      </c>
      <c r="D86" s="23" t="s">
        <v>93</v>
      </c>
      <c r="E86" s="11" t="s">
        <v>92</v>
      </c>
      <c r="F86" s="11" t="s">
        <v>91</v>
      </c>
      <c r="G86" s="11" t="s">
        <v>95</v>
      </c>
      <c r="H86" s="13" t="s">
        <v>103</v>
      </c>
      <c r="I86" s="10" t="s">
        <v>25</v>
      </c>
      <c r="J86" s="11"/>
      <c r="K86" s="1" t="s">
        <v>16</v>
      </c>
      <c r="L86" s="3">
        <v>1.7</v>
      </c>
      <c r="M86" s="4">
        <v>1.1111111111111109</v>
      </c>
      <c r="N86" s="5">
        <v>34</v>
      </c>
      <c r="O86" s="10" t="s">
        <v>25</v>
      </c>
      <c r="P86" s="11"/>
      <c r="Q86" s="1" t="s">
        <v>15</v>
      </c>
      <c r="R86" s="3">
        <v>1.7</v>
      </c>
      <c r="S86" s="4">
        <v>1.1111111111111109</v>
      </c>
      <c r="T86" s="5">
        <v>34</v>
      </c>
    </row>
    <row r="87" spans="1:20" x14ac:dyDescent="0.4">
      <c r="A87" s="22"/>
      <c r="B87" s="22"/>
      <c r="C87" s="27"/>
      <c r="D87" s="24"/>
      <c r="E87" s="15"/>
      <c r="F87" s="12"/>
      <c r="G87" s="12"/>
      <c r="H87" s="14"/>
      <c r="I87" s="10"/>
      <c r="J87" s="12"/>
      <c r="K87" s="1" t="s">
        <v>77</v>
      </c>
      <c r="L87" s="3">
        <v>1.3</v>
      </c>
      <c r="M87" s="4">
        <v>0.51851851851851849</v>
      </c>
      <c r="N87" s="5">
        <v>34</v>
      </c>
      <c r="O87" s="10"/>
      <c r="P87" s="12"/>
      <c r="Q87" s="1" t="s">
        <v>109</v>
      </c>
      <c r="R87" s="3">
        <v>1.3</v>
      </c>
      <c r="S87" s="4">
        <v>0.51851851851851849</v>
      </c>
      <c r="T87" s="5">
        <v>34</v>
      </c>
    </row>
    <row r="88" spans="1:20" x14ac:dyDescent="0.4">
      <c r="A88" s="22"/>
      <c r="B88" s="22"/>
      <c r="C88" s="27"/>
      <c r="D88" s="24"/>
      <c r="E88" s="15"/>
      <c r="F88" s="11" t="s">
        <v>94</v>
      </c>
      <c r="G88" s="11" t="s">
        <v>96</v>
      </c>
      <c r="H88" s="13" t="s">
        <v>119</v>
      </c>
      <c r="I88" s="10" t="s">
        <v>25</v>
      </c>
      <c r="J88" s="11"/>
      <c r="K88" s="1" t="s">
        <v>16</v>
      </c>
      <c r="L88" s="3">
        <v>1.7</v>
      </c>
      <c r="M88" s="4">
        <v>0.81481481481481466</v>
      </c>
      <c r="N88" s="5">
        <v>34</v>
      </c>
      <c r="O88" s="10" t="s">
        <v>25</v>
      </c>
      <c r="P88" s="11"/>
      <c r="Q88" s="1" t="s">
        <v>15</v>
      </c>
      <c r="R88" s="3">
        <v>1.7</v>
      </c>
      <c r="S88" s="4">
        <v>0.81481481481481466</v>
      </c>
      <c r="T88" s="5">
        <v>34</v>
      </c>
    </row>
    <row r="89" spans="1:20" x14ac:dyDescent="0.4">
      <c r="A89" s="14"/>
      <c r="B89" s="14"/>
      <c r="C89" s="28"/>
      <c r="D89" s="25"/>
      <c r="E89" s="12"/>
      <c r="F89" s="12"/>
      <c r="G89" s="12"/>
      <c r="H89" s="14"/>
      <c r="I89" s="10"/>
      <c r="J89" s="12"/>
      <c r="K89" s="1" t="s">
        <v>77</v>
      </c>
      <c r="L89" s="3">
        <v>1.9</v>
      </c>
      <c r="M89" s="4">
        <v>0.96296296296296291</v>
      </c>
      <c r="N89" s="5">
        <v>34</v>
      </c>
      <c r="O89" s="10"/>
      <c r="P89" s="12"/>
      <c r="Q89" s="1" t="s">
        <v>109</v>
      </c>
      <c r="R89" s="3">
        <v>1.9</v>
      </c>
      <c r="S89" s="4">
        <v>0.96296296296296291</v>
      </c>
      <c r="T89" s="5">
        <v>34</v>
      </c>
    </row>
    <row r="90" spans="1:20" x14ac:dyDescent="0.4">
      <c r="A90" s="13" t="s">
        <v>98</v>
      </c>
      <c r="B90" s="13" t="s">
        <v>141</v>
      </c>
      <c r="C90" s="26">
        <v>56</v>
      </c>
      <c r="D90" s="23" t="s">
        <v>104</v>
      </c>
      <c r="E90" s="11" t="s">
        <v>105</v>
      </c>
      <c r="F90" s="11" t="s">
        <v>101</v>
      </c>
      <c r="G90" s="11" t="s">
        <v>99</v>
      </c>
      <c r="H90" s="13" t="s">
        <v>33</v>
      </c>
      <c r="I90" s="13" t="s">
        <v>21</v>
      </c>
      <c r="J90" s="10" t="s">
        <v>41</v>
      </c>
      <c r="K90" s="1" t="s">
        <v>16</v>
      </c>
      <c r="L90" s="3">
        <v>0</v>
      </c>
      <c r="M90" s="4">
        <v>0</v>
      </c>
      <c r="N90" s="5">
        <v>44</v>
      </c>
      <c r="O90" s="13" t="s">
        <v>21</v>
      </c>
      <c r="P90" s="10" t="s">
        <v>41</v>
      </c>
      <c r="Q90" s="1" t="s">
        <v>15</v>
      </c>
      <c r="R90" s="3">
        <v>0</v>
      </c>
      <c r="S90" s="4">
        <v>0</v>
      </c>
      <c r="T90" s="1">
        <v>44</v>
      </c>
    </row>
    <row r="91" spans="1:20" x14ac:dyDescent="0.4">
      <c r="A91" s="22"/>
      <c r="B91" s="22"/>
      <c r="C91" s="27"/>
      <c r="D91" s="24"/>
      <c r="E91" s="15"/>
      <c r="F91" s="15"/>
      <c r="G91" s="15"/>
      <c r="H91" s="22"/>
      <c r="I91" s="22"/>
      <c r="J91" s="10"/>
      <c r="K91" s="1" t="s">
        <v>107</v>
      </c>
      <c r="L91" s="3">
        <v>-243.71</v>
      </c>
      <c r="M91" s="4">
        <v>221.07407407407405</v>
      </c>
      <c r="N91" s="5">
        <v>44</v>
      </c>
      <c r="O91" s="22"/>
      <c r="P91" s="10"/>
      <c r="Q91" s="1" t="s">
        <v>106</v>
      </c>
      <c r="R91" s="3">
        <v>-243.71</v>
      </c>
      <c r="S91" s="4">
        <v>221.07407407407405</v>
      </c>
      <c r="T91" s="1">
        <v>44</v>
      </c>
    </row>
    <row r="92" spans="1:20" x14ac:dyDescent="0.4">
      <c r="A92" s="22"/>
      <c r="B92" s="22"/>
      <c r="C92" s="27"/>
      <c r="D92" s="24"/>
      <c r="E92" s="15"/>
      <c r="F92" s="12"/>
      <c r="G92" s="12"/>
      <c r="H92" s="14"/>
      <c r="I92" s="14"/>
      <c r="J92" s="10"/>
      <c r="K92" s="1" t="s">
        <v>109</v>
      </c>
      <c r="L92" s="3">
        <v>-503.65</v>
      </c>
      <c r="M92" s="4">
        <v>456.8</v>
      </c>
      <c r="N92" s="5">
        <v>44</v>
      </c>
      <c r="O92" s="14"/>
      <c r="P92" s="10"/>
      <c r="Q92" s="1" t="s">
        <v>108</v>
      </c>
      <c r="R92" s="3">
        <v>-503.65</v>
      </c>
      <c r="S92" s="4">
        <v>456.8</v>
      </c>
      <c r="T92" s="1">
        <v>44</v>
      </c>
    </row>
    <row r="93" spans="1:20" x14ac:dyDescent="0.4">
      <c r="A93" s="22"/>
      <c r="B93" s="22"/>
      <c r="C93" s="27"/>
      <c r="D93" s="24"/>
      <c r="E93" s="15"/>
      <c r="F93" s="11" t="s">
        <v>102</v>
      </c>
      <c r="G93" s="11" t="s">
        <v>100</v>
      </c>
      <c r="H93" s="13" t="s">
        <v>103</v>
      </c>
      <c r="I93" s="13" t="s">
        <v>21</v>
      </c>
      <c r="J93" s="10" t="s">
        <v>41</v>
      </c>
      <c r="K93" s="1" t="s">
        <v>16</v>
      </c>
      <c r="L93" s="3">
        <v>0</v>
      </c>
      <c r="M93" s="4">
        <v>0</v>
      </c>
      <c r="N93" s="5">
        <v>44</v>
      </c>
      <c r="O93" s="13" t="s">
        <v>21</v>
      </c>
      <c r="P93" s="10" t="s">
        <v>41</v>
      </c>
      <c r="Q93" s="1" t="s">
        <v>15</v>
      </c>
      <c r="R93" s="3">
        <v>0</v>
      </c>
      <c r="S93" s="4">
        <v>0</v>
      </c>
      <c r="T93" s="1">
        <v>44</v>
      </c>
    </row>
    <row r="94" spans="1:20" x14ac:dyDescent="0.4">
      <c r="A94" s="22"/>
      <c r="B94" s="22"/>
      <c r="C94" s="27"/>
      <c r="D94" s="24"/>
      <c r="E94" s="15"/>
      <c r="F94" s="15"/>
      <c r="G94" s="15"/>
      <c r="H94" s="22"/>
      <c r="I94" s="22"/>
      <c r="J94" s="10"/>
      <c r="K94" s="1" t="s">
        <v>107</v>
      </c>
      <c r="L94" s="3">
        <v>-262.26</v>
      </c>
      <c r="M94" s="4">
        <v>217.4814814814815</v>
      </c>
      <c r="N94" s="5">
        <v>44</v>
      </c>
      <c r="O94" s="22"/>
      <c r="P94" s="10"/>
      <c r="Q94" s="1" t="s">
        <v>106</v>
      </c>
      <c r="R94" s="3">
        <v>-262.26</v>
      </c>
      <c r="S94" s="4">
        <v>217.4814814814815</v>
      </c>
      <c r="T94" s="1">
        <v>44</v>
      </c>
    </row>
    <row r="95" spans="1:20" x14ac:dyDescent="0.4">
      <c r="A95" s="14"/>
      <c r="B95" s="14"/>
      <c r="C95" s="28"/>
      <c r="D95" s="25"/>
      <c r="E95" s="12"/>
      <c r="F95" s="12"/>
      <c r="G95" s="12"/>
      <c r="H95" s="14"/>
      <c r="I95" s="14"/>
      <c r="J95" s="10"/>
      <c r="K95" s="1" t="s">
        <v>109</v>
      </c>
      <c r="L95" s="3">
        <v>-413.1</v>
      </c>
      <c r="M95" s="4">
        <v>312.37777777777779</v>
      </c>
      <c r="N95" s="5">
        <v>44</v>
      </c>
      <c r="O95" s="14"/>
      <c r="P95" s="10"/>
      <c r="Q95" s="1" t="s">
        <v>108</v>
      </c>
      <c r="R95" s="3">
        <v>-413.1</v>
      </c>
      <c r="S95" s="4">
        <v>312.37777777777779</v>
      </c>
      <c r="T95" s="1">
        <v>44</v>
      </c>
    </row>
    <row r="96" spans="1:20" ht="13.9" customHeight="1" x14ac:dyDescent="0.4">
      <c r="A96" s="13" t="s">
        <v>110</v>
      </c>
      <c r="B96" s="13" t="s">
        <v>146</v>
      </c>
      <c r="C96" s="26">
        <f>(69.9*14+68.4*12)/28</f>
        <v>64.26428571428572</v>
      </c>
      <c r="D96" s="23" t="s">
        <v>111</v>
      </c>
      <c r="E96" s="11" t="s">
        <v>112</v>
      </c>
      <c r="F96" s="11" t="s">
        <v>113</v>
      </c>
      <c r="G96" s="11" t="s">
        <v>114</v>
      </c>
      <c r="H96" s="13" t="s">
        <v>119</v>
      </c>
      <c r="I96" s="13" t="s">
        <v>23</v>
      </c>
      <c r="J96" s="13" t="s">
        <v>117</v>
      </c>
      <c r="K96" s="1" t="s">
        <v>16</v>
      </c>
      <c r="L96" s="3">
        <v>8.11</v>
      </c>
      <c r="M96" s="4">
        <v>2.3111111111111104</v>
      </c>
      <c r="N96" s="5">
        <v>14</v>
      </c>
      <c r="O96" s="13" t="s">
        <v>23</v>
      </c>
      <c r="P96" s="13" t="s">
        <v>24</v>
      </c>
      <c r="Q96" s="1" t="s">
        <v>16</v>
      </c>
      <c r="R96" s="3">
        <v>8.11</v>
      </c>
      <c r="S96" s="4">
        <v>2.3111111111111104</v>
      </c>
      <c r="T96" s="5">
        <v>14</v>
      </c>
    </row>
    <row r="97" spans="1:20" x14ac:dyDescent="0.4">
      <c r="A97" s="22"/>
      <c r="B97" s="22"/>
      <c r="C97" s="27"/>
      <c r="D97" s="24"/>
      <c r="E97" s="15"/>
      <c r="F97" s="15"/>
      <c r="G97" s="15"/>
      <c r="H97" s="22"/>
      <c r="I97" s="14"/>
      <c r="J97" s="14"/>
      <c r="K97" s="1" t="s">
        <v>107</v>
      </c>
      <c r="L97" s="3">
        <v>7.34</v>
      </c>
      <c r="M97" s="4">
        <v>1.5481481481481485</v>
      </c>
      <c r="N97" s="5">
        <v>14</v>
      </c>
      <c r="O97" s="14"/>
      <c r="P97" s="14"/>
      <c r="Q97" s="1" t="s">
        <v>107</v>
      </c>
      <c r="R97" s="3">
        <v>7.34</v>
      </c>
      <c r="S97" s="4">
        <v>1.5481481481481485</v>
      </c>
      <c r="T97" s="5">
        <v>14</v>
      </c>
    </row>
    <row r="98" spans="1:20" ht="13.9" customHeight="1" x14ac:dyDescent="0.4">
      <c r="A98" s="22"/>
      <c r="B98" s="22"/>
      <c r="C98" s="27"/>
      <c r="D98" s="24"/>
      <c r="E98" s="15"/>
      <c r="F98" s="15"/>
      <c r="G98" s="15"/>
      <c r="H98" s="22"/>
      <c r="I98" s="13" t="s">
        <v>57</v>
      </c>
      <c r="J98" s="13" t="s">
        <v>117</v>
      </c>
      <c r="K98" s="1" t="s">
        <v>16</v>
      </c>
      <c r="L98" s="3">
        <v>4.9000000000000004</v>
      </c>
      <c r="M98" s="4">
        <v>1.9259259259259256</v>
      </c>
      <c r="N98" s="5">
        <v>14</v>
      </c>
      <c r="O98" s="13" t="s">
        <v>57</v>
      </c>
      <c r="P98" s="13" t="s">
        <v>41</v>
      </c>
      <c r="Q98" s="1" t="s">
        <v>16</v>
      </c>
      <c r="R98" s="3">
        <f>L98*1000</f>
        <v>4900</v>
      </c>
      <c r="S98" s="3">
        <f>M98*1000</f>
        <v>1925.9259259259256</v>
      </c>
      <c r="T98" s="5">
        <v>14</v>
      </c>
    </row>
    <row r="99" spans="1:20" x14ac:dyDescent="0.4">
      <c r="A99" s="22"/>
      <c r="B99" s="22"/>
      <c r="C99" s="27"/>
      <c r="D99" s="24"/>
      <c r="E99" s="15"/>
      <c r="F99" s="15"/>
      <c r="G99" s="15"/>
      <c r="H99" s="22"/>
      <c r="I99" s="14"/>
      <c r="J99" s="14"/>
      <c r="K99" s="1" t="s">
        <v>107</v>
      </c>
      <c r="L99" s="3">
        <v>4.72</v>
      </c>
      <c r="M99" s="4">
        <v>1.674074074074074</v>
      </c>
      <c r="N99" s="5">
        <v>14</v>
      </c>
      <c r="O99" s="14"/>
      <c r="P99" s="14"/>
      <c r="Q99" s="1" t="s">
        <v>107</v>
      </c>
      <c r="R99" s="3">
        <f t="shared" ref="R99:R101" si="10">L99*1000</f>
        <v>4720</v>
      </c>
      <c r="S99" s="3">
        <f t="shared" ref="S99:S101" si="11">M99*1000</f>
        <v>1674.0740740740741</v>
      </c>
      <c r="T99" s="5">
        <v>14</v>
      </c>
    </row>
    <row r="100" spans="1:20" ht="13.9" customHeight="1" x14ac:dyDescent="0.4">
      <c r="A100" s="22"/>
      <c r="B100" s="22"/>
      <c r="C100" s="27"/>
      <c r="D100" s="24"/>
      <c r="E100" s="15"/>
      <c r="F100" s="15"/>
      <c r="G100" s="15"/>
      <c r="H100" s="22"/>
      <c r="I100" s="13" t="s">
        <v>21</v>
      </c>
      <c r="J100" s="13" t="s">
        <v>117</v>
      </c>
      <c r="K100" s="1" t="s">
        <v>16</v>
      </c>
      <c r="L100" s="3">
        <v>1.8</v>
      </c>
      <c r="M100" s="4">
        <v>0.68888888888888877</v>
      </c>
      <c r="N100" s="5">
        <v>14</v>
      </c>
      <c r="O100" s="13" t="s">
        <v>21</v>
      </c>
      <c r="P100" s="13" t="s">
        <v>41</v>
      </c>
      <c r="Q100" s="1" t="s">
        <v>16</v>
      </c>
      <c r="R100" s="3">
        <f t="shared" si="10"/>
        <v>1800</v>
      </c>
      <c r="S100" s="3">
        <f t="shared" si="11"/>
        <v>688.8888888888888</v>
      </c>
      <c r="T100" s="5">
        <v>14</v>
      </c>
    </row>
    <row r="101" spans="1:20" x14ac:dyDescent="0.4">
      <c r="A101" s="22"/>
      <c r="B101" s="22"/>
      <c r="C101" s="27"/>
      <c r="D101" s="24"/>
      <c r="E101" s="15"/>
      <c r="F101" s="12"/>
      <c r="G101" s="12"/>
      <c r="H101" s="14"/>
      <c r="I101" s="14"/>
      <c r="J101" s="14"/>
      <c r="K101" s="1" t="s">
        <v>107</v>
      </c>
      <c r="L101" s="3">
        <v>1.86</v>
      </c>
      <c r="M101" s="4">
        <v>0.42962962962962947</v>
      </c>
      <c r="N101" s="5">
        <v>14</v>
      </c>
      <c r="O101" s="14"/>
      <c r="P101" s="14"/>
      <c r="Q101" s="1" t="s">
        <v>107</v>
      </c>
      <c r="R101" s="3">
        <f t="shared" si="10"/>
        <v>1860</v>
      </c>
      <c r="S101" s="3">
        <f t="shared" si="11"/>
        <v>429.62962962962945</v>
      </c>
      <c r="T101" s="5">
        <v>14</v>
      </c>
    </row>
    <row r="102" spans="1:20" ht="13.9" customHeight="1" x14ac:dyDescent="0.4">
      <c r="A102" s="22"/>
      <c r="B102" s="22"/>
      <c r="C102" s="27"/>
      <c r="D102" s="24"/>
      <c r="E102" s="15"/>
      <c r="F102" s="11" t="s">
        <v>116</v>
      </c>
      <c r="G102" s="11" t="s">
        <v>115</v>
      </c>
      <c r="H102" s="13" t="s">
        <v>118</v>
      </c>
      <c r="I102" s="13" t="s">
        <v>23</v>
      </c>
      <c r="J102" s="13" t="s">
        <v>117</v>
      </c>
      <c r="K102" s="1" t="s">
        <v>16</v>
      </c>
      <c r="L102" s="3">
        <v>6.6</v>
      </c>
      <c r="M102" s="4">
        <v>2.2074074074074077</v>
      </c>
      <c r="N102" s="5">
        <v>12</v>
      </c>
      <c r="O102" s="13" t="s">
        <v>23</v>
      </c>
      <c r="P102" s="13" t="s">
        <v>24</v>
      </c>
      <c r="Q102" s="1" t="s">
        <v>16</v>
      </c>
      <c r="R102" s="3">
        <v>6.6</v>
      </c>
      <c r="S102" s="4">
        <v>2.2074074074074077</v>
      </c>
      <c r="T102" s="5">
        <v>12</v>
      </c>
    </row>
    <row r="103" spans="1:20" x14ac:dyDescent="0.4">
      <c r="A103" s="22"/>
      <c r="B103" s="22"/>
      <c r="C103" s="27"/>
      <c r="D103" s="24"/>
      <c r="E103" s="15"/>
      <c r="F103" s="15"/>
      <c r="G103" s="15"/>
      <c r="H103" s="22"/>
      <c r="I103" s="14"/>
      <c r="J103" s="14"/>
      <c r="K103" s="1" t="s">
        <v>107</v>
      </c>
      <c r="L103" s="3">
        <v>6.49</v>
      </c>
      <c r="M103" s="4">
        <v>2.4962962962962969</v>
      </c>
      <c r="N103" s="5">
        <v>12</v>
      </c>
      <c r="O103" s="14"/>
      <c r="P103" s="14"/>
      <c r="Q103" s="1" t="s">
        <v>107</v>
      </c>
      <c r="R103" s="3">
        <v>6.49</v>
      </c>
      <c r="S103" s="4">
        <v>2.4962962962962969</v>
      </c>
      <c r="T103" s="5">
        <v>12</v>
      </c>
    </row>
    <row r="104" spans="1:20" ht="13.9" customHeight="1" x14ac:dyDescent="0.4">
      <c r="A104" s="22"/>
      <c r="B104" s="22"/>
      <c r="C104" s="27"/>
      <c r="D104" s="24"/>
      <c r="E104" s="15"/>
      <c r="F104" s="15"/>
      <c r="G104" s="15"/>
      <c r="H104" s="22"/>
      <c r="I104" s="13" t="s">
        <v>57</v>
      </c>
      <c r="J104" s="13" t="s">
        <v>117</v>
      </c>
      <c r="K104" s="1" t="s">
        <v>16</v>
      </c>
      <c r="L104" s="3">
        <v>4.25</v>
      </c>
      <c r="M104" s="4">
        <v>2.4074074074074074</v>
      </c>
      <c r="N104" s="5">
        <v>12</v>
      </c>
      <c r="O104" s="13" t="s">
        <v>57</v>
      </c>
      <c r="P104" s="13" t="s">
        <v>41</v>
      </c>
      <c r="Q104" s="1" t="s">
        <v>16</v>
      </c>
      <c r="R104" s="3">
        <f>L104*1000</f>
        <v>4250</v>
      </c>
      <c r="S104" s="3">
        <f>M104*1000</f>
        <v>2407.4074074074074</v>
      </c>
      <c r="T104" s="5">
        <v>12</v>
      </c>
    </row>
    <row r="105" spans="1:20" x14ac:dyDescent="0.4">
      <c r="A105" s="22"/>
      <c r="B105" s="22"/>
      <c r="C105" s="27"/>
      <c r="D105" s="24"/>
      <c r="E105" s="15"/>
      <c r="F105" s="15"/>
      <c r="G105" s="15"/>
      <c r="H105" s="22"/>
      <c r="I105" s="14"/>
      <c r="J105" s="14"/>
      <c r="K105" s="1" t="s">
        <v>107</v>
      </c>
      <c r="L105" s="3">
        <v>3.8</v>
      </c>
      <c r="M105" s="4">
        <v>1.9851851851851852</v>
      </c>
      <c r="N105" s="5">
        <v>12</v>
      </c>
      <c r="O105" s="14"/>
      <c r="P105" s="14"/>
      <c r="Q105" s="1" t="s">
        <v>107</v>
      </c>
      <c r="R105" s="3">
        <f t="shared" ref="R105:R107" si="12">L105*1000</f>
        <v>3800</v>
      </c>
      <c r="S105" s="3">
        <f t="shared" ref="S105:S107" si="13">M105*1000</f>
        <v>1985.1851851851852</v>
      </c>
      <c r="T105" s="5">
        <v>12</v>
      </c>
    </row>
    <row r="106" spans="1:20" ht="13.9" customHeight="1" x14ac:dyDescent="0.4">
      <c r="A106" s="22"/>
      <c r="B106" s="22"/>
      <c r="C106" s="27"/>
      <c r="D106" s="24"/>
      <c r="E106" s="15"/>
      <c r="F106" s="15"/>
      <c r="G106" s="15"/>
      <c r="H106" s="22"/>
      <c r="I106" s="13" t="s">
        <v>21</v>
      </c>
      <c r="J106" s="13" t="s">
        <v>117</v>
      </c>
      <c r="K106" s="1" t="s">
        <v>16</v>
      </c>
      <c r="L106" s="3">
        <v>1.74</v>
      </c>
      <c r="M106" s="4">
        <v>0.66666666666666674</v>
      </c>
      <c r="N106" s="5">
        <v>12</v>
      </c>
      <c r="O106" s="13" t="s">
        <v>21</v>
      </c>
      <c r="P106" s="13" t="s">
        <v>41</v>
      </c>
      <c r="Q106" s="1" t="s">
        <v>16</v>
      </c>
      <c r="R106" s="3">
        <f t="shared" si="12"/>
        <v>1740</v>
      </c>
      <c r="S106" s="3">
        <f t="shared" si="13"/>
        <v>666.66666666666674</v>
      </c>
      <c r="T106" s="5">
        <v>12</v>
      </c>
    </row>
    <row r="107" spans="1:20" x14ac:dyDescent="0.4">
      <c r="A107" s="14"/>
      <c r="B107" s="14"/>
      <c r="C107" s="28"/>
      <c r="D107" s="25"/>
      <c r="E107" s="12"/>
      <c r="F107" s="12"/>
      <c r="G107" s="12"/>
      <c r="H107" s="14"/>
      <c r="I107" s="14"/>
      <c r="J107" s="14"/>
      <c r="K107" s="1" t="s">
        <v>107</v>
      </c>
      <c r="L107" s="3">
        <v>1.83</v>
      </c>
      <c r="M107" s="4">
        <v>0.81481481481481488</v>
      </c>
      <c r="N107" s="5">
        <v>12</v>
      </c>
      <c r="O107" s="14"/>
      <c r="P107" s="14"/>
      <c r="Q107" s="1" t="s">
        <v>107</v>
      </c>
      <c r="R107" s="3">
        <f t="shared" si="12"/>
        <v>1830</v>
      </c>
      <c r="S107" s="3">
        <f t="shared" si="13"/>
        <v>814.81481481481489</v>
      </c>
      <c r="T107" s="5">
        <v>12</v>
      </c>
    </row>
    <row r="108" spans="1:20" x14ac:dyDescent="0.4">
      <c r="A108" s="13" t="s">
        <v>127</v>
      </c>
      <c r="B108" s="13" t="s">
        <v>145</v>
      </c>
      <c r="C108" s="26">
        <v>55.4</v>
      </c>
      <c r="D108" s="23" t="s">
        <v>129</v>
      </c>
      <c r="E108" s="11" t="s">
        <v>128</v>
      </c>
      <c r="F108" s="11" t="s">
        <v>130</v>
      </c>
      <c r="G108" s="11" t="s">
        <v>131</v>
      </c>
      <c r="H108" s="13" t="s">
        <v>103</v>
      </c>
      <c r="I108" s="13" t="s">
        <v>132</v>
      </c>
      <c r="J108" s="13"/>
      <c r="K108" s="1" t="s">
        <v>16</v>
      </c>
      <c r="L108" s="3">
        <v>1.47</v>
      </c>
      <c r="M108" s="4">
        <v>0.84</v>
      </c>
      <c r="N108" s="5">
        <v>18</v>
      </c>
      <c r="O108" s="13" t="s">
        <v>132</v>
      </c>
      <c r="P108" s="13"/>
      <c r="Q108" s="1" t="s">
        <v>16</v>
      </c>
      <c r="R108" s="3">
        <f>L108</f>
        <v>1.47</v>
      </c>
      <c r="S108" s="4">
        <v>0.84</v>
      </c>
      <c r="T108" s="5">
        <v>18</v>
      </c>
    </row>
    <row r="109" spans="1:20" x14ac:dyDescent="0.4">
      <c r="A109" s="22"/>
      <c r="B109" s="22"/>
      <c r="C109" s="27"/>
      <c r="D109" s="24"/>
      <c r="E109" s="15"/>
      <c r="F109" s="15"/>
      <c r="G109" s="15"/>
      <c r="H109" s="22"/>
      <c r="I109" s="22"/>
      <c r="J109" s="22"/>
      <c r="K109" s="1" t="s">
        <v>133</v>
      </c>
      <c r="L109" s="3">
        <v>1.38</v>
      </c>
      <c r="M109" s="4">
        <v>0.14000000000000001</v>
      </c>
      <c r="N109" s="5">
        <v>18</v>
      </c>
      <c r="O109" s="22"/>
      <c r="P109" s="22"/>
      <c r="Q109" s="1" t="s">
        <v>133</v>
      </c>
      <c r="R109" s="3">
        <f t="shared" ref="R109:R115" si="14">L109</f>
        <v>1.38</v>
      </c>
      <c r="S109" s="4">
        <v>0.59396969619669993</v>
      </c>
      <c r="T109" s="5">
        <v>18</v>
      </c>
    </row>
    <row r="110" spans="1:20" x14ac:dyDescent="0.4">
      <c r="A110" s="22"/>
      <c r="B110" s="22"/>
      <c r="C110" s="27"/>
      <c r="D110" s="24"/>
      <c r="E110" s="15"/>
      <c r="F110" s="15"/>
      <c r="G110" s="15"/>
      <c r="H110" s="22"/>
      <c r="I110" s="22"/>
      <c r="J110" s="22"/>
      <c r="K110" s="1" t="s">
        <v>82</v>
      </c>
      <c r="L110" s="3">
        <v>1.22</v>
      </c>
      <c r="M110" s="4">
        <v>0.09</v>
      </c>
      <c r="N110" s="5">
        <v>18</v>
      </c>
      <c r="O110" s="22"/>
      <c r="P110" s="22"/>
      <c r="Q110" s="1" t="s">
        <v>82</v>
      </c>
      <c r="R110" s="3">
        <f t="shared" si="14"/>
        <v>1.22</v>
      </c>
      <c r="S110" s="4">
        <v>0.38183766184073564</v>
      </c>
      <c r="T110" s="5">
        <v>18</v>
      </c>
    </row>
    <row r="111" spans="1:20" x14ac:dyDescent="0.4">
      <c r="A111" s="22"/>
      <c r="B111" s="22"/>
      <c r="C111" s="27"/>
      <c r="D111" s="24"/>
      <c r="E111" s="15"/>
      <c r="F111" s="12"/>
      <c r="G111" s="12"/>
      <c r="H111" s="14"/>
      <c r="I111" s="14"/>
      <c r="J111" s="14"/>
      <c r="K111" s="1" t="s">
        <v>84</v>
      </c>
      <c r="L111" s="3">
        <v>1.2</v>
      </c>
      <c r="M111" s="4">
        <v>7.0000000000000007E-2</v>
      </c>
      <c r="N111" s="5">
        <v>18</v>
      </c>
      <c r="O111" s="14"/>
      <c r="P111" s="14"/>
      <c r="Q111" s="1" t="s">
        <v>84</v>
      </c>
      <c r="R111" s="3">
        <f t="shared" si="14"/>
        <v>1.2</v>
      </c>
      <c r="S111" s="4">
        <v>0.29698484809834996</v>
      </c>
      <c r="T111" s="5">
        <v>18</v>
      </c>
    </row>
    <row r="112" spans="1:20" x14ac:dyDescent="0.4">
      <c r="A112" s="22"/>
      <c r="B112" s="22"/>
      <c r="C112" s="27"/>
      <c r="D112" s="24"/>
      <c r="E112" s="15"/>
      <c r="F112" s="11" t="s">
        <v>70</v>
      </c>
      <c r="G112" s="11" t="s">
        <v>131</v>
      </c>
      <c r="H112" s="13" t="s">
        <v>33</v>
      </c>
      <c r="I112" s="13" t="s">
        <v>132</v>
      </c>
      <c r="J112" s="13"/>
      <c r="K112" s="1" t="s">
        <v>16</v>
      </c>
      <c r="L112" s="3">
        <v>1.1599999999999999</v>
      </c>
      <c r="M112" s="4">
        <v>0.71</v>
      </c>
      <c r="N112" s="5">
        <v>18</v>
      </c>
      <c r="O112" s="13" t="s">
        <v>132</v>
      </c>
      <c r="P112" s="13"/>
      <c r="Q112" s="1" t="s">
        <v>16</v>
      </c>
      <c r="R112" s="3">
        <f t="shared" si="14"/>
        <v>1.1599999999999999</v>
      </c>
      <c r="S112" s="4">
        <v>0.71</v>
      </c>
      <c r="T112" s="5">
        <v>18</v>
      </c>
    </row>
    <row r="113" spans="1:25" x14ac:dyDescent="0.4">
      <c r="A113" s="22"/>
      <c r="B113" s="22"/>
      <c r="C113" s="27"/>
      <c r="D113" s="24"/>
      <c r="E113" s="15"/>
      <c r="F113" s="15"/>
      <c r="G113" s="15"/>
      <c r="H113" s="22"/>
      <c r="I113" s="22"/>
      <c r="J113" s="22"/>
      <c r="K113" s="1" t="s">
        <v>133</v>
      </c>
      <c r="L113" s="3">
        <v>1.36</v>
      </c>
      <c r="M113" s="4">
        <v>0.08</v>
      </c>
      <c r="N113" s="5">
        <v>18</v>
      </c>
      <c r="O113" s="22"/>
      <c r="P113" s="22"/>
      <c r="Q113" s="1" t="s">
        <v>133</v>
      </c>
      <c r="R113" s="3">
        <f t="shared" si="14"/>
        <v>1.36</v>
      </c>
      <c r="S113" s="4">
        <v>0.33941125496954277</v>
      </c>
      <c r="T113" s="5">
        <v>18</v>
      </c>
    </row>
    <row r="114" spans="1:25" x14ac:dyDescent="0.4">
      <c r="A114" s="22"/>
      <c r="B114" s="22"/>
      <c r="C114" s="27"/>
      <c r="D114" s="24"/>
      <c r="E114" s="15"/>
      <c r="F114" s="15"/>
      <c r="G114" s="15"/>
      <c r="H114" s="22"/>
      <c r="I114" s="22"/>
      <c r="J114" s="22"/>
      <c r="K114" s="1" t="s">
        <v>82</v>
      </c>
      <c r="L114" s="3">
        <v>1.43</v>
      </c>
      <c r="M114" s="4">
        <v>0.04</v>
      </c>
      <c r="N114" s="5">
        <v>18</v>
      </c>
      <c r="O114" s="22"/>
      <c r="P114" s="22"/>
      <c r="Q114" s="1" t="s">
        <v>82</v>
      </c>
      <c r="R114" s="3">
        <f t="shared" si="14"/>
        <v>1.43</v>
      </c>
      <c r="S114" s="4">
        <v>0.16970562748477139</v>
      </c>
      <c r="T114" s="5">
        <v>18</v>
      </c>
    </row>
    <row r="115" spans="1:25" x14ac:dyDescent="0.4">
      <c r="A115" s="14"/>
      <c r="B115" s="14"/>
      <c r="C115" s="28"/>
      <c r="D115" s="25"/>
      <c r="E115" s="12"/>
      <c r="F115" s="12"/>
      <c r="G115" s="12"/>
      <c r="H115" s="14"/>
      <c r="I115" s="14"/>
      <c r="J115" s="14"/>
      <c r="K115" s="1" t="s">
        <v>84</v>
      </c>
      <c r="L115" s="3">
        <v>1.53</v>
      </c>
      <c r="M115" s="4">
        <v>0.11</v>
      </c>
      <c r="N115" s="5">
        <v>18</v>
      </c>
      <c r="O115" s="14"/>
      <c r="P115" s="14"/>
      <c r="Q115" s="1" t="s">
        <v>84</v>
      </c>
      <c r="R115" s="3">
        <f t="shared" si="14"/>
        <v>1.53</v>
      </c>
      <c r="S115" s="4">
        <v>0.46669047558312132</v>
      </c>
      <c r="T115" s="5">
        <v>18</v>
      </c>
    </row>
    <row r="127" spans="1:25" x14ac:dyDescent="0.4">
      <c r="U127" s="8"/>
      <c r="V127" s="8"/>
      <c r="W127" s="8"/>
      <c r="X127" s="8"/>
      <c r="Y127" s="8"/>
    </row>
    <row r="128" spans="1:25" x14ac:dyDescent="0.4">
      <c r="U128" s="9"/>
      <c r="V128" s="9"/>
      <c r="W128" s="9"/>
      <c r="X128" s="9"/>
      <c r="Y128" s="9"/>
    </row>
    <row r="129" spans="21:25" x14ac:dyDescent="0.4">
      <c r="U129" s="9"/>
      <c r="V129" s="9"/>
      <c r="W129" s="9"/>
      <c r="X129" s="9"/>
      <c r="Y129" s="9"/>
    </row>
    <row r="130" spans="21:25" x14ac:dyDescent="0.4">
      <c r="U130" s="9"/>
      <c r="V130" s="9"/>
      <c r="W130" s="9"/>
      <c r="X130" s="9"/>
      <c r="Y130" s="9"/>
    </row>
    <row r="131" spans="21:25" x14ac:dyDescent="0.4">
      <c r="U131" s="9"/>
      <c r="V131" s="9"/>
      <c r="W131" s="9"/>
      <c r="X131" s="9"/>
      <c r="Y131" s="9"/>
    </row>
    <row r="132" spans="21:25" x14ac:dyDescent="0.4">
      <c r="U132" s="9"/>
      <c r="V132" s="9"/>
      <c r="W132" s="9"/>
      <c r="X132" s="9"/>
      <c r="Y132" s="9"/>
    </row>
    <row r="133" spans="21:25" x14ac:dyDescent="0.4">
      <c r="U133" s="9"/>
      <c r="V133" s="9"/>
      <c r="W133" s="9"/>
      <c r="X133" s="9"/>
      <c r="Y133" s="9"/>
    </row>
  </sheetData>
  <mergeCells count="315">
    <mergeCell ref="B96:B107"/>
    <mergeCell ref="B4:B15"/>
    <mergeCell ref="B16:B31"/>
    <mergeCell ref="B32:B35"/>
    <mergeCell ref="B36:B51"/>
    <mergeCell ref="B52:B75"/>
    <mergeCell ref="B76:B79"/>
    <mergeCell ref="B80:B85"/>
    <mergeCell ref="B86:B89"/>
    <mergeCell ref="B90:B95"/>
    <mergeCell ref="A108:A115"/>
    <mergeCell ref="J108:J111"/>
    <mergeCell ref="I108:I111"/>
    <mergeCell ref="I112:I115"/>
    <mergeCell ref="J112:J115"/>
    <mergeCell ref="O108:O111"/>
    <mergeCell ref="P108:P111"/>
    <mergeCell ref="O112:O115"/>
    <mergeCell ref="P112:P115"/>
    <mergeCell ref="B108:B115"/>
    <mergeCell ref="H108:H111"/>
    <mergeCell ref="H112:H115"/>
    <mergeCell ref="G108:G111"/>
    <mergeCell ref="F108:F111"/>
    <mergeCell ref="G112:G115"/>
    <mergeCell ref="F112:F115"/>
    <mergeCell ref="E108:E115"/>
    <mergeCell ref="D108:D115"/>
    <mergeCell ref="C108:C115"/>
    <mergeCell ref="H102:H107"/>
    <mergeCell ref="O102:O103"/>
    <mergeCell ref="P102:P103"/>
    <mergeCell ref="O104:O105"/>
    <mergeCell ref="P104:P105"/>
    <mergeCell ref="O106:O107"/>
    <mergeCell ref="P106:P107"/>
    <mergeCell ref="I102:I103"/>
    <mergeCell ref="J102:J103"/>
    <mergeCell ref="I104:I105"/>
    <mergeCell ref="J104:J105"/>
    <mergeCell ref="I106:I107"/>
    <mergeCell ref="J106:J107"/>
    <mergeCell ref="O90:O92"/>
    <mergeCell ref="P90:P92"/>
    <mergeCell ref="O93:O95"/>
    <mergeCell ref="P93:P95"/>
    <mergeCell ref="O96:O97"/>
    <mergeCell ref="P96:P97"/>
    <mergeCell ref="O98:O99"/>
    <mergeCell ref="P98:P99"/>
    <mergeCell ref="O100:O101"/>
    <mergeCell ref="P100:P101"/>
    <mergeCell ref="G102:G107"/>
    <mergeCell ref="E90:E95"/>
    <mergeCell ref="D90:D95"/>
    <mergeCell ref="F102:F107"/>
    <mergeCell ref="F96:F101"/>
    <mergeCell ref="E96:E107"/>
    <mergeCell ref="D96:D107"/>
    <mergeCell ref="A4:A15"/>
    <mergeCell ref="E4:E15"/>
    <mergeCell ref="D4:D15"/>
    <mergeCell ref="C4:C15"/>
    <mergeCell ref="C90:C95"/>
    <mergeCell ref="A90:A95"/>
    <mergeCell ref="F90:F92"/>
    <mergeCell ref="F93:F95"/>
    <mergeCell ref="C96:C107"/>
    <mergeCell ref="F4:F9"/>
    <mergeCell ref="F10:F15"/>
    <mergeCell ref="E16:E31"/>
    <mergeCell ref="D16:D31"/>
    <mergeCell ref="C16:C31"/>
    <mergeCell ref="A16:A31"/>
    <mergeCell ref="F24:F31"/>
    <mergeCell ref="A96:A107"/>
    <mergeCell ref="J96:J97"/>
    <mergeCell ref="J98:J99"/>
    <mergeCell ref="J100:J101"/>
    <mergeCell ref="I96:I97"/>
    <mergeCell ref="I98:I99"/>
    <mergeCell ref="I100:I101"/>
    <mergeCell ref="H96:H101"/>
    <mergeCell ref="G90:G92"/>
    <mergeCell ref="G93:G95"/>
    <mergeCell ref="H93:H95"/>
    <mergeCell ref="H90:H92"/>
    <mergeCell ref="I93:I95"/>
    <mergeCell ref="I90:I92"/>
    <mergeCell ref="J90:J92"/>
    <mergeCell ref="J93:J95"/>
    <mergeCell ref="G96:G101"/>
    <mergeCell ref="I2:I3"/>
    <mergeCell ref="J2:J3"/>
    <mergeCell ref="A1:A3"/>
    <mergeCell ref="F2:H2"/>
    <mergeCell ref="I1:N1"/>
    <mergeCell ref="K2:K3"/>
    <mergeCell ref="L2:L3"/>
    <mergeCell ref="B1:H1"/>
    <mergeCell ref="B2:E2"/>
    <mergeCell ref="I14:I15"/>
    <mergeCell ref="J14:J15"/>
    <mergeCell ref="H4:H9"/>
    <mergeCell ref="H10:H15"/>
    <mergeCell ref="G4:G9"/>
    <mergeCell ref="G10:G15"/>
    <mergeCell ref="I8:I9"/>
    <mergeCell ref="J8:J9"/>
    <mergeCell ref="I10:I11"/>
    <mergeCell ref="J10:J11"/>
    <mergeCell ref="I12:I13"/>
    <mergeCell ref="I4:I5"/>
    <mergeCell ref="I6:I7"/>
    <mergeCell ref="J4:J5"/>
    <mergeCell ref="J6:J7"/>
    <mergeCell ref="O1:T1"/>
    <mergeCell ref="O2:O3"/>
    <mergeCell ref="P2:P3"/>
    <mergeCell ref="Q2:Q3"/>
    <mergeCell ref="R2:R3"/>
    <mergeCell ref="S2:S3"/>
    <mergeCell ref="T2:T3"/>
    <mergeCell ref="J24:J27"/>
    <mergeCell ref="J28:J31"/>
    <mergeCell ref="J12:J13"/>
    <mergeCell ref="M2:M3"/>
    <mergeCell ref="N2:N3"/>
    <mergeCell ref="O10:O11"/>
    <mergeCell ref="P10:P11"/>
    <mergeCell ref="O12:O13"/>
    <mergeCell ref="P12:P13"/>
    <mergeCell ref="O14:O15"/>
    <mergeCell ref="P14:P15"/>
    <mergeCell ref="O4:O5"/>
    <mergeCell ref="P4:P5"/>
    <mergeCell ref="O6:O7"/>
    <mergeCell ref="P6:P7"/>
    <mergeCell ref="O8:O9"/>
    <mergeCell ref="P8:P9"/>
    <mergeCell ref="O28:O31"/>
    <mergeCell ref="P28:P31"/>
    <mergeCell ref="F32:F33"/>
    <mergeCell ref="G32:G33"/>
    <mergeCell ref="H32:H33"/>
    <mergeCell ref="I32:I33"/>
    <mergeCell ref="O16:O19"/>
    <mergeCell ref="P16:P19"/>
    <mergeCell ref="O20:O23"/>
    <mergeCell ref="P20:P23"/>
    <mergeCell ref="O24:O27"/>
    <mergeCell ref="P24:P27"/>
    <mergeCell ref="P32:P33"/>
    <mergeCell ref="J16:J19"/>
    <mergeCell ref="J20:J23"/>
    <mergeCell ref="G24:G31"/>
    <mergeCell ref="H24:H31"/>
    <mergeCell ref="I24:I27"/>
    <mergeCell ref="I28:I31"/>
    <mergeCell ref="I16:I19"/>
    <mergeCell ref="I20:I23"/>
    <mergeCell ref="H16:H23"/>
    <mergeCell ref="G16:G23"/>
    <mergeCell ref="F16:F23"/>
    <mergeCell ref="F34:F35"/>
    <mergeCell ref="E32:E35"/>
    <mergeCell ref="A32:A35"/>
    <mergeCell ref="C32:C35"/>
    <mergeCell ref="D32:D35"/>
    <mergeCell ref="G34:G35"/>
    <mergeCell ref="H34:H35"/>
    <mergeCell ref="I34:I35"/>
    <mergeCell ref="J34:J35"/>
    <mergeCell ref="P34:P35"/>
    <mergeCell ref="O32:O33"/>
    <mergeCell ref="O34:O35"/>
    <mergeCell ref="I36:I37"/>
    <mergeCell ref="I38:I39"/>
    <mergeCell ref="J36:J37"/>
    <mergeCell ref="J38:J39"/>
    <mergeCell ref="P36:P37"/>
    <mergeCell ref="P38:P39"/>
    <mergeCell ref="J32:J33"/>
    <mergeCell ref="A36:A51"/>
    <mergeCell ref="O36:O37"/>
    <mergeCell ref="O38:O39"/>
    <mergeCell ref="O40:O41"/>
    <mergeCell ref="O48:O49"/>
    <mergeCell ref="I46:I47"/>
    <mergeCell ref="J46:J47"/>
    <mergeCell ref="I48:I49"/>
    <mergeCell ref="J48:J49"/>
    <mergeCell ref="I50:I51"/>
    <mergeCell ref="J50:J51"/>
    <mergeCell ref="J40:J41"/>
    <mergeCell ref="J42:J43"/>
    <mergeCell ref="H36:H43"/>
    <mergeCell ref="G36:G43"/>
    <mergeCell ref="F36:F43"/>
    <mergeCell ref="I44:I45"/>
    <mergeCell ref="J44:J45"/>
    <mergeCell ref="H44:H51"/>
    <mergeCell ref="G44:G51"/>
    <mergeCell ref="F44:F51"/>
    <mergeCell ref="I40:I41"/>
    <mergeCell ref="I42:I43"/>
    <mergeCell ref="E36:E51"/>
    <mergeCell ref="P40:P41"/>
    <mergeCell ref="O42:O43"/>
    <mergeCell ref="P42:P43"/>
    <mergeCell ref="O44:O45"/>
    <mergeCell ref="P44:P45"/>
    <mergeCell ref="O46:O47"/>
    <mergeCell ref="P46:P47"/>
    <mergeCell ref="D36:D51"/>
    <mergeCell ref="C36:C51"/>
    <mergeCell ref="P48:P49"/>
    <mergeCell ref="O50:O51"/>
    <mergeCell ref="P50:P51"/>
    <mergeCell ref="D52:D75"/>
    <mergeCell ref="C52:C75"/>
    <mergeCell ref="A52:A75"/>
    <mergeCell ref="I64:I66"/>
    <mergeCell ref="J64:J66"/>
    <mergeCell ref="I67:I69"/>
    <mergeCell ref="J67:J69"/>
    <mergeCell ref="I70:I72"/>
    <mergeCell ref="J70:J72"/>
    <mergeCell ref="I73:I75"/>
    <mergeCell ref="H64:H75"/>
    <mergeCell ref="G52:G63"/>
    <mergeCell ref="F52:F63"/>
    <mergeCell ref="G64:G75"/>
    <mergeCell ref="F64:F75"/>
    <mergeCell ref="I55:I57"/>
    <mergeCell ref="I58:I60"/>
    <mergeCell ref="I61:I63"/>
    <mergeCell ref="E52:E75"/>
    <mergeCell ref="I52:I54"/>
    <mergeCell ref="H52:H63"/>
    <mergeCell ref="P55:P57"/>
    <mergeCell ref="P61:P63"/>
    <mergeCell ref="P67:P69"/>
    <mergeCell ref="P73:P75"/>
    <mergeCell ref="P52:P54"/>
    <mergeCell ref="P64:P66"/>
    <mergeCell ref="P58:P60"/>
    <mergeCell ref="P70:P72"/>
    <mergeCell ref="J73:J75"/>
    <mergeCell ref="O52:O54"/>
    <mergeCell ref="O55:O57"/>
    <mergeCell ref="O58:O60"/>
    <mergeCell ref="O61:O63"/>
    <mergeCell ref="O64:O66"/>
    <mergeCell ref="O67:O69"/>
    <mergeCell ref="O70:O72"/>
    <mergeCell ref="O73:O75"/>
    <mergeCell ref="J52:J54"/>
    <mergeCell ref="J55:J57"/>
    <mergeCell ref="J58:J60"/>
    <mergeCell ref="J61:J63"/>
    <mergeCell ref="F76:F77"/>
    <mergeCell ref="F78:F79"/>
    <mergeCell ref="E76:E79"/>
    <mergeCell ref="D76:D79"/>
    <mergeCell ref="C76:C79"/>
    <mergeCell ref="A76:A79"/>
    <mergeCell ref="I76:I77"/>
    <mergeCell ref="J76:J77"/>
    <mergeCell ref="G76:G77"/>
    <mergeCell ref="I78:I79"/>
    <mergeCell ref="J78:J79"/>
    <mergeCell ref="H76:H77"/>
    <mergeCell ref="H78:H79"/>
    <mergeCell ref="G78:G79"/>
    <mergeCell ref="O80:O82"/>
    <mergeCell ref="P80:P82"/>
    <mergeCell ref="O83:O85"/>
    <mergeCell ref="P83:P85"/>
    <mergeCell ref="O76:O77"/>
    <mergeCell ref="P76:P77"/>
    <mergeCell ref="O78:O79"/>
    <mergeCell ref="P78:P79"/>
    <mergeCell ref="I80:I82"/>
    <mergeCell ref="J80:J82"/>
    <mergeCell ref="E80:E85"/>
    <mergeCell ref="D80:D85"/>
    <mergeCell ref="C80:C85"/>
    <mergeCell ref="A80:A85"/>
    <mergeCell ref="I86:I87"/>
    <mergeCell ref="J86:J87"/>
    <mergeCell ref="E86:E89"/>
    <mergeCell ref="D86:D89"/>
    <mergeCell ref="C86:C89"/>
    <mergeCell ref="A86:A89"/>
    <mergeCell ref="H83:H85"/>
    <mergeCell ref="H80:H82"/>
    <mergeCell ref="G80:G82"/>
    <mergeCell ref="G83:G85"/>
    <mergeCell ref="F80:F82"/>
    <mergeCell ref="F83:F85"/>
    <mergeCell ref="I83:I85"/>
    <mergeCell ref="J83:J85"/>
    <mergeCell ref="O86:O87"/>
    <mergeCell ref="P86:P87"/>
    <mergeCell ref="O88:O89"/>
    <mergeCell ref="P88:P89"/>
    <mergeCell ref="I88:I89"/>
    <mergeCell ref="J88:J89"/>
    <mergeCell ref="G86:G87"/>
    <mergeCell ref="G88:G89"/>
    <mergeCell ref="F86:F87"/>
    <mergeCell ref="F88:F89"/>
    <mergeCell ref="H86:H87"/>
    <mergeCell ref="H88:H89"/>
  </mergeCells>
  <phoneticPr fontId="1" type="noConversion"/>
  <pageMargins left="0.7" right="0.7" top="0.75" bottom="0.75" header="0.3" footer="0.3"/>
  <pageSetup paperSize="9" orientation="portrait" horizontalDpi="1200" verticalDpi="1200" r:id="rId1"/>
  <ignoredErrors>
    <ignoredError sqref="D96 D8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Informations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Yining Xu</dc:creator>
  <cp:lastModifiedBy>Yining Xu</cp:lastModifiedBy>
  <dcterms:created xsi:type="dcterms:W3CDTF">2015-06-05T18:19:34Z</dcterms:created>
  <dcterms:modified xsi:type="dcterms:W3CDTF">2022-09-14T12:09:15Z</dcterms:modified>
</cp:coreProperties>
</file>