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eiterk\Desktop\Experimenty\Cytotoxicita\Výsledky\Finální výsledky\"/>
    </mc:Choice>
  </mc:AlternateContent>
  <xr:revisionPtr revIDLastSave="0" documentId="8_{E8D61A2D-848B-43BD-A954-C9261F27D68A}" xr6:coauthVersionLast="47" xr6:coauthVersionMax="47" xr10:uidLastSave="{00000000-0000-0000-0000-000000000000}"/>
  <bookViews>
    <workbookView xWindow="-28920" yWindow="-120" windowWidth="29040" windowHeight="15840" xr2:uid="{9AC92F2D-1417-4F4D-B661-ED105F47B6B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J6" i="1"/>
  <c r="C12" i="1"/>
  <c r="C11" i="1"/>
  <c r="C10" i="1"/>
  <c r="C9" i="1"/>
  <c r="C8" i="1"/>
  <c r="C6" i="1"/>
  <c r="J13" i="1"/>
  <c r="J12" i="1"/>
  <c r="J11" i="1"/>
  <c r="J10" i="1"/>
  <c r="J9" i="1"/>
  <c r="J8" i="1"/>
  <c r="J7" i="1"/>
  <c r="J31" i="1" l="1"/>
  <c r="J30" i="1"/>
  <c r="J29" i="1"/>
  <c r="J28" i="1"/>
  <c r="J27" i="1"/>
  <c r="J26" i="1"/>
  <c r="J25" i="1"/>
  <c r="J24" i="1"/>
  <c r="C49" i="1" l="1"/>
  <c r="C48" i="1"/>
  <c r="C47" i="1"/>
  <c r="C46" i="1"/>
  <c r="C45" i="1"/>
  <c r="C44" i="1"/>
  <c r="C43" i="1"/>
  <c r="C42" i="1"/>
  <c r="C82" i="1"/>
  <c r="C81" i="1"/>
  <c r="C80" i="1"/>
  <c r="C79" i="1"/>
  <c r="C78" i="1"/>
  <c r="C77" i="1"/>
  <c r="C76" i="1"/>
  <c r="C75" i="1"/>
  <c r="C40" i="1" l="1"/>
  <c r="C39" i="1"/>
  <c r="C38" i="1"/>
  <c r="C37" i="1"/>
  <c r="C36" i="1"/>
  <c r="C35" i="1"/>
  <c r="C34" i="1"/>
  <c r="C33" i="1"/>
  <c r="C31" i="1"/>
  <c r="C30" i="1"/>
  <c r="C29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<sst xmlns="http://schemas.openxmlformats.org/spreadsheetml/2006/main" count="73" uniqueCount="63">
  <si>
    <t>Compound</t>
  </si>
  <si>
    <t xml:space="preserve">1. measurement </t>
  </si>
  <si>
    <t>2. measurement</t>
  </si>
  <si>
    <t>3. measurement</t>
  </si>
  <si>
    <r>
      <t>Averrage IC</t>
    </r>
    <r>
      <rPr>
        <b/>
        <vertAlign val="subscript"/>
        <sz val="11"/>
        <color theme="1"/>
        <rFont val="Calibri"/>
        <family val="2"/>
        <charset val="238"/>
        <scheme val="minor"/>
      </rPr>
      <t>50</t>
    </r>
    <r>
      <rPr>
        <b/>
        <sz val="11"/>
        <color theme="1"/>
        <rFont val="Calibri"/>
        <family val="2"/>
        <charset val="238"/>
        <scheme val="minor"/>
      </rPr>
      <t xml:space="preserve"> value</t>
    </r>
  </si>
  <si>
    <r>
      <t xml:space="preserve">Concentration </t>
    </r>
    <r>
      <rPr>
        <b/>
        <sz val="11"/>
        <color theme="1"/>
        <rFont val="Calibri"/>
        <family val="2"/>
        <charset val="238"/>
      </rPr>
      <t>[µM]</t>
    </r>
  </si>
  <si>
    <t>16b-K875</t>
  </si>
  <si>
    <t>16c-K876</t>
  </si>
  <si>
    <t>16d-K877</t>
  </si>
  <si>
    <t>16e-K880</t>
  </si>
  <si>
    <t>16f-K881</t>
  </si>
  <si>
    <t>16g-K882</t>
  </si>
  <si>
    <t>16h-K1344</t>
  </si>
  <si>
    <t>16i-K1345</t>
  </si>
  <si>
    <t>16k-K1346</t>
  </si>
  <si>
    <t>log c</t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</si>
  <si>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26.95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</si>
  <si>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18.16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</si>
  <si>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17.03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</si>
  <si>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7.906 </t>
    </r>
    <r>
      <rPr>
        <sz val="11"/>
        <color theme="1"/>
        <rFont val="Calibri"/>
        <family val="2"/>
        <charset val="238"/>
      </rPr>
      <t>µM</t>
    </r>
  </si>
  <si>
    <t>0.1</t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</si>
  <si>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50 </t>
    </r>
    <r>
      <rPr>
        <sz val="11"/>
        <color theme="1"/>
        <rFont val="Calibri"/>
        <family val="2"/>
        <charset val="238"/>
        <scheme val="minor"/>
      </rPr>
      <t>= 13.28 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</si>
  <si>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50 </t>
    </r>
    <r>
      <rPr>
        <sz val="11"/>
        <color theme="1"/>
        <rFont val="Calibri"/>
        <family val="2"/>
        <charset val="238"/>
        <scheme val="minor"/>
      </rPr>
      <t>= 14.80 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</si>
  <si>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50 </t>
    </r>
    <r>
      <rPr>
        <sz val="11"/>
        <color theme="1"/>
        <rFont val="Calibri"/>
        <family val="2"/>
        <charset val="238"/>
        <scheme val="minor"/>
      </rPr>
      <t>= 9.898 µM</t>
    </r>
  </si>
  <si>
    <t>12.66 ± 2.51 µM</t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</si>
  <si>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43.16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</si>
  <si>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42.34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</si>
  <si>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10.54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</si>
  <si>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19.21 </t>
    </r>
    <r>
      <rPr>
        <sz val="11"/>
        <color theme="1"/>
        <rFont val="Calibri"/>
        <family val="2"/>
        <charset val="238"/>
      </rPr>
      <t>µM</t>
    </r>
  </si>
  <si>
    <t>n. c.</t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</si>
  <si>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11.87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</si>
  <si>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14.14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</si>
  <si>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8.529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</si>
  <si>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43.41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</si>
  <si>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15.90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</si>
  <si>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12.04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</si>
  <si>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17.96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</si>
  <si>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11.76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</si>
  <si>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14.66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</si>
  <si>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11.46 </t>
    </r>
    <r>
      <rPr>
        <sz val="11"/>
        <color theme="1"/>
        <rFont val="Calibri"/>
        <family val="2"/>
        <charset val="238"/>
      </rPr>
      <t>µM</t>
    </r>
  </si>
  <si>
    <t>1. measurement in 16c-K876 measured in different concentration range.</t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</si>
  <si>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55.63 </t>
    </r>
    <r>
      <rPr>
        <sz val="11"/>
        <color theme="1"/>
        <rFont val="Calibri"/>
        <family val="2"/>
        <charset val="238"/>
      </rPr>
      <t>µM</t>
    </r>
  </si>
  <si>
    <t>c [µM]</t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</si>
  <si>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19.28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</si>
  <si>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15.97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</si>
  <si>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12.33 </t>
    </r>
    <r>
      <rPr>
        <sz val="11"/>
        <color theme="1"/>
        <rFont val="Calibri"/>
        <family val="2"/>
        <charset val="238"/>
      </rPr>
      <t>µM</t>
    </r>
  </si>
  <si>
    <t>Values express % of cell viability compared to control</t>
  </si>
  <si>
    <t>16a-K874</t>
  </si>
  <si>
    <t>1. measurement in 16a-K874 measured in different concentration range.</t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</si>
  <si>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29.11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</si>
  <si>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20.77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</si>
  <si>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23.52 </t>
    </r>
    <r>
      <rPr>
        <sz val="11"/>
        <color theme="1"/>
        <rFont val="Calibri"/>
        <family val="2"/>
        <charset val="238"/>
      </rPr>
      <t>µM</t>
    </r>
  </si>
  <si>
    <t>24.47 ± 4.25 µM</t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</si>
  <si>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36.01 </t>
    </r>
    <r>
      <rPr>
        <sz val="11"/>
        <color theme="1"/>
        <rFont val="Calibri"/>
        <family val="2"/>
        <charset val="238"/>
      </rPr>
      <t>µM</t>
    </r>
  </si>
  <si>
    <r>
      <t>IC</t>
    </r>
    <r>
      <rPr>
        <vertAlign val="subscript"/>
        <sz val="11"/>
        <color theme="1"/>
        <rFont val="Calibri"/>
        <family val="2"/>
        <charset val="238"/>
        <scheme val="minor"/>
      </rPr>
      <t>50</t>
    </r>
    <r>
      <rPr>
        <sz val="11"/>
        <color theme="1"/>
        <rFont val="Calibri"/>
        <family val="2"/>
        <charset val="238"/>
        <scheme val="minor"/>
      </rPr>
      <t xml:space="preserve"> = 38.64 </t>
    </r>
    <r>
      <rPr>
        <sz val="11"/>
        <color theme="1"/>
        <rFont val="Calibri"/>
        <family val="2"/>
        <charset val="238"/>
      </rPr>
      <t>µM</t>
    </r>
  </si>
  <si>
    <t>39.27 ± 3.62 µM</t>
  </si>
  <si>
    <t>47.13 ± 7.38 µM</t>
  </si>
  <si>
    <t>15.86 ± 3.48 µM</t>
  </si>
  <si>
    <t>11.75 ± 0.29 µM</t>
  </si>
  <si>
    <t>13.90 ± 3.25 µM</t>
  </si>
  <si>
    <t>21.44 ± 4.80 µM</t>
  </si>
  <si>
    <t>9.44 ± 2.13 µM</t>
  </si>
  <si>
    <t>16.17 ± 1.67 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</si>
</sst>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2" borderId="0" xfId="0" applyFill="1" applyBorder="1"/>
    <xf numFmtId="0" fontId="5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righ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/>
    <xf numFmtId="0" fontId="0" fillId="0" borderId="6" xfId="0" applyFont="1" applyBorder="1"/>
    <xf numFmtId="0" fontId="0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87B34-C02D-4DF6-BA36-7215E094B3D5}">
  <dimension ref="A3:K91"/>
  <sheetViews>
    <sheetView tabSelected="1" workbookViewId="0">
      <selection activeCell="O15" sqref="O15"/>
    </sheetView>
  </sheetViews>
  <sheetFormatPr defaultRowHeight="15" x14ac:dyDescent="0.25"/>
  <cols>
    <col min="1" max="7" width="18.5703125" customWidth="1"/>
    <col min="8" max="8" width="10.28515625" customWidth="1"/>
    <col min="9" max="9" width="10.5703125" customWidth="1"/>
  </cols>
  <sheetData>
    <row r="3" spans="1:11" ht="15.75" thickBot="1" x14ac:dyDescent="0.3"/>
    <row r="4" spans="1:11" x14ac:dyDescent="0.25">
      <c r="A4" s="5"/>
      <c r="B4" s="6"/>
      <c r="C4" s="6"/>
      <c r="D4" s="25" t="s">
        <v>46</v>
      </c>
      <c r="E4" s="25"/>
      <c r="F4" s="25"/>
      <c r="G4" s="7"/>
    </row>
    <row r="5" spans="1:11" ht="18.75" thickBot="1" x14ac:dyDescent="0.3">
      <c r="A5" s="19" t="s">
        <v>0</v>
      </c>
      <c r="B5" s="24" t="s">
        <v>5</v>
      </c>
      <c r="C5" s="24" t="s">
        <v>15</v>
      </c>
      <c r="D5" s="24" t="s">
        <v>1</v>
      </c>
      <c r="E5" s="24" t="s">
        <v>2</v>
      </c>
      <c r="F5" s="24" t="s">
        <v>3</v>
      </c>
      <c r="G5" s="23" t="s">
        <v>4</v>
      </c>
      <c r="I5" s="1" t="s">
        <v>42</v>
      </c>
      <c r="J5" s="1" t="s">
        <v>15</v>
      </c>
    </row>
    <row r="6" spans="1:11" x14ac:dyDescent="0.25">
      <c r="A6" s="8" t="s">
        <v>47</v>
      </c>
      <c r="B6" s="9">
        <v>1</v>
      </c>
      <c r="C6" s="10">
        <f>LOG10(1)</f>
        <v>0</v>
      </c>
      <c r="D6" s="3">
        <v>93.38</v>
      </c>
      <c r="E6">
        <v>87.87</v>
      </c>
      <c r="F6">
        <v>96.36</v>
      </c>
      <c r="G6" s="28"/>
      <c r="I6" s="3">
        <v>1</v>
      </c>
      <c r="J6" s="3">
        <f>LOG10(1)</f>
        <v>0</v>
      </c>
      <c r="K6" t="s">
        <v>48</v>
      </c>
    </row>
    <row r="7" spans="1:11" x14ac:dyDescent="0.25">
      <c r="A7" s="26"/>
      <c r="B7" s="9">
        <v>5</v>
      </c>
      <c r="C7" s="10">
        <f>LOG10(5)</f>
        <v>0.69897000433601886</v>
      </c>
      <c r="D7" s="3">
        <v>81.89</v>
      </c>
      <c r="E7">
        <v>72.95</v>
      </c>
      <c r="F7">
        <v>76.44</v>
      </c>
      <c r="G7" s="28"/>
      <c r="I7" s="3">
        <v>5</v>
      </c>
      <c r="J7" s="3">
        <f>LOG10(5)</f>
        <v>0.69897000433601886</v>
      </c>
    </row>
    <row r="8" spans="1:11" x14ac:dyDescent="0.25">
      <c r="A8" s="26"/>
      <c r="B8" s="9">
        <v>10</v>
      </c>
      <c r="C8" s="10">
        <f>LOG10(10)</f>
        <v>1</v>
      </c>
      <c r="D8" s="3">
        <v>68.87</v>
      </c>
      <c r="E8">
        <v>59.21</v>
      </c>
      <c r="F8">
        <v>60.66</v>
      </c>
      <c r="G8" s="28"/>
      <c r="I8" s="3">
        <v>10</v>
      </c>
      <c r="J8" s="3">
        <f>LOG10(10)</f>
        <v>1</v>
      </c>
    </row>
    <row r="9" spans="1:11" x14ac:dyDescent="0.25">
      <c r="A9" s="26"/>
      <c r="B9" s="9">
        <v>25</v>
      </c>
      <c r="C9" s="10">
        <f>LOG10(25)</f>
        <v>1.3979400086720377</v>
      </c>
      <c r="D9" s="3">
        <v>59.44</v>
      </c>
      <c r="E9">
        <v>48.92</v>
      </c>
      <c r="F9">
        <v>50.31</v>
      </c>
      <c r="G9" s="28"/>
      <c r="I9" s="3">
        <v>20</v>
      </c>
      <c r="J9" s="3">
        <f>LOG10(20)</f>
        <v>1.3010299956639813</v>
      </c>
    </row>
    <row r="10" spans="1:11" x14ac:dyDescent="0.25">
      <c r="A10" s="26"/>
      <c r="B10" s="9">
        <v>50</v>
      </c>
      <c r="C10" s="10">
        <f>LOG10(50)</f>
        <v>1.6989700043360187</v>
      </c>
      <c r="D10" s="3">
        <v>56.21</v>
      </c>
      <c r="E10">
        <v>42.13</v>
      </c>
      <c r="F10">
        <v>44.88</v>
      </c>
      <c r="G10" s="28"/>
      <c r="I10" s="3">
        <v>40</v>
      </c>
      <c r="J10" s="3">
        <f>LOG10(40)</f>
        <v>1.6020599913279623</v>
      </c>
    </row>
    <row r="11" spans="1:11" x14ac:dyDescent="0.25">
      <c r="A11" s="26"/>
      <c r="B11" s="9">
        <v>75</v>
      </c>
      <c r="C11" s="10">
        <f>LOG10(75)</f>
        <v>1.8750612633917001</v>
      </c>
      <c r="D11" s="3">
        <v>41.49</v>
      </c>
      <c r="E11">
        <v>31.1</v>
      </c>
      <c r="F11">
        <v>29.62</v>
      </c>
      <c r="G11" s="28"/>
      <c r="I11" s="4">
        <v>60</v>
      </c>
      <c r="J11" s="3">
        <f>LOG10(60)</f>
        <v>1.7781512503836436</v>
      </c>
    </row>
    <row r="12" spans="1:11" x14ac:dyDescent="0.25">
      <c r="A12" s="26"/>
      <c r="B12" s="9">
        <v>100</v>
      </c>
      <c r="C12" s="10">
        <f>LOG10(100)</f>
        <v>2</v>
      </c>
      <c r="D12" s="3">
        <v>20.21</v>
      </c>
      <c r="E12" s="29">
        <v>16.559999999999999</v>
      </c>
      <c r="F12" s="29">
        <v>15.33</v>
      </c>
      <c r="G12" s="28"/>
      <c r="I12" s="4">
        <v>80</v>
      </c>
      <c r="J12" s="3">
        <f>LOG10(80)</f>
        <v>1.9030899869919435</v>
      </c>
    </row>
    <row r="13" spans="1:11" x14ac:dyDescent="0.25">
      <c r="A13" s="26"/>
      <c r="B13" s="27"/>
      <c r="C13" s="27"/>
      <c r="D13" s="3">
        <v>8.76</v>
      </c>
      <c r="E13" s="27"/>
      <c r="F13" s="27"/>
      <c r="G13" s="28"/>
      <c r="I13" s="3">
        <v>100</v>
      </c>
      <c r="J13" s="3">
        <f>LOG10(100)</f>
        <v>2</v>
      </c>
    </row>
    <row r="14" spans="1:11" ht="18.75" thickBot="1" x14ac:dyDescent="0.3">
      <c r="A14" s="19"/>
      <c r="B14" s="24"/>
      <c r="C14" s="24"/>
      <c r="D14" s="18" t="s">
        <v>49</v>
      </c>
      <c r="E14" s="18" t="s">
        <v>50</v>
      </c>
      <c r="F14" s="18" t="s">
        <v>51</v>
      </c>
      <c r="G14" s="23" t="s">
        <v>52</v>
      </c>
    </row>
    <row r="15" spans="1:11" x14ac:dyDescent="0.25">
      <c r="A15" s="8" t="s">
        <v>6</v>
      </c>
      <c r="B15" s="9" t="s">
        <v>20</v>
      </c>
      <c r="C15" s="10">
        <f>LOG10(0.1)</f>
        <v>-1</v>
      </c>
      <c r="D15" s="9" t="s">
        <v>29</v>
      </c>
      <c r="E15" s="9" t="s">
        <v>29</v>
      </c>
      <c r="F15" s="10">
        <v>99.54</v>
      </c>
      <c r="G15" s="11"/>
    </row>
    <row r="16" spans="1:11" x14ac:dyDescent="0.25">
      <c r="A16" s="8"/>
      <c r="B16" s="9">
        <v>1</v>
      </c>
      <c r="C16" s="10">
        <f>LOG10(1)</f>
        <v>0</v>
      </c>
      <c r="D16" s="10">
        <v>96.02</v>
      </c>
      <c r="E16" s="9">
        <v>97.85</v>
      </c>
      <c r="F16" s="9">
        <v>99.36</v>
      </c>
      <c r="G16" s="11"/>
    </row>
    <row r="17" spans="1:11" x14ac:dyDescent="0.25">
      <c r="A17" s="8"/>
      <c r="B17" s="9">
        <v>5</v>
      </c>
      <c r="C17" s="10">
        <f>LOG10(5)</f>
        <v>0.69897000433601886</v>
      </c>
      <c r="D17" s="9">
        <v>83.57</v>
      </c>
      <c r="E17" s="9">
        <v>87.1</v>
      </c>
      <c r="F17" s="9">
        <v>88.83</v>
      </c>
      <c r="G17" s="11"/>
    </row>
    <row r="18" spans="1:11" x14ac:dyDescent="0.25">
      <c r="A18" s="8"/>
      <c r="B18" s="9">
        <v>10</v>
      </c>
      <c r="C18" s="10">
        <f>LOG10(10)</f>
        <v>1</v>
      </c>
      <c r="D18" s="10">
        <v>73.03</v>
      </c>
      <c r="E18" s="9">
        <v>76.63</v>
      </c>
      <c r="F18" s="9">
        <v>76.489999999999995</v>
      </c>
      <c r="G18" s="11"/>
    </row>
    <row r="19" spans="1:11" x14ac:dyDescent="0.25">
      <c r="A19" s="8"/>
      <c r="B19" s="9">
        <v>25</v>
      </c>
      <c r="C19" s="10">
        <f>LOG10(25)</f>
        <v>1.3979400086720377</v>
      </c>
      <c r="D19" s="9">
        <v>48.57</v>
      </c>
      <c r="E19" s="9">
        <v>51.61</v>
      </c>
      <c r="F19" s="9">
        <v>51.64</v>
      </c>
      <c r="G19" s="11"/>
    </row>
    <row r="20" spans="1:11" x14ac:dyDescent="0.25">
      <c r="A20" s="8"/>
      <c r="B20" s="9">
        <v>50</v>
      </c>
      <c r="C20" s="10">
        <f>LOG10(50)</f>
        <v>1.6989700043360187</v>
      </c>
      <c r="D20" s="10">
        <v>41.5</v>
      </c>
      <c r="E20" s="9">
        <v>42.47</v>
      </c>
      <c r="F20" s="9">
        <v>44.85</v>
      </c>
      <c r="G20" s="11"/>
    </row>
    <row r="21" spans="1:11" x14ac:dyDescent="0.25">
      <c r="A21" s="8"/>
      <c r="B21" s="9">
        <v>75</v>
      </c>
      <c r="C21" s="10">
        <f>LOG10(75)</f>
        <v>1.8750612633917001</v>
      </c>
      <c r="D21" s="9">
        <v>39.29</v>
      </c>
      <c r="E21" s="9">
        <v>41.07</v>
      </c>
      <c r="F21" s="9">
        <v>42.6</v>
      </c>
      <c r="G21" s="11"/>
    </row>
    <row r="22" spans="1:11" x14ac:dyDescent="0.25">
      <c r="A22" s="8"/>
      <c r="B22" s="9">
        <v>100</v>
      </c>
      <c r="C22" s="10">
        <f>LOG10(100)</f>
        <v>2</v>
      </c>
      <c r="D22" s="10">
        <v>37.51</v>
      </c>
      <c r="E22" s="10">
        <v>33.81</v>
      </c>
      <c r="F22" s="9">
        <v>38.5</v>
      </c>
      <c r="G22" s="11"/>
    </row>
    <row r="23" spans="1:11" ht="18.75" thickBot="1" x14ac:dyDescent="0.3">
      <c r="A23" s="20"/>
      <c r="B23" s="18"/>
      <c r="C23" s="18"/>
      <c r="D23" s="18" t="s">
        <v>53</v>
      </c>
      <c r="E23" s="18" t="s">
        <v>54</v>
      </c>
      <c r="F23" s="18" t="s">
        <v>25</v>
      </c>
      <c r="G23" s="23" t="s">
        <v>55</v>
      </c>
      <c r="I23" s="1" t="s">
        <v>42</v>
      </c>
      <c r="J23" s="1" t="s">
        <v>15</v>
      </c>
    </row>
    <row r="24" spans="1:11" x14ac:dyDescent="0.25">
      <c r="A24" s="8" t="s">
        <v>7</v>
      </c>
      <c r="B24" s="9" t="s">
        <v>20</v>
      </c>
      <c r="C24" s="10">
        <f>LOG10(0.1)</f>
        <v>-1</v>
      </c>
      <c r="D24" s="12">
        <v>87.24</v>
      </c>
      <c r="E24" s="9" t="s">
        <v>29</v>
      </c>
      <c r="F24" s="10">
        <v>101.52</v>
      </c>
      <c r="G24" s="2"/>
      <c r="I24" s="3">
        <v>1</v>
      </c>
      <c r="J24" s="3">
        <f>LOG10(1)</f>
        <v>0</v>
      </c>
      <c r="K24" t="s">
        <v>40</v>
      </c>
    </row>
    <row r="25" spans="1:11" x14ac:dyDescent="0.25">
      <c r="A25" s="8"/>
      <c r="B25" s="9">
        <v>1</v>
      </c>
      <c r="C25" s="10">
        <f>LOG10(1)</f>
        <v>0</v>
      </c>
      <c r="D25" s="12">
        <v>88.35</v>
      </c>
      <c r="E25" s="9">
        <v>88.29</v>
      </c>
      <c r="F25" s="10">
        <v>99.76</v>
      </c>
      <c r="G25" s="2"/>
      <c r="I25" s="3">
        <v>5</v>
      </c>
      <c r="J25" s="3">
        <f>LOG10(5)</f>
        <v>0.69897000433601886</v>
      </c>
    </row>
    <row r="26" spans="1:11" x14ac:dyDescent="0.25">
      <c r="A26" s="8"/>
      <c r="B26" s="9">
        <v>5</v>
      </c>
      <c r="C26" s="10">
        <f>LOG10(5)</f>
        <v>0.69897000433601886</v>
      </c>
      <c r="D26" s="12">
        <v>73.98</v>
      </c>
      <c r="E26" s="9">
        <v>78.7</v>
      </c>
      <c r="F26" s="10">
        <v>78.92</v>
      </c>
      <c r="G26" s="2"/>
      <c r="I26" s="3">
        <v>10</v>
      </c>
      <c r="J26" s="3">
        <f>LOG10(10)</f>
        <v>1</v>
      </c>
    </row>
    <row r="27" spans="1:11" x14ac:dyDescent="0.25">
      <c r="A27" s="8"/>
      <c r="B27" s="9">
        <v>10</v>
      </c>
      <c r="C27" s="10">
        <f>LOG10(10)</f>
        <v>1</v>
      </c>
      <c r="D27" s="12">
        <v>58.41</v>
      </c>
      <c r="E27" s="9">
        <v>68.290000000000006</v>
      </c>
      <c r="F27" s="10">
        <v>64.88</v>
      </c>
      <c r="G27" s="2"/>
      <c r="I27" s="3">
        <v>20</v>
      </c>
      <c r="J27" s="3">
        <f>LOG10(20)</f>
        <v>1.3010299956639813</v>
      </c>
    </row>
    <row r="28" spans="1:11" x14ac:dyDescent="0.25">
      <c r="A28" s="8"/>
      <c r="B28" s="9">
        <v>25</v>
      </c>
      <c r="C28" s="10">
        <f>LOG10(25)</f>
        <v>1.3979400086720377</v>
      </c>
      <c r="D28" s="12">
        <v>54.5</v>
      </c>
      <c r="E28" s="9">
        <v>52.89</v>
      </c>
      <c r="F28" s="10">
        <v>48.63</v>
      </c>
      <c r="G28" s="2"/>
      <c r="I28" s="3">
        <v>40</v>
      </c>
      <c r="J28" s="3">
        <f>LOG10(40)</f>
        <v>1.6020599913279623</v>
      </c>
    </row>
    <row r="29" spans="1:11" x14ac:dyDescent="0.25">
      <c r="A29" s="8"/>
      <c r="B29" s="9">
        <v>50</v>
      </c>
      <c r="C29" s="10">
        <f>LOG10(50)</f>
        <v>1.6989700043360187</v>
      </c>
      <c r="D29" s="12">
        <v>53.33</v>
      </c>
      <c r="E29" s="9">
        <v>47.87</v>
      </c>
      <c r="F29" s="9">
        <v>47.28</v>
      </c>
      <c r="G29" s="2"/>
      <c r="I29" s="4">
        <v>60</v>
      </c>
      <c r="J29" s="3">
        <f>LOG10(60)</f>
        <v>1.7781512503836436</v>
      </c>
    </row>
    <row r="30" spans="1:11" x14ac:dyDescent="0.25">
      <c r="A30" s="8"/>
      <c r="B30" s="9">
        <v>75</v>
      </c>
      <c r="C30" s="10">
        <f>LOG10(75)</f>
        <v>1.8750612633917001</v>
      </c>
      <c r="D30" s="12">
        <v>49.45</v>
      </c>
      <c r="E30" s="9">
        <v>45.72</v>
      </c>
      <c r="F30" s="9">
        <v>46.06</v>
      </c>
      <c r="G30" s="2"/>
      <c r="I30" s="4">
        <v>80</v>
      </c>
      <c r="J30" s="3">
        <f>LOG10(80)</f>
        <v>1.9030899869919435</v>
      </c>
    </row>
    <row r="31" spans="1:11" x14ac:dyDescent="0.25">
      <c r="A31" s="8"/>
      <c r="B31" s="9">
        <v>100</v>
      </c>
      <c r="C31" s="10">
        <f>LOG10(100)</f>
        <v>2</v>
      </c>
      <c r="D31" s="12">
        <v>35.14</v>
      </c>
      <c r="E31" s="10">
        <v>39.020000000000003</v>
      </c>
      <c r="F31" s="9">
        <v>42.46</v>
      </c>
      <c r="G31" s="2"/>
      <c r="I31" s="3">
        <v>100</v>
      </c>
      <c r="J31" s="3">
        <f>LOG10(100)</f>
        <v>2</v>
      </c>
    </row>
    <row r="32" spans="1:11" ht="18.75" thickBot="1" x14ac:dyDescent="0.3">
      <c r="A32" s="20"/>
      <c r="B32" s="18"/>
      <c r="C32" s="18"/>
      <c r="D32" s="18" t="s">
        <v>41</v>
      </c>
      <c r="E32" s="18" t="s">
        <v>33</v>
      </c>
      <c r="F32" s="18" t="s">
        <v>26</v>
      </c>
      <c r="G32" s="23" t="s">
        <v>56</v>
      </c>
    </row>
    <row r="33" spans="1:7" x14ac:dyDescent="0.25">
      <c r="A33" s="8" t="s">
        <v>8</v>
      </c>
      <c r="B33" s="9" t="s">
        <v>20</v>
      </c>
      <c r="C33" s="10">
        <f>LOG10(0.1)</f>
        <v>-1</v>
      </c>
      <c r="D33" s="9" t="s">
        <v>29</v>
      </c>
      <c r="E33" s="10">
        <v>93.32</v>
      </c>
      <c r="F33" s="10">
        <v>79.819999999999993</v>
      </c>
      <c r="G33" s="2"/>
    </row>
    <row r="34" spans="1:7" x14ac:dyDescent="0.25">
      <c r="A34" s="8"/>
      <c r="B34" s="9">
        <v>1</v>
      </c>
      <c r="C34" s="10">
        <f>LOG10(1)</f>
        <v>0</v>
      </c>
      <c r="D34" s="9">
        <v>96.08</v>
      </c>
      <c r="E34" s="9">
        <v>92.6</v>
      </c>
      <c r="F34" s="10">
        <v>76.540000000000006</v>
      </c>
      <c r="G34" s="2"/>
    </row>
    <row r="35" spans="1:7" x14ac:dyDescent="0.25">
      <c r="A35" s="8"/>
      <c r="B35" s="9">
        <v>5</v>
      </c>
      <c r="C35" s="10">
        <f>LOG10(5)</f>
        <v>0.69897000433601886</v>
      </c>
      <c r="D35" s="9">
        <v>70.02</v>
      </c>
      <c r="E35" s="9">
        <v>64.61</v>
      </c>
      <c r="F35" s="9">
        <v>68.16</v>
      </c>
      <c r="G35" s="2"/>
    </row>
    <row r="36" spans="1:7" x14ac:dyDescent="0.25">
      <c r="A36" s="8"/>
      <c r="B36" s="9">
        <v>10</v>
      </c>
      <c r="C36" s="10">
        <f>LOG10(10)</f>
        <v>1</v>
      </c>
      <c r="D36" s="9">
        <v>55.58</v>
      </c>
      <c r="E36" s="9">
        <v>48</v>
      </c>
      <c r="F36" s="9">
        <v>51.96</v>
      </c>
      <c r="G36" s="2"/>
    </row>
    <row r="37" spans="1:7" x14ac:dyDescent="0.25">
      <c r="A37" s="8"/>
      <c r="B37" s="9">
        <v>25</v>
      </c>
      <c r="C37" s="10">
        <f>LOG10(25)</f>
        <v>1.3979400086720377</v>
      </c>
      <c r="D37" s="9">
        <v>47.98</v>
      </c>
      <c r="E37" s="9">
        <v>45.04</v>
      </c>
      <c r="F37" s="9">
        <v>47.57</v>
      </c>
      <c r="G37" s="2"/>
    </row>
    <row r="38" spans="1:7" x14ac:dyDescent="0.25">
      <c r="A38" s="8"/>
      <c r="B38" s="9">
        <v>50</v>
      </c>
      <c r="C38" s="10">
        <f>LOG10(50)</f>
        <v>1.6989700043360187</v>
      </c>
      <c r="D38" s="9">
        <v>43.69</v>
      </c>
      <c r="E38" s="9">
        <v>41.44</v>
      </c>
      <c r="F38" s="9">
        <v>45.21</v>
      </c>
      <c r="G38" s="2"/>
    </row>
    <row r="39" spans="1:7" x14ac:dyDescent="0.25">
      <c r="A39" s="8"/>
      <c r="B39" s="9">
        <v>75</v>
      </c>
      <c r="C39" s="10">
        <f>LOG10(75)</f>
        <v>1.8750612633917001</v>
      </c>
      <c r="D39" s="9">
        <v>32.56</v>
      </c>
      <c r="E39" s="9">
        <v>34.01</v>
      </c>
      <c r="F39" s="9">
        <v>18.29</v>
      </c>
      <c r="G39" s="2"/>
    </row>
    <row r="40" spans="1:7" x14ac:dyDescent="0.25">
      <c r="A40" s="8"/>
      <c r="B40" s="9">
        <v>100</v>
      </c>
      <c r="C40" s="10">
        <f>LOG10(100)</f>
        <v>2</v>
      </c>
      <c r="D40" s="9">
        <v>7.68</v>
      </c>
      <c r="E40" s="9">
        <v>15.65</v>
      </c>
      <c r="F40" s="9">
        <v>11.4</v>
      </c>
      <c r="G40" s="2"/>
    </row>
    <row r="41" spans="1:7" ht="18.75" thickBot="1" x14ac:dyDescent="0.3">
      <c r="A41" s="21"/>
      <c r="B41" s="22"/>
      <c r="C41" s="22"/>
      <c r="D41" s="22" t="s">
        <v>43</v>
      </c>
      <c r="E41" s="22" t="s">
        <v>44</v>
      </c>
      <c r="F41" s="22" t="s">
        <v>45</v>
      </c>
      <c r="G41" s="23" t="s">
        <v>57</v>
      </c>
    </row>
    <row r="42" spans="1:7" x14ac:dyDescent="0.25">
      <c r="A42" s="8" t="s">
        <v>9</v>
      </c>
      <c r="B42" s="9" t="s">
        <v>20</v>
      </c>
      <c r="C42" s="9">
        <f>LOG10(0.1)</f>
        <v>-1</v>
      </c>
      <c r="D42" s="9">
        <v>102.34</v>
      </c>
      <c r="E42" s="9">
        <v>95.46</v>
      </c>
      <c r="F42" s="9">
        <v>91.97</v>
      </c>
      <c r="G42" s="2"/>
    </row>
    <row r="43" spans="1:7" x14ac:dyDescent="0.25">
      <c r="A43" s="8"/>
      <c r="B43" s="9">
        <v>1</v>
      </c>
      <c r="C43" s="9">
        <f>LOG10(1)</f>
        <v>0</v>
      </c>
      <c r="D43" s="9">
        <v>96.35</v>
      </c>
      <c r="E43" s="9">
        <v>93.77</v>
      </c>
      <c r="F43" s="9">
        <v>98.48</v>
      </c>
      <c r="G43" s="2"/>
    </row>
    <row r="44" spans="1:7" x14ac:dyDescent="0.25">
      <c r="A44" s="8"/>
      <c r="B44" s="9">
        <v>5</v>
      </c>
      <c r="C44" s="9">
        <f>LOG10(5)</f>
        <v>0.69897000433601886</v>
      </c>
      <c r="D44" s="9">
        <v>66.89</v>
      </c>
      <c r="E44" s="9">
        <v>66.239999999999995</v>
      </c>
      <c r="F44" s="9">
        <v>68</v>
      </c>
      <c r="G44" s="2"/>
    </row>
    <row r="45" spans="1:7" x14ac:dyDescent="0.25">
      <c r="A45" s="8"/>
      <c r="B45" s="9">
        <v>10</v>
      </c>
      <c r="C45" s="9">
        <f>LOG10(10)</f>
        <v>1</v>
      </c>
      <c r="D45" s="9">
        <v>48.59</v>
      </c>
      <c r="E45" s="9">
        <v>53.58</v>
      </c>
      <c r="F45" s="9">
        <v>53.68</v>
      </c>
      <c r="G45" s="2"/>
    </row>
    <row r="46" spans="1:7" x14ac:dyDescent="0.25">
      <c r="A46" s="8"/>
      <c r="B46" s="9">
        <v>20</v>
      </c>
      <c r="C46" s="9">
        <f>LOG10(20)</f>
        <v>1.3010299956639813</v>
      </c>
      <c r="D46" s="9">
        <v>40.72</v>
      </c>
      <c r="E46" s="9">
        <v>46.1</v>
      </c>
      <c r="F46" s="9">
        <v>45.11</v>
      </c>
      <c r="G46" s="2"/>
    </row>
    <row r="47" spans="1:7" x14ac:dyDescent="0.25">
      <c r="A47" s="8"/>
      <c r="B47" s="9">
        <v>30</v>
      </c>
      <c r="C47" s="9">
        <f>LOG10(30)</f>
        <v>1.4771212547196624</v>
      </c>
      <c r="D47" s="9">
        <v>34.28</v>
      </c>
      <c r="E47" s="9">
        <v>36.5</v>
      </c>
      <c r="F47" s="9">
        <v>34.49</v>
      </c>
      <c r="G47" s="2"/>
    </row>
    <row r="48" spans="1:7" x14ac:dyDescent="0.25">
      <c r="A48" s="8"/>
      <c r="B48" s="9">
        <v>40</v>
      </c>
      <c r="C48" s="9">
        <f>LOG10(40)</f>
        <v>1.6020599913279623</v>
      </c>
      <c r="D48" s="9">
        <v>24.61</v>
      </c>
      <c r="E48" s="9">
        <v>16.18</v>
      </c>
      <c r="F48" s="9">
        <v>14.8</v>
      </c>
      <c r="G48" s="2"/>
    </row>
    <row r="49" spans="1:7" x14ac:dyDescent="0.25">
      <c r="A49" s="8"/>
      <c r="B49" s="9">
        <v>50</v>
      </c>
      <c r="C49" s="9">
        <f>LOG10(50)</f>
        <v>1.6989700043360187</v>
      </c>
      <c r="D49" s="9">
        <v>10.51</v>
      </c>
      <c r="E49" s="9">
        <v>2.08</v>
      </c>
      <c r="F49" s="9">
        <v>2.75</v>
      </c>
      <c r="G49" s="2"/>
    </row>
    <row r="50" spans="1:7" ht="18.75" thickBot="1" x14ac:dyDescent="0.3">
      <c r="A50" s="20"/>
      <c r="B50" s="18"/>
      <c r="C50" s="18"/>
      <c r="D50" s="18" t="s">
        <v>39</v>
      </c>
      <c r="E50" s="18" t="s">
        <v>37</v>
      </c>
      <c r="F50" s="18" t="s">
        <v>35</v>
      </c>
      <c r="G50" s="23" t="s">
        <v>58</v>
      </c>
    </row>
    <row r="51" spans="1:7" x14ac:dyDescent="0.25">
      <c r="A51" s="8" t="s">
        <v>10</v>
      </c>
      <c r="B51" s="9">
        <v>1</v>
      </c>
      <c r="C51" s="9">
        <v>0</v>
      </c>
      <c r="D51" s="9">
        <v>95.49</v>
      </c>
      <c r="E51" s="10">
        <v>103.6</v>
      </c>
      <c r="F51" s="10">
        <v>90.47</v>
      </c>
      <c r="G51" s="2"/>
    </row>
    <row r="52" spans="1:7" x14ac:dyDescent="0.25">
      <c r="A52" s="8"/>
      <c r="B52" s="9">
        <v>5</v>
      </c>
      <c r="C52" s="9">
        <v>0.69897000433601886</v>
      </c>
      <c r="D52" s="9">
        <v>69.41</v>
      </c>
      <c r="E52" s="10">
        <v>76.84</v>
      </c>
      <c r="F52" s="10">
        <v>62.58</v>
      </c>
      <c r="G52" s="2"/>
    </row>
    <row r="53" spans="1:7" x14ac:dyDescent="0.25">
      <c r="A53" s="8"/>
      <c r="B53" s="9">
        <v>10</v>
      </c>
      <c r="C53" s="9">
        <v>1</v>
      </c>
      <c r="D53" s="9">
        <v>54.78</v>
      </c>
      <c r="E53" s="10">
        <v>56.07</v>
      </c>
      <c r="F53" s="10">
        <v>49.41</v>
      </c>
      <c r="G53" s="2"/>
    </row>
    <row r="54" spans="1:7" x14ac:dyDescent="0.25">
      <c r="A54" s="8"/>
      <c r="B54" s="9">
        <v>25</v>
      </c>
      <c r="C54" s="9">
        <v>1.3979400086720377</v>
      </c>
      <c r="D54" s="9">
        <v>48.26</v>
      </c>
      <c r="E54" s="10">
        <v>52.72</v>
      </c>
      <c r="F54" s="10">
        <v>43.71</v>
      </c>
      <c r="G54" s="2"/>
    </row>
    <row r="55" spans="1:7" x14ac:dyDescent="0.25">
      <c r="A55" s="8"/>
      <c r="B55" s="9">
        <v>50</v>
      </c>
      <c r="C55" s="9">
        <v>1.6989700043360187</v>
      </c>
      <c r="D55" s="9">
        <v>39.31</v>
      </c>
      <c r="E55" s="10">
        <v>32.79</v>
      </c>
      <c r="F55" s="10">
        <v>23.71</v>
      </c>
      <c r="G55" s="2"/>
    </row>
    <row r="56" spans="1:7" x14ac:dyDescent="0.25">
      <c r="A56" s="8"/>
      <c r="B56" s="9">
        <v>75</v>
      </c>
      <c r="C56" s="9">
        <v>1.8750612633917001</v>
      </c>
      <c r="D56" s="9">
        <v>28.03</v>
      </c>
      <c r="E56" s="9">
        <v>2.2599999999999998</v>
      </c>
      <c r="F56" s="10">
        <v>2.27</v>
      </c>
      <c r="G56" s="2"/>
    </row>
    <row r="57" spans="1:7" x14ac:dyDescent="0.25">
      <c r="A57" s="8"/>
      <c r="B57" s="9">
        <v>100</v>
      </c>
      <c r="C57" s="9">
        <v>2</v>
      </c>
      <c r="D57" s="9">
        <v>12.35</v>
      </c>
      <c r="E57" s="10">
        <v>0.77</v>
      </c>
      <c r="F57" s="10">
        <v>1.1000000000000001</v>
      </c>
      <c r="G57" s="2"/>
    </row>
    <row r="58" spans="1:7" ht="18.75" thickBot="1" x14ac:dyDescent="0.3">
      <c r="A58" s="20"/>
      <c r="B58" s="18"/>
      <c r="C58" s="18"/>
      <c r="D58" s="18" t="s">
        <v>31</v>
      </c>
      <c r="E58" s="18" t="s">
        <v>18</v>
      </c>
      <c r="F58" s="18" t="s">
        <v>27</v>
      </c>
      <c r="G58" s="23" t="s">
        <v>59</v>
      </c>
    </row>
    <row r="59" spans="1:7" x14ac:dyDescent="0.25">
      <c r="A59" s="8" t="s">
        <v>11</v>
      </c>
      <c r="B59" s="9">
        <v>1</v>
      </c>
      <c r="C59" s="9">
        <v>0</v>
      </c>
      <c r="D59" s="10">
        <v>100.57</v>
      </c>
      <c r="E59" s="10">
        <v>96.48</v>
      </c>
      <c r="F59" s="13">
        <v>85.05</v>
      </c>
      <c r="G59" s="2"/>
    </row>
    <row r="60" spans="1:7" x14ac:dyDescent="0.25">
      <c r="A60" s="8"/>
      <c r="B60" s="9">
        <v>5</v>
      </c>
      <c r="C60" s="9">
        <v>0.69897000433601886</v>
      </c>
      <c r="D60" s="10">
        <v>70.099999999999994</v>
      </c>
      <c r="E60" s="10">
        <v>76.290000000000006</v>
      </c>
      <c r="F60" s="14">
        <v>72.06</v>
      </c>
      <c r="G60" s="2"/>
    </row>
    <row r="61" spans="1:7" x14ac:dyDescent="0.25">
      <c r="A61" s="8"/>
      <c r="B61" s="9">
        <v>10</v>
      </c>
      <c r="C61" s="9">
        <v>1</v>
      </c>
      <c r="D61" s="10">
        <v>53.94</v>
      </c>
      <c r="E61" s="10">
        <v>59.38</v>
      </c>
      <c r="F61" s="14">
        <v>56.56</v>
      </c>
      <c r="G61" s="2"/>
    </row>
    <row r="62" spans="1:7" x14ac:dyDescent="0.25">
      <c r="A62" s="8"/>
      <c r="B62" s="9">
        <v>25</v>
      </c>
      <c r="C62" s="9">
        <v>1.3979400086720377</v>
      </c>
      <c r="D62" s="10">
        <v>46.74</v>
      </c>
      <c r="E62" s="10">
        <v>44.71</v>
      </c>
      <c r="F62" s="14">
        <v>45.81</v>
      </c>
      <c r="G62" s="2"/>
    </row>
    <row r="63" spans="1:7" x14ac:dyDescent="0.25">
      <c r="A63" s="8"/>
      <c r="B63" s="9">
        <v>50</v>
      </c>
      <c r="C63" s="9">
        <v>1.6989700043360187</v>
      </c>
      <c r="D63" s="10">
        <v>42.46</v>
      </c>
      <c r="E63" s="9">
        <v>47.78</v>
      </c>
      <c r="F63" s="14">
        <v>45.47</v>
      </c>
      <c r="G63" s="2"/>
    </row>
    <row r="64" spans="1:7" x14ac:dyDescent="0.25">
      <c r="A64" s="8"/>
      <c r="B64" s="9">
        <v>75</v>
      </c>
      <c r="C64" s="9">
        <v>1.8750612633917001</v>
      </c>
      <c r="D64" s="10">
        <v>25.79</v>
      </c>
      <c r="E64" s="9">
        <v>40.69</v>
      </c>
      <c r="F64" s="14">
        <v>25.98</v>
      </c>
      <c r="G64" s="2"/>
    </row>
    <row r="65" spans="1:7" x14ac:dyDescent="0.25">
      <c r="A65" s="8"/>
      <c r="B65" s="9">
        <v>100</v>
      </c>
      <c r="C65" s="9">
        <v>2</v>
      </c>
      <c r="D65" s="10">
        <v>17.87</v>
      </c>
      <c r="E65" s="9">
        <v>23.95</v>
      </c>
      <c r="F65" s="14">
        <v>14.03</v>
      </c>
      <c r="G65" s="2"/>
    </row>
    <row r="66" spans="1:7" ht="18.75" thickBot="1" x14ac:dyDescent="0.3">
      <c r="A66" s="20"/>
      <c r="B66" s="18"/>
      <c r="C66" s="18"/>
      <c r="D66" s="18" t="s">
        <v>28</v>
      </c>
      <c r="E66" s="18" t="s">
        <v>16</v>
      </c>
      <c r="F66" s="18" t="s">
        <v>17</v>
      </c>
      <c r="G66" s="23" t="s">
        <v>60</v>
      </c>
    </row>
    <row r="67" spans="1:7" x14ac:dyDescent="0.25">
      <c r="A67" s="8" t="s">
        <v>12</v>
      </c>
      <c r="B67" s="9">
        <v>1</v>
      </c>
      <c r="C67" s="9">
        <v>0</v>
      </c>
      <c r="D67" s="15">
        <v>65.36</v>
      </c>
      <c r="E67" s="9">
        <v>94.62</v>
      </c>
      <c r="F67" s="10">
        <v>87.19</v>
      </c>
      <c r="G67" s="2"/>
    </row>
    <row r="68" spans="1:7" x14ac:dyDescent="0.25">
      <c r="A68" s="8"/>
      <c r="B68" s="9">
        <v>5</v>
      </c>
      <c r="C68" s="9">
        <v>0.69897000433601886</v>
      </c>
      <c r="D68" s="9">
        <v>66.52</v>
      </c>
      <c r="E68" s="9">
        <v>67.42</v>
      </c>
      <c r="F68" s="10">
        <v>54.42</v>
      </c>
      <c r="G68" s="2"/>
    </row>
    <row r="69" spans="1:7" x14ac:dyDescent="0.25">
      <c r="A69" s="8"/>
      <c r="B69" s="9">
        <v>10</v>
      </c>
      <c r="C69" s="9">
        <v>1</v>
      </c>
      <c r="D69" s="9">
        <v>51.72</v>
      </c>
      <c r="E69" s="9">
        <v>54.22</v>
      </c>
      <c r="F69" s="10">
        <v>47.8</v>
      </c>
      <c r="G69" s="2"/>
    </row>
    <row r="70" spans="1:7" x14ac:dyDescent="0.25">
      <c r="A70" s="8"/>
      <c r="B70" s="9">
        <v>25</v>
      </c>
      <c r="C70" s="9">
        <v>1.3979400086720377</v>
      </c>
      <c r="D70" s="9">
        <v>44.25</v>
      </c>
      <c r="E70" s="9">
        <v>44.61</v>
      </c>
      <c r="F70" s="10">
        <v>35.950000000000003</v>
      </c>
      <c r="G70" s="2"/>
    </row>
    <row r="71" spans="1:7" x14ac:dyDescent="0.25">
      <c r="A71" s="8"/>
      <c r="B71" s="9">
        <v>50</v>
      </c>
      <c r="C71" s="9">
        <v>1.6989700043360187</v>
      </c>
      <c r="D71" s="9">
        <v>36.450000000000003</v>
      </c>
      <c r="E71" s="9">
        <v>12.85</v>
      </c>
      <c r="F71" s="10">
        <v>15.61</v>
      </c>
      <c r="G71" s="2"/>
    </row>
    <row r="72" spans="1:7" x14ac:dyDescent="0.25">
      <c r="A72" s="8"/>
      <c r="B72" s="9">
        <v>75</v>
      </c>
      <c r="C72" s="9">
        <v>1.8750612633917001</v>
      </c>
      <c r="D72" s="9">
        <v>23.76</v>
      </c>
      <c r="E72" s="9">
        <v>1.1399999999999999</v>
      </c>
      <c r="F72" s="10">
        <v>2.92</v>
      </c>
      <c r="G72" s="2"/>
    </row>
    <row r="73" spans="1:7" x14ac:dyDescent="0.25">
      <c r="A73" s="8"/>
      <c r="B73" s="9">
        <v>100</v>
      </c>
      <c r="C73" s="9">
        <v>2</v>
      </c>
      <c r="D73" s="9">
        <v>15.74</v>
      </c>
      <c r="E73" s="9">
        <v>0.68</v>
      </c>
      <c r="F73" s="10">
        <v>0.98</v>
      </c>
      <c r="G73" s="2"/>
    </row>
    <row r="74" spans="1:7" ht="18.75" thickBot="1" x14ac:dyDescent="0.3">
      <c r="A74" s="20"/>
      <c r="B74" s="18"/>
      <c r="C74" s="18"/>
      <c r="D74" s="18" t="s">
        <v>32</v>
      </c>
      <c r="E74" s="18" t="s">
        <v>30</v>
      </c>
      <c r="F74" s="18" t="s">
        <v>19</v>
      </c>
      <c r="G74" s="23" t="s">
        <v>61</v>
      </c>
    </row>
    <row r="75" spans="1:7" x14ac:dyDescent="0.25">
      <c r="A75" s="8" t="s">
        <v>13</v>
      </c>
      <c r="B75" s="9" t="s">
        <v>20</v>
      </c>
      <c r="C75" s="9">
        <f>LOG10(0.1)</f>
        <v>-1</v>
      </c>
      <c r="D75" s="9">
        <v>96.14</v>
      </c>
      <c r="E75" s="9">
        <v>91.64</v>
      </c>
      <c r="F75" s="9">
        <v>98.15</v>
      </c>
      <c r="G75" s="2"/>
    </row>
    <row r="76" spans="1:7" x14ac:dyDescent="0.25">
      <c r="A76" s="16"/>
      <c r="B76" s="9">
        <v>1</v>
      </c>
      <c r="C76" s="9">
        <f>LOG10(1)</f>
        <v>0</v>
      </c>
      <c r="D76" s="9">
        <v>101.19</v>
      </c>
      <c r="E76" s="9">
        <v>93.58</v>
      </c>
      <c r="F76" s="9">
        <v>100.25</v>
      </c>
      <c r="G76" s="2"/>
    </row>
    <row r="77" spans="1:7" x14ac:dyDescent="0.25">
      <c r="A77" s="16"/>
      <c r="B77" s="9">
        <v>5</v>
      </c>
      <c r="C77" s="9">
        <f>LOG10(5)</f>
        <v>0.69897000433601886</v>
      </c>
      <c r="D77" s="9">
        <v>82.33</v>
      </c>
      <c r="E77" s="9">
        <v>77.959999999999994</v>
      </c>
      <c r="F77" s="9">
        <v>82.32</v>
      </c>
      <c r="G77" s="2"/>
    </row>
    <row r="78" spans="1:7" x14ac:dyDescent="0.25">
      <c r="A78" s="16"/>
      <c r="B78" s="9">
        <v>10</v>
      </c>
      <c r="C78" s="9">
        <f>LOG10(10)</f>
        <v>1</v>
      </c>
      <c r="D78" s="9">
        <v>55.29</v>
      </c>
      <c r="E78" s="9">
        <v>56.04</v>
      </c>
      <c r="F78" s="9">
        <v>61.15</v>
      </c>
      <c r="G78" s="2"/>
    </row>
    <row r="79" spans="1:7" x14ac:dyDescent="0.25">
      <c r="A79" s="16"/>
      <c r="B79" s="9">
        <v>20</v>
      </c>
      <c r="C79" s="9">
        <f>LOG10(20)</f>
        <v>1.3010299956639813</v>
      </c>
      <c r="D79" s="9">
        <v>48.49</v>
      </c>
      <c r="E79" s="9">
        <v>48.41</v>
      </c>
      <c r="F79" s="9">
        <v>54.61</v>
      </c>
      <c r="G79" s="2"/>
    </row>
    <row r="80" spans="1:7" x14ac:dyDescent="0.25">
      <c r="A80" s="16"/>
      <c r="B80" s="9">
        <v>30</v>
      </c>
      <c r="C80" s="9">
        <f>LOG10(30)</f>
        <v>1.4771212547196624</v>
      </c>
      <c r="D80" s="9">
        <v>42.31</v>
      </c>
      <c r="E80" s="9">
        <v>40.049999999999997</v>
      </c>
      <c r="F80" s="9">
        <v>44.97</v>
      </c>
      <c r="G80" s="2"/>
    </row>
    <row r="81" spans="1:7" x14ac:dyDescent="0.25">
      <c r="A81" s="16"/>
      <c r="B81" s="9">
        <v>40</v>
      </c>
      <c r="C81" s="9">
        <f>LOG10(40)</f>
        <v>1.6020599913279623</v>
      </c>
      <c r="D81" s="9">
        <v>24.69</v>
      </c>
      <c r="E81" s="9">
        <v>21.45</v>
      </c>
      <c r="F81" s="9">
        <v>25.78</v>
      </c>
      <c r="G81" s="2"/>
    </row>
    <row r="82" spans="1:7" x14ac:dyDescent="0.25">
      <c r="A82" s="16"/>
      <c r="B82" s="9">
        <v>50</v>
      </c>
      <c r="C82" s="9">
        <f>LOG10(50)</f>
        <v>1.6989700043360187</v>
      </c>
      <c r="D82" s="9">
        <v>4.45</v>
      </c>
      <c r="E82" s="9">
        <v>3.4</v>
      </c>
      <c r="F82" s="9">
        <v>2.8</v>
      </c>
      <c r="G82" s="2"/>
    </row>
    <row r="83" spans="1:7" ht="18.75" thickBot="1" x14ac:dyDescent="0.3">
      <c r="A83" s="17"/>
      <c r="B83" s="18"/>
      <c r="C83" s="18"/>
      <c r="D83" s="18" t="s">
        <v>34</v>
      </c>
      <c r="E83" s="18" t="s">
        <v>38</v>
      </c>
      <c r="F83" s="18" t="s">
        <v>36</v>
      </c>
      <c r="G83" s="23" t="s">
        <v>62</v>
      </c>
    </row>
    <row r="84" spans="1:7" x14ac:dyDescent="0.25">
      <c r="A84" s="8" t="s">
        <v>14</v>
      </c>
      <c r="B84" s="9">
        <v>1</v>
      </c>
      <c r="C84" s="9">
        <v>0</v>
      </c>
      <c r="D84" s="10">
        <v>97.61</v>
      </c>
      <c r="E84" s="10">
        <v>97.81</v>
      </c>
      <c r="F84" s="10">
        <v>85.73</v>
      </c>
      <c r="G84" s="2"/>
    </row>
    <row r="85" spans="1:7" x14ac:dyDescent="0.25">
      <c r="A85" s="16"/>
      <c r="B85" s="9">
        <v>5</v>
      </c>
      <c r="C85" s="9">
        <v>0.69897000433601886</v>
      </c>
      <c r="D85" s="10">
        <v>66.53</v>
      </c>
      <c r="E85" s="10">
        <v>79.17</v>
      </c>
      <c r="F85" s="10">
        <v>66.989999999999995</v>
      </c>
      <c r="G85" s="2"/>
    </row>
    <row r="86" spans="1:7" x14ac:dyDescent="0.25">
      <c r="A86" s="16"/>
      <c r="B86" s="9">
        <v>10</v>
      </c>
      <c r="C86" s="9">
        <v>1</v>
      </c>
      <c r="D86" s="10">
        <v>50.36</v>
      </c>
      <c r="E86" s="10">
        <v>46.72</v>
      </c>
      <c r="F86" s="10">
        <v>46.89</v>
      </c>
      <c r="G86" s="2"/>
    </row>
    <row r="87" spans="1:7" x14ac:dyDescent="0.25">
      <c r="A87" s="16"/>
      <c r="B87" s="9">
        <v>25</v>
      </c>
      <c r="C87" s="9">
        <v>1.3979400086720377</v>
      </c>
      <c r="D87" s="10">
        <v>43.42</v>
      </c>
      <c r="E87" s="10">
        <v>35.520000000000003</v>
      </c>
      <c r="F87" s="9">
        <v>43.6</v>
      </c>
      <c r="G87" s="2"/>
    </row>
    <row r="88" spans="1:7" x14ac:dyDescent="0.25">
      <c r="A88" s="16"/>
      <c r="B88" s="9">
        <v>50</v>
      </c>
      <c r="C88" s="9">
        <v>1.6989700043360187</v>
      </c>
      <c r="D88" s="10">
        <v>34.97</v>
      </c>
      <c r="E88" s="10">
        <v>34.96</v>
      </c>
      <c r="F88" s="9">
        <v>11.65</v>
      </c>
      <c r="G88" s="2"/>
    </row>
    <row r="89" spans="1:7" x14ac:dyDescent="0.25">
      <c r="A89" s="16"/>
      <c r="B89" s="9">
        <v>75</v>
      </c>
      <c r="C89" s="9">
        <v>1.8750612633917001</v>
      </c>
      <c r="D89" s="10">
        <v>13.25</v>
      </c>
      <c r="E89" s="9">
        <v>28.23</v>
      </c>
      <c r="F89" s="10">
        <v>0.77</v>
      </c>
      <c r="G89" s="2"/>
    </row>
    <row r="90" spans="1:7" x14ac:dyDescent="0.25">
      <c r="A90" s="16"/>
      <c r="B90" s="9">
        <v>100</v>
      </c>
      <c r="C90" s="9">
        <v>2</v>
      </c>
      <c r="D90" s="10">
        <v>2.33</v>
      </c>
      <c r="E90" s="10">
        <v>4.0199999999999996</v>
      </c>
      <c r="F90" s="10">
        <v>0.81</v>
      </c>
      <c r="G90" s="2"/>
    </row>
    <row r="91" spans="1:7" ht="18.75" thickBot="1" x14ac:dyDescent="0.3">
      <c r="A91" s="17"/>
      <c r="B91" s="18"/>
      <c r="C91" s="18"/>
      <c r="D91" s="18" t="s">
        <v>21</v>
      </c>
      <c r="E91" s="18" t="s">
        <v>22</v>
      </c>
      <c r="F91" s="18" t="s">
        <v>23</v>
      </c>
      <c r="G91" s="23" t="s">
        <v>24</v>
      </c>
    </row>
  </sheetData>
  <mergeCells count="1">
    <mergeCell ref="D4:F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Breiterová</dc:creator>
  <cp:lastModifiedBy>Kateřina Breiterová</cp:lastModifiedBy>
  <dcterms:created xsi:type="dcterms:W3CDTF">2022-05-14T10:15:54Z</dcterms:created>
  <dcterms:modified xsi:type="dcterms:W3CDTF">2022-06-03T09:41:16Z</dcterms:modified>
</cp:coreProperties>
</file>